
<file path=[Content_Types].xml><?xml version="1.0" encoding="utf-8"?>
<Types xmlns="http://schemas.openxmlformats.org/package/2006/content-types">
  <Default Extension="data" ContentType="application/vnd.openxmlformats-officedocument.model+data"/>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pivotCache/pivotCacheDefinition16.xml" ContentType="application/vnd.openxmlformats-officedocument.spreadsheetml.pivotCacheDefinition+xml"/>
  <Override PartName="/xl/pivotCache/pivotCacheDefinition17.xml" ContentType="application/vnd.openxmlformats-officedocument.spreadsheetml.pivotCacheDefinition+xml"/>
  <Override PartName="/xl/pivotCache/pivotCacheDefinition18.xml" ContentType="application/vnd.openxmlformats-officedocument.spreadsheetml.pivotCacheDefinition+xml"/>
  <Override PartName="/xl/pivotCache/pivotCacheDefinition19.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Ex1.xml" ContentType="application/vnd.ms-office.chartex+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mc:AlternateContent xmlns:mc="http://schemas.openxmlformats.org/markup-compatibility/2006">
    <mc:Choice Requires="x15">
      <x15ac:absPath xmlns:x15ac="http://schemas.microsoft.com/office/spreadsheetml/2010/11/ac" url="C:\Users\HP\Downloads\Excel_projects\"/>
    </mc:Choice>
  </mc:AlternateContent>
  <xr:revisionPtr revIDLastSave="0" documentId="8_{B39A30F0-DEEE-4D7A-87A0-16DF9E9EDA20}" xr6:coauthVersionLast="47" xr6:coauthVersionMax="47" xr10:uidLastSave="{00000000-0000-0000-0000-000000000000}"/>
  <bookViews>
    <workbookView xWindow="-120" yWindow="-120" windowWidth="29040" windowHeight="15840" activeTab="2" xr2:uid="{00000000-000D-0000-FFFF-FFFF00000000}"/>
  </bookViews>
  <sheets>
    <sheet name="Agro Export" sheetId="1" r:id="rId1"/>
    <sheet name="Pivot Table" sheetId="4" r:id="rId2"/>
    <sheet name="Dashboard" sheetId="5" r:id="rId3"/>
  </sheets>
  <definedNames>
    <definedName name="_xlnm._FilterDatabase" localSheetId="0" hidden="1">'Agro Export'!$A$1:$K$1001</definedName>
    <definedName name="_xlchart.v5.0" hidden="1">'Pivot Table'!$L$36</definedName>
    <definedName name="_xlchart.v5.1" hidden="1">'Pivot Table'!$L$37:$L$46</definedName>
    <definedName name="_xlchart.v5.2" hidden="1">'Pivot Table'!$M$37:$M$46</definedName>
    <definedName name="_xlcn.WorksheetConnection_AgroExportA1J10011" hidden="1">'Agro Export'!$A$1:$K$1001</definedName>
    <definedName name="Slicer_Date__Quarter">#N/A</definedName>
    <definedName name="Slicer_Date__Year">#N/A</definedName>
    <definedName name="Slicer_Export_Country">#N/A</definedName>
    <definedName name="Slicer_Product_Name">#N/A</definedName>
  </definedNames>
  <calcPr calcId="191029"/>
  <pivotCaches>
    <pivotCache cacheId="5" r:id="rId4"/>
    <pivotCache cacheId="6" r:id="rId5"/>
    <pivotCache cacheId="7" r:id="rId6"/>
    <pivotCache cacheId="8" r:id="rId7"/>
    <pivotCache cacheId="9" r:id="rId8"/>
    <pivotCache cacheId="10" r:id="rId9"/>
    <pivotCache cacheId="11" r:id="rId10"/>
    <pivotCache cacheId="12" r:id="rId11"/>
    <pivotCache cacheId="13" r:id="rId12"/>
    <pivotCache cacheId="14" r:id="rId13"/>
    <pivotCache cacheId="15" r:id="rId14"/>
    <pivotCache cacheId="16" r:id="rId15"/>
    <pivotCache cacheId="17" r:id="rId16"/>
    <pivotCache cacheId="18" r:id="rId17"/>
    <pivotCache cacheId="19" r:id="rId18"/>
    <pivotCache cacheId="20" r:id="rId19"/>
    <pivotCache cacheId="21" r:id="rId20"/>
    <pivotCache cacheId="22" r:id="rId21"/>
  </pivotCaches>
  <fileRecoveryPr repairLoad="1"/>
  <extLst>
    <ext xmlns:x14="http://schemas.microsoft.com/office/spreadsheetml/2009/9/main" uri="{876F7934-8845-4945-9796-88D515C7AA90}">
      <x14:pivotCaches>
        <pivotCache cacheId="23" r:id="rId22"/>
      </x14:pivotCaches>
    </ext>
    <ext xmlns:x14="http://schemas.microsoft.com/office/spreadsheetml/2009/9/main" uri="{BBE1A952-AA13-448e-AADC-164F8A28A991}">
      <x14:slicerCaches>
        <x14:slicerCache r:id="rId23"/>
        <x14:slicerCache r:id="rId24"/>
        <x14:slicerCache r:id="rId25"/>
        <x14:slicerCache r:id="rId26"/>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Range" name="Range" connection="WorksheetConnection_Agro Export!$A$1:$J$1001"/>
        </x15:modelTables>
        <x15:extLst>
          <ext xmlns:x16="http://schemas.microsoft.com/office/spreadsheetml/2014/11/main" uri="{9835A34E-60A6-4A7C-AAB8-D5F71C897F49}">
            <x16:modelTimeGroupings>
              <x16:modelTimeGrouping tableName="Range"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modelTimeGrouping>
            </x16:modelTimeGroupings>
          </ext>
        </x15:extLst>
      </x15:dataModel>
    </ext>
  </extLst>
</workbook>
</file>

<file path=xl/calcChain.xml><?xml version="1.0" encoding="utf-8"?>
<calcChain xmlns="http://schemas.openxmlformats.org/spreadsheetml/2006/main">
  <c r="I74" i="4" l="1"/>
  <c r="I75" i="4"/>
  <c r="I76" i="4"/>
  <c r="I77" i="4"/>
  <c r="I78" i="4"/>
  <c r="I79" i="4"/>
  <c r="I80" i="4"/>
  <c r="I81" i="4"/>
  <c r="I82" i="4"/>
  <c r="I83" i="4"/>
  <c r="I84" i="4"/>
  <c r="I85" i="4"/>
  <c r="I86" i="4"/>
  <c r="I87" i="4"/>
  <c r="I88" i="4"/>
  <c r="I89" i="4"/>
  <c r="I90" i="4"/>
  <c r="I91" i="4"/>
  <c r="I92" i="4"/>
  <c r="I93" i="4"/>
  <c r="I94" i="4"/>
  <c r="I95" i="4"/>
  <c r="I96" i="4"/>
  <c r="I97" i="4"/>
  <c r="I98" i="4"/>
  <c r="I99" i="4"/>
  <c r="I100" i="4"/>
  <c r="I101" i="4"/>
  <c r="I102" i="4"/>
  <c r="I103" i="4"/>
  <c r="I104" i="4"/>
  <c r="I105" i="4"/>
  <c r="I106" i="4"/>
  <c r="I107" i="4"/>
  <c r="I108" i="4"/>
  <c r="I109" i="4"/>
  <c r="I110" i="4"/>
  <c r="I111" i="4"/>
  <c r="I112" i="4"/>
  <c r="I113" i="4"/>
  <c r="I114" i="4"/>
  <c r="I115" i="4"/>
  <c r="I116" i="4"/>
  <c r="I117" i="4"/>
  <c r="I118" i="4"/>
  <c r="I119" i="4"/>
  <c r="I120" i="4"/>
  <c r="I121" i="4"/>
  <c r="I122" i="4"/>
  <c r="I123" i="4"/>
  <c r="I124" i="4"/>
  <c r="I125" i="4"/>
  <c r="I126" i="4"/>
  <c r="I127" i="4"/>
  <c r="I128" i="4"/>
  <c r="I129" i="4"/>
  <c r="I130" i="4"/>
  <c r="I131" i="4"/>
  <c r="I132" i="4"/>
  <c r="I133" i="4"/>
  <c r="I134" i="4"/>
  <c r="I135" i="4"/>
  <c r="I136" i="4"/>
  <c r="I137" i="4"/>
  <c r="I138" i="4"/>
  <c r="I139" i="4"/>
  <c r="I140" i="4"/>
  <c r="I141" i="4"/>
  <c r="I142" i="4"/>
  <c r="I143" i="4"/>
  <c r="I144" i="4"/>
  <c r="I145" i="4"/>
  <c r="I146" i="4"/>
  <c r="I147" i="4"/>
  <c r="I148" i="4"/>
  <c r="I149" i="4"/>
  <c r="I150" i="4"/>
  <c r="I151" i="4"/>
  <c r="I152" i="4"/>
  <c r="I153" i="4"/>
  <c r="I154" i="4"/>
  <c r="I155" i="4"/>
  <c r="I156" i="4"/>
  <c r="I157" i="4"/>
  <c r="I158" i="4"/>
  <c r="I159" i="4"/>
  <c r="I160" i="4"/>
  <c r="I161" i="4"/>
  <c r="I162" i="4"/>
  <c r="I163" i="4"/>
  <c r="I164" i="4"/>
  <c r="I165" i="4"/>
  <c r="I166" i="4"/>
  <c r="I167" i="4"/>
  <c r="I168" i="4"/>
  <c r="I169" i="4"/>
  <c r="I170" i="4"/>
  <c r="I171" i="4"/>
  <c r="I172" i="4"/>
  <c r="I173" i="4"/>
  <c r="I174" i="4"/>
  <c r="I175" i="4"/>
  <c r="I176" i="4"/>
  <c r="I177" i="4"/>
  <c r="I178" i="4"/>
  <c r="I179" i="4"/>
  <c r="I180" i="4"/>
  <c r="I181" i="4"/>
  <c r="I182" i="4"/>
  <c r="I183" i="4"/>
  <c r="I184" i="4"/>
  <c r="I185" i="4"/>
  <c r="I186" i="4"/>
  <c r="I187" i="4"/>
  <c r="I188" i="4"/>
  <c r="I189" i="4"/>
  <c r="I190" i="4"/>
  <c r="I191" i="4"/>
  <c r="I192" i="4"/>
  <c r="I193" i="4"/>
  <c r="I194" i="4"/>
  <c r="I195" i="4"/>
  <c r="I196" i="4"/>
  <c r="I197" i="4"/>
  <c r="I198" i="4"/>
  <c r="I199" i="4"/>
  <c r="I200" i="4"/>
  <c r="I201" i="4"/>
  <c r="I202" i="4"/>
  <c r="I203" i="4"/>
  <c r="I204" i="4"/>
  <c r="I205" i="4"/>
  <c r="I206" i="4"/>
  <c r="I207" i="4"/>
  <c r="I208" i="4"/>
  <c r="I209" i="4"/>
  <c r="I210" i="4"/>
  <c r="I211" i="4"/>
  <c r="I212" i="4"/>
  <c r="I213" i="4"/>
  <c r="I214" i="4"/>
  <c r="I215" i="4"/>
  <c r="I216" i="4"/>
  <c r="I217" i="4"/>
  <c r="I218" i="4"/>
  <c r="I219" i="4"/>
  <c r="I220" i="4"/>
  <c r="I221" i="4"/>
  <c r="I222" i="4"/>
  <c r="I223" i="4"/>
  <c r="I224" i="4"/>
  <c r="I225" i="4"/>
  <c r="I226" i="4"/>
  <c r="I227" i="4"/>
  <c r="I228" i="4"/>
  <c r="I229" i="4"/>
  <c r="I230" i="4"/>
  <c r="I231" i="4"/>
  <c r="I232" i="4"/>
  <c r="I233" i="4"/>
  <c r="I234" i="4"/>
  <c r="I235" i="4"/>
  <c r="I236" i="4"/>
  <c r="I237" i="4"/>
  <c r="I238" i="4"/>
  <c r="I239" i="4"/>
  <c r="I240" i="4"/>
  <c r="I241" i="4"/>
  <c r="I242" i="4"/>
  <c r="I243" i="4"/>
  <c r="I244" i="4"/>
  <c r="I245" i="4"/>
  <c r="I246" i="4"/>
  <c r="I247" i="4"/>
  <c r="I248" i="4"/>
  <c r="I249" i="4"/>
  <c r="I250" i="4"/>
  <c r="I251" i="4"/>
  <c r="I252" i="4"/>
  <c r="I253" i="4"/>
  <c r="I254" i="4"/>
  <c r="I255" i="4"/>
  <c r="I256" i="4"/>
  <c r="I257" i="4"/>
  <c r="I258" i="4"/>
  <c r="I259" i="4"/>
  <c r="I260" i="4"/>
  <c r="I261" i="4"/>
  <c r="I262" i="4"/>
  <c r="I263" i="4"/>
  <c r="I264" i="4"/>
  <c r="I265" i="4"/>
  <c r="I266" i="4"/>
  <c r="I267" i="4"/>
  <c r="I268" i="4"/>
  <c r="I269" i="4"/>
  <c r="I270" i="4"/>
  <c r="I271" i="4"/>
  <c r="I272" i="4"/>
  <c r="I273" i="4"/>
  <c r="I274" i="4"/>
  <c r="I275" i="4"/>
  <c r="I276" i="4"/>
  <c r="I277" i="4"/>
  <c r="I278" i="4"/>
  <c r="I279" i="4"/>
  <c r="I280" i="4"/>
  <c r="I281" i="4"/>
  <c r="I282" i="4"/>
  <c r="I283" i="4"/>
  <c r="I284" i="4"/>
  <c r="I285" i="4"/>
  <c r="I286" i="4"/>
  <c r="I287" i="4"/>
  <c r="I288" i="4"/>
  <c r="I289" i="4"/>
  <c r="I290" i="4"/>
  <c r="I291" i="4"/>
  <c r="I292" i="4"/>
  <c r="I293" i="4"/>
  <c r="I294" i="4"/>
  <c r="I295" i="4"/>
  <c r="I296" i="4"/>
  <c r="I297" i="4"/>
  <c r="I298" i="4"/>
  <c r="I299" i="4"/>
  <c r="I300" i="4"/>
  <c r="I301" i="4"/>
  <c r="I302" i="4"/>
  <c r="I303" i="4"/>
  <c r="I304" i="4"/>
  <c r="I305" i="4"/>
  <c r="I306" i="4"/>
  <c r="I307" i="4"/>
  <c r="I308" i="4"/>
  <c r="I309" i="4"/>
  <c r="I310" i="4"/>
  <c r="I311" i="4"/>
  <c r="I312" i="4"/>
  <c r="I313" i="4"/>
  <c r="I314" i="4"/>
  <c r="I315" i="4"/>
  <c r="I316" i="4"/>
  <c r="I317" i="4"/>
  <c r="I318" i="4"/>
  <c r="I319" i="4"/>
  <c r="I320" i="4"/>
  <c r="I321" i="4"/>
  <c r="I322" i="4"/>
  <c r="I323" i="4"/>
  <c r="I324" i="4"/>
  <c r="I325" i="4"/>
  <c r="I326" i="4"/>
  <c r="I327" i="4"/>
  <c r="I328" i="4"/>
  <c r="I329" i="4"/>
  <c r="I330" i="4"/>
  <c r="I331" i="4"/>
  <c r="I332" i="4"/>
  <c r="I333" i="4"/>
  <c r="I334" i="4"/>
  <c r="I335" i="4"/>
  <c r="I336" i="4"/>
  <c r="I337" i="4"/>
  <c r="I338" i="4"/>
  <c r="I339" i="4"/>
  <c r="I340" i="4"/>
  <c r="I341" i="4"/>
  <c r="I342" i="4"/>
  <c r="I343" i="4"/>
  <c r="I344" i="4"/>
  <c r="I345" i="4"/>
  <c r="I346" i="4"/>
  <c r="I347" i="4"/>
  <c r="I348" i="4"/>
  <c r="I349" i="4"/>
  <c r="I350" i="4"/>
  <c r="I351" i="4"/>
  <c r="I352" i="4"/>
  <c r="I353" i="4"/>
  <c r="I354" i="4"/>
  <c r="I355" i="4"/>
  <c r="I356" i="4"/>
  <c r="I357" i="4"/>
  <c r="I358" i="4"/>
  <c r="I359" i="4"/>
  <c r="I360" i="4"/>
  <c r="I361" i="4"/>
  <c r="I362" i="4"/>
  <c r="I363" i="4"/>
  <c r="I364" i="4"/>
  <c r="I365" i="4"/>
  <c r="I366" i="4"/>
  <c r="I367" i="4"/>
  <c r="I368" i="4"/>
  <c r="I369" i="4"/>
  <c r="I370" i="4"/>
  <c r="I371" i="4"/>
  <c r="I372" i="4"/>
  <c r="I373" i="4"/>
  <c r="I374" i="4"/>
  <c r="I375" i="4"/>
  <c r="I376" i="4"/>
  <c r="I377" i="4"/>
  <c r="I378" i="4"/>
  <c r="I379" i="4"/>
  <c r="I380" i="4"/>
  <c r="I381" i="4"/>
  <c r="I382" i="4"/>
  <c r="I383" i="4"/>
  <c r="I384" i="4"/>
  <c r="I385" i="4"/>
  <c r="I386" i="4"/>
  <c r="I387" i="4"/>
  <c r="I388" i="4"/>
  <c r="I389" i="4"/>
  <c r="I390" i="4"/>
  <c r="I391" i="4"/>
  <c r="I392" i="4"/>
  <c r="I393" i="4"/>
  <c r="I394" i="4"/>
  <c r="I395" i="4"/>
  <c r="I396" i="4"/>
  <c r="I397" i="4"/>
  <c r="I398" i="4"/>
  <c r="I399" i="4"/>
  <c r="I400" i="4"/>
  <c r="I401" i="4"/>
  <c r="I402" i="4"/>
  <c r="I403" i="4"/>
  <c r="I404" i="4"/>
  <c r="I405" i="4"/>
  <c r="I406" i="4"/>
  <c r="I407" i="4"/>
  <c r="I408" i="4"/>
  <c r="I409" i="4"/>
  <c r="I410" i="4"/>
  <c r="I411" i="4"/>
  <c r="I412" i="4"/>
  <c r="I413" i="4"/>
  <c r="I414" i="4"/>
  <c r="I415" i="4"/>
  <c r="I416" i="4"/>
  <c r="I417" i="4"/>
  <c r="I418" i="4"/>
  <c r="I419" i="4"/>
  <c r="I420" i="4"/>
  <c r="I421" i="4"/>
  <c r="I422" i="4"/>
  <c r="I423" i="4"/>
  <c r="I424" i="4"/>
  <c r="I425" i="4"/>
  <c r="I426" i="4"/>
  <c r="I427" i="4"/>
  <c r="I428" i="4"/>
  <c r="I429" i="4"/>
  <c r="I430" i="4"/>
  <c r="I431" i="4"/>
  <c r="I432" i="4"/>
  <c r="I433" i="4"/>
  <c r="I434" i="4"/>
  <c r="I435" i="4"/>
  <c r="I436" i="4"/>
  <c r="I437" i="4"/>
  <c r="I438" i="4"/>
  <c r="I439" i="4"/>
  <c r="I440" i="4"/>
  <c r="I441" i="4"/>
  <c r="I442" i="4"/>
  <c r="I443" i="4"/>
  <c r="I444" i="4"/>
  <c r="I445" i="4"/>
  <c r="I446" i="4"/>
  <c r="I447" i="4"/>
  <c r="I448" i="4"/>
  <c r="I449" i="4"/>
  <c r="I450" i="4"/>
  <c r="I451" i="4"/>
  <c r="I452" i="4"/>
  <c r="I453" i="4"/>
  <c r="I454" i="4"/>
  <c r="I455" i="4"/>
  <c r="I456" i="4"/>
  <c r="I457" i="4"/>
  <c r="I458" i="4"/>
  <c r="I459" i="4"/>
  <c r="I460" i="4"/>
  <c r="I461" i="4"/>
  <c r="I462" i="4"/>
  <c r="I463" i="4"/>
  <c r="I464" i="4"/>
  <c r="I465" i="4"/>
  <c r="I466" i="4"/>
  <c r="I467" i="4"/>
  <c r="I468" i="4"/>
  <c r="I469" i="4"/>
  <c r="I470" i="4"/>
  <c r="I471" i="4"/>
  <c r="I472" i="4"/>
  <c r="I473" i="4"/>
  <c r="I474" i="4"/>
  <c r="I475" i="4"/>
  <c r="I476" i="4"/>
  <c r="I477" i="4"/>
  <c r="I478" i="4"/>
  <c r="I479" i="4"/>
  <c r="I480" i="4"/>
  <c r="I481" i="4"/>
  <c r="I482" i="4"/>
  <c r="I483" i="4"/>
  <c r="I484" i="4"/>
  <c r="I485" i="4"/>
  <c r="I486" i="4"/>
  <c r="I487" i="4"/>
  <c r="I488" i="4"/>
  <c r="I489" i="4"/>
  <c r="I490" i="4"/>
  <c r="I491" i="4"/>
  <c r="I492" i="4"/>
  <c r="I493" i="4"/>
  <c r="I494" i="4"/>
  <c r="I495" i="4"/>
  <c r="I496" i="4"/>
  <c r="I497" i="4"/>
  <c r="I498" i="4"/>
  <c r="I499" i="4"/>
  <c r="I500" i="4"/>
  <c r="I501" i="4"/>
  <c r="I502" i="4"/>
  <c r="I503" i="4"/>
  <c r="I504" i="4"/>
  <c r="I505" i="4"/>
  <c r="I506" i="4"/>
  <c r="I507" i="4"/>
  <c r="I508" i="4"/>
  <c r="I509" i="4"/>
  <c r="I510" i="4"/>
  <c r="I511" i="4"/>
  <c r="I512" i="4"/>
  <c r="I513" i="4"/>
  <c r="I514" i="4"/>
  <c r="I515" i="4"/>
  <c r="I516" i="4"/>
  <c r="I517" i="4"/>
  <c r="I518" i="4"/>
  <c r="I519" i="4"/>
  <c r="I520" i="4"/>
  <c r="I521" i="4"/>
  <c r="I522" i="4"/>
  <c r="I523" i="4"/>
  <c r="I524" i="4"/>
  <c r="I525" i="4"/>
  <c r="I526" i="4"/>
  <c r="I527" i="4"/>
  <c r="I528" i="4"/>
  <c r="I529" i="4"/>
  <c r="I530" i="4"/>
  <c r="I531" i="4"/>
  <c r="I532" i="4"/>
  <c r="I533" i="4"/>
  <c r="I534" i="4"/>
  <c r="I535" i="4"/>
  <c r="I536" i="4"/>
  <c r="I537" i="4"/>
  <c r="I538" i="4"/>
  <c r="I539" i="4"/>
  <c r="I540" i="4"/>
  <c r="I541" i="4"/>
  <c r="I542" i="4"/>
  <c r="I543" i="4"/>
  <c r="I544" i="4"/>
  <c r="I545" i="4"/>
  <c r="I546" i="4"/>
  <c r="I547" i="4"/>
  <c r="I548" i="4"/>
  <c r="I549" i="4"/>
  <c r="I550" i="4"/>
  <c r="I551" i="4"/>
  <c r="I552" i="4"/>
  <c r="I553" i="4"/>
  <c r="I554" i="4"/>
  <c r="I555" i="4"/>
  <c r="I556" i="4"/>
  <c r="I557" i="4"/>
  <c r="I558" i="4"/>
  <c r="I559" i="4"/>
  <c r="I560" i="4"/>
  <c r="I561" i="4"/>
  <c r="I562" i="4"/>
  <c r="I563" i="4"/>
  <c r="I564" i="4"/>
  <c r="I565" i="4"/>
  <c r="I566" i="4"/>
  <c r="I567" i="4"/>
  <c r="I568" i="4"/>
  <c r="I569" i="4"/>
  <c r="I570" i="4"/>
  <c r="I571" i="4"/>
  <c r="I572" i="4"/>
  <c r="I573" i="4"/>
  <c r="I574" i="4"/>
  <c r="I575" i="4"/>
  <c r="I576" i="4"/>
  <c r="I577" i="4"/>
  <c r="I578" i="4"/>
  <c r="I579" i="4"/>
  <c r="I580" i="4"/>
  <c r="I581" i="4"/>
  <c r="I582" i="4"/>
  <c r="I583" i="4"/>
  <c r="I584" i="4"/>
  <c r="I585" i="4"/>
  <c r="I586" i="4"/>
  <c r="I587" i="4"/>
  <c r="I588" i="4"/>
  <c r="I589" i="4"/>
  <c r="I590" i="4"/>
  <c r="I591" i="4"/>
  <c r="I592" i="4"/>
  <c r="I593" i="4"/>
  <c r="I594" i="4"/>
  <c r="I595" i="4"/>
  <c r="I596" i="4"/>
  <c r="I597" i="4"/>
  <c r="I598" i="4"/>
  <c r="I599" i="4"/>
  <c r="I600" i="4"/>
  <c r="I601" i="4"/>
  <c r="I602" i="4"/>
  <c r="I603" i="4"/>
  <c r="I604" i="4"/>
  <c r="I605" i="4"/>
  <c r="I606" i="4"/>
  <c r="I607" i="4"/>
  <c r="I608" i="4"/>
  <c r="I609" i="4"/>
  <c r="I610" i="4"/>
  <c r="I611" i="4"/>
  <c r="I612" i="4"/>
  <c r="I613" i="4"/>
  <c r="I614" i="4"/>
  <c r="I615" i="4"/>
  <c r="I616" i="4"/>
  <c r="I617" i="4"/>
  <c r="I618" i="4"/>
  <c r="I619" i="4"/>
  <c r="I620" i="4"/>
  <c r="I621" i="4"/>
  <c r="I622" i="4"/>
  <c r="I623" i="4"/>
  <c r="I624" i="4"/>
  <c r="I625" i="4"/>
  <c r="I626" i="4"/>
  <c r="I627" i="4"/>
  <c r="I628" i="4"/>
  <c r="I629" i="4"/>
  <c r="I630" i="4"/>
  <c r="I631" i="4"/>
  <c r="I632" i="4"/>
  <c r="I633" i="4"/>
  <c r="I634" i="4"/>
  <c r="I635" i="4"/>
  <c r="I636" i="4"/>
  <c r="I637" i="4"/>
  <c r="I638" i="4"/>
  <c r="I639" i="4"/>
  <c r="I640" i="4"/>
  <c r="I641" i="4"/>
  <c r="I642" i="4"/>
  <c r="I643" i="4"/>
  <c r="I644" i="4"/>
  <c r="I645" i="4"/>
  <c r="I646" i="4"/>
  <c r="I647" i="4"/>
  <c r="I648" i="4"/>
  <c r="I649" i="4"/>
  <c r="I650" i="4"/>
  <c r="I651" i="4"/>
  <c r="I652" i="4"/>
  <c r="I653" i="4"/>
  <c r="I654" i="4"/>
  <c r="I655" i="4"/>
  <c r="I656" i="4"/>
  <c r="I657" i="4"/>
  <c r="I658" i="4"/>
  <c r="I659" i="4"/>
  <c r="I660" i="4"/>
  <c r="I661" i="4"/>
  <c r="I662" i="4"/>
  <c r="I663" i="4"/>
  <c r="I664" i="4"/>
  <c r="I665" i="4"/>
  <c r="I666" i="4"/>
  <c r="I667" i="4"/>
  <c r="I668" i="4"/>
  <c r="I669" i="4"/>
  <c r="I670" i="4"/>
  <c r="I671" i="4"/>
  <c r="I672" i="4"/>
  <c r="I673" i="4"/>
  <c r="I674" i="4"/>
  <c r="I675" i="4"/>
  <c r="I676" i="4"/>
  <c r="I677" i="4"/>
  <c r="I678" i="4"/>
  <c r="I679" i="4"/>
  <c r="I680" i="4"/>
  <c r="I681" i="4"/>
  <c r="H74" i="4"/>
  <c r="H75" i="4"/>
  <c r="H76" i="4"/>
  <c r="H77" i="4"/>
  <c r="H78" i="4"/>
  <c r="H79" i="4"/>
  <c r="H80" i="4"/>
  <c r="H81" i="4"/>
  <c r="H82" i="4"/>
  <c r="H83" i="4"/>
  <c r="H84" i="4"/>
  <c r="H85" i="4"/>
  <c r="H86" i="4"/>
  <c r="H87" i="4"/>
  <c r="H88" i="4"/>
  <c r="H89" i="4"/>
  <c r="H90" i="4"/>
  <c r="H91" i="4"/>
  <c r="H92" i="4"/>
  <c r="H93" i="4"/>
  <c r="H94" i="4"/>
  <c r="H95" i="4"/>
  <c r="H96" i="4"/>
  <c r="H97" i="4"/>
  <c r="H98" i="4"/>
  <c r="H99" i="4"/>
  <c r="H100" i="4"/>
  <c r="H101" i="4"/>
  <c r="H102" i="4"/>
  <c r="H103" i="4"/>
  <c r="H104" i="4"/>
  <c r="H105" i="4"/>
  <c r="H106" i="4"/>
  <c r="H107" i="4"/>
  <c r="H108" i="4"/>
  <c r="H109" i="4"/>
  <c r="H110" i="4"/>
  <c r="H111" i="4"/>
  <c r="H112" i="4"/>
  <c r="H113" i="4"/>
  <c r="H114" i="4"/>
  <c r="H115" i="4"/>
  <c r="H116" i="4"/>
  <c r="H117" i="4"/>
  <c r="H118" i="4"/>
  <c r="H119" i="4"/>
  <c r="H120" i="4"/>
  <c r="H121" i="4"/>
  <c r="H122" i="4"/>
  <c r="H123" i="4"/>
  <c r="H124" i="4"/>
  <c r="H125" i="4"/>
  <c r="H126" i="4"/>
  <c r="H127" i="4"/>
  <c r="H128" i="4"/>
  <c r="H129" i="4"/>
  <c r="H130" i="4"/>
  <c r="H131" i="4"/>
  <c r="H132" i="4"/>
  <c r="H133" i="4"/>
  <c r="H134" i="4"/>
  <c r="H135" i="4"/>
  <c r="H136" i="4"/>
  <c r="H137" i="4"/>
  <c r="H138" i="4"/>
  <c r="H139" i="4"/>
  <c r="H140" i="4"/>
  <c r="H141" i="4"/>
  <c r="H142" i="4"/>
  <c r="H143" i="4"/>
  <c r="H144" i="4"/>
  <c r="H145" i="4"/>
  <c r="H146" i="4"/>
  <c r="H147" i="4"/>
  <c r="H148" i="4"/>
  <c r="H149" i="4"/>
  <c r="H150" i="4"/>
  <c r="H151" i="4"/>
  <c r="H152" i="4"/>
  <c r="H153" i="4"/>
  <c r="H154" i="4"/>
  <c r="H155" i="4"/>
  <c r="H156" i="4"/>
  <c r="H157" i="4"/>
  <c r="H158" i="4"/>
  <c r="H159" i="4"/>
  <c r="H160" i="4"/>
  <c r="H161" i="4"/>
  <c r="H162" i="4"/>
  <c r="H163" i="4"/>
  <c r="H164" i="4"/>
  <c r="H165" i="4"/>
  <c r="H166" i="4"/>
  <c r="H167" i="4"/>
  <c r="H168" i="4"/>
  <c r="H169" i="4"/>
  <c r="H170" i="4"/>
  <c r="H171" i="4"/>
  <c r="H172" i="4"/>
  <c r="H173" i="4"/>
  <c r="H174" i="4"/>
  <c r="H175" i="4"/>
  <c r="H176" i="4"/>
  <c r="H177" i="4"/>
  <c r="H178" i="4"/>
  <c r="H179" i="4"/>
  <c r="H180" i="4"/>
  <c r="H181" i="4"/>
  <c r="H182" i="4"/>
  <c r="H183" i="4"/>
  <c r="H184" i="4"/>
  <c r="H185" i="4"/>
  <c r="H186" i="4"/>
  <c r="H187" i="4"/>
  <c r="H188" i="4"/>
  <c r="H189" i="4"/>
  <c r="H190" i="4"/>
  <c r="H191" i="4"/>
  <c r="H192" i="4"/>
  <c r="H193" i="4"/>
  <c r="H194" i="4"/>
  <c r="H195" i="4"/>
  <c r="H196" i="4"/>
  <c r="H197" i="4"/>
  <c r="H198" i="4"/>
  <c r="H199" i="4"/>
  <c r="H200" i="4"/>
  <c r="H201" i="4"/>
  <c r="H202" i="4"/>
  <c r="H203" i="4"/>
  <c r="H204" i="4"/>
  <c r="H205" i="4"/>
  <c r="H206" i="4"/>
  <c r="H207" i="4"/>
  <c r="H208" i="4"/>
  <c r="H209" i="4"/>
  <c r="H210" i="4"/>
  <c r="H211" i="4"/>
  <c r="H212" i="4"/>
  <c r="H213" i="4"/>
  <c r="H214" i="4"/>
  <c r="H215" i="4"/>
  <c r="H216" i="4"/>
  <c r="H217" i="4"/>
  <c r="H218" i="4"/>
  <c r="H219" i="4"/>
  <c r="H220" i="4"/>
  <c r="H221" i="4"/>
  <c r="H222" i="4"/>
  <c r="H223" i="4"/>
  <c r="H224" i="4"/>
  <c r="H225" i="4"/>
  <c r="H226" i="4"/>
  <c r="H227" i="4"/>
  <c r="H228" i="4"/>
  <c r="H229" i="4"/>
  <c r="H230" i="4"/>
  <c r="H231" i="4"/>
  <c r="H232" i="4"/>
  <c r="H233" i="4"/>
  <c r="H234" i="4"/>
  <c r="H235" i="4"/>
  <c r="H236" i="4"/>
  <c r="H237" i="4"/>
  <c r="H238" i="4"/>
  <c r="H239" i="4"/>
  <c r="H240" i="4"/>
  <c r="H241" i="4"/>
  <c r="H242" i="4"/>
  <c r="H243" i="4"/>
  <c r="H244" i="4"/>
  <c r="H245" i="4"/>
  <c r="H246" i="4"/>
  <c r="H247" i="4"/>
  <c r="H248" i="4"/>
  <c r="H249" i="4"/>
  <c r="H250" i="4"/>
  <c r="H251" i="4"/>
  <c r="H252" i="4"/>
  <c r="H253" i="4"/>
  <c r="H254" i="4"/>
  <c r="H255" i="4"/>
  <c r="H256" i="4"/>
  <c r="H257" i="4"/>
  <c r="H258" i="4"/>
  <c r="H259" i="4"/>
  <c r="H260" i="4"/>
  <c r="H261" i="4"/>
  <c r="H262" i="4"/>
  <c r="H263" i="4"/>
  <c r="H264" i="4"/>
  <c r="H265" i="4"/>
  <c r="H266" i="4"/>
  <c r="H267" i="4"/>
  <c r="H268" i="4"/>
  <c r="H269" i="4"/>
  <c r="H270" i="4"/>
  <c r="H271" i="4"/>
  <c r="H272" i="4"/>
  <c r="H273" i="4"/>
  <c r="H274" i="4"/>
  <c r="H275" i="4"/>
  <c r="H276" i="4"/>
  <c r="H277" i="4"/>
  <c r="H278" i="4"/>
  <c r="H279" i="4"/>
  <c r="H280" i="4"/>
  <c r="H281" i="4"/>
  <c r="H282" i="4"/>
  <c r="H283" i="4"/>
  <c r="H284" i="4"/>
  <c r="H285" i="4"/>
  <c r="H286" i="4"/>
  <c r="H287" i="4"/>
  <c r="H288" i="4"/>
  <c r="H289" i="4"/>
  <c r="H290" i="4"/>
  <c r="H291" i="4"/>
  <c r="H292" i="4"/>
  <c r="H293" i="4"/>
  <c r="H294" i="4"/>
  <c r="H295" i="4"/>
  <c r="H296" i="4"/>
  <c r="H297" i="4"/>
  <c r="H298" i="4"/>
  <c r="H299" i="4"/>
  <c r="H300" i="4"/>
  <c r="H301" i="4"/>
  <c r="H302" i="4"/>
  <c r="H303" i="4"/>
  <c r="H304" i="4"/>
  <c r="H305" i="4"/>
  <c r="H306" i="4"/>
  <c r="H307" i="4"/>
  <c r="H308" i="4"/>
  <c r="H309" i="4"/>
  <c r="H310" i="4"/>
  <c r="H311" i="4"/>
  <c r="H312" i="4"/>
  <c r="H313" i="4"/>
  <c r="H314" i="4"/>
  <c r="H315" i="4"/>
  <c r="H316" i="4"/>
  <c r="H317" i="4"/>
  <c r="H318" i="4"/>
  <c r="H319" i="4"/>
  <c r="H320" i="4"/>
  <c r="H321" i="4"/>
  <c r="H322" i="4"/>
  <c r="H323" i="4"/>
  <c r="H324" i="4"/>
  <c r="H325" i="4"/>
  <c r="H326" i="4"/>
  <c r="H327" i="4"/>
  <c r="H328" i="4"/>
  <c r="H329" i="4"/>
  <c r="H330" i="4"/>
  <c r="H331" i="4"/>
  <c r="H332" i="4"/>
  <c r="H333" i="4"/>
  <c r="H334" i="4"/>
  <c r="H335" i="4"/>
  <c r="H336" i="4"/>
  <c r="H337" i="4"/>
  <c r="H338" i="4"/>
  <c r="H339" i="4"/>
  <c r="H340" i="4"/>
  <c r="H341" i="4"/>
  <c r="H342" i="4"/>
  <c r="H343" i="4"/>
  <c r="H344" i="4"/>
  <c r="H345" i="4"/>
  <c r="H346" i="4"/>
  <c r="H347" i="4"/>
  <c r="H348" i="4"/>
  <c r="H349" i="4"/>
  <c r="H350" i="4"/>
  <c r="H351" i="4"/>
  <c r="H352" i="4"/>
  <c r="H353" i="4"/>
  <c r="H354" i="4"/>
  <c r="H355" i="4"/>
  <c r="H356" i="4"/>
  <c r="H357" i="4"/>
  <c r="H358" i="4"/>
  <c r="H359" i="4"/>
  <c r="H360" i="4"/>
  <c r="H361" i="4"/>
  <c r="H362" i="4"/>
  <c r="H363" i="4"/>
  <c r="H364" i="4"/>
  <c r="H365" i="4"/>
  <c r="H366" i="4"/>
  <c r="H367" i="4"/>
  <c r="H368" i="4"/>
  <c r="H369" i="4"/>
  <c r="H370" i="4"/>
  <c r="H371" i="4"/>
  <c r="H372" i="4"/>
  <c r="H373" i="4"/>
  <c r="H374" i="4"/>
  <c r="H375" i="4"/>
  <c r="H376" i="4"/>
  <c r="H377" i="4"/>
  <c r="H378" i="4"/>
  <c r="H379" i="4"/>
  <c r="H380" i="4"/>
  <c r="H381" i="4"/>
  <c r="H382" i="4"/>
  <c r="H383" i="4"/>
  <c r="H384" i="4"/>
  <c r="H385" i="4"/>
  <c r="H386" i="4"/>
  <c r="H387" i="4"/>
  <c r="H388" i="4"/>
  <c r="H389" i="4"/>
  <c r="H390" i="4"/>
  <c r="H391" i="4"/>
  <c r="H392" i="4"/>
  <c r="H393" i="4"/>
  <c r="H394" i="4"/>
  <c r="H395" i="4"/>
  <c r="H396" i="4"/>
  <c r="H397" i="4"/>
  <c r="H398" i="4"/>
  <c r="H399" i="4"/>
  <c r="H400" i="4"/>
  <c r="H401" i="4"/>
  <c r="H402" i="4"/>
  <c r="H403" i="4"/>
  <c r="H404" i="4"/>
  <c r="H405" i="4"/>
  <c r="H406" i="4"/>
  <c r="H407" i="4"/>
  <c r="H408" i="4"/>
  <c r="H409" i="4"/>
  <c r="H410" i="4"/>
  <c r="H411" i="4"/>
  <c r="H412" i="4"/>
  <c r="H413" i="4"/>
  <c r="H414" i="4"/>
  <c r="H415" i="4"/>
  <c r="H416" i="4"/>
  <c r="H417" i="4"/>
  <c r="H418" i="4"/>
  <c r="H419" i="4"/>
  <c r="H420" i="4"/>
  <c r="H421" i="4"/>
  <c r="H422" i="4"/>
  <c r="H423" i="4"/>
  <c r="H424" i="4"/>
  <c r="H425" i="4"/>
  <c r="H426" i="4"/>
  <c r="H427" i="4"/>
  <c r="H428" i="4"/>
  <c r="H429" i="4"/>
  <c r="H430" i="4"/>
  <c r="H431" i="4"/>
  <c r="H432" i="4"/>
  <c r="H433" i="4"/>
  <c r="H434" i="4"/>
  <c r="H435" i="4"/>
  <c r="H436" i="4"/>
  <c r="H437" i="4"/>
  <c r="H438" i="4"/>
  <c r="H439" i="4"/>
  <c r="H440" i="4"/>
  <c r="H441" i="4"/>
  <c r="H442" i="4"/>
  <c r="H443" i="4"/>
  <c r="H444" i="4"/>
  <c r="H445" i="4"/>
  <c r="H446" i="4"/>
  <c r="H447" i="4"/>
  <c r="H448" i="4"/>
  <c r="H449" i="4"/>
  <c r="H450" i="4"/>
  <c r="H451" i="4"/>
  <c r="H452" i="4"/>
  <c r="H453" i="4"/>
  <c r="H454" i="4"/>
  <c r="H455" i="4"/>
  <c r="H456" i="4"/>
  <c r="H457" i="4"/>
  <c r="H458" i="4"/>
  <c r="H459" i="4"/>
  <c r="H460" i="4"/>
  <c r="H461" i="4"/>
  <c r="H462" i="4"/>
  <c r="H463" i="4"/>
  <c r="H464" i="4"/>
  <c r="H465" i="4"/>
  <c r="H466" i="4"/>
  <c r="H467" i="4"/>
  <c r="H468" i="4"/>
  <c r="H469" i="4"/>
  <c r="H470" i="4"/>
  <c r="H471" i="4"/>
  <c r="H472" i="4"/>
  <c r="H473" i="4"/>
  <c r="H474" i="4"/>
  <c r="H475" i="4"/>
  <c r="H476" i="4"/>
  <c r="H477" i="4"/>
  <c r="H478" i="4"/>
  <c r="H479" i="4"/>
  <c r="H480" i="4"/>
  <c r="H481" i="4"/>
  <c r="H482" i="4"/>
  <c r="H483" i="4"/>
  <c r="H484" i="4"/>
  <c r="H485" i="4"/>
  <c r="H486" i="4"/>
  <c r="H487" i="4"/>
  <c r="H488" i="4"/>
  <c r="H489" i="4"/>
  <c r="H490" i="4"/>
  <c r="H491" i="4"/>
  <c r="H492" i="4"/>
  <c r="H493" i="4"/>
  <c r="H494" i="4"/>
  <c r="H495" i="4"/>
  <c r="H496" i="4"/>
  <c r="H497" i="4"/>
  <c r="H498" i="4"/>
  <c r="H499" i="4"/>
  <c r="H500" i="4"/>
  <c r="H501" i="4"/>
  <c r="H502" i="4"/>
  <c r="H503" i="4"/>
  <c r="H504" i="4"/>
  <c r="H505" i="4"/>
  <c r="H506" i="4"/>
  <c r="H507" i="4"/>
  <c r="H508" i="4"/>
  <c r="H509" i="4"/>
  <c r="H510" i="4"/>
  <c r="H511" i="4"/>
  <c r="H512" i="4"/>
  <c r="H513" i="4"/>
  <c r="H514" i="4"/>
  <c r="H515" i="4"/>
  <c r="H516" i="4"/>
  <c r="H517" i="4"/>
  <c r="H518" i="4"/>
  <c r="H519" i="4"/>
  <c r="H520" i="4"/>
  <c r="H521" i="4"/>
  <c r="H522" i="4"/>
  <c r="H523" i="4"/>
  <c r="H524" i="4"/>
  <c r="H525" i="4"/>
  <c r="H526" i="4"/>
  <c r="H527" i="4"/>
  <c r="H528" i="4"/>
  <c r="H529" i="4"/>
  <c r="H530" i="4"/>
  <c r="H531" i="4"/>
  <c r="H532" i="4"/>
  <c r="H533" i="4"/>
  <c r="H534" i="4"/>
  <c r="H535" i="4"/>
  <c r="H536" i="4"/>
  <c r="H537" i="4"/>
  <c r="H538" i="4"/>
  <c r="H539" i="4"/>
  <c r="H540" i="4"/>
  <c r="H541" i="4"/>
  <c r="H542" i="4"/>
  <c r="H543" i="4"/>
  <c r="H544" i="4"/>
  <c r="H545" i="4"/>
  <c r="H546" i="4"/>
  <c r="H547" i="4"/>
  <c r="H548" i="4"/>
  <c r="H549" i="4"/>
  <c r="H550" i="4"/>
  <c r="H551" i="4"/>
  <c r="H552" i="4"/>
  <c r="H553" i="4"/>
  <c r="H554" i="4"/>
  <c r="H555" i="4"/>
  <c r="H556" i="4"/>
  <c r="H557" i="4"/>
  <c r="H558" i="4"/>
  <c r="H559" i="4"/>
  <c r="H560" i="4"/>
  <c r="H561" i="4"/>
  <c r="H562" i="4"/>
  <c r="H563" i="4"/>
  <c r="H564" i="4"/>
  <c r="H565" i="4"/>
  <c r="H566" i="4"/>
  <c r="H567" i="4"/>
  <c r="H568" i="4"/>
  <c r="H569" i="4"/>
  <c r="H570" i="4"/>
  <c r="H571" i="4"/>
  <c r="H572" i="4"/>
  <c r="H573" i="4"/>
  <c r="H574" i="4"/>
  <c r="H575" i="4"/>
  <c r="H576" i="4"/>
  <c r="H577" i="4"/>
  <c r="H578" i="4"/>
  <c r="H579" i="4"/>
  <c r="H580" i="4"/>
  <c r="H581" i="4"/>
  <c r="H582" i="4"/>
  <c r="H583" i="4"/>
  <c r="H584" i="4"/>
  <c r="H585" i="4"/>
  <c r="H586" i="4"/>
  <c r="H587" i="4"/>
  <c r="H588" i="4"/>
  <c r="H589" i="4"/>
  <c r="H590" i="4"/>
  <c r="H591" i="4"/>
  <c r="H592" i="4"/>
  <c r="H593" i="4"/>
  <c r="H594" i="4"/>
  <c r="H595" i="4"/>
  <c r="H596" i="4"/>
  <c r="H597" i="4"/>
  <c r="H598" i="4"/>
  <c r="H599" i="4"/>
  <c r="H600" i="4"/>
  <c r="H601" i="4"/>
  <c r="H602" i="4"/>
  <c r="H603" i="4"/>
  <c r="H604" i="4"/>
  <c r="H605" i="4"/>
  <c r="H606" i="4"/>
  <c r="H607" i="4"/>
  <c r="H608" i="4"/>
  <c r="H609" i="4"/>
  <c r="H610" i="4"/>
  <c r="H611" i="4"/>
  <c r="H612" i="4"/>
  <c r="H613" i="4"/>
  <c r="H614" i="4"/>
  <c r="H615" i="4"/>
  <c r="H616" i="4"/>
  <c r="H617" i="4"/>
  <c r="H618" i="4"/>
  <c r="H619" i="4"/>
  <c r="H620" i="4"/>
  <c r="H621" i="4"/>
  <c r="H622" i="4"/>
  <c r="H623" i="4"/>
  <c r="H624" i="4"/>
  <c r="H625" i="4"/>
  <c r="H626" i="4"/>
  <c r="H627" i="4"/>
  <c r="H628" i="4"/>
  <c r="H629" i="4"/>
  <c r="H630" i="4"/>
  <c r="H631" i="4"/>
  <c r="H632" i="4"/>
  <c r="H633" i="4"/>
  <c r="H634" i="4"/>
  <c r="H635" i="4"/>
  <c r="H636" i="4"/>
  <c r="H637" i="4"/>
  <c r="H638" i="4"/>
  <c r="H639" i="4"/>
  <c r="H640" i="4"/>
  <c r="H641" i="4"/>
  <c r="H642" i="4"/>
  <c r="H643" i="4"/>
  <c r="H644" i="4"/>
  <c r="H645" i="4"/>
  <c r="H646" i="4"/>
  <c r="H647" i="4"/>
  <c r="H648" i="4"/>
  <c r="H649" i="4"/>
  <c r="H650" i="4"/>
  <c r="H651" i="4"/>
  <c r="H652" i="4"/>
  <c r="H653" i="4"/>
  <c r="H654" i="4"/>
  <c r="H655" i="4"/>
  <c r="H656" i="4"/>
  <c r="H657" i="4"/>
  <c r="H658" i="4"/>
  <c r="H659" i="4"/>
  <c r="H660" i="4"/>
  <c r="H661" i="4"/>
  <c r="H662" i="4"/>
  <c r="H663" i="4"/>
  <c r="H664" i="4"/>
  <c r="H665" i="4"/>
  <c r="H666" i="4"/>
  <c r="H667" i="4"/>
  <c r="H668" i="4"/>
  <c r="H669" i="4"/>
  <c r="H670" i="4"/>
  <c r="H671" i="4"/>
  <c r="H672" i="4"/>
  <c r="H673" i="4"/>
  <c r="H674" i="4"/>
  <c r="H675" i="4"/>
  <c r="H676" i="4"/>
  <c r="H677" i="4"/>
  <c r="H678" i="4"/>
  <c r="H679" i="4"/>
  <c r="H680" i="4"/>
  <c r="H681" i="4"/>
  <c r="I73" i="4"/>
  <c r="H73" i="4"/>
  <c r="L38" i="4"/>
  <c r="M38" i="4"/>
  <c r="L39" i="4"/>
  <c r="M39" i="4"/>
  <c r="L40" i="4"/>
  <c r="M40" i="4"/>
  <c r="L41" i="4"/>
  <c r="M41" i="4"/>
  <c r="L42" i="4"/>
  <c r="M42" i="4"/>
  <c r="L43" i="4"/>
  <c r="M43" i="4"/>
  <c r="L44" i="4"/>
  <c r="M44" i="4"/>
  <c r="L45" i="4"/>
  <c r="M45" i="4"/>
  <c r="L46" i="4"/>
  <c r="M46" i="4"/>
  <c r="M37" i="4"/>
  <c r="L37" i="4"/>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G774" i="1"/>
  <c r="G775" i="1"/>
  <c r="G776" i="1"/>
  <c r="G777" i="1"/>
  <c r="G778" i="1"/>
  <c r="G779" i="1"/>
  <c r="G780" i="1"/>
  <c r="G781" i="1"/>
  <c r="G782" i="1"/>
  <c r="G783" i="1"/>
  <c r="G784" i="1"/>
  <c r="G785" i="1"/>
  <c r="G786" i="1"/>
  <c r="G787" i="1"/>
  <c r="G788" i="1"/>
  <c r="G789" i="1"/>
  <c r="G790" i="1"/>
  <c r="G791" i="1"/>
  <c r="G792" i="1"/>
  <c r="G793" i="1"/>
  <c r="G794" i="1"/>
  <c r="G795" i="1"/>
  <c r="G796" i="1"/>
  <c r="G797" i="1"/>
  <c r="G798" i="1"/>
  <c r="G799" i="1"/>
  <c r="G800" i="1"/>
  <c r="G801" i="1"/>
  <c r="G802" i="1"/>
  <c r="G803" i="1"/>
  <c r="G804" i="1"/>
  <c r="G805" i="1"/>
  <c r="G806" i="1"/>
  <c r="G807" i="1"/>
  <c r="G808" i="1"/>
  <c r="G809" i="1"/>
  <c r="G810" i="1"/>
  <c r="G811" i="1"/>
  <c r="G812" i="1"/>
  <c r="G813" i="1"/>
  <c r="G814" i="1"/>
  <c r="G815" i="1"/>
  <c r="G816" i="1"/>
  <c r="G817" i="1"/>
  <c r="G818" i="1"/>
  <c r="G819" i="1"/>
  <c r="G820" i="1"/>
  <c r="G821" i="1"/>
  <c r="G822" i="1"/>
  <c r="G823" i="1"/>
  <c r="G824" i="1"/>
  <c r="G825" i="1"/>
  <c r="G826" i="1"/>
  <c r="G827" i="1"/>
  <c r="G828" i="1"/>
  <c r="G829" i="1"/>
  <c r="G830" i="1"/>
  <c r="G831" i="1"/>
  <c r="G832" i="1"/>
  <c r="G833" i="1"/>
  <c r="G834" i="1"/>
  <c r="G835" i="1"/>
  <c r="G836" i="1"/>
  <c r="G837" i="1"/>
  <c r="G838" i="1"/>
  <c r="G839" i="1"/>
  <c r="G840" i="1"/>
  <c r="G841" i="1"/>
  <c r="G842" i="1"/>
  <c r="G843" i="1"/>
  <c r="G844" i="1"/>
  <c r="G845" i="1"/>
  <c r="G846" i="1"/>
  <c r="G847" i="1"/>
  <c r="G848" i="1"/>
  <c r="G849" i="1"/>
  <c r="G850" i="1"/>
  <c r="G851" i="1"/>
  <c r="G852" i="1"/>
  <c r="G853" i="1"/>
  <c r="G854" i="1"/>
  <c r="G855" i="1"/>
  <c r="G856" i="1"/>
  <c r="G857" i="1"/>
  <c r="G858" i="1"/>
  <c r="G859" i="1"/>
  <c r="G860" i="1"/>
  <c r="G861" i="1"/>
  <c r="G862" i="1"/>
  <c r="G863" i="1"/>
  <c r="G864" i="1"/>
  <c r="G865" i="1"/>
  <c r="G866" i="1"/>
  <c r="G867" i="1"/>
  <c r="G868" i="1"/>
  <c r="G869" i="1"/>
  <c r="G870" i="1"/>
  <c r="G871" i="1"/>
  <c r="G872" i="1"/>
  <c r="G873" i="1"/>
  <c r="G874" i="1"/>
  <c r="G875" i="1"/>
  <c r="G876" i="1"/>
  <c r="G877" i="1"/>
  <c r="G878" i="1"/>
  <c r="G879" i="1"/>
  <c r="G880" i="1"/>
  <c r="G881" i="1"/>
  <c r="G882" i="1"/>
  <c r="G883" i="1"/>
  <c r="G884" i="1"/>
  <c r="G885" i="1"/>
  <c r="G886" i="1"/>
  <c r="G887" i="1"/>
  <c r="G888" i="1"/>
  <c r="G889" i="1"/>
  <c r="G890" i="1"/>
  <c r="G891" i="1"/>
  <c r="G892" i="1"/>
  <c r="G893" i="1"/>
  <c r="G894" i="1"/>
  <c r="G895" i="1"/>
  <c r="G896" i="1"/>
  <c r="G897" i="1"/>
  <c r="G898" i="1"/>
  <c r="G899" i="1"/>
  <c r="G900" i="1"/>
  <c r="G901" i="1"/>
  <c r="G902" i="1"/>
  <c r="G903" i="1"/>
  <c r="G904" i="1"/>
  <c r="G905" i="1"/>
  <c r="G906" i="1"/>
  <c r="G907" i="1"/>
  <c r="G908" i="1"/>
  <c r="G909" i="1"/>
  <c r="G910" i="1"/>
  <c r="G911" i="1"/>
  <c r="G912" i="1"/>
  <c r="G913" i="1"/>
  <c r="G914" i="1"/>
  <c r="G915" i="1"/>
  <c r="G916" i="1"/>
  <c r="G917" i="1"/>
  <c r="G918" i="1"/>
  <c r="G919" i="1"/>
  <c r="G920" i="1"/>
  <c r="G921" i="1"/>
  <c r="G922" i="1"/>
  <c r="G923" i="1"/>
  <c r="G924" i="1"/>
  <c r="G925" i="1"/>
  <c r="G926" i="1"/>
  <c r="G927" i="1"/>
  <c r="G928" i="1"/>
  <c r="G929" i="1"/>
  <c r="G930" i="1"/>
  <c r="G931" i="1"/>
  <c r="G932" i="1"/>
  <c r="G933" i="1"/>
  <c r="G934" i="1"/>
  <c r="G935" i="1"/>
  <c r="G936" i="1"/>
  <c r="G937" i="1"/>
  <c r="G938" i="1"/>
  <c r="G939" i="1"/>
  <c r="G940" i="1"/>
  <c r="G941" i="1"/>
  <c r="G942" i="1"/>
  <c r="G943" i="1"/>
  <c r="G944" i="1"/>
  <c r="G945" i="1"/>
  <c r="G946" i="1"/>
  <c r="G947" i="1"/>
  <c r="G948" i="1"/>
  <c r="G949" i="1"/>
  <c r="G950" i="1"/>
  <c r="G951" i="1"/>
  <c r="G952" i="1"/>
  <c r="G953" i="1"/>
  <c r="G954" i="1"/>
  <c r="G955" i="1"/>
  <c r="G956" i="1"/>
  <c r="G957" i="1"/>
  <c r="G958" i="1"/>
  <c r="G959" i="1"/>
  <c r="G960" i="1"/>
  <c r="G961" i="1"/>
  <c r="G962" i="1"/>
  <c r="G963" i="1"/>
  <c r="G964" i="1"/>
  <c r="G965" i="1"/>
  <c r="G966" i="1"/>
  <c r="G967" i="1"/>
  <c r="G968" i="1"/>
  <c r="G969" i="1"/>
  <c r="G970" i="1"/>
  <c r="G971" i="1"/>
  <c r="G972" i="1"/>
  <c r="G973" i="1"/>
  <c r="G974" i="1"/>
  <c r="G975" i="1"/>
  <c r="G976" i="1"/>
  <c r="G977" i="1"/>
  <c r="G978" i="1"/>
  <c r="G979" i="1"/>
  <c r="G980" i="1"/>
  <c r="G981" i="1"/>
  <c r="G982" i="1"/>
  <c r="G983" i="1"/>
  <c r="G984" i="1"/>
  <c r="G985" i="1"/>
  <c r="G986" i="1"/>
  <c r="G987" i="1"/>
  <c r="G988" i="1"/>
  <c r="G989" i="1"/>
  <c r="G990" i="1"/>
  <c r="G991" i="1"/>
  <c r="G992" i="1"/>
  <c r="G993" i="1"/>
  <c r="G994" i="1"/>
  <c r="G995" i="1"/>
  <c r="G996" i="1"/>
  <c r="G997" i="1"/>
  <c r="G998" i="1"/>
  <c r="G999" i="1"/>
  <c r="G1000" i="1"/>
  <c r="G1001" i="1"/>
  <c r="G2" i="1"/>
  <c r="D15" i="4"/>
  <c r="A15" i="4"/>
  <c r="D9" i="4"/>
  <c r="D5" i="4"/>
  <c r="A10" i="4"/>
  <c r="A5" i="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42D7A00-9ABB-4BFE-9A41-A1FBE228A03A}"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4D84B2AC-A098-44C5-AB0E-F6F0908BB21A}" name="WorksheetConnection_Agro Export!$A$1:$J$1001" type="102" refreshedVersion="8" minRefreshableVersion="5">
    <extLst>
      <ext xmlns:x15="http://schemas.microsoft.com/office/spreadsheetml/2010/11/main" uri="{DE250136-89BD-433C-8126-D09CA5730AF9}">
        <x15:connection id="Range" autoDelete="1">
          <x15:rangePr sourceName="_xlcn.WorksheetConnection_AgroExportA1J10011"/>
        </x15:connection>
      </ext>
    </extLst>
  </connection>
</connections>
</file>

<file path=xl/sharedStrings.xml><?xml version="1.0" encoding="utf-8"?>
<sst xmlns="http://schemas.openxmlformats.org/spreadsheetml/2006/main" count="5149" uniqueCount="93">
  <si>
    <t>Product Name</t>
  </si>
  <si>
    <t>Company</t>
  </si>
  <si>
    <t>Export Country</t>
  </si>
  <si>
    <t>Date</t>
  </si>
  <si>
    <t>Units Sold</t>
  </si>
  <si>
    <t>unit_price</t>
  </si>
  <si>
    <t>Profit per unit</t>
  </si>
  <si>
    <t>Export Value</t>
  </si>
  <si>
    <t>Destination Port</t>
  </si>
  <si>
    <t>Transportation Mode</t>
  </si>
  <si>
    <t>Rubber</t>
  </si>
  <si>
    <t>Farmgate Nigeria Limited</t>
  </si>
  <si>
    <t>Austria</t>
  </si>
  <si>
    <t>Lagos</t>
  </si>
  <si>
    <t>Sea</t>
  </si>
  <si>
    <t>Palm Oil</t>
  </si>
  <si>
    <t>Prime Agro Exports Nigeria Limited</t>
  </si>
  <si>
    <t>Germany</t>
  </si>
  <si>
    <t>Cassava</t>
  </si>
  <si>
    <t>Calabar</t>
  </si>
  <si>
    <t>Nigerian Export Promotion Council (NEPC)</t>
  </si>
  <si>
    <t>Belgium</t>
  </si>
  <si>
    <t>Warri</t>
  </si>
  <si>
    <t>Sesame</t>
  </si>
  <si>
    <t>Nigeria Agro Export Company</t>
  </si>
  <si>
    <t>France</t>
  </si>
  <si>
    <t>Greenfield Agro Exporters Nigeria Limited</t>
  </si>
  <si>
    <t>Netherlands</t>
  </si>
  <si>
    <t>Solid Agro Nigeria Limited</t>
  </si>
  <si>
    <t>Denmark</t>
  </si>
  <si>
    <t>Sweden</t>
  </si>
  <si>
    <t>Agro Export Nigeria Ltd</t>
  </si>
  <si>
    <t>Cashew</t>
  </si>
  <si>
    <t>Golden Farms Nigeria Limited</t>
  </si>
  <si>
    <t>Switzerland</t>
  </si>
  <si>
    <t>Ginger</t>
  </si>
  <si>
    <t>Agriplus Nigeria Limited</t>
  </si>
  <si>
    <t>Italy</t>
  </si>
  <si>
    <t>Agro Allied Exporters Nigeria Limited</t>
  </si>
  <si>
    <t>Spain</t>
  </si>
  <si>
    <t>Plantain</t>
  </si>
  <si>
    <t>Port Harcourt</t>
  </si>
  <si>
    <t>Cocoa</t>
  </si>
  <si>
    <t>Row Labels</t>
  </si>
  <si>
    <t>Sum of Export Value</t>
  </si>
  <si>
    <t>Revenue Generated</t>
  </si>
  <si>
    <t>Sum of Units Sold</t>
  </si>
  <si>
    <t>Total Unit Sold</t>
  </si>
  <si>
    <t>Sum of Profit per unit</t>
  </si>
  <si>
    <t>Total Profit</t>
  </si>
  <si>
    <t>Sum of Total Profit</t>
  </si>
  <si>
    <t>Profit Margin</t>
  </si>
  <si>
    <t>Count of Product Name</t>
  </si>
  <si>
    <t>Number Of Product Export</t>
  </si>
  <si>
    <t>Number Of Export Country</t>
  </si>
  <si>
    <t>Export Transactions</t>
  </si>
  <si>
    <t>KPIs</t>
  </si>
  <si>
    <t>Total Units Sold by Product:</t>
  </si>
  <si>
    <t>Which company exported the most units?</t>
  </si>
  <si>
    <t>What percentage of the total units sold does each company contribute?</t>
  </si>
  <si>
    <t>%</t>
  </si>
  <si>
    <t>What is the average unit price for each product exported?</t>
  </si>
  <si>
    <t>Which destination port has received the highest number of units sold?</t>
  </si>
  <si>
    <t>Average of unit_price</t>
  </si>
  <si>
    <t>Which product or company has the highest export value, and what is that value?</t>
  </si>
  <si>
    <t>What is the total profit generated by each product?</t>
  </si>
  <si>
    <t>o Which product generates the most profit per unit on average?</t>
  </si>
  <si>
    <t>Average of Profit per unit</t>
  </si>
  <si>
    <t>Which export country contributes the most to the total export value?</t>
  </si>
  <si>
    <t>How many units were exported each year?</t>
  </si>
  <si>
    <t>o Which year had the highest export activity?</t>
  </si>
  <si>
    <t>2020</t>
  </si>
  <si>
    <t>2021</t>
  </si>
  <si>
    <t>2022</t>
  </si>
  <si>
    <t>2023</t>
  </si>
  <si>
    <t>Qtr1</t>
  </si>
  <si>
    <t>Qtr2</t>
  </si>
  <si>
    <t>Qtr3</t>
  </si>
  <si>
    <t>Qtr4</t>
  </si>
  <si>
    <t>Jan</t>
  </si>
  <si>
    <t>Feb</t>
  </si>
  <si>
    <t>Mar</t>
  </si>
  <si>
    <t>Apr</t>
  </si>
  <si>
    <t>May</t>
  </si>
  <si>
    <t>Jun</t>
  </si>
  <si>
    <t>Jul</t>
  </si>
  <si>
    <t>Aug</t>
  </si>
  <si>
    <t>Sep</t>
  </si>
  <si>
    <t>Oct</t>
  </si>
  <si>
    <t>Nov</t>
  </si>
  <si>
    <t>Dec</t>
  </si>
  <si>
    <t>Product</t>
  </si>
  <si>
    <t>What is the monthly or quarterly trend in terms of units sold or export value?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</si>
</sst>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44" formatCode="_(&quot;$&quot;* #,##0.00_);_(&quot;$&quot;* \(#,##0.00\);_(&quot;$&quot;* &quot;-&quot;??_);_(@_)"/>
    <numFmt numFmtId="43" formatCode="_(* #,##0.00_);_(* \(#,##0.00\);_(* &quot;-&quot;??_);_(@_)"/>
    <numFmt numFmtId="164" formatCode="yyyy\-mm\-dd;@"/>
    <numFmt numFmtId="165" formatCode="_(&quot;$&quot;* #,##0_);_(&quot;$&quot;* \(#,##0\);_(&quot;$&quot;* &quot;-&quot;??_);_(@_)"/>
    <numFmt numFmtId="166" formatCode="&quot;$&quot;0.00,,,&quot;B&quot;"/>
    <numFmt numFmtId="167" formatCode="_(* #,##0_);_(* \(#,##0\);_(* &quot;-&quot;??_);_(@_)"/>
  </numFmts>
  <fonts count="8" x14ac:knownFonts="1">
    <font>
      <sz val="11"/>
      <color theme="1"/>
      <name val="Calibri"/>
      <scheme val="minor"/>
    </font>
    <font>
      <sz val="11"/>
      <color theme="1"/>
      <name val="Calibri"/>
      <family val="2"/>
      <scheme val="minor"/>
    </font>
    <font>
      <sz val="11"/>
      <color theme="1"/>
      <name val="Calibri"/>
      <scheme val="minor"/>
    </font>
    <font>
      <sz val="11"/>
      <color theme="1"/>
      <name val="Calibri"/>
    </font>
    <font>
      <sz val="11"/>
      <color rgb="FF006100"/>
      <name val="Calibri"/>
      <family val="2"/>
      <scheme val="minor"/>
    </font>
    <font>
      <b/>
      <sz val="11"/>
      <color theme="0"/>
      <name val="Calibri"/>
      <family val="2"/>
      <scheme val="minor"/>
    </font>
    <font>
      <b/>
      <sz val="11"/>
      <color theme="1"/>
      <name val="Calibri"/>
      <family val="2"/>
      <scheme val="minor"/>
    </font>
    <font>
      <b/>
      <sz val="16"/>
      <color theme="1"/>
      <name val="Calibri"/>
      <family val="2"/>
      <scheme val="minor"/>
    </font>
  </fonts>
  <fills count="5">
    <fill>
      <patternFill patternType="none"/>
    </fill>
    <fill>
      <patternFill patternType="gray125"/>
    </fill>
    <fill>
      <patternFill patternType="solid">
        <fgColor rgb="FFC6EFCE"/>
      </patternFill>
    </fill>
    <fill>
      <patternFill patternType="solid">
        <fgColor rgb="FFA5A5A5"/>
      </patternFill>
    </fill>
    <fill>
      <patternFill patternType="solid">
        <fgColor theme="5" tint="0.39997558519241921"/>
        <bgColor indexed="65"/>
      </patternFill>
    </fill>
  </fills>
  <borders count="2">
    <border>
      <left/>
      <right/>
      <top/>
      <bottom/>
      <diagonal/>
    </border>
    <border>
      <left style="double">
        <color rgb="FF3F3F3F"/>
      </left>
      <right style="double">
        <color rgb="FF3F3F3F"/>
      </right>
      <top style="double">
        <color rgb="FF3F3F3F"/>
      </top>
      <bottom style="double">
        <color rgb="FF3F3F3F"/>
      </bottom>
      <diagonal/>
    </border>
  </borders>
  <cellStyleXfs count="7">
    <xf numFmtId="0" fontId="0" fillId="0" borderId="0"/>
    <xf numFmtId="43" fontId="2" fillId="0" borderId="0" applyFont="0" applyFill="0" applyBorder="0" applyAlignment="0" applyProtection="0"/>
    <xf numFmtId="44" fontId="2" fillId="0" borderId="0" applyFont="0" applyFill="0" applyBorder="0" applyAlignment="0" applyProtection="0"/>
    <xf numFmtId="9" fontId="2" fillId="0" borderId="0" applyFont="0" applyFill="0" applyBorder="0" applyAlignment="0" applyProtection="0"/>
    <xf numFmtId="0" fontId="4" fillId="2" borderId="0" applyNumberFormat="0" applyBorder="0" applyAlignment="0" applyProtection="0"/>
    <xf numFmtId="0" fontId="5" fillId="3" borderId="1" applyNumberFormat="0" applyAlignment="0" applyProtection="0"/>
    <xf numFmtId="0" fontId="1" fillId="4" borderId="0" applyNumberFormat="0" applyBorder="0" applyAlignment="0" applyProtection="0"/>
  </cellStyleXfs>
  <cellXfs count="20">
    <xf numFmtId="0" fontId="0" fillId="0" borderId="0" xfId="0"/>
    <xf numFmtId="0" fontId="2" fillId="0" borderId="0" xfId="0" applyFont="1"/>
    <xf numFmtId="164" fontId="2" fillId="0" borderId="0" xfId="0" applyNumberFormat="1" applyFont="1"/>
    <xf numFmtId="164" fontId="3" fillId="0" borderId="0" xfId="0" applyNumberFormat="1" applyFont="1"/>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xf numFmtId="44" fontId="0" fillId="0" borderId="0" xfId="2" applyFont="1"/>
    <xf numFmtId="166" fontId="0" fillId="0" borderId="0" xfId="2" applyNumberFormat="1" applyFont="1"/>
    <xf numFmtId="0" fontId="1" fillId="0" borderId="0" xfId="0" applyFont="1"/>
    <xf numFmtId="167" fontId="0" fillId="0" borderId="0" xfId="0" applyNumberFormat="1"/>
    <xf numFmtId="167" fontId="0" fillId="0" borderId="0" xfId="1" applyNumberFormat="1" applyFont="1"/>
    <xf numFmtId="10" fontId="0" fillId="0" borderId="0" xfId="3" applyNumberFormat="1" applyFont="1"/>
    <xf numFmtId="0" fontId="4" fillId="2" borderId="0" xfId="4"/>
    <xf numFmtId="0" fontId="7" fillId="4" borderId="0" xfId="6" applyFont="1"/>
    <xf numFmtId="0" fontId="6" fillId="0" borderId="0" xfId="0" applyFont="1"/>
    <xf numFmtId="43" fontId="4" fillId="2" borderId="0" xfId="4" applyNumberFormat="1"/>
    <xf numFmtId="10" fontId="0" fillId="0" borderId="0" xfId="0" applyNumberFormat="1"/>
    <xf numFmtId="0" fontId="5" fillId="3" borderId="1" xfId="5"/>
  </cellXfs>
  <cellStyles count="7">
    <cellStyle name="60% - Accent2" xfId="6" builtinId="36"/>
    <cellStyle name="Check Cell" xfId="5" builtinId="23"/>
    <cellStyle name="Comma" xfId="1" builtinId="3"/>
    <cellStyle name="Currency" xfId="2" builtinId="4"/>
    <cellStyle name="Good" xfId="4" builtinId="26"/>
    <cellStyle name="Normal" xfId="0" builtinId="0"/>
    <cellStyle name="Percent" xfId="3" builtinId="5"/>
  </cellStyles>
  <dxfs count="23">
    <dxf>
      <font>
        <b/>
        <color theme="1"/>
      </font>
      <fill>
        <patternFill>
          <bgColor theme="2" tint="-4.9989318521683403E-2"/>
        </patternFill>
      </fill>
      <border diagonalUp="0" diagonalDown="0">
        <left/>
        <right/>
        <top/>
        <bottom/>
        <vertical/>
        <horizontal/>
      </border>
    </dxf>
    <dxf>
      <font>
        <color theme="1"/>
      </font>
      <fill>
        <patternFill>
          <bgColor rgb="FF00B050"/>
        </patternFill>
      </fill>
      <border diagonalUp="0" diagonalDown="0">
        <left/>
        <right/>
        <top/>
        <bottom/>
        <vertical/>
        <horizontal/>
      </border>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5" formatCode="_(&quot;$&quot;* #,##0_);_(&quot;$&quot;* \(#,##0\);_(&quot;$&quot;*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5" formatCode="_(&quot;$&quot;* #,##0_);_(&quot;$&quot;* \(#,##0\);_(&quot;$&quot;* &quot;-&quot;??_);_(@_)"/>
    </dxf>
    <dxf>
      <numFmt numFmtId="14" formatCode="0.00%"/>
    </dxf>
    <dxf>
      <numFmt numFmtId="167" formatCode="_(* #,##0_);_(* \(#,##0\);_(* &quot;-&quot;??_);_(@_)"/>
    </dxf>
    <dxf>
      <font>
        <b/>
        <color theme="1"/>
      </font>
      <fill>
        <patternFill>
          <bgColor theme="9" tint="-0.24994659260841701"/>
        </patternFill>
      </fill>
      <border diagonalUp="0" diagonalDown="0">
        <left/>
        <right/>
        <top/>
        <bottom/>
        <vertical/>
        <horizontal/>
      </border>
    </dxf>
    <dxf>
      <font>
        <color theme="1"/>
      </font>
      <fill>
        <patternFill patternType="none">
          <bgColor auto="1"/>
        </patternFill>
      </fill>
      <border diagonalUp="0" diagonalDown="0">
        <left/>
        <right/>
        <top/>
        <bottom/>
        <vertical/>
        <horizontal/>
      </border>
    </dxf>
  </dxfs>
  <tableStyles count="2" defaultTableStyle="TableStyleMedium2" defaultPivotStyle="PivotStyleLight16">
    <tableStyle name="SlicerStyleLight1 2" pivot="0" table="0" count="10" xr9:uid="{2691DDF5-B9B5-4724-BFF3-14633B940986}">
      <tableStyleElement type="wholeTable" dxfId="1"/>
      <tableStyleElement type="headerRow" dxfId="0"/>
    </tableStyle>
    <tableStyle name="SlicerStyleLight1 2 2" pivot="0" table="0" count="10" xr9:uid="{C5448B0F-F670-4478-AE32-23AEFBDBBB89}">
      <tableStyleElement type="wholeTable" dxfId="22"/>
      <tableStyleElement type="headerRow" dxfId="21"/>
    </tableStyle>
  </tableStyles>
  <colors>
    <mruColors>
      <color rgb="FF018752"/>
      <color rgb="FFE1EFD9"/>
    </mruColors>
  </colors>
  <extLst>
    <ext xmlns:x14="http://schemas.microsoft.com/office/spreadsheetml/2009/9/main" uri="{46F421CA-312F-682f-3DD2-61675219B42D}">
      <x14:dxfs count="40">
        <dxf>
          <font>
            <color rgb="FF000000"/>
          </font>
          <fill>
            <patternFill patternType="solid">
              <fgColor auto="1"/>
              <bgColor theme="9" tint="0.39994506668294322"/>
            </patternFill>
          </fill>
          <border diagonalUp="0" diagonalDown="0">
            <left/>
            <right/>
            <top/>
            <bottom/>
            <vertical/>
            <horizontal/>
          </border>
        </dxf>
        <dxf>
          <font>
            <color rgb="FF000000"/>
          </font>
          <fill>
            <patternFill patternType="solid">
              <fgColor auto="1"/>
              <bgColor theme="9" tint="0.79998168889431442"/>
            </patternFill>
          </fill>
          <border>
            <left style="thin">
              <color rgb="FF999999"/>
            </left>
            <right style="thin">
              <color rgb="FF999999"/>
            </right>
            <top style="thin">
              <color rgb="FF999999"/>
            </top>
            <bottom style="thin">
              <color rgb="FF999999"/>
            </bottom>
            <vertical/>
            <horizontal/>
          </border>
        </dxf>
        <dxf>
          <font>
            <color rgb="FF000000"/>
          </font>
          <fill>
            <patternFill patternType="solid">
              <fgColor auto="1"/>
              <bgColor theme="9" tint="0.59996337778862885"/>
            </patternFill>
          </fill>
          <border>
            <left style="thin">
              <color rgb="FF999999"/>
            </left>
            <right style="thin">
              <color rgb="FF999999"/>
            </right>
            <top style="thin">
              <color rgb="FF999999"/>
            </top>
            <bottom style="thin">
              <color rgb="FF999999"/>
            </bottom>
            <vertical/>
            <horizontal/>
          </border>
        </dxf>
        <dxf>
          <font>
            <color rgb="FF000000"/>
          </font>
          <fill>
            <patternFill patternType="solid">
              <fgColor auto="1"/>
              <bgColor theme="9" tint="0.39994506668294322"/>
            </patternFill>
          </fill>
          <border diagonalUp="0" diagonalDown="0">
            <left/>
            <right/>
            <top/>
            <bottom/>
            <vertical/>
            <horizontal/>
          </border>
        </dxf>
        <dxf>
          <font>
            <color rgb="FF828282"/>
          </font>
          <fill>
            <patternFill patternType="solid">
              <fgColor theme="4" tint="0.79995117038483843"/>
              <bgColor theme="9" tint="-0.24994659260841701"/>
            </patternFill>
          </fill>
          <border diagonalUp="0" diagonalDown="0">
            <left/>
            <right/>
            <top/>
            <bottom/>
            <vertical/>
            <horizontal/>
          </border>
        </dxf>
        <dxf>
          <font>
            <color rgb="FF000000"/>
          </font>
          <fill>
            <patternFill patternType="solid">
              <fgColor theme="4" tint="0.59999389629810485"/>
              <bgColor theme="6"/>
            </patternFill>
          </fill>
          <border diagonalUp="0" diagonalDown="0">
            <left/>
            <right/>
            <top/>
            <bottom/>
            <vertical/>
            <horizontal/>
          </border>
        </dxf>
        <dxf>
          <font>
            <color rgb="FF828282"/>
          </font>
          <fill>
            <patternFill patternType="solid">
              <fgColor rgb="FFFFFFFF"/>
              <bgColor theme="9" tint="-0.24994659260841701"/>
            </patternFill>
          </fill>
          <border diagonalUp="0" diagonalDown="0">
            <left/>
            <right/>
            <top/>
            <bottom/>
            <vertical/>
            <horizontal/>
          </border>
        </dxf>
        <dxf>
          <font>
            <color rgb="FF000000"/>
          </font>
          <fill>
            <patternFill patternType="solid">
              <fgColor rgb="FFFFFFFF"/>
              <bgColor theme="9" tint="-0.24994659260841701"/>
            </patternFill>
          </fill>
          <border diagonalUp="0" diagonalDown="0">
            <left/>
            <right/>
            <top/>
            <bottom/>
            <vertical/>
            <horizontal/>
          </border>
        </dxf>
        <dxf>
          <font>
            <color rgb="FF000000"/>
          </font>
          <fill>
            <patternFill patternType="solid">
              <fgColor auto="1"/>
              <bgColor theme="9" tint="0.39994506668294322"/>
            </patternFill>
          </fill>
          <border diagonalUp="0" diagonalDown="0">
            <left/>
            <right/>
            <top/>
            <bottom/>
            <vertical/>
            <horizontal/>
          </border>
        </dxf>
        <dxf>
          <font>
            <color rgb="FF000000"/>
          </font>
          <fill>
            <patternFill patternType="solid">
              <fgColor auto="1"/>
              <bgColor theme="9" tint="0.79998168889431442"/>
            </patternFill>
          </fill>
          <border>
            <left style="thin">
              <color rgb="FF999999"/>
            </left>
            <right style="thin">
              <color rgb="FF999999"/>
            </right>
            <top style="thin">
              <color rgb="FF999999"/>
            </top>
            <bottom style="thin">
              <color rgb="FF999999"/>
            </bottom>
            <vertical/>
            <horizontal/>
          </border>
        </dxf>
        <dxf>
          <font>
            <color rgb="FF000000"/>
          </font>
          <fill>
            <patternFill patternType="solid">
              <fgColor auto="1"/>
              <bgColor theme="9" tint="0.59996337778862885"/>
            </patternFill>
          </fill>
          <border>
            <left style="thin">
              <color rgb="FF999999"/>
            </left>
            <right style="thin">
              <color rgb="FF999999"/>
            </right>
            <top style="thin">
              <color rgb="FF999999"/>
            </top>
            <bottom style="thin">
              <color rgb="FF999999"/>
            </bottom>
            <vertical/>
            <horizontal/>
          </border>
        </dxf>
        <dxf>
          <font>
            <color rgb="FF000000"/>
          </font>
          <fill>
            <patternFill patternType="solid">
              <fgColor auto="1"/>
              <bgColor theme="9" tint="0.39994506668294322"/>
            </patternFill>
          </fill>
          <border diagonalUp="0" diagonalDown="0">
            <left/>
            <right/>
            <top/>
            <bottom/>
            <vertical/>
            <horizontal/>
          </border>
        </dxf>
        <dxf>
          <font>
            <color rgb="FF828282"/>
          </font>
          <fill>
            <patternFill patternType="solid">
              <fgColor theme="4" tint="0.79995117038483843"/>
              <bgColor theme="9" tint="-0.24994659260841701"/>
            </patternFill>
          </fill>
          <border diagonalUp="0" diagonalDown="0">
            <left/>
            <right/>
            <top/>
            <bottom/>
            <vertical/>
            <horizontal/>
          </border>
        </dxf>
        <dxf>
          <font>
            <color rgb="FF000000"/>
          </font>
          <fill>
            <patternFill patternType="solid">
              <fgColor theme="4" tint="0.59999389629810485"/>
              <bgColor theme="6"/>
            </patternFill>
          </fill>
          <border diagonalUp="0" diagonalDown="0">
            <left/>
            <right/>
            <top/>
            <bottom/>
            <vertical/>
            <horizontal/>
          </border>
        </dxf>
        <dxf>
          <font>
            <color rgb="FF828282"/>
          </font>
          <fill>
            <patternFill patternType="solid">
              <fgColor rgb="FFFFFFFF"/>
              <bgColor theme="9" tint="-0.24994659260841701"/>
            </patternFill>
          </fill>
          <border diagonalUp="0" diagonalDown="0">
            <left/>
            <right/>
            <top/>
            <bottom/>
            <vertical/>
            <horizontal/>
          </border>
        </dxf>
        <dxf>
          <font>
            <color rgb="FF000000"/>
          </font>
          <fill>
            <patternFill patternType="solid">
              <fgColor rgb="FFFFFFFF"/>
              <bgColor theme="9" tint="-0.24994659260841701"/>
            </patternFill>
          </fill>
          <border diagonalUp="0" diagonalDown="0">
            <left/>
            <right/>
            <top/>
            <bottom/>
            <vertical/>
            <horizontal/>
          </border>
        </dxf>
        <dxf>
          <font>
            <color rgb="FF000000"/>
          </font>
          <fill>
            <patternFill patternType="solid">
              <fgColor auto="1"/>
              <bgColor theme="9" tint="0.39994506668294322"/>
            </patternFill>
          </fill>
          <border diagonalUp="0" diagonalDown="0">
            <left/>
            <right/>
            <top/>
            <bottom/>
            <vertical/>
            <horizontal/>
          </border>
        </dxf>
        <dxf>
          <font>
            <color rgb="FF000000"/>
          </font>
          <fill>
            <patternFill patternType="solid">
              <fgColor auto="1"/>
              <bgColor theme="9" tint="0.79998168889431442"/>
            </patternFill>
          </fill>
          <border>
            <left style="thin">
              <color rgb="FF999999"/>
            </left>
            <right style="thin">
              <color rgb="FF999999"/>
            </right>
            <top style="thin">
              <color rgb="FF999999"/>
            </top>
            <bottom style="thin">
              <color rgb="FF999999"/>
            </bottom>
            <vertical/>
            <horizontal/>
          </border>
        </dxf>
        <dxf>
          <font>
            <color rgb="FF000000"/>
          </font>
          <fill>
            <patternFill patternType="solid">
              <fgColor auto="1"/>
              <bgColor theme="9" tint="0.59996337778862885"/>
            </patternFill>
          </fill>
          <border>
            <left style="thin">
              <color rgb="FF999999"/>
            </left>
            <right style="thin">
              <color rgb="FF999999"/>
            </right>
            <top style="thin">
              <color rgb="FF999999"/>
            </top>
            <bottom style="thin">
              <color rgb="FF999999"/>
            </bottom>
            <vertical/>
            <horizontal/>
          </border>
        </dxf>
        <dxf>
          <font>
            <color rgb="FF000000"/>
          </font>
          <fill>
            <patternFill patternType="solid">
              <fgColor auto="1"/>
              <bgColor theme="9" tint="0.39994506668294322"/>
            </patternFill>
          </fill>
          <border diagonalUp="0" diagonalDown="0">
            <left/>
            <right/>
            <top/>
            <bottom/>
            <vertical/>
            <horizontal/>
          </border>
        </dxf>
        <dxf>
          <font>
            <color rgb="FF828282"/>
          </font>
          <fill>
            <patternFill patternType="solid">
              <fgColor theme="4" tint="0.79995117038483843"/>
              <bgColor theme="9" tint="-0.24994659260841701"/>
            </patternFill>
          </fill>
          <border diagonalUp="0" diagonalDown="0">
            <left/>
            <right/>
            <top/>
            <bottom/>
            <vertical/>
            <horizontal/>
          </border>
        </dxf>
        <dxf>
          <font>
            <color rgb="FF000000"/>
          </font>
          <fill>
            <patternFill patternType="solid">
              <fgColor theme="4" tint="0.59999389629810485"/>
              <bgColor theme="6"/>
            </patternFill>
          </fill>
          <border diagonalUp="0" diagonalDown="0">
            <left/>
            <right/>
            <top/>
            <bottom/>
            <vertical/>
            <horizontal/>
          </border>
        </dxf>
        <dxf>
          <font>
            <color rgb="FF828282"/>
          </font>
          <fill>
            <patternFill patternType="solid">
              <fgColor rgb="FFFFFFFF"/>
              <bgColor theme="9" tint="-0.24994659260841701"/>
            </patternFill>
          </fill>
          <border diagonalUp="0" diagonalDown="0">
            <left/>
            <right/>
            <top/>
            <bottom/>
            <vertical/>
            <horizontal/>
          </border>
        </dxf>
        <dxf>
          <font>
            <color rgb="FF000000"/>
          </font>
          <fill>
            <patternFill patternType="solid">
              <fgColor rgb="FFFFFFFF"/>
              <bgColor theme="9" tint="-0.24994659260841701"/>
            </patternFill>
          </fill>
          <border diagonalUp="0" diagonalDown="0">
            <left/>
            <right/>
            <top/>
            <bottom/>
            <vertical/>
            <horizontal/>
          </border>
        </dxf>
        <dxf>
          <font>
            <color rgb="FF000000"/>
          </font>
          <fill>
            <patternFill patternType="solid">
              <fgColor auto="1"/>
              <bgColor theme="9" tint="0.39994506668294322"/>
            </patternFill>
          </fill>
          <border diagonalUp="0" diagonalDown="0">
            <left/>
            <right/>
            <top/>
            <bottom/>
            <vertical/>
            <horizontal/>
          </border>
        </dxf>
        <dxf>
          <font>
            <color rgb="FF000000"/>
          </font>
          <fill>
            <patternFill patternType="solid">
              <fgColor auto="1"/>
              <bgColor theme="9" tint="0.79998168889431442"/>
            </patternFill>
          </fill>
          <border>
            <left style="thin">
              <color rgb="FF999999"/>
            </left>
            <right style="thin">
              <color rgb="FF999999"/>
            </right>
            <top style="thin">
              <color rgb="FF999999"/>
            </top>
            <bottom style="thin">
              <color rgb="FF999999"/>
            </bottom>
            <vertical/>
            <horizontal/>
          </border>
        </dxf>
        <dxf>
          <font>
            <color rgb="FF000000"/>
          </font>
          <fill>
            <patternFill patternType="solid">
              <fgColor auto="1"/>
              <bgColor theme="9" tint="0.59996337778862885"/>
            </patternFill>
          </fill>
          <border>
            <left style="thin">
              <color rgb="FF999999"/>
            </left>
            <right style="thin">
              <color rgb="FF999999"/>
            </right>
            <top style="thin">
              <color rgb="FF999999"/>
            </top>
            <bottom style="thin">
              <color rgb="FF999999"/>
            </bottom>
            <vertical/>
            <horizontal/>
          </border>
        </dxf>
        <dxf>
          <font>
            <color rgb="FF000000"/>
          </font>
          <fill>
            <patternFill patternType="solid">
              <fgColor auto="1"/>
              <bgColor theme="9" tint="0.39994506668294322"/>
            </patternFill>
          </fill>
          <border diagonalUp="0" diagonalDown="0">
            <left/>
            <right/>
            <top/>
            <bottom/>
            <vertical/>
            <horizontal/>
          </border>
        </dxf>
        <dxf>
          <font>
            <color rgb="FF828282"/>
          </font>
          <fill>
            <patternFill patternType="none">
              <fgColor indexed="64"/>
              <bgColor auto="1"/>
            </patternFill>
          </fill>
          <border diagonalUp="0" diagonalDown="0">
            <left/>
            <right/>
            <top/>
            <bottom/>
            <vertical/>
            <horizontal/>
          </border>
        </dxf>
        <dxf>
          <font>
            <color rgb="FF000000"/>
          </font>
          <fill>
            <patternFill patternType="none">
              <fgColor indexed="64"/>
              <bgColor auto="1"/>
            </patternFill>
          </fill>
          <border diagonalUp="0" diagonalDown="0">
            <left/>
            <right/>
            <top/>
            <bottom/>
            <vertical/>
            <horizontal/>
          </border>
        </dxf>
        <dxf>
          <font>
            <color rgb="FF828282"/>
          </font>
          <fill>
            <patternFill patternType="solid">
              <fgColor rgb="FFFFFFFF"/>
              <bgColor theme="9" tint="-0.24994659260841701"/>
            </patternFill>
          </fill>
          <border diagonalUp="0" diagonalDown="0">
            <left/>
            <right/>
            <top/>
            <bottom/>
            <vertical/>
            <horizontal/>
          </border>
        </dxf>
        <dxf>
          <font>
            <color rgb="FF000000"/>
          </font>
          <fill>
            <patternFill patternType="solid">
              <fgColor rgb="FFFFFFFF"/>
              <bgColor theme="9" tint="-0.24994659260841701"/>
            </patternFill>
          </fill>
          <border diagonalUp="0" diagonalDown="0">
            <left/>
            <right/>
            <top/>
            <bottom/>
            <vertical/>
            <horizontal/>
          </border>
        </dxf>
        <dxf>
          <font>
            <color rgb="FF000000"/>
          </font>
          <fill>
            <patternFill patternType="solid">
              <fgColor auto="1"/>
              <bgColor theme="9" tint="0.39994506668294322"/>
            </patternFill>
          </fill>
          <border diagonalUp="0" diagonalDown="0">
            <left/>
            <right/>
            <top/>
            <bottom/>
            <vertical/>
            <horizontal/>
          </border>
        </dxf>
        <dxf>
          <font>
            <color rgb="FF000000"/>
          </font>
          <fill>
            <patternFill patternType="solid">
              <fgColor auto="1"/>
              <bgColor theme="9" tint="0.79998168889431442"/>
            </patternFill>
          </fill>
          <border>
            <left style="thin">
              <color rgb="FF999999"/>
            </left>
            <right style="thin">
              <color rgb="FF999999"/>
            </right>
            <top style="thin">
              <color rgb="FF999999"/>
            </top>
            <bottom style="thin">
              <color rgb="FF999999"/>
            </bottom>
            <vertical/>
            <horizontal/>
          </border>
        </dxf>
        <dxf>
          <font>
            <color rgb="FF000000"/>
          </font>
          <fill>
            <patternFill patternType="solid">
              <fgColor auto="1"/>
              <bgColor theme="9" tint="0.59996337778862885"/>
            </patternFill>
          </fill>
          <border>
            <left style="thin">
              <color rgb="FF999999"/>
            </left>
            <right style="thin">
              <color rgb="FF999999"/>
            </right>
            <top style="thin">
              <color rgb="FF999999"/>
            </top>
            <bottom style="thin">
              <color rgb="FF999999"/>
            </bottom>
            <vertical/>
            <horizontal/>
          </border>
        </dxf>
        <dxf>
          <font>
            <color rgb="FF000000"/>
          </font>
          <fill>
            <patternFill patternType="solid">
              <fgColor auto="1"/>
              <bgColor theme="9" tint="0.39994506668294322"/>
            </patternFill>
          </fill>
          <border diagonalUp="0" diagonalDown="0">
            <left/>
            <right/>
            <top/>
            <bottom/>
            <vertical/>
            <horizontal/>
          </border>
        </dxf>
        <dxf>
          <font>
            <color rgb="FF828282"/>
          </font>
          <fill>
            <patternFill patternType="solid">
              <fgColor theme="4" tint="0.79995117038483843"/>
              <bgColor theme="9" tint="-0.24994659260841701"/>
            </patternFill>
          </fill>
          <border diagonalUp="0" diagonalDown="0">
            <left/>
            <right/>
            <top/>
            <bottom/>
            <vertical/>
            <horizontal/>
          </border>
        </dxf>
        <dxf>
          <font>
            <color rgb="FF000000"/>
          </font>
          <fill>
            <patternFill patternType="solid">
              <fgColor theme="4" tint="0.59999389629810485"/>
              <bgColor theme="6"/>
            </patternFill>
          </fill>
          <border diagonalUp="0" diagonalDown="0">
            <left/>
            <right/>
            <top/>
            <bottom/>
            <vertical/>
            <horizontal/>
          </border>
        </dxf>
        <dxf>
          <font>
            <color rgb="FF828282"/>
          </font>
          <fill>
            <patternFill patternType="solid">
              <fgColor rgb="FFFFFFFF"/>
              <bgColor theme="9" tint="-0.24994659260841701"/>
            </patternFill>
          </fill>
          <border diagonalUp="0" diagonalDown="0">
            <left/>
            <right/>
            <top/>
            <bottom/>
            <vertical/>
            <horizontal/>
          </border>
        </dxf>
        <dxf>
          <font>
            <color rgb="FF000000"/>
          </font>
          <fill>
            <patternFill patternType="solid">
              <fgColor rgb="FFFFFFFF"/>
              <bgColor theme="9" tint="-0.24994659260841701"/>
            </patternFill>
          </fill>
          <border diagonalUp="0" diagonalDown="0">
            <left/>
            <right/>
            <top/>
            <bottom/>
            <vertical/>
            <horizontal/>
          </border>
        </dxf>
      </x14:dxfs>
    </ext>
    <ext xmlns:x14="http://schemas.microsoft.com/office/spreadsheetml/2009/9/main" uri="{EB79DEF2-80B8-43e5-95BD-54CBDDF9020C}">
      <x14:slicerStyles defaultSlicerStyle="SlicerStyleLight1">
        <x14:slicerStyle name="SlicerStyleLight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 name="SlicerStyleLight1 2 2">
          <x14:slicerStyleElements>
            <x14:slicerStyleElement type="unselectedItemWithData" dxfId="31"/>
            <x14:slicerStyleElement type="unselectedItemWithNoData" dxfId="30"/>
            <x14:slicerStyleElement type="selectedItemWithData" dxfId="29"/>
            <x14:slicerStyleElement type="selectedItemWithNoData" dxfId="28"/>
            <x14:slicerStyleElement type="hoveredUnselectedItemWithData" dxfId="27"/>
            <x14:slicerStyleElement type="hoveredSelectedItemWithData" dxfId="26"/>
            <x14:slicerStyleElement type="hoveredUnselectedItemWithNoData" dxfId="25"/>
            <x14:slicerStyleElement type="hoveredSelectedItemWithNoData" dxfId="24"/>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5.xml"/><Relationship Id="rId13" Type="http://schemas.openxmlformats.org/officeDocument/2006/relationships/pivotCacheDefinition" Target="pivotCache/pivotCacheDefinition10.xml"/><Relationship Id="rId18" Type="http://schemas.openxmlformats.org/officeDocument/2006/relationships/pivotCacheDefinition" Target="pivotCache/pivotCacheDefinition15.xml"/><Relationship Id="rId26" Type="http://schemas.microsoft.com/office/2007/relationships/slicerCache" Target="slicerCaches/slicerCache4.xml"/><Relationship Id="rId3" Type="http://schemas.openxmlformats.org/officeDocument/2006/relationships/worksheet" Target="worksheets/sheet3.xml"/><Relationship Id="rId21" Type="http://schemas.openxmlformats.org/officeDocument/2006/relationships/pivotCacheDefinition" Target="pivotCache/pivotCacheDefinition18.xml"/><Relationship Id="rId7" Type="http://schemas.openxmlformats.org/officeDocument/2006/relationships/pivotCacheDefinition" Target="pivotCache/pivotCacheDefinition4.xml"/><Relationship Id="rId12" Type="http://schemas.openxmlformats.org/officeDocument/2006/relationships/pivotCacheDefinition" Target="pivotCache/pivotCacheDefinition9.xml"/><Relationship Id="rId17" Type="http://schemas.openxmlformats.org/officeDocument/2006/relationships/pivotCacheDefinition" Target="pivotCache/pivotCacheDefinition14.xml"/><Relationship Id="rId25" Type="http://schemas.microsoft.com/office/2007/relationships/slicerCache" Target="slicerCaches/slicerCache3.xml"/><Relationship Id="rId2" Type="http://schemas.openxmlformats.org/officeDocument/2006/relationships/worksheet" Target="worksheets/sheet2.xml"/><Relationship Id="rId16" Type="http://schemas.openxmlformats.org/officeDocument/2006/relationships/pivotCacheDefinition" Target="pivotCache/pivotCacheDefinition13.xml"/><Relationship Id="rId20" Type="http://schemas.openxmlformats.org/officeDocument/2006/relationships/pivotCacheDefinition" Target="pivotCache/pivotCacheDefinition17.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pivotCacheDefinition" Target="pivotCache/pivotCacheDefinition8.xml"/><Relationship Id="rId24" Type="http://schemas.microsoft.com/office/2007/relationships/slicerCache" Target="slicerCaches/slicerCache2.xml"/><Relationship Id="rId32" Type="http://schemas.openxmlformats.org/officeDocument/2006/relationships/calcChain" Target="calcChain.xml"/><Relationship Id="rId5" Type="http://schemas.openxmlformats.org/officeDocument/2006/relationships/pivotCacheDefinition" Target="pivotCache/pivotCacheDefinition2.xml"/><Relationship Id="rId15" Type="http://schemas.openxmlformats.org/officeDocument/2006/relationships/pivotCacheDefinition" Target="pivotCache/pivotCacheDefinition12.xml"/><Relationship Id="rId23" Type="http://schemas.microsoft.com/office/2007/relationships/slicerCache" Target="slicerCaches/slicerCache1.xml"/><Relationship Id="rId28" Type="http://schemas.openxmlformats.org/officeDocument/2006/relationships/connections" Target="connections.xml"/><Relationship Id="rId10" Type="http://schemas.openxmlformats.org/officeDocument/2006/relationships/pivotCacheDefinition" Target="pivotCache/pivotCacheDefinition7.xml"/><Relationship Id="rId19" Type="http://schemas.openxmlformats.org/officeDocument/2006/relationships/pivotCacheDefinition" Target="pivotCache/pivotCacheDefinition16.xml"/><Relationship Id="rId31" Type="http://schemas.openxmlformats.org/officeDocument/2006/relationships/powerPivotData" Target="model/item.data"/><Relationship Id="rId4" Type="http://schemas.openxmlformats.org/officeDocument/2006/relationships/pivotCacheDefinition" Target="pivotCache/pivotCacheDefinition1.xml"/><Relationship Id="rId9" Type="http://schemas.openxmlformats.org/officeDocument/2006/relationships/pivotCacheDefinition" Target="pivotCache/pivotCacheDefinition6.xml"/><Relationship Id="rId14" Type="http://schemas.openxmlformats.org/officeDocument/2006/relationships/pivotCacheDefinition" Target="pivotCache/pivotCacheDefinition11.xml"/><Relationship Id="rId22" Type="http://schemas.openxmlformats.org/officeDocument/2006/relationships/pivotCacheDefinition" Target="pivotCache/pivotCacheDefinition19.xml"/><Relationship Id="rId27" Type="http://schemas.openxmlformats.org/officeDocument/2006/relationships/theme" Target="theme/theme1.xml"/><Relationship Id="rId30" Type="http://schemas.openxmlformats.org/officeDocument/2006/relationships/sharedStrings" Target="sharedStrings.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[Nigeria_Agro_Export.xlsx]Pivot Table!PivotTable17</c:name>
    <c:fmtId val="2"/>
  </c:pivotSource>
  <c:chart>
    <c:title>
      <c:tx>
        <c:rich>
          <a:bodyPr/>
          <a:lstStyle/>
          <a:p>
            <a:pPr algn="ctr" rtl="0">
              <a:defRPr lang="en-US" sz="1200" b="1" i="0" u="none" strike="noStrike" kern="1200" spc="0" baseline="0">
                <a:solidFill>
                  <a:srgbClr val="000000"/>
                </a:solidFill>
                <a:latin typeface="+mn-lt"/>
                <a:ea typeface="+mn-ea"/>
                <a:cs typeface="+mn-cs"/>
              </a:defRPr>
            </a:pPr>
            <a:r>
              <a:rPr lang="en-US" sz="1200" b="1" i="0" u="none" strike="noStrike" kern="1200" spc="0" baseline="0">
                <a:solidFill>
                  <a:srgbClr val="000000"/>
                </a:solidFill>
                <a:latin typeface="+mn-lt"/>
                <a:ea typeface="+mn-ea"/>
                <a:cs typeface="+mn-cs"/>
              </a:rPr>
              <a:t>Export units by Product</a:t>
            </a:r>
          </a:p>
        </c:rich>
      </c:tx>
      <c:layout>
        <c:manualLayout>
          <c:xMode val="edge"/>
          <c:yMode val="edge"/>
          <c:x val="2.2947101661559725E-2"/>
          <c:y val="4.5714395415122108E-2"/>
        </c:manualLayout>
      </c:layout>
      <c:overlay val="0"/>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6"/>
        <c:spPr>
          <a:solidFill>
            <a:srgbClr val="018752"/>
          </a:solidFill>
          <a:ln>
            <a:noFill/>
          </a:ln>
          <a:effectLst/>
        </c:spPr>
        <c:marker>
          <c:symbol val="none"/>
        </c:marker>
        <c:dLbl>
          <c:idx val="0"/>
          <c:numFmt formatCode="0,&quot;K&quot;" sourceLinked="0"/>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4825254619043318E-2"/>
          <c:y val="0.35790592073411798"/>
          <c:w val="0.9199549024659941"/>
          <c:h val="0.46534494870928822"/>
        </c:manualLayout>
      </c:layout>
      <c:barChart>
        <c:barDir val="col"/>
        <c:grouping val="clustered"/>
        <c:varyColors val="0"/>
        <c:ser>
          <c:idx val="0"/>
          <c:order val="0"/>
          <c:tx>
            <c:strRef>
              <c:f>'Pivot Table'!$H$5</c:f>
              <c:strCache>
                <c:ptCount val="1"/>
                <c:pt idx="0">
                  <c:v>Total</c:v>
                </c:pt>
              </c:strCache>
            </c:strRef>
          </c:tx>
          <c:spPr>
            <a:solidFill>
              <a:srgbClr val="018752"/>
            </a:solidFill>
            <a:ln>
              <a:noFill/>
            </a:ln>
            <a:effectLst/>
          </c:spPr>
          <c:invertIfNegative val="0"/>
          <c:dLbls>
            <c:numFmt formatCode="0,&quot;K&quot;" sourceLinked="0"/>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'Pivot Table'!$G$6:$G$13</c:f>
              <c:strCache>
                <c:ptCount val="8"/>
                <c:pt idx="0">
                  <c:v>Sesame</c:v>
                </c:pt>
                <c:pt idx="1">
                  <c:v>Cocoa</c:v>
                </c:pt>
                <c:pt idx="2">
                  <c:v>Cashew</c:v>
                </c:pt>
                <c:pt idx="3">
                  <c:v>Rubber</c:v>
                </c:pt>
                <c:pt idx="4">
                  <c:v>Plantain</c:v>
                </c:pt>
                <c:pt idx="5">
                  <c:v>Cassava</c:v>
                </c:pt>
                <c:pt idx="6">
                  <c:v>Palm Oil</c:v>
                </c:pt>
                <c:pt idx="7">
                  <c:v>Ginger</c:v>
                </c:pt>
              </c:strCache>
            </c:strRef>
          </c:cat>
          <c:val>
            <c:numRef>
              <c:f>'Pivot Table'!$H$6:$H$13</c:f>
              <c:numCache>
                <c:formatCode>_(* #,##0_);_(* \(#,##0\);_(* "-"??_);_(@_)</c:formatCode>
                <c:ptCount val="8"/>
                <c:pt idx="0">
                  <c:v>76132</c:v>
                </c:pt>
                <c:pt idx="1">
                  <c:v>76129</c:v>
                </c:pt>
                <c:pt idx="2">
                  <c:v>70833</c:v>
                </c:pt>
                <c:pt idx="3">
                  <c:v>66641</c:v>
                </c:pt>
                <c:pt idx="4">
                  <c:v>64863</c:v>
                </c:pt>
                <c:pt idx="5">
                  <c:v>64234</c:v>
                </c:pt>
                <c:pt idx="6">
                  <c:v>63879</c:v>
                </c:pt>
                <c:pt idx="7">
                  <c:v>54093</c:v>
                </c:pt>
              </c:numCache>
            </c:numRef>
          </c:val>
          <c:extLst>
            <c:ext xmlns:c16="http://schemas.microsoft.com/office/drawing/2014/chart" uri="{C3380CC4-5D6E-409C-BE32-E72D297353CC}">
              <c16:uniqueId val="{00000002-716B-426F-9461-9B1189B6BFE3}"/>
            </c:ext>
          </c:extLst>
        </c:ser>
        <c:dLbls>
          <c:showLegendKey val="0"/>
          <c:showVal val="0"/>
          <c:showCatName val="0"/>
          <c:showSerName val="0"/>
          <c:showPercent val="0"/>
          <c:showBubbleSize val="0"/>
        </c:dLbls>
        <c:gapWidth val="219"/>
        <c:overlap val="-27"/>
        <c:axId val="309904624"/>
        <c:axId val="309920464"/>
      </c:barChart>
      <c:catAx>
        <c:axId val="3099046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9920464"/>
        <c:crosses val="autoZero"/>
        <c:auto val="1"/>
        <c:lblAlgn val="ctr"/>
        <c:lblOffset val="100"/>
        <c:noMultiLvlLbl val="0"/>
      </c:catAx>
      <c:valAx>
        <c:axId val="309920464"/>
        <c:scaling>
          <c:orientation val="minMax"/>
        </c:scaling>
        <c:delete val="1"/>
        <c:axPos val="l"/>
        <c:numFmt formatCode="_(* #,##0_);_(* \(#,##0\);_(* &quot;-&quot;??_);_(@_)" sourceLinked="1"/>
        <c:majorTickMark val="none"/>
        <c:minorTickMark val="none"/>
        <c:tickLblPos val="nextTo"/>
        <c:crossAx val="309904624"/>
        <c:crosses val="autoZero"/>
        <c:crossBetween val="between"/>
      </c:valAx>
      <c:spPr>
        <a:noFill/>
        <a:ln w="25400">
          <a:noFill/>
        </a:ln>
      </c:spPr>
    </c:plotArea>
    <c:plotVisOnly val="1"/>
    <c:dispBlanksAs val="gap"/>
    <c:showDLblsOverMax val="0"/>
    <c:extLst/>
  </c:chart>
  <c:spPr>
    <a:noFill/>
    <a:ln>
      <a:noFill/>
    </a:ln>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[Nigeria_Agro_Export.xlsx]Pivot Table!PivotTable25</c:name>
    <c:fmtId val="3"/>
  </c:pivotSource>
  <c:chart>
    <c:title>
      <c:tx>
        <c:rich>
          <a:bodyPr rot="0" spcFirstLastPara="1" vertOverflow="ellipsis" vert="horz" wrap="square" anchor="ctr" anchorCtr="1"/>
          <a:lstStyle/>
          <a:p>
            <a:pPr algn="ctr" rtl="0">
              <a:defRPr lang="en-US" sz="1200" b="1" i="0" u="none" strike="noStrike" kern="1200" spc="0" baseline="0">
                <a:solidFill>
                  <a:srgbClr val="000000"/>
                </a:solidFill>
                <a:latin typeface="+mn-lt"/>
                <a:ea typeface="+mn-ea"/>
                <a:cs typeface="+mn-cs"/>
              </a:defRPr>
            </a:pPr>
            <a:r>
              <a:rPr lang="en-US" sz="1200" b="1" i="0" u="none" strike="noStrike" kern="1200" baseline="0">
                <a:solidFill>
                  <a:srgbClr val="000000"/>
                </a:solidFill>
                <a:latin typeface="+mn-lt"/>
                <a:ea typeface="+mn-ea"/>
                <a:cs typeface="+mn-cs"/>
              </a:rPr>
              <a:t>Revenue &amp; Profit by product</a:t>
            </a:r>
          </a:p>
        </c:rich>
      </c:tx>
      <c:layout>
        <c:manualLayout>
          <c:xMode val="edge"/>
          <c:yMode val="edge"/>
          <c:x val="5.9156849579849027E-2"/>
          <c:y val="5.6140350877192984E-2"/>
        </c:manualLayout>
      </c:layout>
      <c:overlay val="0"/>
      <c:spPr>
        <a:noFill/>
        <a:ln>
          <a:noFill/>
        </a:ln>
        <a:effectLst/>
      </c:spPr>
      <c:txPr>
        <a:bodyPr rot="0" spcFirstLastPara="1" vertOverflow="ellipsis" vert="horz" wrap="square" anchor="ctr" anchorCtr="1"/>
        <a:lstStyle/>
        <a:p>
          <a:pPr algn="ctr" rtl="0">
            <a:defRPr lang="en-US" sz="1200" b="1" i="0" u="none" strike="noStrike" kern="1200" spc="0" baseline="0">
              <a:solidFill>
                <a:srgbClr val="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018752"/>
          </a:solidFill>
          <a:ln>
            <a:noFill/>
          </a:ln>
          <a:effectLst/>
        </c:spPr>
        <c:marker>
          <c:symbol val="none"/>
        </c:marker>
        <c:dLbl>
          <c:idx val="0"/>
          <c:numFmt formatCode="0.00,,,&quot;B&quot;" sourceLinked="0"/>
          <c:spPr>
            <a:noFill/>
            <a:ln>
              <a:noFill/>
            </a:ln>
            <a:effectLst/>
          </c:spPr>
          <c:txPr>
            <a:bodyPr rot="0" spcFirstLastPara="1" vertOverflow="ellipsis" vert="horz" wrap="square" lIns="38100" tIns="19050" rIns="38100" bIns="19050" anchor="ctr" anchorCtr="0">
              <a:spAutoFit/>
            </a:bodyPr>
            <a:lstStyle/>
            <a:p>
              <a:pPr algn="ct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Table'!$B$37</c:f>
              <c:strCache>
                <c:ptCount val="1"/>
                <c:pt idx="0">
                  <c:v>Sum of Export Value</c:v>
                </c:pt>
              </c:strCache>
            </c:strRef>
          </c:tx>
          <c:spPr>
            <a:solidFill>
              <a:srgbClr val="018752"/>
            </a:solidFill>
            <a:ln>
              <a:noFill/>
            </a:ln>
            <a:effectLst/>
          </c:spPr>
          <c:invertIfNegative val="0"/>
          <c:dLbls>
            <c:numFmt formatCode="0.00,,,&quot;B&quot;" sourceLinked="0"/>
            <c:spPr>
              <a:noFill/>
              <a:ln>
                <a:noFill/>
              </a:ln>
              <a:effectLst/>
            </c:spPr>
            <c:txPr>
              <a:bodyPr rot="0" spcFirstLastPara="1" vertOverflow="ellipsis" vert="horz" wrap="square" lIns="38100" tIns="19050" rIns="38100" bIns="19050" anchor="ctr" anchorCtr="0">
                <a:spAutoFit/>
              </a:bodyPr>
              <a:lstStyle/>
              <a:p>
                <a:pPr algn="ct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Table'!$A$38:$A$45</c:f>
              <c:strCache>
                <c:ptCount val="8"/>
                <c:pt idx="0">
                  <c:v>Cashew</c:v>
                </c:pt>
                <c:pt idx="1">
                  <c:v>Cassava</c:v>
                </c:pt>
                <c:pt idx="2">
                  <c:v>Cocoa</c:v>
                </c:pt>
                <c:pt idx="3">
                  <c:v>Ginger</c:v>
                </c:pt>
                <c:pt idx="4">
                  <c:v>Palm Oil</c:v>
                </c:pt>
                <c:pt idx="5">
                  <c:v>Plantain</c:v>
                </c:pt>
                <c:pt idx="6">
                  <c:v>Rubber</c:v>
                </c:pt>
                <c:pt idx="7">
                  <c:v>Sesame</c:v>
                </c:pt>
              </c:strCache>
            </c:strRef>
          </c:cat>
          <c:val>
            <c:numRef>
              <c:f>'Pivot Table'!$B$38:$B$45</c:f>
              <c:numCache>
                <c:formatCode>_(* #,##0_);_(* \(#,##0\);_(* "-"??_);_(@_)</c:formatCode>
                <c:ptCount val="8"/>
                <c:pt idx="0">
                  <c:v>2110678804.05</c:v>
                </c:pt>
                <c:pt idx="1">
                  <c:v>1913308279.3900001</c:v>
                </c:pt>
                <c:pt idx="2">
                  <c:v>2384888721.1500001</c:v>
                </c:pt>
                <c:pt idx="3">
                  <c:v>1600415863.6600008</c:v>
                </c:pt>
                <c:pt idx="4">
                  <c:v>1974585531.9299998</c:v>
                </c:pt>
                <c:pt idx="5">
                  <c:v>1947169761.0999994</c:v>
                </c:pt>
                <c:pt idx="6">
                  <c:v>2118009970.5800002</c:v>
                </c:pt>
                <c:pt idx="7">
                  <c:v>2268607546.7099996</c:v>
                </c:pt>
              </c:numCache>
            </c:numRef>
          </c:val>
          <c:extLst>
            <c:ext xmlns:c16="http://schemas.microsoft.com/office/drawing/2014/chart" uri="{C3380CC4-5D6E-409C-BE32-E72D297353CC}">
              <c16:uniqueId val="{00000000-BC9F-4321-85A8-1EE16AAD7A06}"/>
            </c:ext>
          </c:extLst>
        </c:ser>
        <c:ser>
          <c:idx val="1"/>
          <c:order val="1"/>
          <c:tx>
            <c:strRef>
              <c:f>'Pivot Table'!$C$37</c:f>
              <c:strCache>
                <c:ptCount val="1"/>
                <c:pt idx="0">
                  <c:v>Sum of Total Profit</c:v>
                </c:pt>
              </c:strCache>
            </c:strRef>
          </c:tx>
          <c:spPr>
            <a:solidFill>
              <a:schemeClr val="accent3"/>
            </a:solidFill>
            <a:ln>
              <a:noFill/>
            </a:ln>
            <a:effectLst/>
          </c:spPr>
          <c:invertIfNegative val="0"/>
          <c:cat>
            <c:strRef>
              <c:f>'Pivot Table'!$A$38:$A$45</c:f>
              <c:strCache>
                <c:ptCount val="8"/>
                <c:pt idx="0">
                  <c:v>Cashew</c:v>
                </c:pt>
                <c:pt idx="1">
                  <c:v>Cassava</c:v>
                </c:pt>
                <c:pt idx="2">
                  <c:v>Cocoa</c:v>
                </c:pt>
                <c:pt idx="3">
                  <c:v>Ginger</c:v>
                </c:pt>
                <c:pt idx="4">
                  <c:v>Palm Oil</c:v>
                </c:pt>
                <c:pt idx="5">
                  <c:v>Plantain</c:v>
                </c:pt>
                <c:pt idx="6">
                  <c:v>Rubber</c:v>
                </c:pt>
                <c:pt idx="7">
                  <c:v>Sesame</c:v>
                </c:pt>
              </c:strCache>
            </c:strRef>
          </c:cat>
          <c:val>
            <c:numRef>
              <c:f>'Pivot Table'!$C$38:$C$45</c:f>
              <c:numCache>
                <c:formatCode>_(* #,##0_);_(* \(#,##0\);_(* "-"??_);_(@_)</c:formatCode>
                <c:ptCount val="8"/>
                <c:pt idx="0">
                  <c:v>438624304.48000008</c:v>
                </c:pt>
                <c:pt idx="1">
                  <c:v>416503461.03999996</c:v>
                </c:pt>
                <c:pt idx="2">
                  <c:v>450351412.31999999</c:v>
                </c:pt>
                <c:pt idx="3">
                  <c:v>336623228.97000009</c:v>
                </c:pt>
                <c:pt idx="4">
                  <c:v>385392110.74000001</c:v>
                </c:pt>
                <c:pt idx="5">
                  <c:v>387736296.23000002</c:v>
                </c:pt>
                <c:pt idx="6">
                  <c:v>395731339.02000004</c:v>
                </c:pt>
                <c:pt idx="7">
                  <c:v>477487002.58999985</c:v>
                </c:pt>
              </c:numCache>
            </c:numRef>
          </c:val>
          <c:extLst>
            <c:ext xmlns:c16="http://schemas.microsoft.com/office/drawing/2014/chart" uri="{C3380CC4-5D6E-409C-BE32-E72D297353CC}">
              <c16:uniqueId val="{00000001-BC9F-4321-85A8-1EE16AAD7A06}"/>
            </c:ext>
          </c:extLst>
        </c:ser>
        <c:dLbls>
          <c:showLegendKey val="0"/>
          <c:showVal val="0"/>
          <c:showCatName val="0"/>
          <c:showSerName val="0"/>
          <c:showPercent val="0"/>
          <c:showBubbleSize val="0"/>
        </c:dLbls>
        <c:gapWidth val="219"/>
        <c:overlap val="-27"/>
        <c:axId val="309904624"/>
        <c:axId val="309920464"/>
      </c:barChart>
      <c:catAx>
        <c:axId val="3099046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9920464"/>
        <c:crosses val="autoZero"/>
        <c:auto val="1"/>
        <c:lblAlgn val="ctr"/>
        <c:lblOffset val="100"/>
        <c:noMultiLvlLbl val="0"/>
      </c:catAx>
      <c:valAx>
        <c:axId val="309920464"/>
        <c:scaling>
          <c:orientation val="minMax"/>
        </c:scaling>
        <c:delete val="1"/>
        <c:axPos val="l"/>
        <c:numFmt formatCode="_(* #,##0_);_(* \(#,##0\);_(* &quot;-&quot;??_);_(@_)" sourceLinked="1"/>
        <c:majorTickMark val="none"/>
        <c:minorTickMark val="none"/>
        <c:tickLblPos val="nextTo"/>
        <c:crossAx val="309904624"/>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rtl="0">
              <a:defRPr lang="en-US" sz="1200" b="1" i="0" u="none" strike="noStrike" kern="1200" spc="0" baseline="0">
                <a:solidFill>
                  <a:srgbClr val="000000"/>
                </a:solidFill>
                <a:latin typeface="+mn-lt"/>
                <a:ea typeface="+mn-ea"/>
                <a:cs typeface="+mn-cs"/>
              </a:defRPr>
            </a:pPr>
            <a:r>
              <a:rPr lang="en-US" sz="1200" b="1" i="0" u="none" strike="noStrike" kern="1200" spc="0" baseline="0">
                <a:solidFill>
                  <a:srgbClr val="000000"/>
                </a:solidFill>
                <a:latin typeface="+mn-lt"/>
                <a:ea typeface="+mn-ea"/>
                <a:cs typeface="+mn-cs"/>
              </a:rPr>
              <a:t>Revenue by Export Market</a:t>
            </a:r>
          </a:p>
        </c:rich>
      </c:tx>
      <c:layout>
        <c:manualLayout>
          <c:xMode val="edge"/>
          <c:yMode val="edge"/>
          <c:x val="6.490469126148693E-2"/>
          <c:y val="2.0100507814797827E-2"/>
        </c:manualLayout>
      </c:layout>
      <c:overlay val="0"/>
      <c:spPr>
        <a:noFill/>
        <a:ln>
          <a:noFill/>
        </a:ln>
        <a:effectLst/>
      </c:spPr>
      <c:txPr>
        <a:bodyPr rot="0" spcFirstLastPara="1" vertOverflow="ellipsis" vert="horz" wrap="square" anchor="ctr" anchorCtr="1"/>
        <a:lstStyle/>
        <a:p>
          <a:pPr algn="ctr" rtl="0">
            <a:defRPr lang="en-US" sz="1200" b="1" i="0" u="none" strike="noStrike" kern="1200" spc="0" baseline="0">
              <a:solidFill>
                <a:srgbClr val="000000"/>
              </a:solidFill>
              <a:latin typeface="+mn-lt"/>
              <a:ea typeface="+mn-ea"/>
              <a:cs typeface="+mn-cs"/>
            </a:defRPr>
          </a:pPr>
          <a:endParaRPr lang="en-US"/>
        </a:p>
      </c:txPr>
    </c:title>
    <c:autoTitleDeleted val="0"/>
    <c:plotArea>
      <c:layout>
        <c:manualLayout>
          <c:layoutTarget val="inner"/>
          <c:xMode val="edge"/>
          <c:yMode val="edge"/>
          <c:x val="0.26620024581639407"/>
          <c:y val="0.18078771305021513"/>
          <c:w val="0.58169753378224587"/>
          <c:h val="0.72139561888065495"/>
        </c:manualLayout>
      </c:layout>
      <c:barChart>
        <c:barDir val="bar"/>
        <c:grouping val="clustered"/>
        <c:varyColors val="0"/>
        <c:ser>
          <c:idx val="0"/>
          <c:order val="0"/>
          <c:spPr>
            <a:solidFill>
              <a:srgbClr val="018752"/>
            </a:solidFill>
            <a:ln w="3175">
              <a:solidFill>
                <a:schemeClr val="bg1"/>
              </a:solidFill>
            </a:ln>
            <a:effectLst/>
          </c:spPr>
          <c:invertIfNegative val="0"/>
          <c:dLbls>
            <c:numFmt formatCode="0.00,,,&quot;B&quot;" sourceLinked="0"/>
            <c:spPr>
              <a:noFill/>
              <a:ln>
                <a:noFill/>
              </a:ln>
              <a:effectLst/>
            </c:spPr>
            <c:txPr>
              <a:bodyPr rot="0" spcFirstLastPara="1" vertOverflow="ellipsis" vert="horz" wrap="square" lIns="38100" tIns="19050" rIns="38100" bIns="19050" anchor="ctr" anchorCtr="0">
                <a:spAutoFit/>
              </a:bodyPr>
              <a:lstStyle/>
              <a:p>
                <a:pPr algn="ct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Table'!$L$37:$L$46</c:f>
              <c:strCache>
                <c:ptCount val="10"/>
                <c:pt idx="0">
                  <c:v>Italy</c:v>
                </c:pt>
                <c:pt idx="1">
                  <c:v>Denmark</c:v>
                </c:pt>
                <c:pt idx="2">
                  <c:v>France</c:v>
                </c:pt>
                <c:pt idx="3">
                  <c:v>Switzerland</c:v>
                </c:pt>
                <c:pt idx="4">
                  <c:v>Belgium</c:v>
                </c:pt>
                <c:pt idx="5">
                  <c:v>Netherlands</c:v>
                </c:pt>
                <c:pt idx="6">
                  <c:v>Austria</c:v>
                </c:pt>
                <c:pt idx="7">
                  <c:v>Sweden</c:v>
                </c:pt>
                <c:pt idx="8">
                  <c:v>Spain</c:v>
                </c:pt>
                <c:pt idx="9">
                  <c:v>Germany</c:v>
                </c:pt>
              </c:strCache>
            </c:strRef>
          </c:cat>
          <c:val>
            <c:numRef>
              <c:f>'Pivot Table'!$M$37:$M$46</c:f>
              <c:numCache>
                <c:formatCode>_(* #,##0_);_(* \(#,##0\);_(* "-"??_);_(@_)</c:formatCode>
                <c:ptCount val="10"/>
                <c:pt idx="0">
                  <c:v>1962586623.2000008</c:v>
                </c:pt>
                <c:pt idx="1">
                  <c:v>1831246092.8400002</c:v>
                </c:pt>
                <c:pt idx="2">
                  <c:v>1805863662.7999995</c:v>
                </c:pt>
                <c:pt idx="3">
                  <c:v>1663789719.9299996</c:v>
                </c:pt>
                <c:pt idx="4">
                  <c:v>1605706575.0699997</c:v>
                </c:pt>
                <c:pt idx="5">
                  <c:v>1534358434.5100005</c:v>
                </c:pt>
                <c:pt idx="6">
                  <c:v>1530520956.6399999</c:v>
                </c:pt>
                <c:pt idx="7">
                  <c:v>1497262525.7900002</c:v>
                </c:pt>
                <c:pt idx="8">
                  <c:v>1489988920.1499996</c:v>
                </c:pt>
                <c:pt idx="9">
                  <c:v>1396340967.6399996</c:v>
                </c:pt>
              </c:numCache>
            </c:numRef>
          </c:val>
          <c:extLst>
            <c:ext xmlns:c16="http://schemas.microsoft.com/office/drawing/2014/chart" uri="{C3380CC4-5D6E-409C-BE32-E72D297353CC}">
              <c16:uniqueId val="{00000000-7676-4D95-9EC6-8B2036DDFAB2}"/>
            </c:ext>
          </c:extLst>
        </c:ser>
        <c:dLbls>
          <c:showLegendKey val="0"/>
          <c:showVal val="0"/>
          <c:showCatName val="0"/>
          <c:showSerName val="0"/>
          <c:showPercent val="0"/>
          <c:showBubbleSize val="0"/>
        </c:dLbls>
        <c:gapWidth val="100"/>
        <c:axId val="309919984"/>
        <c:axId val="309892144"/>
      </c:barChart>
      <c:catAx>
        <c:axId val="309919984"/>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309892144"/>
        <c:crosses val="autoZero"/>
        <c:auto val="1"/>
        <c:lblAlgn val="ctr"/>
        <c:lblOffset val="100"/>
        <c:noMultiLvlLbl val="0"/>
      </c:catAx>
      <c:valAx>
        <c:axId val="309892144"/>
        <c:scaling>
          <c:orientation val="minMax"/>
        </c:scaling>
        <c:delete val="1"/>
        <c:axPos val="b"/>
        <c:numFmt formatCode="_(* #,##0_);_(* \(#,##0\);_(* &quot;-&quot;??_);_(@_)" sourceLinked="1"/>
        <c:majorTickMark val="out"/>
        <c:minorTickMark val="none"/>
        <c:tickLblPos val="nextTo"/>
        <c:crossAx val="309919984"/>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[Nigeria_Agro_Export.xlsx]Pivot Table!PivotTable19</c:name>
    <c:fmtId val="2"/>
  </c:pivotSource>
  <c:chart>
    <c:title>
      <c:tx>
        <c:rich>
          <a:bodyPr rot="0" spcFirstLastPara="1" vertOverflow="ellipsis" vert="horz" wrap="square" anchor="ctr" anchorCtr="1"/>
          <a:lstStyle/>
          <a:p>
            <a:pPr algn="ctr" rtl="0">
              <a:defRPr lang="en-US" sz="1200" b="1" i="0" u="none" strike="noStrike" kern="1200" spc="0" baseline="0">
                <a:solidFill>
                  <a:srgbClr val="000000"/>
                </a:solidFill>
                <a:latin typeface="+mn-lt"/>
                <a:ea typeface="+mn-ea"/>
                <a:cs typeface="+mn-cs"/>
              </a:defRPr>
            </a:pPr>
            <a:r>
              <a:rPr lang="en-US" sz="1200" b="1" i="0" u="none" strike="noStrike" kern="1200" spc="0" baseline="0">
                <a:solidFill>
                  <a:srgbClr val="000000"/>
                </a:solidFill>
                <a:latin typeface="+mn-lt"/>
                <a:ea typeface="+mn-ea"/>
                <a:cs typeface="+mn-cs"/>
              </a:rPr>
              <a:t>Exported units </a:t>
            </a:r>
          </a:p>
          <a:p>
            <a:pPr algn="ctr" rtl="0">
              <a:defRPr lang="en-US" sz="1200" b="1">
                <a:solidFill>
                  <a:srgbClr val="000000"/>
                </a:solidFill>
              </a:defRPr>
            </a:pPr>
            <a:r>
              <a:rPr lang="en-US" sz="1200" b="1" i="0" u="none" strike="noStrike" kern="1200" spc="0" baseline="0">
                <a:solidFill>
                  <a:srgbClr val="000000"/>
                </a:solidFill>
                <a:latin typeface="+mn-lt"/>
                <a:ea typeface="+mn-ea"/>
                <a:cs typeface="+mn-cs"/>
              </a:rPr>
              <a:t>by ports</a:t>
            </a:r>
          </a:p>
        </c:rich>
      </c:tx>
      <c:layout>
        <c:manualLayout>
          <c:xMode val="edge"/>
          <c:yMode val="edge"/>
          <c:x val="7.1347031963470316E-3"/>
          <c:y val="0.20155080614923135"/>
        </c:manualLayout>
      </c:layout>
      <c:overlay val="0"/>
      <c:spPr>
        <a:noFill/>
        <a:ln>
          <a:noFill/>
        </a:ln>
        <a:effectLst/>
      </c:spPr>
      <c:txPr>
        <a:bodyPr rot="0" spcFirstLastPara="1" vertOverflow="ellipsis" vert="horz" wrap="square" anchor="ctr" anchorCtr="1"/>
        <a:lstStyle/>
        <a:p>
          <a:pPr algn="ctr" rtl="0">
            <a:defRPr lang="en-US" sz="1200" b="1" i="0" u="none" strike="noStrike" kern="1200" spc="0" baseline="0">
              <a:solidFill>
                <a:srgbClr val="000000"/>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
        <c:idx val="7"/>
        <c:spPr>
          <a:solidFill>
            <a:schemeClr val="accent6">
              <a:lumMod val="60000"/>
              <a:lumOff val="40000"/>
            </a:schemeClr>
          </a:solidFill>
          <a:ln w="19050">
            <a:solidFill>
              <a:schemeClr val="lt1"/>
            </a:solidFill>
          </a:ln>
          <a:effectLst/>
        </c:spPr>
        <c:dLbl>
          <c:idx val="0"/>
          <c:layout>
            <c:manualLayout>
              <c:x val="0.16855971751676496"/>
              <c:y val="-0.1007753783349417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
        <c:idx val="8"/>
        <c:spPr>
          <a:solidFill>
            <a:srgbClr val="018752"/>
          </a:solidFill>
          <a:ln w="19050">
            <a:solidFill>
              <a:schemeClr val="lt1"/>
            </a:solidFill>
          </a:ln>
          <a:effectLst/>
        </c:spPr>
        <c:dLbl>
          <c:idx val="0"/>
          <c:layout>
            <c:manualLayout>
              <c:x val="0.16489537583161801"/>
              <c:y val="3.100780871844360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layout>
            <c:manualLayout>
              <c:x val="-0.12718507307733795"/>
              <c:y val="7.579152605924259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
        <c:idx val="10"/>
        <c:spPr>
          <a:solidFill>
            <a:schemeClr val="accent6">
              <a:lumMod val="50000"/>
            </a:schemeClr>
          </a:solidFill>
          <a:ln w="19050">
            <a:solidFill>
              <a:schemeClr val="lt1"/>
            </a:solidFill>
          </a:ln>
          <a:effectLst/>
        </c:spPr>
        <c:dLbl>
          <c:idx val="0"/>
          <c:layout>
            <c:manualLayout>
              <c:x val="-9.1608542128676682E-2"/>
              <c:y val="-0.2093027088494943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29471232609524867"/>
          <c:y val="0.20559581077179534"/>
          <c:w val="0.3755142340919963"/>
          <c:h val="0.79440418922820466"/>
        </c:manualLayout>
      </c:layout>
      <c:doughnutChart>
        <c:varyColors val="1"/>
        <c:ser>
          <c:idx val="0"/>
          <c:order val="0"/>
          <c:tx>
            <c:strRef>
              <c:f>'Pivot Table'!$H$21</c:f>
              <c:strCache>
                <c:ptCount val="1"/>
                <c:pt idx="0">
                  <c:v>Total</c:v>
                </c:pt>
              </c:strCache>
            </c:strRef>
          </c:tx>
          <c:dPt>
            <c:idx val="0"/>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01-3293-4D35-99BC-5935850F6B19}"/>
              </c:ext>
            </c:extLst>
          </c:dPt>
          <c:dPt>
            <c:idx val="1"/>
            <c:bubble3D val="0"/>
            <c:spPr>
              <a:solidFill>
                <a:srgbClr val="018752"/>
              </a:solidFill>
              <a:ln w="19050">
                <a:solidFill>
                  <a:schemeClr val="lt1"/>
                </a:solidFill>
              </a:ln>
              <a:effectLst/>
            </c:spPr>
            <c:extLst>
              <c:ext xmlns:c16="http://schemas.microsoft.com/office/drawing/2014/chart" uri="{C3380CC4-5D6E-409C-BE32-E72D297353CC}">
                <c16:uniqueId val="{00000003-3293-4D35-99BC-5935850F6B1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293-4D35-99BC-5935850F6B19}"/>
              </c:ext>
            </c:extLst>
          </c:dPt>
          <c:dPt>
            <c:idx val="3"/>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007-3293-4D35-99BC-5935850F6B19}"/>
              </c:ext>
            </c:extLst>
          </c:dPt>
          <c:dLbls>
            <c:dLbl>
              <c:idx val="0"/>
              <c:layout>
                <c:manualLayout>
                  <c:x val="0.16855971751676496"/>
                  <c:y val="-0.10077537833494171"/>
                </c:manualLayout>
              </c:layou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3293-4D35-99BC-5935850F6B19}"/>
                </c:ext>
              </c:extLst>
            </c:dLbl>
            <c:dLbl>
              <c:idx val="1"/>
              <c:layout>
                <c:manualLayout>
                  <c:x val="0.16489537583161801"/>
                  <c:y val="3.1007808718443605E-2"/>
                </c:manualLayout>
              </c:layou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3293-4D35-99BC-5935850F6B19}"/>
                </c:ext>
              </c:extLst>
            </c:dLbl>
            <c:dLbl>
              <c:idx val="2"/>
              <c:layout>
                <c:manualLayout>
                  <c:x val="-0.12718507307733795"/>
                  <c:y val="7.5791526059242595E-2"/>
                </c:manualLayout>
              </c:layou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3293-4D35-99BC-5935850F6B19}"/>
                </c:ext>
              </c:extLst>
            </c:dLbl>
            <c:dLbl>
              <c:idx val="3"/>
              <c:layout>
                <c:manualLayout>
                  <c:x val="-9.1608542128676682E-2"/>
                  <c:y val="-0.20930270884949431"/>
                </c:manualLayout>
              </c:layou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3293-4D35-99BC-5935850F6B1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Table'!$G$22:$G$25</c:f>
              <c:strCache>
                <c:ptCount val="4"/>
                <c:pt idx="0">
                  <c:v>Calabar</c:v>
                </c:pt>
                <c:pt idx="1">
                  <c:v>Lagos</c:v>
                </c:pt>
                <c:pt idx="2">
                  <c:v>Port Harcourt</c:v>
                </c:pt>
                <c:pt idx="3">
                  <c:v>Warri</c:v>
                </c:pt>
              </c:strCache>
            </c:strRef>
          </c:cat>
          <c:val>
            <c:numRef>
              <c:f>'Pivot Table'!$H$22:$H$25</c:f>
              <c:numCache>
                <c:formatCode>_(* #,##0_);_(* \(#,##0\);_(* "-"??_);_(@_)</c:formatCode>
                <c:ptCount val="4"/>
                <c:pt idx="0">
                  <c:v>70315</c:v>
                </c:pt>
                <c:pt idx="1">
                  <c:v>316417</c:v>
                </c:pt>
                <c:pt idx="2">
                  <c:v>70736</c:v>
                </c:pt>
                <c:pt idx="3">
                  <c:v>79336</c:v>
                </c:pt>
              </c:numCache>
            </c:numRef>
          </c:val>
          <c:extLst>
            <c:ext xmlns:c16="http://schemas.microsoft.com/office/drawing/2014/chart" uri="{C3380CC4-5D6E-409C-BE32-E72D297353CC}">
              <c16:uniqueId val="{00000008-3293-4D35-99BC-5935850F6B19}"/>
            </c:ext>
          </c:extLst>
        </c:ser>
        <c:dLbls>
          <c:showLegendKey val="0"/>
          <c:showVal val="1"/>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[Nigeria_Agro_Export.xlsx]Pivot Table!PivotTable24</c:name>
    <c:fmtId val="2"/>
  </c:pivotSource>
  <c:chart>
    <c:title>
      <c:tx>
        <c:rich>
          <a:bodyPr rot="0" spcFirstLastPara="1" vertOverflow="ellipsis" vert="horz" wrap="square" anchor="ctr" anchorCtr="1"/>
          <a:lstStyle/>
          <a:p>
            <a:pPr algn="ctr" rtl="0">
              <a:defRPr lang="en-US" sz="1200" b="1" i="0" u="none" strike="noStrike" kern="1200" spc="0" baseline="0">
                <a:solidFill>
                  <a:srgbClr val="000000"/>
                </a:solidFill>
                <a:latin typeface="+mn-lt"/>
                <a:ea typeface="+mn-ea"/>
                <a:cs typeface="+mn-cs"/>
              </a:defRPr>
            </a:pPr>
            <a:r>
              <a:rPr lang="en-US" sz="1200" b="1" i="0" u="none" strike="noStrike" kern="1200" spc="0" baseline="0">
                <a:solidFill>
                  <a:srgbClr val="000000"/>
                </a:solidFill>
                <a:latin typeface="+mn-lt"/>
                <a:ea typeface="+mn-ea"/>
                <a:cs typeface="+mn-cs"/>
              </a:rPr>
              <a:t>Yearly Trends by transport &amp; units sold</a:t>
            </a:r>
          </a:p>
        </c:rich>
      </c:tx>
      <c:layout>
        <c:manualLayout>
          <c:xMode val="edge"/>
          <c:yMode val="edge"/>
          <c:x val="0.19649999999999998"/>
          <c:y val="3.6529697877346508E-2"/>
        </c:manualLayout>
      </c:layout>
      <c:overlay val="0"/>
      <c:spPr>
        <a:noFill/>
        <a:ln>
          <a:noFill/>
        </a:ln>
        <a:effectLst/>
      </c:spPr>
      <c:txPr>
        <a:bodyPr rot="0" spcFirstLastPara="1" vertOverflow="ellipsis" vert="horz" wrap="square" anchor="ctr" anchorCtr="1"/>
        <a:lstStyle/>
        <a:p>
          <a:pPr algn="ctr" rtl="0">
            <a:defRPr lang="en-US" sz="1200" b="1" i="0" u="none" strike="noStrike" kern="1200" spc="0" baseline="0">
              <a:solidFill>
                <a:srgbClr val="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018752"/>
          </a:solidFill>
          <a:ln>
            <a:noFill/>
          </a:ln>
          <a:effectLst/>
        </c:spPr>
        <c:marker>
          <c:symbol val="none"/>
        </c:marker>
        <c:dLbl>
          <c:idx val="0"/>
          <c:numFmt formatCode="0,&quot;K&quot;" sourceLinked="0"/>
          <c:spPr>
            <a:noFill/>
            <a:ln>
              <a:noFill/>
            </a:ln>
            <a:effectLst/>
          </c:spPr>
          <c:txPr>
            <a:bodyPr rot="0" spcFirstLastPara="1" vertOverflow="ellipsis" vert="horz" wrap="square" lIns="38100" tIns="19050" rIns="38100" bIns="19050" anchor="ctr" anchorCtr="0">
              <a:spAutoFit/>
            </a:bodyPr>
            <a:lstStyle/>
            <a:p>
              <a:pPr algn="ctr">
                <a:defRPr lang="en-US" sz="10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3"/>
            </a:solidFill>
            <a:round/>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10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Table'!$E$52</c:f>
              <c:strCache>
                <c:ptCount val="1"/>
                <c:pt idx="0">
                  <c:v>Sum of Units Sold</c:v>
                </c:pt>
              </c:strCache>
            </c:strRef>
          </c:tx>
          <c:spPr>
            <a:solidFill>
              <a:srgbClr val="018752"/>
            </a:solidFill>
            <a:ln>
              <a:noFill/>
            </a:ln>
            <a:effectLst/>
          </c:spPr>
          <c:invertIfNegative val="0"/>
          <c:dLbls>
            <c:numFmt formatCode="0,&quot;K&quot;" sourceLinked="0"/>
            <c:spPr>
              <a:noFill/>
              <a:ln>
                <a:noFill/>
              </a:ln>
              <a:effectLst/>
            </c:spPr>
            <c:txPr>
              <a:bodyPr rot="0" spcFirstLastPara="1" vertOverflow="ellipsis" vert="horz" wrap="square" lIns="38100" tIns="19050" rIns="38100" bIns="19050" anchor="ctr" anchorCtr="0">
                <a:spAutoFit/>
              </a:bodyPr>
              <a:lstStyle/>
              <a:p>
                <a:pPr algn="ctr">
                  <a:defRPr lang="en-US" sz="10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Table'!$D$53:$D$56</c:f>
              <c:strCache>
                <c:ptCount val="4"/>
                <c:pt idx="0">
                  <c:v>2020</c:v>
                </c:pt>
                <c:pt idx="1">
                  <c:v>2021</c:v>
                </c:pt>
                <c:pt idx="2">
                  <c:v>2022</c:v>
                </c:pt>
                <c:pt idx="3">
                  <c:v>2023</c:v>
                </c:pt>
              </c:strCache>
            </c:strRef>
          </c:cat>
          <c:val>
            <c:numRef>
              <c:f>'Pivot Table'!$E$53:$E$56</c:f>
              <c:numCache>
                <c:formatCode>_(* #,##0_);_(* \(#,##0\);_(* "-"??_);_(@_)</c:formatCode>
                <c:ptCount val="4"/>
                <c:pt idx="0">
                  <c:v>132765</c:v>
                </c:pt>
                <c:pt idx="1">
                  <c:v>142577</c:v>
                </c:pt>
                <c:pt idx="2">
                  <c:v>125872</c:v>
                </c:pt>
                <c:pt idx="3">
                  <c:v>135590</c:v>
                </c:pt>
              </c:numCache>
            </c:numRef>
          </c:val>
          <c:extLst>
            <c:ext xmlns:c16="http://schemas.microsoft.com/office/drawing/2014/chart" uri="{C3380CC4-5D6E-409C-BE32-E72D297353CC}">
              <c16:uniqueId val="{00000000-0B03-4D3E-A1E1-5EC858202314}"/>
            </c:ext>
          </c:extLst>
        </c:ser>
        <c:dLbls>
          <c:showLegendKey val="0"/>
          <c:showVal val="1"/>
          <c:showCatName val="0"/>
          <c:showSerName val="0"/>
          <c:showPercent val="0"/>
          <c:showBubbleSize val="0"/>
        </c:dLbls>
        <c:gapWidth val="219"/>
        <c:overlap val="-27"/>
        <c:axId val="1494622031"/>
        <c:axId val="1484462015"/>
      </c:barChart>
      <c:lineChart>
        <c:grouping val="standard"/>
        <c:varyColors val="0"/>
        <c:ser>
          <c:idx val="1"/>
          <c:order val="1"/>
          <c:tx>
            <c:strRef>
              <c:f>'Pivot Table'!$F$52</c:f>
              <c:strCache>
                <c:ptCount val="1"/>
                <c:pt idx="0">
                  <c:v>Count of Product Name</c:v>
                </c:pt>
              </c:strCache>
            </c:strRef>
          </c:tx>
          <c:spPr>
            <a:ln w="28575" cap="rnd">
              <a:solidFill>
                <a:schemeClr val="accent3"/>
              </a:solidFill>
              <a:round/>
            </a:ln>
            <a:effectLst/>
          </c:spPr>
          <c:marker>
            <c:symbol val="none"/>
          </c:marker>
          <c:dLbls>
            <c:spPr>
              <a:noFill/>
              <a:ln>
                <a:noFill/>
              </a:ln>
              <a:effectLst/>
            </c:spPr>
            <c:txPr>
              <a:bodyPr rot="0" spcFirstLastPara="1" vertOverflow="ellipsis" vert="horz" wrap="square" lIns="38100" tIns="19050" rIns="38100" bIns="19050" anchor="ctr" anchorCtr="0">
                <a:spAutoFit/>
              </a:bodyPr>
              <a:lstStyle/>
              <a:p>
                <a:pPr algn="ctr">
                  <a:defRPr lang="en-US" sz="10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Table'!$D$53:$D$56</c:f>
              <c:strCache>
                <c:ptCount val="4"/>
                <c:pt idx="0">
                  <c:v>2020</c:v>
                </c:pt>
                <c:pt idx="1">
                  <c:v>2021</c:v>
                </c:pt>
                <c:pt idx="2">
                  <c:v>2022</c:v>
                </c:pt>
                <c:pt idx="3">
                  <c:v>2023</c:v>
                </c:pt>
              </c:strCache>
            </c:strRef>
          </c:cat>
          <c:val>
            <c:numRef>
              <c:f>'Pivot Table'!$F$53:$F$56</c:f>
              <c:numCache>
                <c:formatCode>_(* #,##0_);_(* \(#,##0\);_(* "-"??_);_(@_)</c:formatCode>
                <c:ptCount val="4"/>
                <c:pt idx="0">
                  <c:v>250</c:v>
                </c:pt>
                <c:pt idx="1">
                  <c:v>257</c:v>
                </c:pt>
                <c:pt idx="2">
                  <c:v>244</c:v>
                </c:pt>
                <c:pt idx="3">
                  <c:v>249</c:v>
                </c:pt>
              </c:numCache>
            </c:numRef>
          </c:val>
          <c:smooth val="0"/>
          <c:extLst>
            <c:ext xmlns:c16="http://schemas.microsoft.com/office/drawing/2014/chart" uri="{C3380CC4-5D6E-409C-BE32-E72D297353CC}">
              <c16:uniqueId val="{00000001-0B03-4D3E-A1E1-5EC858202314}"/>
            </c:ext>
          </c:extLst>
        </c:ser>
        <c:dLbls>
          <c:showLegendKey val="0"/>
          <c:showVal val="1"/>
          <c:showCatName val="0"/>
          <c:showSerName val="0"/>
          <c:showPercent val="0"/>
          <c:showBubbleSize val="0"/>
        </c:dLbls>
        <c:marker val="1"/>
        <c:smooth val="0"/>
        <c:axId val="1269258991"/>
        <c:axId val="1269258511"/>
      </c:lineChart>
      <c:catAx>
        <c:axId val="14946220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4462015"/>
        <c:crosses val="autoZero"/>
        <c:auto val="1"/>
        <c:lblAlgn val="ctr"/>
        <c:lblOffset val="100"/>
        <c:noMultiLvlLbl val="0"/>
      </c:catAx>
      <c:valAx>
        <c:axId val="1484462015"/>
        <c:scaling>
          <c:orientation val="minMax"/>
        </c:scaling>
        <c:delete val="0"/>
        <c:axPos val="l"/>
        <c:numFmt formatCode="0,&quot;K&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4622031"/>
        <c:crosses val="autoZero"/>
        <c:crossBetween val="between"/>
      </c:valAx>
      <c:valAx>
        <c:axId val="1269258511"/>
        <c:scaling>
          <c:orientation val="minMax"/>
        </c:scaling>
        <c:delete val="0"/>
        <c:axPos val="r"/>
        <c:numFmt formatCode="_(* #,##0_);_(* \(#,##0\);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9258991"/>
        <c:crosses val="max"/>
        <c:crossBetween val="between"/>
      </c:valAx>
      <c:catAx>
        <c:axId val="1269258991"/>
        <c:scaling>
          <c:orientation val="minMax"/>
        </c:scaling>
        <c:delete val="1"/>
        <c:axPos val="b"/>
        <c:numFmt formatCode="General" sourceLinked="1"/>
        <c:majorTickMark val="out"/>
        <c:minorTickMark val="none"/>
        <c:tickLblPos val="nextTo"/>
        <c:crossAx val="1269258511"/>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[Nigeria_Agro_Export.xlsx]Pivot Table!PivotTable27</c:name>
    <c:fmtId val="2"/>
  </c:pivotSource>
  <c:chart>
    <c:title>
      <c:tx>
        <c:rich>
          <a:bodyPr rot="0" spcFirstLastPara="1" vertOverflow="ellipsis" vert="horz" wrap="square" anchor="ctr" anchorCtr="1"/>
          <a:lstStyle/>
          <a:p>
            <a:pPr algn="ctr" rtl="0">
              <a:defRPr lang="en-US" sz="1200" b="1" i="0" u="none" strike="noStrike" kern="1200" spc="0" baseline="0">
                <a:solidFill>
                  <a:srgbClr val="000000"/>
                </a:solidFill>
                <a:latin typeface="+mn-lt"/>
                <a:ea typeface="+mn-ea"/>
                <a:cs typeface="+mn-cs"/>
              </a:defRPr>
            </a:pPr>
            <a:r>
              <a:rPr lang="en-US" sz="1200" b="1" i="0" u="none" strike="noStrike" kern="1200" spc="0" baseline="0">
                <a:solidFill>
                  <a:srgbClr val="000000"/>
                </a:solidFill>
                <a:latin typeface="+mn-lt"/>
                <a:ea typeface="+mn-ea"/>
                <a:cs typeface="+mn-cs"/>
              </a:rPr>
              <a:t>Quarterly Trends by units sold &amp; revenue</a:t>
            </a:r>
          </a:p>
        </c:rich>
      </c:tx>
      <c:overlay val="0"/>
      <c:spPr>
        <a:noFill/>
        <a:ln>
          <a:noFill/>
        </a:ln>
        <a:effectLst/>
      </c:spPr>
      <c:txPr>
        <a:bodyPr rot="0" spcFirstLastPara="1" vertOverflow="ellipsis" vert="horz" wrap="square" anchor="ctr" anchorCtr="1"/>
        <a:lstStyle/>
        <a:p>
          <a:pPr algn="ctr" rtl="0">
            <a:defRPr lang="en-US" sz="1200" b="1" i="0" u="none" strike="noStrike" kern="1200" spc="0" baseline="0">
              <a:solidFill>
                <a:srgbClr val="000000"/>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rgbClr val="01875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Table'!$M$52</c:f>
              <c:strCache>
                <c:ptCount val="1"/>
                <c:pt idx="0">
                  <c:v>Sum of Units Sold</c:v>
                </c:pt>
              </c:strCache>
            </c:strRef>
          </c:tx>
          <c:spPr>
            <a:ln w="28575" cap="rnd">
              <a:solidFill>
                <a:srgbClr val="018752"/>
              </a:solidFill>
              <a:round/>
            </a:ln>
            <a:effectLst/>
          </c:spPr>
          <c:marker>
            <c:symbol val="none"/>
          </c:marker>
          <c:cat>
            <c:strRef>
              <c:f>'Pivot Table'!$L$53:$L$56</c:f>
              <c:strCache>
                <c:ptCount val="4"/>
                <c:pt idx="0">
                  <c:v>Qtr1</c:v>
                </c:pt>
                <c:pt idx="1">
                  <c:v>Qtr2</c:v>
                </c:pt>
                <c:pt idx="2">
                  <c:v>Qtr3</c:v>
                </c:pt>
                <c:pt idx="3">
                  <c:v>Qtr4</c:v>
                </c:pt>
              </c:strCache>
            </c:strRef>
          </c:cat>
          <c:val>
            <c:numRef>
              <c:f>'Pivot Table'!$M$53:$M$56</c:f>
              <c:numCache>
                <c:formatCode>_(* #,##0_);_(* \(#,##0\);_(* "-"??_);_(@_)</c:formatCode>
                <c:ptCount val="4"/>
                <c:pt idx="0">
                  <c:v>131901</c:v>
                </c:pt>
                <c:pt idx="1">
                  <c:v>135223</c:v>
                </c:pt>
                <c:pt idx="2">
                  <c:v>131845</c:v>
                </c:pt>
                <c:pt idx="3">
                  <c:v>137835</c:v>
                </c:pt>
              </c:numCache>
            </c:numRef>
          </c:val>
          <c:smooth val="0"/>
          <c:extLst>
            <c:ext xmlns:c16="http://schemas.microsoft.com/office/drawing/2014/chart" uri="{C3380CC4-5D6E-409C-BE32-E72D297353CC}">
              <c16:uniqueId val="{00000000-02B6-4ECB-AB0F-BF95003D8863}"/>
            </c:ext>
          </c:extLst>
        </c:ser>
        <c:dLbls>
          <c:showLegendKey val="0"/>
          <c:showVal val="0"/>
          <c:showCatName val="0"/>
          <c:showSerName val="0"/>
          <c:showPercent val="0"/>
          <c:showBubbleSize val="0"/>
        </c:dLbls>
        <c:marker val="1"/>
        <c:smooth val="0"/>
        <c:axId val="312074048"/>
        <c:axId val="312079328"/>
      </c:lineChart>
      <c:lineChart>
        <c:grouping val="standard"/>
        <c:varyColors val="0"/>
        <c:ser>
          <c:idx val="1"/>
          <c:order val="1"/>
          <c:tx>
            <c:strRef>
              <c:f>'Pivot Table'!$N$52</c:f>
              <c:strCache>
                <c:ptCount val="1"/>
                <c:pt idx="0">
                  <c:v>Sum of Export Value</c:v>
                </c:pt>
              </c:strCache>
            </c:strRef>
          </c:tx>
          <c:spPr>
            <a:ln w="28575" cap="rnd">
              <a:solidFill>
                <a:schemeClr val="accent3"/>
              </a:solidFill>
              <a:round/>
            </a:ln>
            <a:effectLst/>
          </c:spPr>
          <c:marker>
            <c:symbol val="none"/>
          </c:marker>
          <c:cat>
            <c:strRef>
              <c:f>'Pivot Table'!$L$53:$L$56</c:f>
              <c:strCache>
                <c:ptCount val="4"/>
                <c:pt idx="0">
                  <c:v>Qtr1</c:v>
                </c:pt>
                <c:pt idx="1">
                  <c:v>Qtr2</c:v>
                </c:pt>
                <c:pt idx="2">
                  <c:v>Qtr3</c:v>
                </c:pt>
                <c:pt idx="3">
                  <c:v>Qtr4</c:v>
                </c:pt>
              </c:strCache>
            </c:strRef>
          </c:cat>
          <c:val>
            <c:numRef>
              <c:f>'Pivot Table'!$N$53:$N$56</c:f>
              <c:numCache>
                <c:formatCode>_(* #,##0_);_(* \(#,##0\);_(* "-"??_);_(@_)</c:formatCode>
                <c:ptCount val="4"/>
                <c:pt idx="0">
                  <c:v>4020926587.6400003</c:v>
                </c:pt>
                <c:pt idx="1">
                  <c:v>4181355852.2900009</c:v>
                </c:pt>
                <c:pt idx="2">
                  <c:v>3839757441.8800015</c:v>
                </c:pt>
                <c:pt idx="3">
                  <c:v>4275624596.7599993</c:v>
                </c:pt>
              </c:numCache>
            </c:numRef>
          </c:val>
          <c:smooth val="0"/>
          <c:extLst>
            <c:ext xmlns:c16="http://schemas.microsoft.com/office/drawing/2014/chart" uri="{C3380CC4-5D6E-409C-BE32-E72D297353CC}">
              <c16:uniqueId val="{00000001-02B6-4ECB-AB0F-BF95003D8863}"/>
            </c:ext>
          </c:extLst>
        </c:ser>
        <c:dLbls>
          <c:showLegendKey val="0"/>
          <c:showVal val="0"/>
          <c:showCatName val="0"/>
          <c:showSerName val="0"/>
          <c:showPercent val="0"/>
          <c:showBubbleSize val="0"/>
        </c:dLbls>
        <c:marker val="1"/>
        <c:smooth val="0"/>
        <c:axId val="312076448"/>
        <c:axId val="312068288"/>
      </c:lineChart>
      <c:catAx>
        <c:axId val="3120740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2079328"/>
        <c:crosses val="autoZero"/>
        <c:auto val="1"/>
        <c:lblAlgn val="ctr"/>
        <c:lblOffset val="100"/>
        <c:noMultiLvlLbl val="0"/>
      </c:catAx>
      <c:valAx>
        <c:axId val="312079328"/>
        <c:scaling>
          <c:orientation val="minMax"/>
        </c:scaling>
        <c:delete val="0"/>
        <c:axPos val="l"/>
        <c:numFmt formatCode="0,&quot;K&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2074048"/>
        <c:crosses val="autoZero"/>
        <c:crossBetween val="between"/>
      </c:valAx>
      <c:valAx>
        <c:axId val="312068288"/>
        <c:scaling>
          <c:orientation val="minMax"/>
        </c:scaling>
        <c:delete val="0"/>
        <c:axPos val="r"/>
        <c:numFmt formatCode="0.00,,,&quot;B&quot;"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2076448"/>
        <c:crosses val="max"/>
        <c:crossBetween val="between"/>
      </c:valAx>
      <c:catAx>
        <c:axId val="312076448"/>
        <c:scaling>
          <c:orientation val="minMax"/>
        </c:scaling>
        <c:delete val="1"/>
        <c:axPos val="b"/>
        <c:numFmt formatCode="General" sourceLinked="1"/>
        <c:majorTickMark val="out"/>
        <c:minorTickMark val="none"/>
        <c:tickLblPos val="nextTo"/>
        <c:crossAx val="312068288"/>
        <c:crosses val="autoZero"/>
        <c:auto val="1"/>
        <c:lblAlgn val="ctr"/>
        <c:lblOffset val="100"/>
        <c:noMultiLvlLbl val="0"/>
      </c:cat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[Nigeria_Agro_Export.xlsx]Pivot Table!PivotTable26</c:name>
    <c:fmtId val="2"/>
  </c:pivotSource>
  <c:chart>
    <c:title>
      <c:tx>
        <c:rich>
          <a:bodyPr rot="0" spcFirstLastPara="1" vertOverflow="ellipsis" vert="horz" wrap="square" anchor="ctr" anchorCtr="1"/>
          <a:lstStyle/>
          <a:p>
            <a:pPr algn="ctr" rtl="0">
              <a:defRPr lang="en-US" sz="1200" b="1" i="0" u="none" strike="noStrike" kern="1200" spc="0" baseline="0">
                <a:solidFill>
                  <a:srgbClr val="000000"/>
                </a:solidFill>
                <a:latin typeface="+mn-lt"/>
                <a:ea typeface="+mn-ea"/>
                <a:cs typeface="+mn-cs"/>
              </a:defRPr>
            </a:pPr>
            <a:r>
              <a:rPr lang="en-US" sz="1200" b="1" i="0" u="none" strike="noStrike" kern="1200" spc="0" baseline="0">
                <a:solidFill>
                  <a:srgbClr val="000000"/>
                </a:solidFill>
                <a:latin typeface="+mn-lt"/>
                <a:ea typeface="+mn-ea"/>
                <a:cs typeface="+mn-cs"/>
              </a:rPr>
              <a:t>Monthly Trends revenue &amp; units sold</a:t>
            </a:r>
          </a:p>
        </c:rich>
      </c:tx>
      <c:overlay val="0"/>
      <c:spPr>
        <a:noFill/>
        <a:ln>
          <a:noFill/>
        </a:ln>
        <a:effectLst/>
      </c:spPr>
      <c:txPr>
        <a:bodyPr rot="0" spcFirstLastPara="1" vertOverflow="ellipsis" vert="horz" wrap="square" anchor="ctr" anchorCtr="1"/>
        <a:lstStyle/>
        <a:p>
          <a:pPr algn="ctr" rtl="0">
            <a:defRPr lang="en-US" sz="1200" b="1" i="0" u="none" strike="noStrike" kern="1200" spc="0" baseline="0">
              <a:solidFill>
                <a:srgbClr val="000000"/>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rgbClr val="01875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Table'!$I$52</c:f>
              <c:strCache>
                <c:ptCount val="1"/>
                <c:pt idx="0">
                  <c:v>Sum of Units Sold</c:v>
                </c:pt>
              </c:strCache>
            </c:strRef>
          </c:tx>
          <c:spPr>
            <a:ln w="28575" cap="rnd">
              <a:solidFill>
                <a:srgbClr val="018752"/>
              </a:solidFill>
              <a:round/>
            </a:ln>
            <a:effectLst/>
          </c:spPr>
          <c:marker>
            <c:symbol val="none"/>
          </c:marker>
          <c:cat>
            <c:strRef>
              <c:f>'Pivot Table'!$H$53:$H$64</c:f>
              <c:strCache>
                <c:ptCount val="12"/>
                <c:pt idx="0">
                  <c:v>Jul</c:v>
                </c:pt>
                <c:pt idx="1">
                  <c:v>Mar</c:v>
                </c:pt>
                <c:pt idx="2">
                  <c:v>Dec</c:v>
                </c:pt>
                <c:pt idx="3">
                  <c:v>Jun</c:v>
                </c:pt>
                <c:pt idx="4">
                  <c:v>Oct</c:v>
                </c:pt>
                <c:pt idx="5">
                  <c:v>May</c:v>
                </c:pt>
                <c:pt idx="6">
                  <c:v>Nov</c:v>
                </c:pt>
                <c:pt idx="7">
                  <c:v>Aug</c:v>
                </c:pt>
                <c:pt idx="8">
                  <c:v>Apr</c:v>
                </c:pt>
                <c:pt idx="9">
                  <c:v>Feb</c:v>
                </c:pt>
                <c:pt idx="10">
                  <c:v>Jan</c:v>
                </c:pt>
                <c:pt idx="11">
                  <c:v>Sep</c:v>
                </c:pt>
              </c:strCache>
            </c:strRef>
          </c:cat>
          <c:val>
            <c:numRef>
              <c:f>'Pivot Table'!$I$53:$I$64</c:f>
              <c:numCache>
                <c:formatCode>_(* #,##0_);_(* \(#,##0\);_(* "-"??_);_(@_)</c:formatCode>
                <c:ptCount val="12"/>
                <c:pt idx="0">
                  <c:v>52927</c:v>
                </c:pt>
                <c:pt idx="1">
                  <c:v>52445</c:v>
                </c:pt>
                <c:pt idx="2">
                  <c:v>47922</c:v>
                </c:pt>
                <c:pt idx="3">
                  <c:v>47412</c:v>
                </c:pt>
                <c:pt idx="4">
                  <c:v>46051</c:v>
                </c:pt>
                <c:pt idx="5">
                  <c:v>44508</c:v>
                </c:pt>
                <c:pt idx="6">
                  <c:v>43862</c:v>
                </c:pt>
                <c:pt idx="7">
                  <c:v>43835</c:v>
                </c:pt>
                <c:pt idx="8">
                  <c:v>43303</c:v>
                </c:pt>
                <c:pt idx="9">
                  <c:v>41074</c:v>
                </c:pt>
                <c:pt idx="10">
                  <c:v>38382</c:v>
                </c:pt>
                <c:pt idx="11">
                  <c:v>35083</c:v>
                </c:pt>
              </c:numCache>
            </c:numRef>
          </c:val>
          <c:smooth val="0"/>
          <c:extLst>
            <c:ext xmlns:c16="http://schemas.microsoft.com/office/drawing/2014/chart" uri="{C3380CC4-5D6E-409C-BE32-E72D297353CC}">
              <c16:uniqueId val="{00000000-578E-40F4-98F8-85A5F39006B2}"/>
            </c:ext>
          </c:extLst>
        </c:ser>
        <c:dLbls>
          <c:showLegendKey val="0"/>
          <c:showVal val="0"/>
          <c:showCatName val="0"/>
          <c:showSerName val="0"/>
          <c:showPercent val="0"/>
          <c:showBubbleSize val="0"/>
        </c:dLbls>
        <c:marker val="1"/>
        <c:smooth val="0"/>
        <c:axId val="312097088"/>
        <c:axId val="312082688"/>
      </c:lineChart>
      <c:lineChart>
        <c:grouping val="standard"/>
        <c:varyColors val="0"/>
        <c:ser>
          <c:idx val="1"/>
          <c:order val="1"/>
          <c:tx>
            <c:strRef>
              <c:f>'Pivot Table'!$J$52</c:f>
              <c:strCache>
                <c:ptCount val="1"/>
                <c:pt idx="0">
                  <c:v>Sum of Export Value</c:v>
                </c:pt>
              </c:strCache>
            </c:strRef>
          </c:tx>
          <c:spPr>
            <a:ln w="28575" cap="rnd">
              <a:solidFill>
                <a:schemeClr val="accent3"/>
              </a:solidFill>
              <a:round/>
            </a:ln>
            <a:effectLst/>
          </c:spPr>
          <c:marker>
            <c:symbol val="none"/>
          </c:marker>
          <c:cat>
            <c:strRef>
              <c:f>'Pivot Table'!$H$53:$H$64</c:f>
              <c:strCache>
                <c:ptCount val="12"/>
                <c:pt idx="0">
                  <c:v>Jul</c:v>
                </c:pt>
                <c:pt idx="1">
                  <c:v>Mar</c:v>
                </c:pt>
                <c:pt idx="2">
                  <c:v>Dec</c:v>
                </c:pt>
                <c:pt idx="3">
                  <c:v>Jun</c:v>
                </c:pt>
                <c:pt idx="4">
                  <c:v>Oct</c:v>
                </c:pt>
                <c:pt idx="5">
                  <c:v>May</c:v>
                </c:pt>
                <c:pt idx="6">
                  <c:v>Nov</c:v>
                </c:pt>
                <c:pt idx="7">
                  <c:v>Aug</c:v>
                </c:pt>
                <c:pt idx="8">
                  <c:v>Apr</c:v>
                </c:pt>
                <c:pt idx="9">
                  <c:v>Feb</c:v>
                </c:pt>
                <c:pt idx="10">
                  <c:v>Jan</c:v>
                </c:pt>
                <c:pt idx="11">
                  <c:v>Sep</c:v>
                </c:pt>
              </c:strCache>
            </c:strRef>
          </c:cat>
          <c:val>
            <c:numRef>
              <c:f>'Pivot Table'!$J$53:$J$64</c:f>
              <c:numCache>
                <c:formatCode>_(* #,##0_);_(* \(#,##0\);_(* "-"??_);_(@_)</c:formatCode>
                <c:ptCount val="12"/>
                <c:pt idx="0">
                  <c:v>1490947682.9899998</c:v>
                </c:pt>
                <c:pt idx="1">
                  <c:v>1633019597.1500003</c:v>
                </c:pt>
                <c:pt idx="2">
                  <c:v>1505999365.1200001</c:v>
                </c:pt>
                <c:pt idx="3">
                  <c:v>1470655119.3800006</c:v>
                </c:pt>
                <c:pt idx="4">
                  <c:v>1468715713.0800002</c:v>
                </c:pt>
                <c:pt idx="5">
                  <c:v>1384816834.7</c:v>
                </c:pt>
                <c:pt idx="6">
                  <c:v>1300909518.5600007</c:v>
                </c:pt>
                <c:pt idx="7">
                  <c:v>1302183480.0199997</c:v>
                </c:pt>
                <c:pt idx="8">
                  <c:v>1325883898.2099993</c:v>
                </c:pt>
                <c:pt idx="9">
                  <c:v>1308000203.6600001</c:v>
                </c:pt>
                <c:pt idx="10">
                  <c:v>1079906786.8300002</c:v>
                </c:pt>
                <c:pt idx="11">
                  <c:v>1046626278.8700002</c:v>
                </c:pt>
              </c:numCache>
            </c:numRef>
          </c:val>
          <c:smooth val="0"/>
          <c:extLst>
            <c:ext xmlns:c16="http://schemas.microsoft.com/office/drawing/2014/chart" uri="{C3380CC4-5D6E-409C-BE32-E72D297353CC}">
              <c16:uniqueId val="{00000001-578E-40F4-98F8-85A5F39006B2}"/>
            </c:ext>
          </c:extLst>
        </c:ser>
        <c:dLbls>
          <c:showLegendKey val="0"/>
          <c:showVal val="0"/>
          <c:showCatName val="0"/>
          <c:showSerName val="0"/>
          <c:showPercent val="0"/>
          <c:showBubbleSize val="0"/>
        </c:dLbls>
        <c:marker val="1"/>
        <c:smooth val="0"/>
        <c:axId val="312093248"/>
        <c:axId val="312093728"/>
      </c:lineChart>
      <c:catAx>
        <c:axId val="3120970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2082688"/>
        <c:crosses val="autoZero"/>
        <c:auto val="1"/>
        <c:lblAlgn val="ctr"/>
        <c:lblOffset val="100"/>
        <c:noMultiLvlLbl val="0"/>
      </c:catAx>
      <c:valAx>
        <c:axId val="312082688"/>
        <c:scaling>
          <c:orientation val="minMax"/>
        </c:scaling>
        <c:delete val="0"/>
        <c:axPos val="l"/>
        <c:numFmt formatCode="0,&quot;K&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2097088"/>
        <c:crosses val="autoZero"/>
        <c:crossBetween val="between"/>
      </c:valAx>
      <c:valAx>
        <c:axId val="312093728"/>
        <c:scaling>
          <c:orientation val="minMax"/>
        </c:scaling>
        <c:delete val="0"/>
        <c:axPos val="r"/>
        <c:numFmt formatCode="0.00,,,&quot;B&quot;"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2093248"/>
        <c:crosses val="max"/>
        <c:crossBetween val="between"/>
      </c:valAx>
      <c:catAx>
        <c:axId val="312093248"/>
        <c:scaling>
          <c:orientation val="minMax"/>
        </c:scaling>
        <c:delete val="1"/>
        <c:axPos val="b"/>
        <c:numFmt formatCode="General" sourceLinked="1"/>
        <c:majorTickMark val="out"/>
        <c:minorTickMark val="none"/>
        <c:tickLblPos val="nextTo"/>
        <c:crossAx val="312093728"/>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rtl="0">
              <a:defRPr lang="en-US" sz="1200" b="1" i="0" u="none" strike="noStrike" kern="1200" spc="0" baseline="0">
                <a:solidFill>
                  <a:srgbClr val="000000"/>
                </a:solidFill>
                <a:latin typeface="+mn-lt"/>
                <a:ea typeface="+mn-ea"/>
                <a:cs typeface="+mn-cs"/>
              </a:defRPr>
            </a:pPr>
            <a:r>
              <a:rPr lang="en-US" sz="1200" b="1" i="0" u="none" strike="noStrike" kern="1200" spc="0" baseline="0">
                <a:solidFill>
                  <a:srgbClr val="000000"/>
                </a:solidFill>
                <a:latin typeface="+mn-lt"/>
                <a:ea typeface="+mn-ea"/>
                <a:cs typeface="+mn-cs"/>
              </a:rPr>
              <a:t>How units sold affects profit</a:t>
            </a:r>
          </a:p>
        </c:rich>
      </c:tx>
      <c:overlay val="0"/>
      <c:spPr>
        <a:noFill/>
        <a:ln>
          <a:noFill/>
        </a:ln>
        <a:effectLst/>
      </c:spPr>
      <c:txPr>
        <a:bodyPr rot="0" spcFirstLastPara="1" vertOverflow="ellipsis" vert="horz" wrap="square" anchor="ctr" anchorCtr="1"/>
        <a:lstStyle/>
        <a:p>
          <a:pPr algn="ctr" rtl="0">
            <a:defRPr lang="en-US" sz="1200" b="1" i="0" u="none" strike="noStrike" kern="1200" spc="0" baseline="0">
              <a:solidFill>
                <a:srgbClr val="000000"/>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rgbClr val="018752"/>
              </a:solidFill>
              <a:ln w="9525">
                <a:noFill/>
              </a:ln>
              <a:effectLst/>
            </c:spPr>
          </c:marker>
          <c:xVal>
            <c:numRef>
              <c:f>'Pivot Table'!$H$73:$H$681</c:f>
              <c:numCache>
                <c:formatCode>General</c:formatCode>
                <c:ptCount val="609"/>
                <c:pt idx="0">
                  <c:v>103</c:v>
                </c:pt>
                <c:pt idx="1">
                  <c:v>104</c:v>
                </c:pt>
                <c:pt idx="2">
                  <c:v>105</c:v>
                </c:pt>
                <c:pt idx="3">
                  <c:v>108</c:v>
                </c:pt>
                <c:pt idx="4">
                  <c:v>109</c:v>
                </c:pt>
                <c:pt idx="5">
                  <c:v>112</c:v>
                </c:pt>
                <c:pt idx="6">
                  <c:v>113</c:v>
                </c:pt>
                <c:pt idx="7">
                  <c:v>115</c:v>
                </c:pt>
                <c:pt idx="8">
                  <c:v>118</c:v>
                </c:pt>
                <c:pt idx="9">
                  <c:v>121</c:v>
                </c:pt>
                <c:pt idx="10">
                  <c:v>123</c:v>
                </c:pt>
                <c:pt idx="11">
                  <c:v>127</c:v>
                </c:pt>
                <c:pt idx="12">
                  <c:v>128</c:v>
                </c:pt>
                <c:pt idx="13">
                  <c:v>129</c:v>
                </c:pt>
                <c:pt idx="14">
                  <c:v>131</c:v>
                </c:pt>
                <c:pt idx="15">
                  <c:v>132</c:v>
                </c:pt>
                <c:pt idx="16">
                  <c:v>133</c:v>
                </c:pt>
                <c:pt idx="17">
                  <c:v>137</c:v>
                </c:pt>
                <c:pt idx="18">
                  <c:v>141</c:v>
                </c:pt>
                <c:pt idx="19">
                  <c:v>142</c:v>
                </c:pt>
                <c:pt idx="20">
                  <c:v>143</c:v>
                </c:pt>
                <c:pt idx="21">
                  <c:v>144</c:v>
                </c:pt>
                <c:pt idx="22">
                  <c:v>147</c:v>
                </c:pt>
                <c:pt idx="23">
                  <c:v>150</c:v>
                </c:pt>
                <c:pt idx="24">
                  <c:v>151</c:v>
                </c:pt>
                <c:pt idx="25">
                  <c:v>155</c:v>
                </c:pt>
                <c:pt idx="26">
                  <c:v>157</c:v>
                </c:pt>
                <c:pt idx="27">
                  <c:v>158</c:v>
                </c:pt>
                <c:pt idx="28">
                  <c:v>160</c:v>
                </c:pt>
                <c:pt idx="29">
                  <c:v>161</c:v>
                </c:pt>
                <c:pt idx="30">
                  <c:v>163</c:v>
                </c:pt>
                <c:pt idx="31">
                  <c:v>164</c:v>
                </c:pt>
                <c:pt idx="32">
                  <c:v>165</c:v>
                </c:pt>
                <c:pt idx="33">
                  <c:v>166</c:v>
                </c:pt>
                <c:pt idx="34">
                  <c:v>167</c:v>
                </c:pt>
                <c:pt idx="35">
                  <c:v>169</c:v>
                </c:pt>
                <c:pt idx="36">
                  <c:v>170</c:v>
                </c:pt>
                <c:pt idx="37">
                  <c:v>171</c:v>
                </c:pt>
                <c:pt idx="38">
                  <c:v>172</c:v>
                </c:pt>
                <c:pt idx="39">
                  <c:v>173</c:v>
                </c:pt>
                <c:pt idx="40">
                  <c:v>175</c:v>
                </c:pt>
                <c:pt idx="41">
                  <c:v>177</c:v>
                </c:pt>
                <c:pt idx="42">
                  <c:v>179</c:v>
                </c:pt>
                <c:pt idx="43">
                  <c:v>180</c:v>
                </c:pt>
                <c:pt idx="44">
                  <c:v>181</c:v>
                </c:pt>
                <c:pt idx="45">
                  <c:v>182</c:v>
                </c:pt>
                <c:pt idx="46">
                  <c:v>184</c:v>
                </c:pt>
                <c:pt idx="47">
                  <c:v>185</c:v>
                </c:pt>
                <c:pt idx="48">
                  <c:v>187</c:v>
                </c:pt>
                <c:pt idx="49">
                  <c:v>188</c:v>
                </c:pt>
                <c:pt idx="50">
                  <c:v>189</c:v>
                </c:pt>
                <c:pt idx="51">
                  <c:v>190</c:v>
                </c:pt>
                <c:pt idx="52">
                  <c:v>191</c:v>
                </c:pt>
                <c:pt idx="53">
                  <c:v>192</c:v>
                </c:pt>
                <c:pt idx="54">
                  <c:v>193</c:v>
                </c:pt>
                <c:pt idx="55">
                  <c:v>194</c:v>
                </c:pt>
                <c:pt idx="56">
                  <c:v>195</c:v>
                </c:pt>
                <c:pt idx="57">
                  <c:v>196</c:v>
                </c:pt>
                <c:pt idx="58">
                  <c:v>197</c:v>
                </c:pt>
                <c:pt idx="59">
                  <c:v>198</c:v>
                </c:pt>
                <c:pt idx="60">
                  <c:v>199</c:v>
                </c:pt>
                <c:pt idx="61">
                  <c:v>204</c:v>
                </c:pt>
                <c:pt idx="62">
                  <c:v>205</c:v>
                </c:pt>
                <c:pt idx="63">
                  <c:v>206</c:v>
                </c:pt>
                <c:pt idx="64">
                  <c:v>207</c:v>
                </c:pt>
                <c:pt idx="65">
                  <c:v>208</c:v>
                </c:pt>
                <c:pt idx="66">
                  <c:v>210</c:v>
                </c:pt>
                <c:pt idx="67">
                  <c:v>211</c:v>
                </c:pt>
                <c:pt idx="68">
                  <c:v>212</c:v>
                </c:pt>
                <c:pt idx="69">
                  <c:v>215</c:v>
                </c:pt>
                <c:pt idx="70">
                  <c:v>216</c:v>
                </c:pt>
                <c:pt idx="71">
                  <c:v>217</c:v>
                </c:pt>
                <c:pt idx="72">
                  <c:v>218</c:v>
                </c:pt>
                <c:pt idx="73">
                  <c:v>220</c:v>
                </c:pt>
                <c:pt idx="74">
                  <c:v>221</c:v>
                </c:pt>
                <c:pt idx="75">
                  <c:v>222</c:v>
                </c:pt>
                <c:pt idx="76">
                  <c:v>223</c:v>
                </c:pt>
                <c:pt idx="77">
                  <c:v>224</c:v>
                </c:pt>
                <c:pt idx="78">
                  <c:v>225</c:v>
                </c:pt>
                <c:pt idx="79">
                  <c:v>226</c:v>
                </c:pt>
                <c:pt idx="80">
                  <c:v>227</c:v>
                </c:pt>
                <c:pt idx="81">
                  <c:v>228</c:v>
                </c:pt>
                <c:pt idx="82">
                  <c:v>229</c:v>
                </c:pt>
                <c:pt idx="83">
                  <c:v>230</c:v>
                </c:pt>
                <c:pt idx="84">
                  <c:v>231</c:v>
                </c:pt>
                <c:pt idx="85">
                  <c:v>232</c:v>
                </c:pt>
                <c:pt idx="86">
                  <c:v>234</c:v>
                </c:pt>
                <c:pt idx="87">
                  <c:v>238</c:v>
                </c:pt>
                <c:pt idx="88">
                  <c:v>242</c:v>
                </c:pt>
                <c:pt idx="89">
                  <c:v>243</c:v>
                </c:pt>
                <c:pt idx="90">
                  <c:v>245</c:v>
                </c:pt>
                <c:pt idx="91">
                  <c:v>246</c:v>
                </c:pt>
                <c:pt idx="92">
                  <c:v>247</c:v>
                </c:pt>
                <c:pt idx="93">
                  <c:v>248</c:v>
                </c:pt>
                <c:pt idx="94">
                  <c:v>249</c:v>
                </c:pt>
                <c:pt idx="95">
                  <c:v>250</c:v>
                </c:pt>
                <c:pt idx="96">
                  <c:v>253</c:v>
                </c:pt>
                <c:pt idx="97">
                  <c:v>256</c:v>
                </c:pt>
                <c:pt idx="98">
                  <c:v>258</c:v>
                </c:pt>
                <c:pt idx="99">
                  <c:v>259</c:v>
                </c:pt>
                <c:pt idx="100">
                  <c:v>261</c:v>
                </c:pt>
                <c:pt idx="101">
                  <c:v>262</c:v>
                </c:pt>
                <c:pt idx="102">
                  <c:v>263</c:v>
                </c:pt>
                <c:pt idx="103">
                  <c:v>264</c:v>
                </c:pt>
                <c:pt idx="104">
                  <c:v>266</c:v>
                </c:pt>
                <c:pt idx="105">
                  <c:v>267</c:v>
                </c:pt>
                <c:pt idx="106">
                  <c:v>268</c:v>
                </c:pt>
                <c:pt idx="107">
                  <c:v>269</c:v>
                </c:pt>
                <c:pt idx="108">
                  <c:v>270</c:v>
                </c:pt>
                <c:pt idx="109">
                  <c:v>272</c:v>
                </c:pt>
                <c:pt idx="110">
                  <c:v>273</c:v>
                </c:pt>
                <c:pt idx="111">
                  <c:v>274</c:v>
                </c:pt>
                <c:pt idx="112">
                  <c:v>275</c:v>
                </c:pt>
                <c:pt idx="113">
                  <c:v>276</c:v>
                </c:pt>
                <c:pt idx="114">
                  <c:v>278</c:v>
                </c:pt>
                <c:pt idx="115">
                  <c:v>279</c:v>
                </c:pt>
                <c:pt idx="116">
                  <c:v>280</c:v>
                </c:pt>
                <c:pt idx="117">
                  <c:v>282</c:v>
                </c:pt>
                <c:pt idx="118">
                  <c:v>283</c:v>
                </c:pt>
                <c:pt idx="119">
                  <c:v>284</c:v>
                </c:pt>
                <c:pt idx="120">
                  <c:v>285</c:v>
                </c:pt>
                <c:pt idx="121">
                  <c:v>287</c:v>
                </c:pt>
                <c:pt idx="122">
                  <c:v>289</c:v>
                </c:pt>
                <c:pt idx="123">
                  <c:v>290</c:v>
                </c:pt>
                <c:pt idx="124">
                  <c:v>291</c:v>
                </c:pt>
                <c:pt idx="125">
                  <c:v>292</c:v>
                </c:pt>
                <c:pt idx="126">
                  <c:v>293</c:v>
                </c:pt>
                <c:pt idx="127">
                  <c:v>295</c:v>
                </c:pt>
                <c:pt idx="128">
                  <c:v>296</c:v>
                </c:pt>
                <c:pt idx="129">
                  <c:v>298</c:v>
                </c:pt>
                <c:pt idx="130">
                  <c:v>301</c:v>
                </c:pt>
                <c:pt idx="131">
                  <c:v>302</c:v>
                </c:pt>
                <c:pt idx="132">
                  <c:v>303</c:v>
                </c:pt>
                <c:pt idx="133">
                  <c:v>304</c:v>
                </c:pt>
                <c:pt idx="134">
                  <c:v>305</c:v>
                </c:pt>
                <c:pt idx="135">
                  <c:v>306</c:v>
                </c:pt>
                <c:pt idx="136">
                  <c:v>307</c:v>
                </c:pt>
                <c:pt idx="137">
                  <c:v>309</c:v>
                </c:pt>
                <c:pt idx="138">
                  <c:v>310</c:v>
                </c:pt>
                <c:pt idx="139">
                  <c:v>312</c:v>
                </c:pt>
                <c:pt idx="140">
                  <c:v>313</c:v>
                </c:pt>
                <c:pt idx="141">
                  <c:v>314</c:v>
                </c:pt>
                <c:pt idx="142">
                  <c:v>315</c:v>
                </c:pt>
                <c:pt idx="143">
                  <c:v>316</c:v>
                </c:pt>
                <c:pt idx="144">
                  <c:v>317</c:v>
                </c:pt>
                <c:pt idx="145">
                  <c:v>318</c:v>
                </c:pt>
                <c:pt idx="146">
                  <c:v>319</c:v>
                </c:pt>
                <c:pt idx="147">
                  <c:v>320</c:v>
                </c:pt>
                <c:pt idx="148">
                  <c:v>321</c:v>
                </c:pt>
                <c:pt idx="149">
                  <c:v>322</c:v>
                </c:pt>
                <c:pt idx="150">
                  <c:v>323</c:v>
                </c:pt>
                <c:pt idx="151">
                  <c:v>324</c:v>
                </c:pt>
                <c:pt idx="152">
                  <c:v>326</c:v>
                </c:pt>
                <c:pt idx="153">
                  <c:v>329</c:v>
                </c:pt>
                <c:pt idx="154">
                  <c:v>331</c:v>
                </c:pt>
                <c:pt idx="155">
                  <c:v>332</c:v>
                </c:pt>
                <c:pt idx="156">
                  <c:v>336</c:v>
                </c:pt>
                <c:pt idx="157">
                  <c:v>337</c:v>
                </c:pt>
                <c:pt idx="158">
                  <c:v>338</c:v>
                </c:pt>
                <c:pt idx="159">
                  <c:v>339</c:v>
                </c:pt>
                <c:pt idx="160">
                  <c:v>340</c:v>
                </c:pt>
                <c:pt idx="161">
                  <c:v>341</c:v>
                </c:pt>
                <c:pt idx="162">
                  <c:v>342</c:v>
                </c:pt>
                <c:pt idx="163">
                  <c:v>343</c:v>
                </c:pt>
                <c:pt idx="164">
                  <c:v>344</c:v>
                </c:pt>
                <c:pt idx="165">
                  <c:v>345</c:v>
                </c:pt>
                <c:pt idx="166">
                  <c:v>346</c:v>
                </c:pt>
                <c:pt idx="167">
                  <c:v>347</c:v>
                </c:pt>
                <c:pt idx="168">
                  <c:v>350</c:v>
                </c:pt>
                <c:pt idx="169">
                  <c:v>354</c:v>
                </c:pt>
                <c:pt idx="170">
                  <c:v>355</c:v>
                </c:pt>
                <c:pt idx="171">
                  <c:v>357</c:v>
                </c:pt>
                <c:pt idx="172">
                  <c:v>359</c:v>
                </c:pt>
                <c:pt idx="173">
                  <c:v>360</c:v>
                </c:pt>
                <c:pt idx="174">
                  <c:v>361</c:v>
                </c:pt>
                <c:pt idx="175">
                  <c:v>363</c:v>
                </c:pt>
                <c:pt idx="176">
                  <c:v>364</c:v>
                </c:pt>
                <c:pt idx="177">
                  <c:v>366</c:v>
                </c:pt>
                <c:pt idx="178">
                  <c:v>367</c:v>
                </c:pt>
                <c:pt idx="179">
                  <c:v>368</c:v>
                </c:pt>
                <c:pt idx="180">
                  <c:v>369</c:v>
                </c:pt>
                <c:pt idx="181">
                  <c:v>370</c:v>
                </c:pt>
                <c:pt idx="182">
                  <c:v>371</c:v>
                </c:pt>
                <c:pt idx="183">
                  <c:v>372</c:v>
                </c:pt>
                <c:pt idx="184">
                  <c:v>373</c:v>
                </c:pt>
                <c:pt idx="185">
                  <c:v>374</c:v>
                </c:pt>
                <c:pt idx="186">
                  <c:v>375</c:v>
                </c:pt>
                <c:pt idx="187">
                  <c:v>376</c:v>
                </c:pt>
                <c:pt idx="188">
                  <c:v>377</c:v>
                </c:pt>
                <c:pt idx="189">
                  <c:v>378</c:v>
                </c:pt>
                <c:pt idx="190">
                  <c:v>379</c:v>
                </c:pt>
                <c:pt idx="191">
                  <c:v>383</c:v>
                </c:pt>
                <c:pt idx="192">
                  <c:v>384</c:v>
                </c:pt>
                <c:pt idx="193">
                  <c:v>385</c:v>
                </c:pt>
                <c:pt idx="194">
                  <c:v>386</c:v>
                </c:pt>
                <c:pt idx="195">
                  <c:v>387</c:v>
                </c:pt>
                <c:pt idx="196">
                  <c:v>388</c:v>
                </c:pt>
                <c:pt idx="197">
                  <c:v>389</c:v>
                </c:pt>
                <c:pt idx="198">
                  <c:v>390</c:v>
                </c:pt>
                <c:pt idx="199">
                  <c:v>391</c:v>
                </c:pt>
                <c:pt idx="200">
                  <c:v>393</c:v>
                </c:pt>
                <c:pt idx="201">
                  <c:v>394</c:v>
                </c:pt>
                <c:pt idx="202">
                  <c:v>395</c:v>
                </c:pt>
                <c:pt idx="203">
                  <c:v>396</c:v>
                </c:pt>
                <c:pt idx="204">
                  <c:v>397</c:v>
                </c:pt>
                <c:pt idx="205">
                  <c:v>398</c:v>
                </c:pt>
                <c:pt idx="206">
                  <c:v>401</c:v>
                </c:pt>
                <c:pt idx="207">
                  <c:v>402</c:v>
                </c:pt>
                <c:pt idx="208">
                  <c:v>403</c:v>
                </c:pt>
                <c:pt idx="209">
                  <c:v>405</c:v>
                </c:pt>
                <c:pt idx="210">
                  <c:v>406</c:v>
                </c:pt>
                <c:pt idx="211">
                  <c:v>407</c:v>
                </c:pt>
                <c:pt idx="212">
                  <c:v>408</c:v>
                </c:pt>
                <c:pt idx="213">
                  <c:v>409</c:v>
                </c:pt>
                <c:pt idx="214">
                  <c:v>410</c:v>
                </c:pt>
                <c:pt idx="215">
                  <c:v>412</c:v>
                </c:pt>
                <c:pt idx="216">
                  <c:v>413</c:v>
                </c:pt>
                <c:pt idx="217">
                  <c:v>414</c:v>
                </c:pt>
                <c:pt idx="218">
                  <c:v>415</c:v>
                </c:pt>
                <c:pt idx="219">
                  <c:v>419</c:v>
                </c:pt>
                <c:pt idx="220">
                  <c:v>420</c:v>
                </c:pt>
                <c:pt idx="221">
                  <c:v>421</c:v>
                </c:pt>
                <c:pt idx="222">
                  <c:v>422</c:v>
                </c:pt>
                <c:pt idx="223">
                  <c:v>424</c:v>
                </c:pt>
                <c:pt idx="224">
                  <c:v>425</c:v>
                </c:pt>
                <c:pt idx="225">
                  <c:v>426</c:v>
                </c:pt>
                <c:pt idx="226">
                  <c:v>427</c:v>
                </c:pt>
                <c:pt idx="227">
                  <c:v>428</c:v>
                </c:pt>
                <c:pt idx="228">
                  <c:v>430</c:v>
                </c:pt>
                <c:pt idx="229">
                  <c:v>431</c:v>
                </c:pt>
                <c:pt idx="230">
                  <c:v>433</c:v>
                </c:pt>
                <c:pt idx="231">
                  <c:v>435</c:v>
                </c:pt>
                <c:pt idx="232">
                  <c:v>437</c:v>
                </c:pt>
                <c:pt idx="233">
                  <c:v>438</c:v>
                </c:pt>
                <c:pt idx="234">
                  <c:v>439</c:v>
                </c:pt>
                <c:pt idx="235">
                  <c:v>442</c:v>
                </c:pt>
                <c:pt idx="236">
                  <c:v>443</c:v>
                </c:pt>
                <c:pt idx="237">
                  <c:v>444</c:v>
                </c:pt>
                <c:pt idx="238">
                  <c:v>445</c:v>
                </c:pt>
                <c:pt idx="239">
                  <c:v>447</c:v>
                </c:pt>
                <c:pt idx="240">
                  <c:v>448</c:v>
                </c:pt>
                <c:pt idx="241">
                  <c:v>449</c:v>
                </c:pt>
                <c:pt idx="242">
                  <c:v>450</c:v>
                </c:pt>
                <c:pt idx="243">
                  <c:v>452</c:v>
                </c:pt>
                <c:pt idx="244">
                  <c:v>455</c:v>
                </c:pt>
                <c:pt idx="245">
                  <c:v>456</c:v>
                </c:pt>
                <c:pt idx="246">
                  <c:v>457</c:v>
                </c:pt>
                <c:pt idx="247">
                  <c:v>458</c:v>
                </c:pt>
                <c:pt idx="248">
                  <c:v>459</c:v>
                </c:pt>
                <c:pt idx="249">
                  <c:v>460</c:v>
                </c:pt>
                <c:pt idx="250">
                  <c:v>461</c:v>
                </c:pt>
                <c:pt idx="251">
                  <c:v>462</c:v>
                </c:pt>
                <c:pt idx="252">
                  <c:v>463</c:v>
                </c:pt>
                <c:pt idx="253">
                  <c:v>464</c:v>
                </c:pt>
                <c:pt idx="254">
                  <c:v>466</c:v>
                </c:pt>
                <c:pt idx="255">
                  <c:v>467</c:v>
                </c:pt>
                <c:pt idx="256">
                  <c:v>469</c:v>
                </c:pt>
                <c:pt idx="257">
                  <c:v>471</c:v>
                </c:pt>
                <c:pt idx="258">
                  <c:v>472</c:v>
                </c:pt>
                <c:pt idx="259">
                  <c:v>473</c:v>
                </c:pt>
                <c:pt idx="260">
                  <c:v>474</c:v>
                </c:pt>
                <c:pt idx="261">
                  <c:v>475</c:v>
                </c:pt>
                <c:pt idx="262">
                  <c:v>476</c:v>
                </c:pt>
                <c:pt idx="263">
                  <c:v>478</c:v>
                </c:pt>
                <c:pt idx="264">
                  <c:v>479</c:v>
                </c:pt>
                <c:pt idx="265">
                  <c:v>480</c:v>
                </c:pt>
                <c:pt idx="266">
                  <c:v>481</c:v>
                </c:pt>
                <c:pt idx="267">
                  <c:v>482</c:v>
                </c:pt>
                <c:pt idx="268">
                  <c:v>483</c:v>
                </c:pt>
                <c:pt idx="269">
                  <c:v>484</c:v>
                </c:pt>
                <c:pt idx="270">
                  <c:v>485</c:v>
                </c:pt>
                <c:pt idx="271">
                  <c:v>486</c:v>
                </c:pt>
                <c:pt idx="272">
                  <c:v>487</c:v>
                </c:pt>
                <c:pt idx="273">
                  <c:v>489</c:v>
                </c:pt>
                <c:pt idx="274">
                  <c:v>490</c:v>
                </c:pt>
                <c:pt idx="275">
                  <c:v>491</c:v>
                </c:pt>
                <c:pt idx="276">
                  <c:v>492</c:v>
                </c:pt>
                <c:pt idx="277">
                  <c:v>493</c:v>
                </c:pt>
                <c:pt idx="278">
                  <c:v>494</c:v>
                </c:pt>
                <c:pt idx="279">
                  <c:v>495</c:v>
                </c:pt>
                <c:pt idx="280">
                  <c:v>496</c:v>
                </c:pt>
                <c:pt idx="281">
                  <c:v>497</c:v>
                </c:pt>
                <c:pt idx="282">
                  <c:v>498</c:v>
                </c:pt>
                <c:pt idx="283">
                  <c:v>499</c:v>
                </c:pt>
                <c:pt idx="284">
                  <c:v>500</c:v>
                </c:pt>
                <c:pt idx="285">
                  <c:v>501</c:v>
                </c:pt>
                <c:pt idx="286">
                  <c:v>504</c:v>
                </c:pt>
                <c:pt idx="287">
                  <c:v>506</c:v>
                </c:pt>
                <c:pt idx="288">
                  <c:v>507</c:v>
                </c:pt>
                <c:pt idx="289">
                  <c:v>508</c:v>
                </c:pt>
                <c:pt idx="290">
                  <c:v>509</c:v>
                </c:pt>
                <c:pt idx="291">
                  <c:v>511</c:v>
                </c:pt>
                <c:pt idx="292">
                  <c:v>512</c:v>
                </c:pt>
                <c:pt idx="293">
                  <c:v>513</c:v>
                </c:pt>
                <c:pt idx="294">
                  <c:v>516</c:v>
                </c:pt>
                <c:pt idx="295">
                  <c:v>517</c:v>
                </c:pt>
                <c:pt idx="296">
                  <c:v>518</c:v>
                </c:pt>
                <c:pt idx="297">
                  <c:v>519</c:v>
                </c:pt>
                <c:pt idx="298">
                  <c:v>520</c:v>
                </c:pt>
                <c:pt idx="299">
                  <c:v>522</c:v>
                </c:pt>
                <c:pt idx="300">
                  <c:v>525</c:v>
                </c:pt>
                <c:pt idx="301">
                  <c:v>530</c:v>
                </c:pt>
                <c:pt idx="302">
                  <c:v>531</c:v>
                </c:pt>
                <c:pt idx="303">
                  <c:v>534</c:v>
                </c:pt>
                <c:pt idx="304">
                  <c:v>535</c:v>
                </c:pt>
                <c:pt idx="305">
                  <c:v>536</c:v>
                </c:pt>
                <c:pt idx="306">
                  <c:v>537</c:v>
                </c:pt>
                <c:pt idx="307">
                  <c:v>538</c:v>
                </c:pt>
                <c:pt idx="308">
                  <c:v>539</c:v>
                </c:pt>
                <c:pt idx="309">
                  <c:v>540</c:v>
                </c:pt>
                <c:pt idx="310">
                  <c:v>541</c:v>
                </c:pt>
                <c:pt idx="311">
                  <c:v>544</c:v>
                </c:pt>
                <c:pt idx="312">
                  <c:v>545</c:v>
                </c:pt>
                <c:pt idx="313">
                  <c:v>547</c:v>
                </c:pt>
                <c:pt idx="314">
                  <c:v>551</c:v>
                </c:pt>
                <c:pt idx="315">
                  <c:v>553</c:v>
                </c:pt>
                <c:pt idx="316">
                  <c:v>554</c:v>
                </c:pt>
                <c:pt idx="317">
                  <c:v>555</c:v>
                </c:pt>
                <c:pt idx="318">
                  <c:v>556</c:v>
                </c:pt>
                <c:pt idx="319">
                  <c:v>558</c:v>
                </c:pt>
                <c:pt idx="320">
                  <c:v>559</c:v>
                </c:pt>
                <c:pt idx="321">
                  <c:v>561</c:v>
                </c:pt>
                <c:pt idx="322">
                  <c:v>562</c:v>
                </c:pt>
                <c:pt idx="323">
                  <c:v>563</c:v>
                </c:pt>
                <c:pt idx="324">
                  <c:v>564</c:v>
                </c:pt>
                <c:pt idx="325">
                  <c:v>565</c:v>
                </c:pt>
                <c:pt idx="326">
                  <c:v>566</c:v>
                </c:pt>
                <c:pt idx="327">
                  <c:v>567</c:v>
                </c:pt>
                <c:pt idx="328">
                  <c:v>568</c:v>
                </c:pt>
                <c:pt idx="329">
                  <c:v>569</c:v>
                </c:pt>
                <c:pt idx="330">
                  <c:v>571</c:v>
                </c:pt>
                <c:pt idx="331">
                  <c:v>573</c:v>
                </c:pt>
                <c:pt idx="332">
                  <c:v>574</c:v>
                </c:pt>
                <c:pt idx="333">
                  <c:v>575</c:v>
                </c:pt>
                <c:pt idx="334">
                  <c:v>576</c:v>
                </c:pt>
                <c:pt idx="335">
                  <c:v>578</c:v>
                </c:pt>
                <c:pt idx="336">
                  <c:v>579</c:v>
                </c:pt>
                <c:pt idx="337">
                  <c:v>581</c:v>
                </c:pt>
                <c:pt idx="338">
                  <c:v>583</c:v>
                </c:pt>
                <c:pt idx="339">
                  <c:v>584</c:v>
                </c:pt>
                <c:pt idx="340">
                  <c:v>585</c:v>
                </c:pt>
                <c:pt idx="341">
                  <c:v>586</c:v>
                </c:pt>
                <c:pt idx="342">
                  <c:v>588</c:v>
                </c:pt>
                <c:pt idx="343">
                  <c:v>589</c:v>
                </c:pt>
                <c:pt idx="344">
                  <c:v>592</c:v>
                </c:pt>
                <c:pt idx="345">
                  <c:v>593</c:v>
                </c:pt>
                <c:pt idx="346">
                  <c:v>594</c:v>
                </c:pt>
                <c:pt idx="347">
                  <c:v>595</c:v>
                </c:pt>
                <c:pt idx="348">
                  <c:v>596</c:v>
                </c:pt>
                <c:pt idx="349">
                  <c:v>597</c:v>
                </c:pt>
                <c:pt idx="350">
                  <c:v>599</c:v>
                </c:pt>
                <c:pt idx="351">
                  <c:v>600</c:v>
                </c:pt>
                <c:pt idx="352">
                  <c:v>601</c:v>
                </c:pt>
                <c:pt idx="353">
                  <c:v>603</c:v>
                </c:pt>
                <c:pt idx="354">
                  <c:v>604</c:v>
                </c:pt>
                <c:pt idx="355">
                  <c:v>605</c:v>
                </c:pt>
                <c:pt idx="356">
                  <c:v>606</c:v>
                </c:pt>
                <c:pt idx="357">
                  <c:v>608</c:v>
                </c:pt>
                <c:pt idx="358">
                  <c:v>609</c:v>
                </c:pt>
                <c:pt idx="359">
                  <c:v>610</c:v>
                </c:pt>
                <c:pt idx="360">
                  <c:v>611</c:v>
                </c:pt>
                <c:pt idx="361">
                  <c:v>613</c:v>
                </c:pt>
                <c:pt idx="362">
                  <c:v>614</c:v>
                </c:pt>
                <c:pt idx="363">
                  <c:v>615</c:v>
                </c:pt>
                <c:pt idx="364">
                  <c:v>616</c:v>
                </c:pt>
                <c:pt idx="365">
                  <c:v>617</c:v>
                </c:pt>
                <c:pt idx="366">
                  <c:v>618</c:v>
                </c:pt>
                <c:pt idx="367">
                  <c:v>619</c:v>
                </c:pt>
                <c:pt idx="368">
                  <c:v>620</c:v>
                </c:pt>
                <c:pt idx="369">
                  <c:v>622</c:v>
                </c:pt>
                <c:pt idx="370">
                  <c:v>626</c:v>
                </c:pt>
                <c:pt idx="371">
                  <c:v>627</c:v>
                </c:pt>
                <c:pt idx="372">
                  <c:v>630</c:v>
                </c:pt>
                <c:pt idx="373">
                  <c:v>631</c:v>
                </c:pt>
                <c:pt idx="374">
                  <c:v>633</c:v>
                </c:pt>
                <c:pt idx="375">
                  <c:v>634</c:v>
                </c:pt>
                <c:pt idx="376">
                  <c:v>635</c:v>
                </c:pt>
                <c:pt idx="377">
                  <c:v>636</c:v>
                </c:pt>
                <c:pt idx="378">
                  <c:v>639</c:v>
                </c:pt>
                <c:pt idx="379">
                  <c:v>640</c:v>
                </c:pt>
                <c:pt idx="380">
                  <c:v>641</c:v>
                </c:pt>
                <c:pt idx="381">
                  <c:v>643</c:v>
                </c:pt>
                <c:pt idx="382">
                  <c:v>644</c:v>
                </c:pt>
                <c:pt idx="383">
                  <c:v>646</c:v>
                </c:pt>
                <c:pt idx="384">
                  <c:v>647</c:v>
                </c:pt>
                <c:pt idx="385">
                  <c:v>648</c:v>
                </c:pt>
                <c:pt idx="386">
                  <c:v>649</c:v>
                </c:pt>
                <c:pt idx="387">
                  <c:v>651</c:v>
                </c:pt>
                <c:pt idx="388">
                  <c:v>653</c:v>
                </c:pt>
                <c:pt idx="389">
                  <c:v>654</c:v>
                </c:pt>
                <c:pt idx="390">
                  <c:v>655</c:v>
                </c:pt>
                <c:pt idx="391">
                  <c:v>656</c:v>
                </c:pt>
                <c:pt idx="392">
                  <c:v>657</c:v>
                </c:pt>
                <c:pt idx="393">
                  <c:v>659</c:v>
                </c:pt>
                <c:pt idx="394">
                  <c:v>660</c:v>
                </c:pt>
                <c:pt idx="395">
                  <c:v>661</c:v>
                </c:pt>
                <c:pt idx="396">
                  <c:v>662</c:v>
                </c:pt>
                <c:pt idx="397">
                  <c:v>663</c:v>
                </c:pt>
                <c:pt idx="398">
                  <c:v>665</c:v>
                </c:pt>
                <c:pt idx="399">
                  <c:v>666</c:v>
                </c:pt>
                <c:pt idx="400">
                  <c:v>667</c:v>
                </c:pt>
                <c:pt idx="401">
                  <c:v>669</c:v>
                </c:pt>
                <c:pt idx="402">
                  <c:v>670</c:v>
                </c:pt>
                <c:pt idx="403">
                  <c:v>671</c:v>
                </c:pt>
                <c:pt idx="404">
                  <c:v>672</c:v>
                </c:pt>
                <c:pt idx="405">
                  <c:v>673</c:v>
                </c:pt>
                <c:pt idx="406">
                  <c:v>674</c:v>
                </c:pt>
                <c:pt idx="407">
                  <c:v>676</c:v>
                </c:pt>
                <c:pt idx="408">
                  <c:v>679</c:v>
                </c:pt>
                <c:pt idx="409">
                  <c:v>681</c:v>
                </c:pt>
                <c:pt idx="410">
                  <c:v>684</c:v>
                </c:pt>
                <c:pt idx="411">
                  <c:v>685</c:v>
                </c:pt>
                <c:pt idx="412">
                  <c:v>686</c:v>
                </c:pt>
                <c:pt idx="413">
                  <c:v>687</c:v>
                </c:pt>
                <c:pt idx="414">
                  <c:v>689</c:v>
                </c:pt>
                <c:pt idx="415">
                  <c:v>690</c:v>
                </c:pt>
                <c:pt idx="416">
                  <c:v>692</c:v>
                </c:pt>
                <c:pt idx="417">
                  <c:v>696</c:v>
                </c:pt>
                <c:pt idx="418">
                  <c:v>698</c:v>
                </c:pt>
                <c:pt idx="419">
                  <c:v>699</c:v>
                </c:pt>
                <c:pt idx="420">
                  <c:v>700</c:v>
                </c:pt>
                <c:pt idx="421">
                  <c:v>702</c:v>
                </c:pt>
                <c:pt idx="422">
                  <c:v>705</c:v>
                </c:pt>
                <c:pt idx="423">
                  <c:v>706</c:v>
                </c:pt>
                <c:pt idx="424">
                  <c:v>708</c:v>
                </c:pt>
                <c:pt idx="425">
                  <c:v>709</c:v>
                </c:pt>
                <c:pt idx="426">
                  <c:v>710</c:v>
                </c:pt>
                <c:pt idx="427">
                  <c:v>711</c:v>
                </c:pt>
                <c:pt idx="428">
                  <c:v>712</c:v>
                </c:pt>
                <c:pt idx="429">
                  <c:v>715</c:v>
                </c:pt>
                <c:pt idx="430">
                  <c:v>716</c:v>
                </c:pt>
                <c:pt idx="431">
                  <c:v>719</c:v>
                </c:pt>
                <c:pt idx="432">
                  <c:v>720</c:v>
                </c:pt>
                <c:pt idx="433">
                  <c:v>721</c:v>
                </c:pt>
                <c:pt idx="434">
                  <c:v>722</c:v>
                </c:pt>
                <c:pt idx="435">
                  <c:v>723</c:v>
                </c:pt>
                <c:pt idx="436">
                  <c:v>726</c:v>
                </c:pt>
                <c:pt idx="437">
                  <c:v>727</c:v>
                </c:pt>
                <c:pt idx="438">
                  <c:v>729</c:v>
                </c:pt>
                <c:pt idx="439">
                  <c:v>730</c:v>
                </c:pt>
                <c:pt idx="440">
                  <c:v>732</c:v>
                </c:pt>
                <c:pt idx="441">
                  <c:v>733</c:v>
                </c:pt>
                <c:pt idx="442">
                  <c:v>736</c:v>
                </c:pt>
                <c:pt idx="443">
                  <c:v>737</c:v>
                </c:pt>
                <c:pt idx="444">
                  <c:v>738</c:v>
                </c:pt>
                <c:pt idx="445">
                  <c:v>740</c:v>
                </c:pt>
                <c:pt idx="446">
                  <c:v>741</c:v>
                </c:pt>
                <c:pt idx="447">
                  <c:v>743</c:v>
                </c:pt>
                <c:pt idx="448">
                  <c:v>744</c:v>
                </c:pt>
                <c:pt idx="449">
                  <c:v>746</c:v>
                </c:pt>
                <c:pt idx="450">
                  <c:v>747</c:v>
                </c:pt>
                <c:pt idx="451">
                  <c:v>748</c:v>
                </c:pt>
                <c:pt idx="452">
                  <c:v>749</c:v>
                </c:pt>
                <c:pt idx="453">
                  <c:v>750</c:v>
                </c:pt>
                <c:pt idx="454">
                  <c:v>752</c:v>
                </c:pt>
                <c:pt idx="455">
                  <c:v>755</c:v>
                </c:pt>
                <c:pt idx="456">
                  <c:v>757</c:v>
                </c:pt>
                <c:pt idx="457">
                  <c:v>760</c:v>
                </c:pt>
                <c:pt idx="458">
                  <c:v>761</c:v>
                </c:pt>
                <c:pt idx="459">
                  <c:v>762</c:v>
                </c:pt>
                <c:pt idx="460">
                  <c:v>763</c:v>
                </c:pt>
                <c:pt idx="461">
                  <c:v>764</c:v>
                </c:pt>
                <c:pt idx="462">
                  <c:v>765</c:v>
                </c:pt>
                <c:pt idx="463">
                  <c:v>766</c:v>
                </c:pt>
                <c:pt idx="464">
                  <c:v>768</c:v>
                </c:pt>
                <c:pt idx="465">
                  <c:v>769</c:v>
                </c:pt>
                <c:pt idx="466">
                  <c:v>773</c:v>
                </c:pt>
                <c:pt idx="467">
                  <c:v>774</c:v>
                </c:pt>
                <c:pt idx="468">
                  <c:v>775</c:v>
                </c:pt>
                <c:pt idx="469">
                  <c:v>776</c:v>
                </c:pt>
                <c:pt idx="470">
                  <c:v>777</c:v>
                </c:pt>
                <c:pt idx="471">
                  <c:v>778</c:v>
                </c:pt>
                <c:pt idx="472">
                  <c:v>779</c:v>
                </c:pt>
                <c:pt idx="473">
                  <c:v>780</c:v>
                </c:pt>
                <c:pt idx="474">
                  <c:v>783</c:v>
                </c:pt>
                <c:pt idx="475">
                  <c:v>785</c:v>
                </c:pt>
                <c:pt idx="476">
                  <c:v>786</c:v>
                </c:pt>
                <c:pt idx="477">
                  <c:v>787</c:v>
                </c:pt>
                <c:pt idx="478">
                  <c:v>789</c:v>
                </c:pt>
                <c:pt idx="479">
                  <c:v>793</c:v>
                </c:pt>
                <c:pt idx="480">
                  <c:v>794</c:v>
                </c:pt>
                <c:pt idx="481">
                  <c:v>795</c:v>
                </c:pt>
                <c:pt idx="482">
                  <c:v>796</c:v>
                </c:pt>
                <c:pt idx="483">
                  <c:v>797</c:v>
                </c:pt>
                <c:pt idx="484">
                  <c:v>798</c:v>
                </c:pt>
                <c:pt idx="485">
                  <c:v>800</c:v>
                </c:pt>
                <c:pt idx="486">
                  <c:v>803</c:v>
                </c:pt>
                <c:pt idx="487">
                  <c:v>804</c:v>
                </c:pt>
                <c:pt idx="488">
                  <c:v>805</c:v>
                </c:pt>
                <c:pt idx="489">
                  <c:v>807</c:v>
                </c:pt>
                <c:pt idx="490">
                  <c:v>808</c:v>
                </c:pt>
                <c:pt idx="491">
                  <c:v>809</c:v>
                </c:pt>
                <c:pt idx="492">
                  <c:v>810</c:v>
                </c:pt>
                <c:pt idx="493">
                  <c:v>811</c:v>
                </c:pt>
                <c:pt idx="494">
                  <c:v>812</c:v>
                </c:pt>
                <c:pt idx="495">
                  <c:v>813</c:v>
                </c:pt>
                <c:pt idx="496">
                  <c:v>814</c:v>
                </c:pt>
                <c:pt idx="497">
                  <c:v>815</c:v>
                </c:pt>
                <c:pt idx="498">
                  <c:v>816</c:v>
                </c:pt>
                <c:pt idx="499">
                  <c:v>820</c:v>
                </c:pt>
                <c:pt idx="500">
                  <c:v>821</c:v>
                </c:pt>
                <c:pt idx="501">
                  <c:v>823</c:v>
                </c:pt>
                <c:pt idx="502">
                  <c:v>824</c:v>
                </c:pt>
                <c:pt idx="503">
                  <c:v>825</c:v>
                </c:pt>
                <c:pt idx="504">
                  <c:v>828</c:v>
                </c:pt>
                <c:pt idx="505">
                  <c:v>837</c:v>
                </c:pt>
                <c:pt idx="506">
                  <c:v>839</c:v>
                </c:pt>
                <c:pt idx="507">
                  <c:v>840</c:v>
                </c:pt>
                <c:pt idx="508">
                  <c:v>841</c:v>
                </c:pt>
                <c:pt idx="509">
                  <c:v>842</c:v>
                </c:pt>
                <c:pt idx="510">
                  <c:v>844</c:v>
                </c:pt>
                <c:pt idx="511">
                  <c:v>846</c:v>
                </c:pt>
                <c:pt idx="512">
                  <c:v>847</c:v>
                </c:pt>
                <c:pt idx="513">
                  <c:v>851</c:v>
                </c:pt>
                <c:pt idx="514">
                  <c:v>855</c:v>
                </c:pt>
                <c:pt idx="515">
                  <c:v>856</c:v>
                </c:pt>
                <c:pt idx="516">
                  <c:v>858</c:v>
                </c:pt>
                <c:pt idx="517">
                  <c:v>859</c:v>
                </c:pt>
                <c:pt idx="518">
                  <c:v>860</c:v>
                </c:pt>
                <c:pt idx="519">
                  <c:v>862</c:v>
                </c:pt>
                <c:pt idx="520">
                  <c:v>863</c:v>
                </c:pt>
                <c:pt idx="521">
                  <c:v>864</c:v>
                </c:pt>
                <c:pt idx="522">
                  <c:v>866</c:v>
                </c:pt>
                <c:pt idx="523">
                  <c:v>869</c:v>
                </c:pt>
                <c:pt idx="524">
                  <c:v>870</c:v>
                </c:pt>
                <c:pt idx="525">
                  <c:v>871</c:v>
                </c:pt>
                <c:pt idx="526">
                  <c:v>872</c:v>
                </c:pt>
                <c:pt idx="527">
                  <c:v>873</c:v>
                </c:pt>
                <c:pt idx="528">
                  <c:v>874</c:v>
                </c:pt>
                <c:pt idx="529">
                  <c:v>877</c:v>
                </c:pt>
                <c:pt idx="530">
                  <c:v>878</c:v>
                </c:pt>
                <c:pt idx="531">
                  <c:v>880</c:v>
                </c:pt>
                <c:pt idx="532">
                  <c:v>881</c:v>
                </c:pt>
                <c:pt idx="533">
                  <c:v>883</c:v>
                </c:pt>
                <c:pt idx="534">
                  <c:v>884</c:v>
                </c:pt>
                <c:pt idx="535">
                  <c:v>885</c:v>
                </c:pt>
                <c:pt idx="536">
                  <c:v>887</c:v>
                </c:pt>
                <c:pt idx="537">
                  <c:v>890</c:v>
                </c:pt>
                <c:pt idx="538">
                  <c:v>891</c:v>
                </c:pt>
                <c:pt idx="539">
                  <c:v>892</c:v>
                </c:pt>
                <c:pt idx="540">
                  <c:v>893</c:v>
                </c:pt>
                <c:pt idx="541">
                  <c:v>895</c:v>
                </c:pt>
                <c:pt idx="542">
                  <c:v>896</c:v>
                </c:pt>
                <c:pt idx="543">
                  <c:v>898</c:v>
                </c:pt>
                <c:pt idx="544">
                  <c:v>899</c:v>
                </c:pt>
                <c:pt idx="545">
                  <c:v>900</c:v>
                </c:pt>
                <c:pt idx="546">
                  <c:v>902</c:v>
                </c:pt>
                <c:pt idx="547">
                  <c:v>903</c:v>
                </c:pt>
                <c:pt idx="548">
                  <c:v>905</c:v>
                </c:pt>
                <c:pt idx="549">
                  <c:v>906</c:v>
                </c:pt>
                <c:pt idx="550">
                  <c:v>907</c:v>
                </c:pt>
                <c:pt idx="551">
                  <c:v>909</c:v>
                </c:pt>
                <c:pt idx="552">
                  <c:v>910</c:v>
                </c:pt>
                <c:pt idx="553">
                  <c:v>911</c:v>
                </c:pt>
                <c:pt idx="554">
                  <c:v>912</c:v>
                </c:pt>
                <c:pt idx="555">
                  <c:v>913</c:v>
                </c:pt>
                <c:pt idx="556">
                  <c:v>914</c:v>
                </c:pt>
                <c:pt idx="557">
                  <c:v>915</c:v>
                </c:pt>
                <c:pt idx="558">
                  <c:v>919</c:v>
                </c:pt>
                <c:pt idx="559">
                  <c:v>920</c:v>
                </c:pt>
                <c:pt idx="560">
                  <c:v>922</c:v>
                </c:pt>
                <c:pt idx="561">
                  <c:v>924</c:v>
                </c:pt>
                <c:pt idx="562">
                  <c:v>925</c:v>
                </c:pt>
                <c:pt idx="563">
                  <c:v>926</c:v>
                </c:pt>
                <c:pt idx="564">
                  <c:v>928</c:v>
                </c:pt>
                <c:pt idx="565">
                  <c:v>930</c:v>
                </c:pt>
                <c:pt idx="566">
                  <c:v>931</c:v>
                </c:pt>
                <c:pt idx="567">
                  <c:v>933</c:v>
                </c:pt>
                <c:pt idx="568">
                  <c:v>934</c:v>
                </c:pt>
                <c:pt idx="569">
                  <c:v>936</c:v>
                </c:pt>
                <c:pt idx="570">
                  <c:v>938</c:v>
                </c:pt>
                <c:pt idx="571">
                  <c:v>939</c:v>
                </c:pt>
                <c:pt idx="572">
                  <c:v>940</c:v>
                </c:pt>
                <c:pt idx="573">
                  <c:v>941</c:v>
                </c:pt>
                <c:pt idx="574">
                  <c:v>945</c:v>
                </c:pt>
                <c:pt idx="575">
                  <c:v>948</c:v>
                </c:pt>
                <c:pt idx="576">
                  <c:v>949</c:v>
                </c:pt>
                <c:pt idx="577">
                  <c:v>951</c:v>
                </c:pt>
                <c:pt idx="578">
                  <c:v>952</c:v>
                </c:pt>
                <c:pt idx="579">
                  <c:v>953</c:v>
                </c:pt>
                <c:pt idx="580">
                  <c:v>954</c:v>
                </c:pt>
                <c:pt idx="581">
                  <c:v>957</c:v>
                </c:pt>
                <c:pt idx="582">
                  <c:v>960</c:v>
                </c:pt>
                <c:pt idx="583">
                  <c:v>961</c:v>
                </c:pt>
                <c:pt idx="584">
                  <c:v>962</c:v>
                </c:pt>
                <c:pt idx="585">
                  <c:v>963</c:v>
                </c:pt>
                <c:pt idx="586">
                  <c:v>964</c:v>
                </c:pt>
                <c:pt idx="587">
                  <c:v>965</c:v>
                </c:pt>
                <c:pt idx="588">
                  <c:v>967</c:v>
                </c:pt>
                <c:pt idx="589">
                  <c:v>969</c:v>
                </c:pt>
                <c:pt idx="590">
                  <c:v>972</c:v>
                </c:pt>
                <c:pt idx="591">
                  <c:v>973</c:v>
                </c:pt>
                <c:pt idx="592">
                  <c:v>978</c:v>
                </c:pt>
                <c:pt idx="593">
                  <c:v>980</c:v>
                </c:pt>
                <c:pt idx="594">
                  <c:v>981</c:v>
                </c:pt>
                <c:pt idx="595">
                  <c:v>983</c:v>
                </c:pt>
                <c:pt idx="596">
                  <c:v>985</c:v>
                </c:pt>
                <c:pt idx="597">
                  <c:v>987</c:v>
                </c:pt>
                <c:pt idx="598">
                  <c:v>988</c:v>
                </c:pt>
                <c:pt idx="599">
                  <c:v>989</c:v>
                </c:pt>
                <c:pt idx="600">
                  <c:v>990</c:v>
                </c:pt>
                <c:pt idx="601">
                  <c:v>991</c:v>
                </c:pt>
                <c:pt idx="602">
                  <c:v>993</c:v>
                </c:pt>
                <c:pt idx="603">
                  <c:v>994</c:v>
                </c:pt>
                <c:pt idx="604">
                  <c:v>995</c:v>
                </c:pt>
                <c:pt idx="605">
                  <c:v>996</c:v>
                </c:pt>
                <c:pt idx="606">
                  <c:v>997</c:v>
                </c:pt>
                <c:pt idx="607">
                  <c:v>998</c:v>
                </c:pt>
                <c:pt idx="608">
                  <c:v>999</c:v>
                </c:pt>
              </c:numCache>
            </c:numRef>
          </c:xVal>
          <c:yVal>
            <c:numRef>
              <c:f>'Pivot Table'!$I$73:$I$681</c:f>
              <c:numCache>
                <c:formatCode>_(* #,##0_);_(* \(#,##0\);_(* "-"??_);_(@_)</c:formatCode>
                <c:ptCount val="609"/>
                <c:pt idx="0">
                  <c:v>8992.5</c:v>
                </c:pt>
                <c:pt idx="1">
                  <c:v>12388.19</c:v>
                </c:pt>
                <c:pt idx="2">
                  <c:v>6392.49</c:v>
                </c:pt>
                <c:pt idx="3">
                  <c:v>13870.44</c:v>
                </c:pt>
                <c:pt idx="4">
                  <c:v>25879</c:v>
                </c:pt>
                <c:pt idx="5">
                  <c:v>5265.33</c:v>
                </c:pt>
                <c:pt idx="6">
                  <c:v>12384.64</c:v>
                </c:pt>
                <c:pt idx="7">
                  <c:v>18977.77</c:v>
                </c:pt>
                <c:pt idx="8">
                  <c:v>9044.6</c:v>
                </c:pt>
                <c:pt idx="9">
                  <c:v>6916.1</c:v>
                </c:pt>
                <c:pt idx="10">
                  <c:v>4207.7299999999996</c:v>
                </c:pt>
                <c:pt idx="11">
                  <c:v>16140.09</c:v>
                </c:pt>
                <c:pt idx="12">
                  <c:v>7901.12</c:v>
                </c:pt>
                <c:pt idx="13">
                  <c:v>4803.29</c:v>
                </c:pt>
                <c:pt idx="14">
                  <c:v>8974.3799999999992</c:v>
                </c:pt>
                <c:pt idx="15">
                  <c:v>10905.51</c:v>
                </c:pt>
                <c:pt idx="16">
                  <c:v>2227.19</c:v>
                </c:pt>
                <c:pt idx="17">
                  <c:v>12525.03</c:v>
                </c:pt>
                <c:pt idx="18">
                  <c:v>15177.33</c:v>
                </c:pt>
                <c:pt idx="19">
                  <c:v>21521.14</c:v>
                </c:pt>
                <c:pt idx="20">
                  <c:v>6105.63</c:v>
                </c:pt>
                <c:pt idx="21">
                  <c:v>9750.77</c:v>
                </c:pt>
                <c:pt idx="22">
                  <c:v>5867.99</c:v>
                </c:pt>
                <c:pt idx="23">
                  <c:v>4943.25</c:v>
                </c:pt>
                <c:pt idx="24">
                  <c:v>25893.93</c:v>
                </c:pt>
                <c:pt idx="25">
                  <c:v>9336.83</c:v>
                </c:pt>
                <c:pt idx="26">
                  <c:v>6556.99</c:v>
                </c:pt>
                <c:pt idx="27">
                  <c:v>10721.18</c:v>
                </c:pt>
                <c:pt idx="28">
                  <c:v>4551.93</c:v>
                </c:pt>
                <c:pt idx="29">
                  <c:v>7018.74</c:v>
                </c:pt>
                <c:pt idx="30">
                  <c:v>9874.64</c:v>
                </c:pt>
                <c:pt idx="31">
                  <c:v>5980.31</c:v>
                </c:pt>
                <c:pt idx="32">
                  <c:v>6590.04</c:v>
                </c:pt>
                <c:pt idx="33">
                  <c:v>14322.28</c:v>
                </c:pt>
                <c:pt idx="34">
                  <c:v>8129.65</c:v>
                </c:pt>
                <c:pt idx="35">
                  <c:v>4211.5</c:v>
                </c:pt>
                <c:pt idx="36">
                  <c:v>3702.17</c:v>
                </c:pt>
                <c:pt idx="37">
                  <c:v>2088.86</c:v>
                </c:pt>
                <c:pt idx="38">
                  <c:v>19604.3</c:v>
                </c:pt>
                <c:pt idx="39">
                  <c:v>7347.85</c:v>
                </c:pt>
                <c:pt idx="40">
                  <c:v>9030.94</c:v>
                </c:pt>
                <c:pt idx="41">
                  <c:v>3427.72</c:v>
                </c:pt>
                <c:pt idx="42">
                  <c:v>15754.89</c:v>
                </c:pt>
                <c:pt idx="43">
                  <c:v>6413.49</c:v>
                </c:pt>
                <c:pt idx="44">
                  <c:v>24197.64</c:v>
                </c:pt>
                <c:pt idx="45">
                  <c:v>8330.2199999999993</c:v>
                </c:pt>
                <c:pt idx="46">
                  <c:v>11228.73</c:v>
                </c:pt>
                <c:pt idx="47">
                  <c:v>3544.82</c:v>
                </c:pt>
                <c:pt idx="48">
                  <c:v>7122.88</c:v>
                </c:pt>
                <c:pt idx="49">
                  <c:v>19647.400000000001</c:v>
                </c:pt>
                <c:pt idx="50">
                  <c:v>5579.11</c:v>
                </c:pt>
                <c:pt idx="51">
                  <c:v>6223.45</c:v>
                </c:pt>
                <c:pt idx="52">
                  <c:v>7781.54</c:v>
                </c:pt>
                <c:pt idx="53">
                  <c:v>16607.2</c:v>
                </c:pt>
                <c:pt idx="54">
                  <c:v>7795.99</c:v>
                </c:pt>
                <c:pt idx="55">
                  <c:v>15310.57</c:v>
                </c:pt>
                <c:pt idx="56">
                  <c:v>8379.0499999999993</c:v>
                </c:pt>
                <c:pt idx="57">
                  <c:v>13555.11</c:v>
                </c:pt>
                <c:pt idx="58">
                  <c:v>3462.01</c:v>
                </c:pt>
                <c:pt idx="59">
                  <c:v>5406.99</c:v>
                </c:pt>
                <c:pt idx="60">
                  <c:v>21398.7</c:v>
                </c:pt>
                <c:pt idx="61">
                  <c:v>15484.09</c:v>
                </c:pt>
                <c:pt idx="62">
                  <c:v>12558.58</c:v>
                </c:pt>
                <c:pt idx="63">
                  <c:v>6971.83</c:v>
                </c:pt>
                <c:pt idx="64">
                  <c:v>4713.01</c:v>
                </c:pt>
                <c:pt idx="65">
                  <c:v>7800.08</c:v>
                </c:pt>
                <c:pt idx="66">
                  <c:v>5948.16</c:v>
                </c:pt>
                <c:pt idx="67">
                  <c:v>7668.27</c:v>
                </c:pt>
                <c:pt idx="68">
                  <c:v>17009.259999999998</c:v>
                </c:pt>
                <c:pt idx="69">
                  <c:v>8601.77</c:v>
                </c:pt>
                <c:pt idx="70">
                  <c:v>5588.44</c:v>
                </c:pt>
                <c:pt idx="71">
                  <c:v>9912.43</c:v>
                </c:pt>
                <c:pt idx="72">
                  <c:v>8538.44</c:v>
                </c:pt>
                <c:pt idx="73">
                  <c:v>15121.79</c:v>
                </c:pt>
                <c:pt idx="74">
                  <c:v>13367.39</c:v>
                </c:pt>
                <c:pt idx="75">
                  <c:v>17069.53</c:v>
                </c:pt>
                <c:pt idx="76">
                  <c:v>25925.4</c:v>
                </c:pt>
                <c:pt idx="77">
                  <c:v>7090.2</c:v>
                </c:pt>
                <c:pt idx="78">
                  <c:v>4792.7</c:v>
                </c:pt>
                <c:pt idx="79">
                  <c:v>3962.41</c:v>
                </c:pt>
                <c:pt idx="80">
                  <c:v>11220.33</c:v>
                </c:pt>
                <c:pt idx="81">
                  <c:v>16391.599999999999</c:v>
                </c:pt>
                <c:pt idx="82">
                  <c:v>11818.88</c:v>
                </c:pt>
                <c:pt idx="83">
                  <c:v>11662.41</c:v>
                </c:pt>
                <c:pt idx="84">
                  <c:v>6025.9</c:v>
                </c:pt>
                <c:pt idx="85">
                  <c:v>8390.75</c:v>
                </c:pt>
                <c:pt idx="86">
                  <c:v>12481.1</c:v>
                </c:pt>
                <c:pt idx="87">
                  <c:v>22478.7</c:v>
                </c:pt>
                <c:pt idx="88">
                  <c:v>4475.9799999999996</c:v>
                </c:pt>
                <c:pt idx="89">
                  <c:v>9786.18</c:v>
                </c:pt>
                <c:pt idx="90">
                  <c:v>9141.0499999999993</c:v>
                </c:pt>
                <c:pt idx="91">
                  <c:v>11854.81</c:v>
                </c:pt>
                <c:pt idx="92">
                  <c:v>2469.69</c:v>
                </c:pt>
                <c:pt idx="93">
                  <c:v>16910.61</c:v>
                </c:pt>
                <c:pt idx="94">
                  <c:v>11327.46</c:v>
                </c:pt>
                <c:pt idx="95">
                  <c:v>18356.53</c:v>
                </c:pt>
                <c:pt idx="96">
                  <c:v>5276.37</c:v>
                </c:pt>
                <c:pt idx="97">
                  <c:v>11431.02</c:v>
                </c:pt>
                <c:pt idx="98">
                  <c:v>10356.870000000001</c:v>
                </c:pt>
                <c:pt idx="99">
                  <c:v>8669.42</c:v>
                </c:pt>
                <c:pt idx="100">
                  <c:v>2017.08</c:v>
                </c:pt>
                <c:pt idx="101">
                  <c:v>9859.49</c:v>
                </c:pt>
                <c:pt idx="102">
                  <c:v>8787.7800000000007</c:v>
                </c:pt>
                <c:pt idx="103">
                  <c:v>4003.23</c:v>
                </c:pt>
                <c:pt idx="104">
                  <c:v>4866.09</c:v>
                </c:pt>
                <c:pt idx="105">
                  <c:v>9600.9599999999991</c:v>
                </c:pt>
                <c:pt idx="106">
                  <c:v>9960.67</c:v>
                </c:pt>
                <c:pt idx="107">
                  <c:v>4486.79</c:v>
                </c:pt>
                <c:pt idx="108">
                  <c:v>4400.0600000000004</c:v>
                </c:pt>
                <c:pt idx="109">
                  <c:v>16494.88</c:v>
                </c:pt>
                <c:pt idx="110">
                  <c:v>5452.34</c:v>
                </c:pt>
                <c:pt idx="111">
                  <c:v>5147.67</c:v>
                </c:pt>
                <c:pt idx="112">
                  <c:v>7385.58</c:v>
                </c:pt>
                <c:pt idx="113">
                  <c:v>19001.23</c:v>
                </c:pt>
                <c:pt idx="114">
                  <c:v>13762.81</c:v>
                </c:pt>
                <c:pt idx="115">
                  <c:v>9897.25</c:v>
                </c:pt>
                <c:pt idx="116">
                  <c:v>6295.63</c:v>
                </c:pt>
                <c:pt idx="117">
                  <c:v>9119.11</c:v>
                </c:pt>
                <c:pt idx="118">
                  <c:v>11986.88</c:v>
                </c:pt>
                <c:pt idx="119">
                  <c:v>5562.73</c:v>
                </c:pt>
                <c:pt idx="120">
                  <c:v>11420.9</c:v>
                </c:pt>
                <c:pt idx="121">
                  <c:v>4233.25</c:v>
                </c:pt>
                <c:pt idx="122">
                  <c:v>6008.62</c:v>
                </c:pt>
                <c:pt idx="123">
                  <c:v>25666</c:v>
                </c:pt>
                <c:pt idx="124">
                  <c:v>11958.35</c:v>
                </c:pt>
                <c:pt idx="125">
                  <c:v>13718.23</c:v>
                </c:pt>
                <c:pt idx="126">
                  <c:v>4432.8900000000003</c:v>
                </c:pt>
                <c:pt idx="127">
                  <c:v>10496.84</c:v>
                </c:pt>
                <c:pt idx="128">
                  <c:v>27235.46</c:v>
                </c:pt>
                <c:pt idx="129">
                  <c:v>11174.83</c:v>
                </c:pt>
                <c:pt idx="130">
                  <c:v>19823.580000000002</c:v>
                </c:pt>
                <c:pt idx="131">
                  <c:v>8056.92</c:v>
                </c:pt>
                <c:pt idx="132">
                  <c:v>2426.6999999999998</c:v>
                </c:pt>
                <c:pt idx="133">
                  <c:v>16045.25</c:v>
                </c:pt>
                <c:pt idx="134">
                  <c:v>22630.21</c:v>
                </c:pt>
                <c:pt idx="135">
                  <c:v>5983.88</c:v>
                </c:pt>
                <c:pt idx="136">
                  <c:v>7637.18</c:v>
                </c:pt>
                <c:pt idx="137">
                  <c:v>12974.8</c:v>
                </c:pt>
                <c:pt idx="138">
                  <c:v>5935.79</c:v>
                </c:pt>
                <c:pt idx="139">
                  <c:v>8310.14</c:v>
                </c:pt>
                <c:pt idx="140">
                  <c:v>7531.22</c:v>
                </c:pt>
                <c:pt idx="141">
                  <c:v>7392.48</c:v>
                </c:pt>
                <c:pt idx="142">
                  <c:v>23119.16</c:v>
                </c:pt>
                <c:pt idx="143">
                  <c:v>20820.5</c:v>
                </c:pt>
                <c:pt idx="144">
                  <c:v>8639.1200000000008</c:v>
                </c:pt>
                <c:pt idx="145">
                  <c:v>9931.61</c:v>
                </c:pt>
                <c:pt idx="146">
                  <c:v>9531.2000000000007</c:v>
                </c:pt>
                <c:pt idx="147">
                  <c:v>8433.08</c:v>
                </c:pt>
                <c:pt idx="148">
                  <c:v>5906.37</c:v>
                </c:pt>
                <c:pt idx="149">
                  <c:v>12708.15</c:v>
                </c:pt>
                <c:pt idx="150">
                  <c:v>14595.03</c:v>
                </c:pt>
                <c:pt idx="151">
                  <c:v>5623.25</c:v>
                </c:pt>
                <c:pt idx="152">
                  <c:v>13824.14</c:v>
                </c:pt>
                <c:pt idx="153">
                  <c:v>15956.84</c:v>
                </c:pt>
                <c:pt idx="154">
                  <c:v>7789.73</c:v>
                </c:pt>
                <c:pt idx="155">
                  <c:v>2935.51</c:v>
                </c:pt>
                <c:pt idx="156">
                  <c:v>13978.99</c:v>
                </c:pt>
                <c:pt idx="157">
                  <c:v>9809.7999999999993</c:v>
                </c:pt>
                <c:pt idx="158">
                  <c:v>9711.49</c:v>
                </c:pt>
                <c:pt idx="159">
                  <c:v>4973.87</c:v>
                </c:pt>
                <c:pt idx="160">
                  <c:v>9353.5499999999993</c:v>
                </c:pt>
                <c:pt idx="161">
                  <c:v>17736.810000000001</c:v>
                </c:pt>
                <c:pt idx="162">
                  <c:v>3272.06</c:v>
                </c:pt>
                <c:pt idx="163">
                  <c:v>14373.18</c:v>
                </c:pt>
                <c:pt idx="164">
                  <c:v>5039.24</c:v>
                </c:pt>
                <c:pt idx="165">
                  <c:v>8482.65</c:v>
                </c:pt>
                <c:pt idx="166">
                  <c:v>15556.16</c:v>
                </c:pt>
                <c:pt idx="167">
                  <c:v>24425.67</c:v>
                </c:pt>
                <c:pt idx="168">
                  <c:v>3777.28</c:v>
                </c:pt>
                <c:pt idx="169">
                  <c:v>25717.27</c:v>
                </c:pt>
                <c:pt idx="170">
                  <c:v>2599.13</c:v>
                </c:pt>
                <c:pt idx="171">
                  <c:v>14918.79</c:v>
                </c:pt>
                <c:pt idx="172">
                  <c:v>19701.07</c:v>
                </c:pt>
                <c:pt idx="173">
                  <c:v>19214.22</c:v>
                </c:pt>
                <c:pt idx="174">
                  <c:v>2145.5700000000002</c:v>
                </c:pt>
                <c:pt idx="175">
                  <c:v>4413.29</c:v>
                </c:pt>
                <c:pt idx="176">
                  <c:v>6076.57</c:v>
                </c:pt>
                <c:pt idx="177">
                  <c:v>3056.13</c:v>
                </c:pt>
                <c:pt idx="178">
                  <c:v>2057.84</c:v>
                </c:pt>
                <c:pt idx="179">
                  <c:v>2336.56</c:v>
                </c:pt>
                <c:pt idx="180">
                  <c:v>6188.94</c:v>
                </c:pt>
                <c:pt idx="181">
                  <c:v>3708.85</c:v>
                </c:pt>
                <c:pt idx="182">
                  <c:v>14587.38</c:v>
                </c:pt>
                <c:pt idx="183">
                  <c:v>13474.39</c:v>
                </c:pt>
                <c:pt idx="184">
                  <c:v>9590.9500000000007</c:v>
                </c:pt>
                <c:pt idx="185">
                  <c:v>15123.95</c:v>
                </c:pt>
                <c:pt idx="186">
                  <c:v>11595.12</c:v>
                </c:pt>
                <c:pt idx="187">
                  <c:v>7571.43</c:v>
                </c:pt>
                <c:pt idx="188">
                  <c:v>13326.26</c:v>
                </c:pt>
                <c:pt idx="189">
                  <c:v>15336.54</c:v>
                </c:pt>
                <c:pt idx="190">
                  <c:v>8671.99</c:v>
                </c:pt>
                <c:pt idx="191">
                  <c:v>4778.96</c:v>
                </c:pt>
                <c:pt idx="192">
                  <c:v>4490.5600000000004</c:v>
                </c:pt>
                <c:pt idx="193">
                  <c:v>14274.24</c:v>
                </c:pt>
                <c:pt idx="194">
                  <c:v>13420.81</c:v>
                </c:pt>
                <c:pt idx="195">
                  <c:v>4922.24</c:v>
                </c:pt>
                <c:pt idx="196">
                  <c:v>15226.74</c:v>
                </c:pt>
                <c:pt idx="197">
                  <c:v>3359.32</c:v>
                </c:pt>
                <c:pt idx="198">
                  <c:v>15362.42</c:v>
                </c:pt>
                <c:pt idx="199">
                  <c:v>6720.58</c:v>
                </c:pt>
                <c:pt idx="200">
                  <c:v>5405.19</c:v>
                </c:pt>
                <c:pt idx="201">
                  <c:v>32066.35</c:v>
                </c:pt>
                <c:pt idx="202">
                  <c:v>16014.83</c:v>
                </c:pt>
                <c:pt idx="203">
                  <c:v>16552.21</c:v>
                </c:pt>
                <c:pt idx="204">
                  <c:v>8320.69</c:v>
                </c:pt>
                <c:pt idx="205">
                  <c:v>2323.59</c:v>
                </c:pt>
                <c:pt idx="206">
                  <c:v>16157.74</c:v>
                </c:pt>
                <c:pt idx="207">
                  <c:v>7997.27</c:v>
                </c:pt>
                <c:pt idx="208">
                  <c:v>3954.67</c:v>
                </c:pt>
                <c:pt idx="209">
                  <c:v>19839.43</c:v>
                </c:pt>
                <c:pt idx="210">
                  <c:v>5227.59</c:v>
                </c:pt>
                <c:pt idx="211">
                  <c:v>19186.599999999999</c:v>
                </c:pt>
                <c:pt idx="212">
                  <c:v>5584.52</c:v>
                </c:pt>
                <c:pt idx="213">
                  <c:v>13560.2</c:v>
                </c:pt>
                <c:pt idx="214">
                  <c:v>24829.82</c:v>
                </c:pt>
                <c:pt idx="215">
                  <c:v>7699.27</c:v>
                </c:pt>
                <c:pt idx="216">
                  <c:v>17995.400000000001</c:v>
                </c:pt>
                <c:pt idx="217">
                  <c:v>15336.06</c:v>
                </c:pt>
                <c:pt idx="218">
                  <c:v>10131.879999999999</c:v>
                </c:pt>
                <c:pt idx="219">
                  <c:v>3545.89</c:v>
                </c:pt>
                <c:pt idx="220">
                  <c:v>6419.32</c:v>
                </c:pt>
                <c:pt idx="221">
                  <c:v>2841.69</c:v>
                </c:pt>
                <c:pt idx="222">
                  <c:v>9601.94</c:v>
                </c:pt>
                <c:pt idx="223">
                  <c:v>6918.65</c:v>
                </c:pt>
                <c:pt idx="224">
                  <c:v>13787.83</c:v>
                </c:pt>
                <c:pt idx="225">
                  <c:v>8439.65</c:v>
                </c:pt>
                <c:pt idx="226">
                  <c:v>6021.85</c:v>
                </c:pt>
                <c:pt idx="227">
                  <c:v>9269.51</c:v>
                </c:pt>
                <c:pt idx="228">
                  <c:v>13351.9</c:v>
                </c:pt>
                <c:pt idx="229">
                  <c:v>4854.76</c:v>
                </c:pt>
                <c:pt idx="230">
                  <c:v>17846.93</c:v>
                </c:pt>
                <c:pt idx="231">
                  <c:v>23414.99</c:v>
                </c:pt>
                <c:pt idx="232">
                  <c:v>9211.58</c:v>
                </c:pt>
                <c:pt idx="233">
                  <c:v>15326.63</c:v>
                </c:pt>
                <c:pt idx="234">
                  <c:v>6133.39</c:v>
                </c:pt>
                <c:pt idx="235">
                  <c:v>12051.92</c:v>
                </c:pt>
                <c:pt idx="236">
                  <c:v>7433.24</c:v>
                </c:pt>
                <c:pt idx="237">
                  <c:v>5539.83</c:v>
                </c:pt>
                <c:pt idx="238">
                  <c:v>6305.29</c:v>
                </c:pt>
                <c:pt idx="239">
                  <c:v>6381.92</c:v>
                </c:pt>
                <c:pt idx="240">
                  <c:v>2968.57</c:v>
                </c:pt>
                <c:pt idx="241">
                  <c:v>5849.58</c:v>
                </c:pt>
                <c:pt idx="242">
                  <c:v>3122.51</c:v>
                </c:pt>
                <c:pt idx="243">
                  <c:v>3115.04</c:v>
                </c:pt>
                <c:pt idx="244">
                  <c:v>6985.57</c:v>
                </c:pt>
                <c:pt idx="245">
                  <c:v>4135.4399999999996</c:v>
                </c:pt>
                <c:pt idx="246">
                  <c:v>9986.08</c:v>
                </c:pt>
                <c:pt idx="247">
                  <c:v>3177.15</c:v>
                </c:pt>
                <c:pt idx="248">
                  <c:v>12086.79</c:v>
                </c:pt>
                <c:pt idx="249">
                  <c:v>2762.91</c:v>
                </c:pt>
                <c:pt idx="250">
                  <c:v>4498.67</c:v>
                </c:pt>
                <c:pt idx="251">
                  <c:v>14502.47</c:v>
                </c:pt>
                <c:pt idx="252">
                  <c:v>5651.94</c:v>
                </c:pt>
                <c:pt idx="253">
                  <c:v>12953.99</c:v>
                </c:pt>
                <c:pt idx="254">
                  <c:v>8081.57</c:v>
                </c:pt>
                <c:pt idx="255">
                  <c:v>8880.83</c:v>
                </c:pt>
                <c:pt idx="256">
                  <c:v>14004.61</c:v>
                </c:pt>
                <c:pt idx="257">
                  <c:v>20828.87</c:v>
                </c:pt>
                <c:pt idx="258">
                  <c:v>5199.8900000000003</c:v>
                </c:pt>
                <c:pt idx="259">
                  <c:v>7740.41</c:v>
                </c:pt>
                <c:pt idx="260">
                  <c:v>13923.49</c:v>
                </c:pt>
                <c:pt idx="261">
                  <c:v>4281.38</c:v>
                </c:pt>
                <c:pt idx="262">
                  <c:v>8568</c:v>
                </c:pt>
                <c:pt idx="263">
                  <c:v>9407.02</c:v>
                </c:pt>
                <c:pt idx="264">
                  <c:v>6801.41</c:v>
                </c:pt>
                <c:pt idx="265">
                  <c:v>8790.94</c:v>
                </c:pt>
                <c:pt idx="266">
                  <c:v>7792.24</c:v>
                </c:pt>
                <c:pt idx="267">
                  <c:v>2071.13</c:v>
                </c:pt>
                <c:pt idx="268">
                  <c:v>3137.24</c:v>
                </c:pt>
                <c:pt idx="269">
                  <c:v>3327.57</c:v>
                </c:pt>
                <c:pt idx="270">
                  <c:v>12220.79</c:v>
                </c:pt>
                <c:pt idx="271">
                  <c:v>13865</c:v>
                </c:pt>
                <c:pt idx="272">
                  <c:v>6529.26</c:v>
                </c:pt>
                <c:pt idx="273">
                  <c:v>7921.57</c:v>
                </c:pt>
                <c:pt idx="274">
                  <c:v>13982.05</c:v>
                </c:pt>
                <c:pt idx="275">
                  <c:v>14146.95</c:v>
                </c:pt>
                <c:pt idx="276">
                  <c:v>13581.88</c:v>
                </c:pt>
                <c:pt idx="277">
                  <c:v>12862.17</c:v>
                </c:pt>
                <c:pt idx="278">
                  <c:v>16685.240000000002</c:v>
                </c:pt>
                <c:pt idx="279">
                  <c:v>3262.03</c:v>
                </c:pt>
                <c:pt idx="280">
                  <c:v>7374.32</c:v>
                </c:pt>
                <c:pt idx="281">
                  <c:v>6203.23</c:v>
                </c:pt>
                <c:pt idx="282">
                  <c:v>9709.5</c:v>
                </c:pt>
                <c:pt idx="283">
                  <c:v>15452.18</c:v>
                </c:pt>
                <c:pt idx="284">
                  <c:v>2835.78</c:v>
                </c:pt>
                <c:pt idx="285">
                  <c:v>6170.93</c:v>
                </c:pt>
                <c:pt idx="286">
                  <c:v>18969.490000000002</c:v>
                </c:pt>
                <c:pt idx="287">
                  <c:v>20799.759999999998</c:v>
                </c:pt>
                <c:pt idx="288">
                  <c:v>23704.89</c:v>
                </c:pt>
                <c:pt idx="289">
                  <c:v>8159.69</c:v>
                </c:pt>
                <c:pt idx="290">
                  <c:v>3011.25</c:v>
                </c:pt>
                <c:pt idx="291">
                  <c:v>23128.04</c:v>
                </c:pt>
                <c:pt idx="292">
                  <c:v>17421.240000000002</c:v>
                </c:pt>
                <c:pt idx="293">
                  <c:v>10696.81</c:v>
                </c:pt>
                <c:pt idx="294">
                  <c:v>13964.6</c:v>
                </c:pt>
                <c:pt idx="295">
                  <c:v>7932.64</c:v>
                </c:pt>
                <c:pt idx="296">
                  <c:v>9321.44</c:v>
                </c:pt>
                <c:pt idx="297">
                  <c:v>28469.7</c:v>
                </c:pt>
                <c:pt idx="298">
                  <c:v>3894.72</c:v>
                </c:pt>
                <c:pt idx="299">
                  <c:v>14463.28</c:v>
                </c:pt>
                <c:pt idx="300">
                  <c:v>22058.97</c:v>
                </c:pt>
                <c:pt idx="301">
                  <c:v>8759.32</c:v>
                </c:pt>
                <c:pt idx="302">
                  <c:v>15504.3</c:v>
                </c:pt>
                <c:pt idx="303">
                  <c:v>3835.13</c:v>
                </c:pt>
                <c:pt idx="304">
                  <c:v>9496.39</c:v>
                </c:pt>
                <c:pt idx="305">
                  <c:v>9458.2199999999993</c:v>
                </c:pt>
                <c:pt idx="306">
                  <c:v>10711.71</c:v>
                </c:pt>
                <c:pt idx="307">
                  <c:v>9497.2900000000009</c:v>
                </c:pt>
                <c:pt idx="308">
                  <c:v>11622</c:v>
                </c:pt>
                <c:pt idx="309">
                  <c:v>16739.16</c:v>
                </c:pt>
                <c:pt idx="310">
                  <c:v>5788.97</c:v>
                </c:pt>
                <c:pt idx="311">
                  <c:v>6314.66</c:v>
                </c:pt>
                <c:pt idx="312">
                  <c:v>9914.9500000000007</c:v>
                </c:pt>
                <c:pt idx="313">
                  <c:v>3455.24</c:v>
                </c:pt>
                <c:pt idx="314">
                  <c:v>6023.56</c:v>
                </c:pt>
                <c:pt idx="315">
                  <c:v>4281.7700000000004</c:v>
                </c:pt>
                <c:pt idx="316">
                  <c:v>9943.85</c:v>
                </c:pt>
                <c:pt idx="317">
                  <c:v>4394.07</c:v>
                </c:pt>
                <c:pt idx="318">
                  <c:v>6872.49</c:v>
                </c:pt>
                <c:pt idx="319">
                  <c:v>26356.71</c:v>
                </c:pt>
                <c:pt idx="320">
                  <c:v>2103.4</c:v>
                </c:pt>
                <c:pt idx="321">
                  <c:v>2565.69</c:v>
                </c:pt>
                <c:pt idx="322">
                  <c:v>7697.74</c:v>
                </c:pt>
                <c:pt idx="323">
                  <c:v>9223.07</c:v>
                </c:pt>
                <c:pt idx="324">
                  <c:v>24431.64</c:v>
                </c:pt>
                <c:pt idx="325">
                  <c:v>7847.11</c:v>
                </c:pt>
                <c:pt idx="326">
                  <c:v>6064.11</c:v>
                </c:pt>
                <c:pt idx="327">
                  <c:v>7047.51</c:v>
                </c:pt>
                <c:pt idx="328">
                  <c:v>20053.650000000001</c:v>
                </c:pt>
                <c:pt idx="329">
                  <c:v>8810.6299999999992</c:v>
                </c:pt>
                <c:pt idx="330">
                  <c:v>6221.24</c:v>
                </c:pt>
                <c:pt idx="331">
                  <c:v>15197.57</c:v>
                </c:pt>
                <c:pt idx="332">
                  <c:v>8175.79</c:v>
                </c:pt>
                <c:pt idx="333">
                  <c:v>4159.79</c:v>
                </c:pt>
                <c:pt idx="334">
                  <c:v>6506.39</c:v>
                </c:pt>
                <c:pt idx="335">
                  <c:v>6835.16</c:v>
                </c:pt>
                <c:pt idx="336">
                  <c:v>15073.71</c:v>
                </c:pt>
                <c:pt idx="337">
                  <c:v>9369.14</c:v>
                </c:pt>
                <c:pt idx="338">
                  <c:v>13217.61</c:v>
                </c:pt>
                <c:pt idx="339">
                  <c:v>7045.51</c:v>
                </c:pt>
                <c:pt idx="340">
                  <c:v>7586.5</c:v>
                </c:pt>
                <c:pt idx="341">
                  <c:v>33033.29</c:v>
                </c:pt>
                <c:pt idx="342">
                  <c:v>4729.76</c:v>
                </c:pt>
                <c:pt idx="343">
                  <c:v>12403.81</c:v>
                </c:pt>
                <c:pt idx="344">
                  <c:v>14752.47</c:v>
                </c:pt>
                <c:pt idx="345">
                  <c:v>4498.4799999999996</c:v>
                </c:pt>
                <c:pt idx="346">
                  <c:v>12613.39</c:v>
                </c:pt>
                <c:pt idx="347">
                  <c:v>19137.72</c:v>
                </c:pt>
                <c:pt idx="348">
                  <c:v>2819.55</c:v>
                </c:pt>
                <c:pt idx="349">
                  <c:v>3911.88</c:v>
                </c:pt>
                <c:pt idx="350">
                  <c:v>14762.73</c:v>
                </c:pt>
                <c:pt idx="351">
                  <c:v>5515.51</c:v>
                </c:pt>
                <c:pt idx="352">
                  <c:v>4474.6400000000003</c:v>
                </c:pt>
                <c:pt idx="353">
                  <c:v>9586.4599999999991</c:v>
                </c:pt>
                <c:pt idx="354">
                  <c:v>14830.31</c:v>
                </c:pt>
                <c:pt idx="355">
                  <c:v>4331.41</c:v>
                </c:pt>
                <c:pt idx="356">
                  <c:v>20057.3</c:v>
                </c:pt>
                <c:pt idx="357">
                  <c:v>18311.07</c:v>
                </c:pt>
                <c:pt idx="358">
                  <c:v>2186.16</c:v>
                </c:pt>
                <c:pt idx="359">
                  <c:v>7608.7</c:v>
                </c:pt>
                <c:pt idx="360">
                  <c:v>12712.53</c:v>
                </c:pt>
                <c:pt idx="361">
                  <c:v>14574.45</c:v>
                </c:pt>
                <c:pt idx="362">
                  <c:v>3097.77</c:v>
                </c:pt>
                <c:pt idx="363">
                  <c:v>10715.75</c:v>
                </c:pt>
                <c:pt idx="364">
                  <c:v>6167.99</c:v>
                </c:pt>
                <c:pt idx="365">
                  <c:v>17735.66</c:v>
                </c:pt>
                <c:pt idx="366">
                  <c:v>19818.07</c:v>
                </c:pt>
                <c:pt idx="367">
                  <c:v>13536.66</c:v>
                </c:pt>
                <c:pt idx="368">
                  <c:v>2269.9699999999998</c:v>
                </c:pt>
                <c:pt idx="369">
                  <c:v>2043.12</c:v>
                </c:pt>
                <c:pt idx="370">
                  <c:v>7839.31</c:v>
                </c:pt>
                <c:pt idx="371">
                  <c:v>29192.91</c:v>
                </c:pt>
                <c:pt idx="372">
                  <c:v>4141.3100000000004</c:v>
                </c:pt>
                <c:pt idx="373">
                  <c:v>19130.09</c:v>
                </c:pt>
                <c:pt idx="374">
                  <c:v>2601.7800000000002</c:v>
                </c:pt>
                <c:pt idx="375">
                  <c:v>18233.55</c:v>
                </c:pt>
                <c:pt idx="376">
                  <c:v>4473.09</c:v>
                </c:pt>
                <c:pt idx="377">
                  <c:v>6241.93</c:v>
                </c:pt>
                <c:pt idx="378">
                  <c:v>9297.49</c:v>
                </c:pt>
                <c:pt idx="379">
                  <c:v>7882.03</c:v>
                </c:pt>
                <c:pt idx="380">
                  <c:v>17385.259999999998</c:v>
                </c:pt>
                <c:pt idx="381">
                  <c:v>9700.9500000000007</c:v>
                </c:pt>
                <c:pt idx="382">
                  <c:v>2972.84</c:v>
                </c:pt>
                <c:pt idx="383">
                  <c:v>17614.47</c:v>
                </c:pt>
                <c:pt idx="384">
                  <c:v>23413.82</c:v>
                </c:pt>
                <c:pt idx="385">
                  <c:v>3180.07</c:v>
                </c:pt>
                <c:pt idx="386">
                  <c:v>4509.49</c:v>
                </c:pt>
                <c:pt idx="387">
                  <c:v>9510.32</c:v>
                </c:pt>
                <c:pt idx="388">
                  <c:v>5249.1</c:v>
                </c:pt>
                <c:pt idx="389">
                  <c:v>15122.01</c:v>
                </c:pt>
                <c:pt idx="390">
                  <c:v>13875.37</c:v>
                </c:pt>
                <c:pt idx="391">
                  <c:v>8490.1200000000008</c:v>
                </c:pt>
                <c:pt idx="392">
                  <c:v>5773.97</c:v>
                </c:pt>
                <c:pt idx="393">
                  <c:v>8159.59</c:v>
                </c:pt>
                <c:pt idx="394">
                  <c:v>3852.77</c:v>
                </c:pt>
                <c:pt idx="395">
                  <c:v>12977.14</c:v>
                </c:pt>
                <c:pt idx="396">
                  <c:v>34380.239999999998</c:v>
                </c:pt>
                <c:pt idx="397">
                  <c:v>8702.7199999999993</c:v>
                </c:pt>
                <c:pt idx="398">
                  <c:v>7747.05</c:v>
                </c:pt>
                <c:pt idx="399">
                  <c:v>5763.85</c:v>
                </c:pt>
                <c:pt idx="400">
                  <c:v>17820.12</c:v>
                </c:pt>
                <c:pt idx="401">
                  <c:v>12170.44</c:v>
                </c:pt>
                <c:pt idx="402">
                  <c:v>12617.72</c:v>
                </c:pt>
                <c:pt idx="403">
                  <c:v>14563.25</c:v>
                </c:pt>
                <c:pt idx="404">
                  <c:v>8641.69</c:v>
                </c:pt>
                <c:pt idx="405">
                  <c:v>25638.560000000001</c:v>
                </c:pt>
                <c:pt idx="406">
                  <c:v>3973.93</c:v>
                </c:pt>
                <c:pt idx="407">
                  <c:v>5992.39</c:v>
                </c:pt>
                <c:pt idx="408">
                  <c:v>6425.87</c:v>
                </c:pt>
                <c:pt idx="409">
                  <c:v>8722.94</c:v>
                </c:pt>
                <c:pt idx="410">
                  <c:v>22618.49</c:v>
                </c:pt>
                <c:pt idx="411">
                  <c:v>2197.46</c:v>
                </c:pt>
                <c:pt idx="412">
                  <c:v>8833.6299999999992</c:v>
                </c:pt>
                <c:pt idx="413">
                  <c:v>11515.52</c:v>
                </c:pt>
                <c:pt idx="414">
                  <c:v>3650.64</c:v>
                </c:pt>
                <c:pt idx="415">
                  <c:v>8503.9699999999993</c:v>
                </c:pt>
                <c:pt idx="416">
                  <c:v>4532.37</c:v>
                </c:pt>
                <c:pt idx="417">
                  <c:v>10229.540000000001</c:v>
                </c:pt>
                <c:pt idx="418">
                  <c:v>3758.47</c:v>
                </c:pt>
                <c:pt idx="419">
                  <c:v>7877.61</c:v>
                </c:pt>
                <c:pt idx="420">
                  <c:v>3922.05</c:v>
                </c:pt>
                <c:pt idx="421">
                  <c:v>5105.01</c:v>
                </c:pt>
                <c:pt idx="422">
                  <c:v>5798.03</c:v>
                </c:pt>
                <c:pt idx="423">
                  <c:v>14681.97</c:v>
                </c:pt>
                <c:pt idx="424">
                  <c:v>19329.8</c:v>
                </c:pt>
                <c:pt idx="425">
                  <c:v>21873.01</c:v>
                </c:pt>
                <c:pt idx="426">
                  <c:v>14427.42</c:v>
                </c:pt>
                <c:pt idx="427">
                  <c:v>10220.17</c:v>
                </c:pt>
                <c:pt idx="428">
                  <c:v>4600.33</c:v>
                </c:pt>
                <c:pt idx="429">
                  <c:v>9363.9500000000007</c:v>
                </c:pt>
                <c:pt idx="430">
                  <c:v>7102.27</c:v>
                </c:pt>
                <c:pt idx="431">
                  <c:v>4687.24</c:v>
                </c:pt>
                <c:pt idx="432">
                  <c:v>3870.9</c:v>
                </c:pt>
                <c:pt idx="433">
                  <c:v>5863.92</c:v>
                </c:pt>
                <c:pt idx="434">
                  <c:v>4146.22</c:v>
                </c:pt>
                <c:pt idx="435">
                  <c:v>4266.1000000000004</c:v>
                </c:pt>
                <c:pt idx="436">
                  <c:v>3878.78</c:v>
                </c:pt>
                <c:pt idx="437">
                  <c:v>10744.69</c:v>
                </c:pt>
                <c:pt idx="438">
                  <c:v>7472</c:v>
                </c:pt>
                <c:pt idx="439">
                  <c:v>12320.3</c:v>
                </c:pt>
                <c:pt idx="440">
                  <c:v>6791.68</c:v>
                </c:pt>
                <c:pt idx="441">
                  <c:v>2554.29</c:v>
                </c:pt>
                <c:pt idx="442">
                  <c:v>8920.82</c:v>
                </c:pt>
                <c:pt idx="443">
                  <c:v>18573.490000000002</c:v>
                </c:pt>
                <c:pt idx="444">
                  <c:v>9221.4500000000007</c:v>
                </c:pt>
                <c:pt idx="445">
                  <c:v>3231.87</c:v>
                </c:pt>
                <c:pt idx="446">
                  <c:v>21628.14</c:v>
                </c:pt>
                <c:pt idx="447">
                  <c:v>15997.97</c:v>
                </c:pt>
                <c:pt idx="448">
                  <c:v>7770.71</c:v>
                </c:pt>
                <c:pt idx="449">
                  <c:v>4261.71</c:v>
                </c:pt>
                <c:pt idx="450">
                  <c:v>7368.96</c:v>
                </c:pt>
                <c:pt idx="451">
                  <c:v>17490.599999999999</c:v>
                </c:pt>
                <c:pt idx="452">
                  <c:v>6193.18</c:v>
                </c:pt>
                <c:pt idx="453">
                  <c:v>9474.77</c:v>
                </c:pt>
                <c:pt idx="454">
                  <c:v>2116.71</c:v>
                </c:pt>
                <c:pt idx="455">
                  <c:v>6920.42</c:v>
                </c:pt>
                <c:pt idx="456">
                  <c:v>10966.66</c:v>
                </c:pt>
                <c:pt idx="457">
                  <c:v>8712.1299999999992</c:v>
                </c:pt>
                <c:pt idx="458">
                  <c:v>6557.5</c:v>
                </c:pt>
                <c:pt idx="459">
                  <c:v>14018.12</c:v>
                </c:pt>
                <c:pt idx="460">
                  <c:v>8923.4699999999993</c:v>
                </c:pt>
                <c:pt idx="461">
                  <c:v>8734.57</c:v>
                </c:pt>
                <c:pt idx="462">
                  <c:v>8638.35</c:v>
                </c:pt>
                <c:pt idx="463">
                  <c:v>4155</c:v>
                </c:pt>
                <c:pt idx="464">
                  <c:v>7529.98</c:v>
                </c:pt>
                <c:pt idx="465">
                  <c:v>17226.080000000002</c:v>
                </c:pt>
                <c:pt idx="466">
                  <c:v>8033.55</c:v>
                </c:pt>
                <c:pt idx="467">
                  <c:v>6047.25</c:v>
                </c:pt>
                <c:pt idx="468">
                  <c:v>11068.33</c:v>
                </c:pt>
                <c:pt idx="469">
                  <c:v>6300.28</c:v>
                </c:pt>
                <c:pt idx="470">
                  <c:v>4993.55</c:v>
                </c:pt>
                <c:pt idx="471">
                  <c:v>25202.97</c:v>
                </c:pt>
                <c:pt idx="472">
                  <c:v>7529.26</c:v>
                </c:pt>
                <c:pt idx="473">
                  <c:v>9968.8799999999992</c:v>
                </c:pt>
                <c:pt idx="474">
                  <c:v>7199.79</c:v>
                </c:pt>
                <c:pt idx="475">
                  <c:v>4682.57</c:v>
                </c:pt>
                <c:pt idx="476">
                  <c:v>2778.06</c:v>
                </c:pt>
                <c:pt idx="477">
                  <c:v>12325.9</c:v>
                </c:pt>
                <c:pt idx="478">
                  <c:v>7969.12</c:v>
                </c:pt>
                <c:pt idx="479">
                  <c:v>5472.16</c:v>
                </c:pt>
                <c:pt idx="480">
                  <c:v>19443.84</c:v>
                </c:pt>
                <c:pt idx="481">
                  <c:v>17473.32</c:v>
                </c:pt>
                <c:pt idx="482">
                  <c:v>6588.39</c:v>
                </c:pt>
                <c:pt idx="483">
                  <c:v>18067.91</c:v>
                </c:pt>
                <c:pt idx="484">
                  <c:v>5718.02</c:v>
                </c:pt>
                <c:pt idx="485">
                  <c:v>8719.48</c:v>
                </c:pt>
                <c:pt idx="486">
                  <c:v>4787.78</c:v>
                </c:pt>
                <c:pt idx="487">
                  <c:v>13657.31</c:v>
                </c:pt>
                <c:pt idx="488">
                  <c:v>15377.88</c:v>
                </c:pt>
                <c:pt idx="489">
                  <c:v>17866.2</c:v>
                </c:pt>
                <c:pt idx="490">
                  <c:v>4257.5</c:v>
                </c:pt>
                <c:pt idx="491">
                  <c:v>3485.39</c:v>
                </c:pt>
                <c:pt idx="492">
                  <c:v>22405.45</c:v>
                </c:pt>
                <c:pt idx="493">
                  <c:v>8224.9</c:v>
                </c:pt>
                <c:pt idx="494">
                  <c:v>4908.79</c:v>
                </c:pt>
                <c:pt idx="495">
                  <c:v>4878.03</c:v>
                </c:pt>
                <c:pt idx="496">
                  <c:v>7046.48</c:v>
                </c:pt>
                <c:pt idx="497">
                  <c:v>6749.3</c:v>
                </c:pt>
                <c:pt idx="498">
                  <c:v>7507.36</c:v>
                </c:pt>
                <c:pt idx="499">
                  <c:v>8725.66</c:v>
                </c:pt>
                <c:pt idx="500">
                  <c:v>3404.09</c:v>
                </c:pt>
                <c:pt idx="501">
                  <c:v>14376.85</c:v>
                </c:pt>
                <c:pt idx="502">
                  <c:v>12207.07</c:v>
                </c:pt>
                <c:pt idx="503">
                  <c:v>21736.39</c:v>
                </c:pt>
                <c:pt idx="504">
                  <c:v>4963.47</c:v>
                </c:pt>
                <c:pt idx="505">
                  <c:v>8183.76</c:v>
                </c:pt>
                <c:pt idx="506">
                  <c:v>6776.41</c:v>
                </c:pt>
                <c:pt idx="507">
                  <c:v>4574.66</c:v>
                </c:pt>
                <c:pt idx="508">
                  <c:v>9448.5499999999993</c:v>
                </c:pt>
                <c:pt idx="509">
                  <c:v>3737.61</c:v>
                </c:pt>
                <c:pt idx="510">
                  <c:v>2564.4299999999998</c:v>
                </c:pt>
                <c:pt idx="511">
                  <c:v>4083.88</c:v>
                </c:pt>
                <c:pt idx="512">
                  <c:v>8836.6200000000008</c:v>
                </c:pt>
                <c:pt idx="513">
                  <c:v>7910.73</c:v>
                </c:pt>
                <c:pt idx="514">
                  <c:v>3184.83</c:v>
                </c:pt>
                <c:pt idx="515">
                  <c:v>10803.97</c:v>
                </c:pt>
                <c:pt idx="516">
                  <c:v>2100.66</c:v>
                </c:pt>
                <c:pt idx="517">
                  <c:v>16476.77</c:v>
                </c:pt>
                <c:pt idx="518">
                  <c:v>17218.310000000001</c:v>
                </c:pt>
                <c:pt idx="519">
                  <c:v>4852.22</c:v>
                </c:pt>
                <c:pt idx="520">
                  <c:v>4979.97</c:v>
                </c:pt>
                <c:pt idx="521">
                  <c:v>12836.02</c:v>
                </c:pt>
                <c:pt idx="522">
                  <c:v>8028.81</c:v>
                </c:pt>
                <c:pt idx="523">
                  <c:v>6977.8</c:v>
                </c:pt>
                <c:pt idx="524">
                  <c:v>11374.25</c:v>
                </c:pt>
                <c:pt idx="525">
                  <c:v>13585.6</c:v>
                </c:pt>
                <c:pt idx="526">
                  <c:v>4780.03</c:v>
                </c:pt>
                <c:pt idx="527">
                  <c:v>8000.9</c:v>
                </c:pt>
                <c:pt idx="528">
                  <c:v>2679.84</c:v>
                </c:pt>
                <c:pt idx="529">
                  <c:v>19582.810000000001</c:v>
                </c:pt>
                <c:pt idx="530">
                  <c:v>5032.49</c:v>
                </c:pt>
                <c:pt idx="531">
                  <c:v>6843.59</c:v>
                </c:pt>
                <c:pt idx="532">
                  <c:v>25913.73</c:v>
                </c:pt>
                <c:pt idx="533">
                  <c:v>19266.330000000002</c:v>
                </c:pt>
                <c:pt idx="534">
                  <c:v>15559.42</c:v>
                </c:pt>
                <c:pt idx="535">
                  <c:v>5263.08</c:v>
                </c:pt>
                <c:pt idx="536">
                  <c:v>4319.57</c:v>
                </c:pt>
                <c:pt idx="537">
                  <c:v>7851.32</c:v>
                </c:pt>
                <c:pt idx="538">
                  <c:v>5489.92</c:v>
                </c:pt>
                <c:pt idx="539">
                  <c:v>8022.12</c:v>
                </c:pt>
                <c:pt idx="540">
                  <c:v>17898.32</c:v>
                </c:pt>
                <c:pt idx="541">
                  <c:v>15488.7</c:v>
                </c:pt>
                <c:pt idx="542">
                  <c:v>8880.76</c:v>
                </c:pt>
                <c:pt idx="543">
                  <c:v>5661.66</c:v>
                </c:pt>
                <c:pt idx="544">
                  <c:v>9404.06</c:v>
                </c:pt>
                <c:pt idx="545">
                  <c:v>13182.63</c:v>
                </c:pt>
                <c:pt idx="546">
                  <c:v>4595.3900000000003</c:v>
                </c:pt>
                <c:pt idx="547">
                  <c:v>8838.64</c:v>
                </c:pt>
                <c:pt idx="548">
                  <c:v>6619.74</c:v>
                </c:pt>
                <c:pt idx="549">
                  <c:v>12659.66</c:v>
                </c:pt>
                <c:pt idx="550">
                  <c:v>10280.219999999999</c:v>
                </c:pt>
                <c:pt idx="551">
                  <c:v>10946.66</c:v>
                </c:pt>
                <c:pt idx="552">
                  <c:v>3347.95</c:v>
                </c:pt>
                <c:pt idx="553">
                  <c:v>13624.81</c:v>
                </c:pt>
                <c:pt idx="554">
                  <c:v>7764.13</c:v>
                </c:pt>
                <c:pt idx="555">
                  <c:v>9751.19</c:v>
                </c:pt>
                <c:pt idx="556">
                  <c:v>3227.13</c:v>
                </c:pt>
                <c:pt idx="557">
                  <c:v>9917.77</c:v>
                </c:pt>
                <c:pt idx="558">
                  <c:v>5369.17</c:v>
                </c:pt>
                <c:pt idx="559">
                  <c:v>4422.3500000000004</c:v>
                </c:pt>
                <c:pt idx="560">
                  <c:v>4970.7299999999996</c:v>
                </c:pt>
                <c:pt idx="561">
                  <c:v>12815.95</c:v>
                </c:pt>
                <c:pt idx="562">
                  <c:v>8374.84</c:v>
                </c:pt>
                <c:pt idx="563">
                  <c:v>11813.02</c:v>
                </c:pt>
                <c:pt idx="564">
                  <c:v>19276.169999999998</c:v>
                </c:pt>
                <c:pt idx="565">
                  <c:v>27871.01</c:v>
                </c:pt>
                <c:pt idx="566">
                  <c:v>7504.88</c:v>
                </c:pt>
                <c:pt idx="567">
                  <c:v>11439.05</c:v>
                </c:pt>
                <c:pt idx="568">
                  <c:v>8570.41</c:v>
                </c:pt>
                <c:pt idx="569">
                  <c:v>9564.42</c:v>
                </c:pt>
                <c:pt idx="570">
                  <c:v>9194.52</c:v>
                </c:pt>
                <c:pt idx="571">
                  <c:v>6623.62</c:v>
                </c:pt>
                <c:pt idx="572">
                  <c:v>6282.47</c:v>
                </c:pt>
                <c:pt idx="573">
                  <c:v>4676.04</c:v>
                </c:pt>
                <c:pt idx="574">
                  <c:v>10688.84</c:v>
                </c:pt>
                <c:pt idx="575">
                  <c:v>7842.17</c:v>
                </c:pt>
                <c:pt idx="576">
                  <c:v>9922.65</c:v>
                </c:pt>
                <c:pt idx="577">
                  <c:v>16961.84</c:v>
                </c:pt>
                <c:pt idx="578">
                  <c:v>5086.57</c:v>
                </c:pt>
                <c:pt idx="579">
                  <c:v>7323.65</c:v>
                </c:pt>
                <c:pt idx="580">
                  <c:v>6873.64</c:v>
                </c:pt>
                <c:pt idx="581">
                  <c:v>17791.650000000001</c:v>
                </c:pt>
                <c:pt idx="582">
                  <c:v>7291.26</c:v>
                </c:pt>
                <c:pt idx="583">
                  <c:v>2956.63</c:v>
                </c:pt>
                <c:pt idx="584">
                  <c:v>6995.2</c:v>
                </c:pt>
                <c:pt idx="585">
                  <c:v>15467.23</c:v>
                </c:pt>
                <c:pt idx="586">
                  <c:v>7012.52</c:v>
                </c:pt>
                <c:pt idx="587">
                  <c:v>8396.98</c:v>
                </c:pt>
                <c:pt idx="588">
                  <c:v>20670.88</c:v>
                </c:pt>
                <c:pt idx="589">
                  <c:v>11595.29</c:v>
                </c:pt>
                <c:pt idx="590">
                  <c:v>19698.21</c:v>
                </c:pt>
                <c:pt idx="591">
                  <c:v>7802.91</c:v>
                </c:pt>
                <c:pt idx="592">
                  <c:v>4024.2</c:v>
                </c:pt>
                <c:pt idx="593">
                  <c:v>3862.81</c:v>
                </c:pt>
                <c:pt idx="594">
                  <c:v>5611.36</c:v>
                </c:pt>
                <c:pt idx="595">
                  <c:v>5624.4</c:v>
                </c:pt>
                <c:pt idx="596">
                  <c:v>11446.45</c:v>
                </c:pt>
                <c:pt idx="597">
                  <c:v>19758.36</c:v>
                </c:pt>
                <c:pt idx="598">
                  <c:v>14868.35</c:v>
                </c:pt>
                <c:pt idx="599">
                  <c:v>14620.32</c:v>
                </c:pt>
                <c:pt idx="600">
                  <c:v>11491.38</c:v>
                </c:pt>
                <c:pt idx="601">
                  <c:v>3766.01</c:v>
                </c:pt>
                <c:pt idx="602">
                  <c:v>4434.8999999999996</c:v>
                </c:pt>
                <c:pt idx="603">
                  <c:v>8142.85</c:v>
                </c:pt>
                <c:pt idx="604">
                  <c:v>15991.8</c:v>
                </c:pt>
                <c:pt idx="605">
                  <c:v>6502.15</c:v>
                </c:pt>
                <c:pt idx="606">
                  <c:v>14392.7</c:v>
                </c:pt>
                <c:pt idx="607">
                  <c:v>2142.19</c:v>
                </c:pt>
                <c:pt idx="608">
                  <c:v>20592.53</c:v>
                </c:pt>
              </c:numCache>
            </c:numRef>
          </c:yVal>
          <c:smooth val="0"/>
          <c:extLst>
            <c:ext xmlns:c16="http://schemas.microsoft.com/office/drawing/2014/chart" uri="{C3380CC4-5D6E-409C-BE32-E72D297353CC}">
              <c16:uniqueId val="{00000000-555C-45A0-8555-98DD4887DE1B}"/>
            </c:ext>
          </c:extLst>
        </c:ser>
        <c:dLbls>
          <c:showLegendKey val="0"/>
          <c:showVal val="0"/>
          <c:showCatName val="0"/>
          <c:showSerName val="0"/>
          <c:showPercent val="0"/>
          <c:showBubbleSize val="0"/>
        </c:dLbls>
        <c:axId val="309903664"/>
        <c:axId val="309891184"/>
      </c:scatterChart>
      <c:valAx>
        <c:axId val="309903664"/>
        <c:scaling>
          <c:orientation val="minMax"/>
        </c:scaling>
        <c:delete val="0"/>
        <c:axPos val="b"/>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9891184"/>
        <c:crosses val="autoZero"/>
        <c:crossBetween val="midCat"/>
      </c:valAx>
      <c:valAx>
        <c:axId val="309891184"/>
        <c:scaling>
          <c:orientation val="minMax"/>
        </c:scaling>
        <c:delete val="0"/>
        <c:axPos val="l"/>
        <c:numFmt formatCode="0,&quot;K&quot;"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9903664"/>
        <c:crosses val="autoZero"/>
        <c:crossBetween val="midCat"/>
      </c:valAx>
      <c:spPr>
        <a:noFill/>
        <a:ln w="25400">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_xlchart.v5.2</cx:f>
      </cx:numDim>
    </cx:data>
  </cx:chartData>
  <cx:chart>
    <cx:plotArea>
      <cx:plotAreaRegion>
        <cx:plotSurface>
          <cx:spPr>
            <a:noFill/>
            <a:ln>
              <a:noFill/>
            </a:ln>
          </cx:spPr>
        </cx:plotSurface>
        <cx:series layoutId="regionMap" uniqueId="{55BB2440-2C17-441A-818E-206252185D6A}">
          <cx:spPr>
            <a:solidFill>
              <a:schemeClr val="accent6">
                <a:lumMod val="75000"/>
              </a:schemeClr>
            </a:solidFill>
          </cx:spPr>
          <cx:dataPt idx="0">
            <cx:spPr>
              <a:solidFill>
                <a:srgbClr val="A5A5A5"/>
              </a:solidFill>
            </cx:spPr>
          </cx:dataPt>
          <cx:dataPt idx="2">
            <cx:spPr>
              <a:solidFill>
                <a:srgbClr val="A5A5A5"/>
              </a:solidFill>
            </cx:spPr>
          </cx:dataPt>
          <cx:dataId val="0"/>
          <cx:layoutPr>
            <cx:regionLabelLayout val="showAll"/>
            <cx:geography viewedRegionType="dataOnly" cultureLanguage="en-US" cultureRegion="US" attribution="Powered by Bing">
              <cx:geoCache provider="{E9337A44-BEBE-4D9F-B70C-5C5E7DAFC167}">
                <cx:binary>zFvbct02sv2VVJ4PHVxJYGpyqg7Ivbe0dffdeWHJtkwCJEgQAK9ff1pW7LIUj5OqSdWMH2QZJAig
u9G9enX7nx+Wf3xo7279T4ttu/CPD8uvP9cxun/88kv4UN/Z2/DM6g++D/2n+OxDb3/pP33SH+5+
+ehvZ91VvxCE2S8f6lsf75af//ef8LXqrj/vP9xG3Xc3451fn9+FsY3hB8++++inD/3YxfvpFXzp
159P4227/vzTXRd1XF+u7u7Xnx+98fNPvzz9zh/W/KmFbcXxI8xl9BknnHMkGPr8B//8U9t31e+P
MXmG0/tx8fAUweOHpS9vLUz/09183svtx4/+LoSffv/767RHG/86qkOfP5w57++3ePry85l+eSzT
//3nkwE45ZORb8T+VCR/9uip1NVdW+nRfjn8vy93jp6lDEmeikx+/pM9kjt7lqaYCC6+yJ1+WfpB
7n9hP9+X/NeJT2T/dfyp9NXuPy/94q6zt775IoK/Qfr8mSRpKjAnD3ZNHklfPJMSi1TKJ1L/C/v4
vtS/Tnwi9a/jT6VenP3npb73t92Hu79P6Cx9lhImkCSPbZ08Y1zQ7OtNkPLLmg+2/uf7+L7Qv8x7
IvMvw09Fvn/+nxf5/40hen375fz/vqGz7BkXGcoQeyxzzJ5hcD9CUP5wAZ749b+wke8L/evEJ1L/
Ov5U7P/3X+DdL+9ifefb2+5j+PtEz8kzwnhKCX4seg63IJVIZL87/qfm/hc3833xP5r8RAWPnj1V
w+X5f976X8w6bg96+PvUAF5HIEyoRPjB0sGnfwNwxDNCkUxZyh/CsARlfQtw/uKevq+NR5OfaOPR
s6fayE/+G7Rx9/Gu+yKNf98VcfkszZjMCCcPohaPFAEeCYIxIJ7siya+LP0QBV7Mf7adf6WDh3l/
EP/D8FPJv/gvgDsv3K3+GwXP0LN76wfz/y7YSSAD4IwC3vz9gjzF+H+6nX8h+IdTPJX7w+hTse9e
/OcN/nDn7W33N+ZWHD9DEkuRpeh7GB+DXgQkVtkXkP8kBv+F/Xxf8l8nPpH91/Gn0i/+FqP/19nX
1wS0uI23u8+Z6zcJ2I+ffj4i5NJPpv4oAX7w36cff/0ZY3AyX/Ph+088cu6Pstev79/dhghTxTNw
VhKy4pSyLOUppAjz3f0TgLGYp5nMAEAhnqX38b3rfawhm85A4+DGMoIZhVuVApQN/Xj/iPJnTMA9
lClKJaVcsq80wXXfrlXffZXD7//+qRvtda+7GH79GZZwD2/dbzNDOKU8ZRwx2B8nGQPTcR9unwMT
AS/j/+m5HbYoBVG1jvOZydBtKmect5HQk42YkNcc1xffyOY7a2J8D9QfLUtIlnGGGSeUEEwISPfb
ZQmzjWc4IuXKGLZXbhamO7WJcFkhSyPHYpqCSc/7cnXu0hjRZ1fbXGKuGsa64cx0CfdHWpLW7+nk
Bd2VIcNLPqFNb6esnP3OgWw/4orgsjBN5du897Xs96bNVvROtD2iJ076wR1R0LYvODWu22XDtBRN
05T0zDU2aGUccW+qalw/JpOhQ74FpIuqQXJQZRamt1Nj6mk/M72RnMh69tdmRe5FakxTFtPstvSI
ZRqt4qEt6Wm7SfaWJ+NWHRKR1itsbZlHo6RgGd0FSeEMndGYqKFJJ5NTjhNaK7k2s8mXZtVrgTev
s7N6mlLfFjFrfaOI92w+jaVd7PMgdUmKvprkweJxvDE1xlekqkSdI+AR3lmLrpJhqUORbNV84XTo
9rVPp1SldM7e2s4GpngfWH9dzllv923bL8mLQOlKd3GmY3uOthIRJVKzmAOucfNuxl36ZkFJueuI
T1nOnXXvhBP+CnVifj8GpoPivBFlUeoNDtrPWrocZyux71Ef7LxjA4dDt7SujRIJwSKPiSX4BDUJ
jHtay2JMrONKD6jJ1LZWc5WXhL6Yyibje9q11OVlWsVd5VjcbePc0kEljRzGa72u0/QiWAFrlqkd
3iHe13k6rGuX00BZo6ol245Gx/6yCSFhR9Fb/TJjPdZ7U4W5262hNB+QjYNQix643jVJS9LDQqPz
+bBtDDm12q7xh20i7Vbnm9hoeeVNMs0fBfULpkcpB9NtilUbcscVjbbfRxZGm4+DNuHaot69Q5OB
X5uEge4nNrCwj7olulJTpvv+CpZeB7P3Zdk1uySTpb9uAqbN9UDH2BzK1S6uy8nS1eYQIwX7wtyi
cLMMPqmc6te+G+diJoTO12gYO/PKOlK35xzMHqwwbe7fVj0KI0Xq90GxYT2dLJKYpqiRhC+X25Jl
TeEbkQaat64S26bwXPJpK7TsqvGUN2WW/saqpFqLtbJp2LssrZM3fqhBals9gTVTvbl3k55SukuG
2Xq1ziOcuqMBHlbOiZvOdbpW4xSG8G7lC+uKMtV9ATel58UssrjsxrWSXd5NDOYno4/o0GcLbl5N
rYergtyympyNfWteZ7H2zfWcMmdfAtNqw85bDX4jBgEGaaTUujCpCS81GxJ9OqzGrMWwUpF9gCTM
ZEW6jAEdumzo7mJI9KfWY/k8kt7xd3UnNmXGHsc9x/jYNNjvk2oTr6lhjdzPPLCX1aCzy37E6GJY
25O6smpAWi2IkLwevCnItDJlcHbQITttychUV5XGKZyO+63ir+jaTCe8Al3FblJ0aKs8TmN2Lau+
vR44SvLRCo1UuunljDa4fD1tYvS7hiQ6u0lJ97Kj9tPQl3NUvV74AbURn47b1EnV6RHEr+llDd64
zQfJ5hcdBk/YatJ/JLbEqllQetP29qRZtN9nFX8zGalV19WsGDf82on+zoKiL7IhDkXN8EmyzOGw
Dq48zbrxfRftFUVc7Eic6wKVyYvESKPmkK2FvNeMXAcVEzEc/SqLIVleQYp3cBHV+1DrOhd6zi6m
UEawh+kw+lIlq8Y7GbBW6dhfZl0HnlWIzC1qrPSlNPVrYelOs23L24rEXdaLUjVGu7e4wjRvmtcd
W88EoWmOcHUcN3FIUT0cY+oLnzbsdJXDvvXl+UaEUIxBMKDjdlb1od1XeLMHVrZgITSe0diCAxvN
c4hec+F7uK4Vs0fiwIWaTezBTfE3W7a+pG0q1Iiq4VMWxhOeraPS/XZeltNvbkv63He8UsPAogLK
sVe4mUUupfeqGulh1KnapChoPxYVoR+JkKcJbk86Tahywa7vygagRV7WoJZ6RkhNqNs7nJwTU72k
0uwh1m/Ky9WobfFxVaWwAytWbeomn7d63KOJipsByYQrGocLVqXHqunk5VjyG+SmOa8tWE8pxzfT
lN0gUydqDPo8Sn4yiS4o2VSXRJfgqhdp84qZQ+VWs6MNWU8xX9+C65xzxJu9j92w3PAAQSlpOn2a
OPneTGGZFYvadDmbUrQpBL5QwT2ab6RYsMLgZ3Z8bm+w3xJTVBENyscQp3wRa3c7xw3cUOIymxRu
mdqd3njZKjNMw86l7XyYcMdP5i41r1ZUzhY2WQkQsp+1Viyt3sp1q+AWbGFUCR61K2oyNkdfLu5l
FzN8Kwdb/SYT59I8zbxsdnh15+Al1isfXFf0LRdvM9HhI9ua7rYug8d7W69bMVrTxN3qQFqLr4oq
481JlTalVd5QZ3bjQMTL4MbEqNrMtVPlxpJdmGW/KyE2XNRV04IfrLaqQMsU3i11xCce1dlvLiXD
ru9bfdMAUoSQ0EzTPl3W9GrE8hbxod2JKmFUDbpvmwPGVZ++542M+FxGmKbEWFVIWQAGSGVicgeX
TqOa45jm1ZbUVwOulk9y0KSQfd8Meb8m+g0XbssbUpo0H3zfVMWIeUCqKQeid6yk6VSEtKxrRVC7
gsIBvr1Bpo2XVlfzmHekRmLfoQbdVDYuc5GgDg5N5jIpKhOSS7vVKcAr57PDOHVUhcnXVzbB4VCS
OXsv0dScbGhGR9E0WS6ziu58iLFoq9q0ebrYFUKgWZxqdTuAm00HQBOS32SOh06t40aLNCTNcIGJ
1HlbT9mg+ia4PffN8GIY1u2EwOiSi7LHp0gvpHA4NBDhq2r6gAVfDzQY/HZwmLbg/dp2yzu21IPq
2rE+qXrD3oYxnXaNHSPZV1Mig7KDRq+zWR4GyY3SdognJfP2FFm0GOUTcC99KHnOq5ldYDNkx4rY
/oVYsje69agIYcKtQlM4aUbXXWqgx/PYpYcALvDAK9KQwtMEv/ShJDsIp10+lJ3Lt2GZDxJjeqNb
pk8Y+MqTOBBzqmnf7ksA6eD5NFcOQt9ZNiT+0I1UArBpp9Pox05R3aQ3E+Dqm9GPMwSlIT2LnH9a
0NKeuvbe3w5iKkfVjr7fGZv1Usm+whemGdExDeN2WRPd2iKRRqNdVVr7YRAh2J0JU3cq5NRdbovc
j70vD1njuyavtzHA1aaxyZ7HxAOaqlJTHnCyxUL0Jnm/tqF+i3zwkJxI155mmMryJJuwLBbXCiUT
2+abT/uzkFmUL26u7yB8BqxEjPMhmxd/XGtIIESaypzOM1N25fMNuJ5RK4g3/FAjtwLGrf14suGp
PUzJNorcBe2LSDOjmqCXY9k2yd6QLb6KlCZT3phkPTEBmbNYmbi3ZKbvJCQ1/R3ryxTlJKZyPJvS
LV41Qc6vHZSC2d7ZNPWqZYmb1JqV8YWYBnFBfYYBurTTc8geUa22JJsPqJwgIRNL1avQjuCmV7b1
nWpRWF7OCE8TXGhRf0otApM2diW/VRnmefBp1eRolTQfmHfzfkxarPNpRvLgukqMKl2EKKbBNvlA
p/W9m4kze9nUU537lCxX6ZwIemwqof1JGnk7q8VUfXYWNn7Txq3mamlk7w9+8tmxxtS+pEyyvG5t
OI4NXY6dbY0KvTC7NjMf3BDxUGwRT+e8l0mSw1LDTbKs89HwrlTS03ZHdOxUg5oqUW014/3GQtnk
dAKn3icD7hXRq1nzsZwqtpsA2VRXNai/UrNLRb4aSMkVJ3WjKBusPpAxI0UJlnlCM34bpn59rtPY
Nvt5NoEXALtizqJrL+ayS04jeOrzsR7rfJz06zKt9Rl4dXwm7MYvJ+2x8uA1D1IMZD+NvLxg4MWv
+NxlOyJ0AjG/0q/4PHR5Nmz1rl9JfTFBOl0EQ9kHMW7uDU9ROF98O90kJWoOXS9eGdoOp2ilzTnn
tnvllyHsN7foXURVOCSs609KQny1Bx/kiqYbh1ZZlDrlBJkvmkggRK8S9bteawD1G1jzmM3gnIbl
+TYt6YF3CCCG7ofaF3VbhvGMQ/K4q9dhKijD2CkNwf6wkGE6Rd1E4zmqy2R/z2wcRZfGJocrk5wM
du731HeLEhSWh0U1gEEnXa9zOvb8dRoEy8sOcmxTwa0deSQQxLdwn0HiRpUtHLiJuLoulzTdW0bI
RTt02euqXLdPRiaZVxGh7coifwXJYpD5ALvdyXZiOZpaPKlmSJp8ickoz0oDsDBJY4/OhOgMBBzB
QFtO51777Xn0hhexAxR/aOekuU6zfpIqYVUDr0YHDqzisqIqo7g+ju3cL7nPlm1HBhPzuWz1x6Hf
1p0dmduvtWZ+P9ukjvtuSOmU95zcGySklGdzNmeJcpBGniexy07XYEs1pO2Uux6uPCOIvU/Xkb9Y
53U7tiGkjUJjKNWkR7bu0GoIURUkE1rVXkzVzvSoKRZCqze0aoZ3vK2i6jyjzzEdhx1fq/KUiEwf
O4coGGRo7ctxDljmabewNd+aXn7i4IpeIpTd2WqBqDtVgHdrEiaag+YlVwHogjdrJbxWxDj6waOY
FTRCgAMY0EKuudQL5KKxcWf1RprT4PW0T3w9WNW0otoNA6ryRBs9qyrEfg8r13mjsS1ILCvF/EiL
hI/hDQQ3expmTy/HbYknPhn6VSGwGZIvc9e+kKZqLlra6pc2XZtLti6DmlzcQPriLAO1HEvjm/1A
1wXvyrQZA+Q6HoCCR4352IY27Kd21PTDOtLmtrWJBcWu2XtoflmOjjt3MF3XnyIvNd9l0husQtPo
FWJxNd9EX2ZWtXVml9NxwvzFls1kOnEkdm/iBErPe/Bj53ODEq0gc9aQ8AGYOmvWAbX7rY0SFWOj
mwMZ6kHna2z0jSGQ/uzKhqS/tbhqxxz4GVsXZHOhMmo1sT3JSLPhPTT7ZO9nJ+bhvOHzluVi3RZ6
Woe6u227dbhFid1eLWjcGrX0ifRwjQCXgvTqxF/MrFurfGoay86aZp331oj6TZ06AD8QQ9F24gFx
fgJwFsBQs5r0KtGJviABVWMBZV1/tVCL3wEThSoV+VydZZqWbwabvYT4jSByzKH/OI8ZqnPXyYGD
Za3htmGSHOe6g9S7/Mxl8XaC3y1y3QeIC1N9OidJdiMonlwB3tK/0s1ogK2qqanzAeiVk60eNp9H
7aZjIrZhV2M0v9QxyXbacg/4UeL6zehEezQttjj3Ja9uo+uBROBJiSFHKqcEeIVldrQ9Hano3kwp
sXxfbxiYtCRmwAI0a71UO5yFEJWMtK2LRQv4OYBTB0qiZsBYRYv1bwtrIcD4sQfWoZYd8E7C1mTJ
iefYHcsgo8v7ufYfYDaAfj4B1MBN697FOinPuuDKGVIH07hmB1kbfMRxCFFFUg1o2rcuY4Ds19Du
WLDslcBhyyEywWtwJykYr5w2uEPUGnsfsWDcfOaY+D1PQrSlp0JUx6rqqlVJk5L2VJcc2VY1s4do
rdLSjsjlFjiG7aQNZGl0DjSg669sZUAYBJsNrare0s2etXKaM6LcOgPFRDOXbPvM9k2i+sVW4Trd
JFAxq1zcu45xkJWjEj4xixJ+YmOJPQN+GvWvKOkCEZDu0vaVxyuo30cn4kmsR4hCiWlX2OAyD7S5
CFyS4b3tMqBbbAls6u+0DXBVICQSDdA+o/W6Pa9NonnRDVnZ76SlszlBc4KWPOWjWW6WcnDvEk7h
A4QbENMDj0Md4OWzJKl52M8BgQ5SV8HhUrrAO7Kfh2YXeIXTw8q3Aeit2UsQ1Nh4OFIMFL4fQU/A
sjrX9VcJhlKwAlIN27PBDza8azOguVXlyq1/hcjYLjfgLitzCEiy5iJhHoyyhkS9ubDrwgzPV2HG
5hKD67Hn09iMbwD4h/i6S5fSv8IBbW4/91l/H9CqMh5G6LwYci8cfM2GDTbq5563l/LzUYWQY3oK
lF8y5J2Naw4hPXSXxgfwKBPsYTkTS91L4LAoUHQipSXL58R1406nPRxxaRlsn5BxXgAg+eqgR95D
zGD2PEnXqLxf2Gu9CAJZqjAnluN902WbfcnKaU7V/yBSd0CtMa76WPJMdWgtNwh2JrgrNne4PxV9
4O9+XChIH1cJoIoroc+HCbjoBCrrjD2uEpi5IhJpClZL6HDVLVRjFe2ULkqizOs9xaON+Y/XJH9Y
FOZKQlKOAQgSlD4pTQCYhjoMgCeVZol7B0zdhPISrOHOQ3pXkHHjR7aGYVBiSroK8p4uSfYrkCwq
zs1w087WuFxOiO8M6UbVLcjuVzrw34ZZxLng9Qyp8bA5CPZrpF0HiUsUr1iaTC+yAdd7iQd8jH2C
fSFT46368fnut/9NwQdECd06NGUCioXQsfBUpltCHIbwsSrIgTXYdu9Pq7oZikD5cu1nNl/QbO5y
01fDQ8PNQzfld8o+fxQsphRRKoBOoPdlp8faHOCqTbpbNzUZAsCyadNTYIjru5o7SCAkVJvMn+gS
Q0vGk8MCaBUyg96klGLE+OMlfafDOFmgkbxty8uNTd2geCKPi9m4U0Mpxblthuwq4ZM7dsJLBVx9
qHI0ipDsk9jPWNU1JeOfbOx+3cdKEBioY6jvQWVQkOyJKLrBk2aAgK7akizXwtrl2tQe4KJHBrDB
jzV+f0ueLsagOEyogEIb3KfHQpBrmfZ9wKOapIXkqm4dHXO5VOz0x+s8PRRU+aCmlkG3KVgWtD1C
yfLbmt46bcbAnerhcgZg1hFwRe3O9/U05kBlQGz48XJPDRmWI2BHhEI1FDj/+36bb5frVqw78Ee9
cp8Dj1401BnWFUiggygbcPptWO9JKAgMQCJvgLGKH28Asz9sAWwKCrjQnQXl0/Th+TfFUz0TvTRQ
A1KA74fxTR3aLdkZxmIK1cakugLMwaZdEioHlYE6NO/Kre0T4HiGEQi9zCMgB1EFjEmEAuJlqOq+
VGWXCbeLpEkrRYXRJi8jZX3OlnICki2C/8iHataQY2xkO1momTNIiOu1B+q3y1q1op6gE1e5pC74
GMH3P5Rg+BQh0ELN4B6DMgrlJBJt54H9Z97kNlnCb6JamT7rAMiSSyg6pK5I2nRdT3wbUbxu5wWU
KMOC+1eQW0BAhSoNVAIHs0DQjROCD4sOgeTDWHZ2vyB9H3rnEn72U9I3u6Yv+dmQ0eymkiuMDjzj
XPmZZqNi4PHwYUb8PhKbGtAAmSxsHurl+hBpBFWCX6tuK7e4cq8NFkfrAxDBLGbjuRGN/IRoDQEc
ZKwBA5RQUTiOMS3LN50sW0AmdV2/3nzcbrJkjRBMCYMt8LaEChQB5r09195BQG+zCUBIFMmyndR8
Xcc73jJA0b2sx+TFYmgZT9d+gnAfRi6BnHDU4KLfhLb7ngr4DtXAJO3INnSrYhIgVb76GlBUQwUI
CngafUgWA7IsoXCznZShSuJptAsEaLt6DbW7z3iED43Ux6VnybLXNAKVGrplQScRz8ieLdlsUxX1
APT1KFc37KbPXxg1g0VGqMWYog/zkKml0lqeQB3vsxAyOHQGJW8PRtPDZjfA+Caf7VSH67hI9y5s
JkKdxi0lMM2z3GsuszeEerAag6CusSbzcFnG2Nld6ZoSKviJuC2b5SKYDqoKaWfWS5wySCDbYNbk
+IDSltlMPSh2YioZJlswYDY/4b4hN2vVYKYqkTFelLbb2iOkTd2fhb0nDQcEp+AqAEJJcLv8viX+
sbeQadM4ijuidNCA6SuoH97AGcFPCVYmKMdDfWnECCr4sZN46nwxtKpBmM1gfQJw4imaIDPkh6WY
obbdSvDvVQLUctFDdnv943Xuneu3Th66CIDQwlhC3xtG0F3x+HzAq7Ipmt4rRpPsdS2xvTOI+uGk
NpJbRboMEtd2g/+fcVZuuH8b4VJ8+vEW/iBiKVmaQjBjVEJQ+xyMv/GGm1xJ0tkUCjezWK77FWA8
UE3ZDSYYGiAoXz/aagUZ/HjVp6gCTgydMAJ+UpA1NMM+PjjU3GroEwcGqGPCnFEM+Q14rfvSdtv5
d1OlJ/wnfv8PcQ7OCb0SEjHo0IFWhCctMzPc3cU2UPLdai2vlrWcXVEt9E6uHlzJj0/31HwI4hBj
MPR2MQx9dU8xUwcNKjIuZlCVhFREQVbfJDd9dFv3/scLfU95HCQpOIZeE5zdI6lvlFePVcc8yza1
bH3znvNSD4rVLQzIqXcq82L5+NC88eN14eY/sVyCCIPWJy4YBWzK6BMFQtDr0lDiGbBPbK8QCuG4
MuR71axt53aE9elHnTXLJ657/JEncWpzYkS4DTXVcZeIdfhIeuPJDvpS+FkDFcS1cKVsbzI70Veu
y+y5XIDdVBraKl5LqDvfWk1QLPpSCEizgd2DUDutQGRq7eaCVNN022px356j5XLkYHx9QWa53lI+
hSFPTDKYc/DOUGIa0v79HMtkOGyYLKfQh9GJ6wVnEK5W7Sv9tpfCxpjXbBCSqjTJLD1kn/PrEYBB
kjsopFko7NisPI3AiY13kkRwQ6EUmzvO/cYyKKd1U3ICzTXgtWtm4qj8mOgeqtL3PIH0Dsa7z+RS
QiGvuLCQ64trNq3whap1urtEsS+fN1mFoYC7zRHZ45iWRuyCiA46hUZrIeclwcI3u7onEDjldl0F
ukELiWDQmLI5WKmF+uLFMHkr9npj4Mi62SRXAVoBXiyfiaC68ptqoWb70cTu/yk7s+U6kW1dPxEr
SCCT5OZcAHNO9e5t2TeE7bLp+56n3x927VXWlEo6O2JFRajKy0lCNmP8nXaELfXMV70sByaCJAfM
eaVI8DK9nGReOG1gV2h4RDX9LApbVihQppiLf9VmH/Qu+/6mlxmItcydIWy6ZnQu6qZaQTgNGX1K
k6pyj2s5ehfLFtv3fZPOH6Wmsgi1oWRzZdS2vK662ImDNcl0eqg83Z+6bD+ZBpR3FxDVWgVpHXEF
rpkzOIFe5qm77vMNIVozy+vfd4IEHew41yIjv/kNCmVOWvWfm2TeP5WnqQmaOKUe+/3nYYJ0fG2m
0tU36dBp58YFsrxfZG2HrlZLczGsm6fCvOiNzwb8zHsHSQ3okWNG2xckMPl1JYy6BAE1WlBzytyT
XD15nFdvHo6Ft0RlYG7jGN1mFQD0sSuHvj0g+CjL23Tu1ykoFuWIUCLmMQIkhizm31KXrVt55Koa
4uakSg1iXaxcncDfTWL6HXukhIHbP27WpfYWNKqrvet6XZbTr53/t3jz9e/L6bcU8XvdULfEyd+m
xf/++P/e1yX/+2W3++df7p7Hf366/V+z5Pmf2gf67x9jnL8H3rWZD354JBP9FyHob1vlv/zH/z+V
qOIq+HeR6H89Wv/ISvf/w98qUfkfsZ+/nhJ7u+rt99hvlaj+z6/ezaPF8ARrXtOF/K0Sle5/qCmw
JCCntDzwVqqav1WiEhU8iNp+JWv+IRB2/u/UHnwaBLF///ynSvThlYd/DVuVpxjJQsHK9bA3Qn/c
DnWVc+ml2xzMdWf7XuulYTRQcq5pW1/88U6eGOphIfNrKNx0gD1oU8ELNFP6c6g8dZE/jD2ApW3Q
N3S2dUzXPr9Z3Km6SUxW7Uwz/yFrOn1qUlDm54e3n5iqdm1pAwBpT/PWH44/zskalZBWQerkcfJa
WAnF8KJTfczsHT4wHGRivo2S4XbNRPcDSLF1gySJxTvXntzvceZGry3H69ywK1az9LNctp6/ic5t
j1FulOJobVlZnVyRzT9bCvQsrFTSAolrXmtnFGUSUCtbMyxQW/1conqD5bMyV/iuO4h38eCVcdA5
bfQtdtfp0zRJ6wO7vLr1ptUYDpApyYfnX4rYlcjNP+Xl769CAQ7Ph4LNttX+1v5YAGtjRp2CsghQ
bsJGA1ZaX6tJuqm/NrIsgb2V88ksLPG16GnZOeQEjFBTN1AKarPbv7YS2aGfJZE8GkkRq7BP4+Z7
L5bGpcJoyiiQVaZdqN5Y0oOVo/1dLJYUp1jmw/sIajMJkXcU3+SYtMXRmHS3XHB51ffLqO06SFW0
vpVtiRy208ky+osCfg493Q3fs3Fd3ve5i+jAYBbznVjH5G5a+ta66h3Ap1cJF0B+NEu37C/NVqKw
M6jxNr/0GjWGi7IGlHSzp1ZwUmfnTst0QXqSV8NXszDL3K/UCgTaj1THtxtqZQPBhq2/RKLV+QWk
y9wckqkT2zHtEE+GIvJSN6y2cXinpBPHr+0qW6wganXy1e1cS11YtSWX0+wu5RSozu25ZfoKiiQf
Ihu+t5f9ECJ25gpNuhSaMJOpdvzN2aQCXJyccfTtyhudYJ0Wsw2HbYa+mozIg7SPIoqYyFEFDLiH
KMNdjEqAbLKm6cuKzr1IBYLP70xYyes14h4OXMeNkRlF2p1vo9jwouOW6ialEUeXcixYFWWQmxW0
RGTbRRFGU95bh6GxvOpVRjmS+3UJ7LfDn4UdFuycV5aqtjq0C1QxARrJSvkSfUP0bdycJD066Cyg
tZYewJB6S6EXmD0nCV2kThCHVann0MuzrkF6V8xHI4+W9GhSOUwvlPtPHUiaY5eaWGH9kmflfp9J
tCPmOAQIHryTSoRDPda3r3JhTZs/zshQN9CN42Qi19TF+FJb9bDB+bX1PAeRB94PMHD3vMEZhBGn
hd5Z5CyuDkNXO9dWP6ZXaOjFqRZe9tuQ968wrXjiBPToAlxL47KlIThrBVSbiLoRzhjM1VwDTakh
6Jaqu067Wn8d26VDhLA54SCXLEQ4YF4WbWN/q+e8Xo/LKpRfZlQkmzTsa9vIYveFhu9Xq/7wLHJM
cExPgp7SO9jmw7MIzQ4IdlsMYFZr9br2VnkaUdoeZjOfCrTcqQiyeEkuKmpqD0bLEoE9ONuxLo3h
5HSx+cKN9bCB2T8Q97WJSUPi0XFt8+xyrIy+MmHkzQBer7WCCdrC8901K18AjZ84hCU1AsIZ/CSO
Jmvh4cRFAzts6tUMknqeXidF1mcHjjM780und38YS70iKc4Qlvhml6BR2WhBbMSNSV34Ypzpi/Ju
ne9budniOKquNUPXcIpTafQRgsi6lP0Lz/x48UqQD8BZy+bNUIg8fGQNwOdO0f7I09Z8E3aNiI/a
9Zi6VfIu3Qznd1H574t3//j/LA7XBOPXFkgP5kAcUWzYhwMabl6PgCxmMBmF87GNHE/5aafQHep4
F/61c5XgjCjiV5mHBnhGkKD8uQXtf/7KfLgoqF12n5wN+UAxg0/nfNcm8AuiQccXONqY3xQahw26
xfX986OIp4YRnrfHbvyyvZ+tPVsJbkbEU4FRL97btS0LEZRtqd6mY7F+R7ISHYe+29D5F9NNFFfI
zRezykyfKibPOcPLvDwpmvNDOyzWCz6fhyfn/g4ASSgdke9o/Jh7CMKfRUOjM6t3Ih6um8vospXa
OCyFSE5VPn2IxzwDegOcido8uTbXqX/3/Lt5anSAEw1Cj1MKFO7h6Gln9bEz0tS7CM3iw1DUMzLP
1Nj8NYn7cENJcZtPFkpg0ZjjoXO3+cvzT/CwaPo9f8uCpHBtDm65e7j+nD92+oQijzUwVTg/gqHZ
UY4hawHHUCT7UVakF9baT4fnhz07IPdxpYljzAIL5LBghz0c125rZSHzawIns+v0EOHm/FDELaXR
hJDollrNhZSoxStZKojqCpgXhFmmeRHCOMNLK1MmS/j8Uz08CX49lMvtxUUKVOfA2z58KNaIaRe2
MQZbVEy+68TD5Wgu40encLbrCcHTp+fH21f+nwcBL0FTH7o47qjj7fM63l5gR4ycW0xUthfmhiEP
OWoN3+j08K5sXH0QdbIeo9pTL7z/x3vyz5Gle/bZwdmrQudwbC2cXhjLKD9E7lK8cLKeXdO/Xqim
TeKQA/p1pTh7oTORMIVsOzr9Jikv4iKNEI3aKDhHUb0fC7eDnzC+jb1wj07ZGxj83PiDN8TmrbMK
7wqsJ7/MOqf6KiepX9h7VCePX/8OV3IAKPErpODh5x7r0epXT7VB38yv4xZjQQrD1KAbKEY02LwY
t2gwOmzDRAF3J8fy4OVlKDPjpJN8yYPdQnddI13C/kCbaPq23XG92VuE5ksUg/peWvWQBn3iGHUI
cWO7YZKL5F4hCkZm2lM+N1FTnFj422sn9j5lsRnfYLEVEfYtndh0ManLNSqLwafsHX/KxEvuYVu6
zK+GJN0OpkSqFZS92VUI25r1u5FEbYL6SluX8yjLJdzKAZ8MGq8o7ColOdL02nx22hmXXSN06ZeJ
mnC2VAx+nU96KwPHE5MbmkOUvrKMOYMta4R1ifvL6y+pmRuEraghZl/njXw31/BnwTi3gGmdg6o0
qHCzGb7pqgm74lLaKLZTMYCZrguSYyDSIqR81j91axirrxfVflRi9Ga/pXFbwrjPF8x4Q9v9sCLk
blgMS7mFTWGgI0TMccC1VW1hMY3D+0Xa9X0Rpf0PHdvtFiyIUmUo+y77kQhagEvWpqN9G7gJKXK3
zN8o29IOrXJfvTeduFyOKImK7oKNP2s/M6M8Pmbaigxf1GJ9VY2F+DHqZfmmRZLc0RxP9nsvUemn
1HVXWoC0d25HQ1S0xbWFryXFBDdTjFp2SfE3ojmNhjLPkfubA4Ift66E38ScYT7OS56Mm6HVdxB0
6X1ZKA+ZkVj5oLiKUPMP0di1yCsT77Qpt0It1TQIyAUKhQCnqX1ZdTv83a1jwd9HH/fXOubbRyfi
PPWnWUaXyHNF5hvzOoggb9YJKyDiAr4fxNdHDZT7NZsGZNB2ZpqfLerSv2gj1ha/RLn9VKCx90me
DFWYm4tYLtdilbafGJX9vsOd8BnA1HxTW8J7YxSzWYTogrOrss4w8uW45DA5eLO3gB1sy90wbXUf
GI29uvhAR3d3KRQI8Us3Z4/Vjn2F+1JFJ3oWuveutnGGWY2Mp+vYmWgPDQS71qlfjDg+4kHJXH9o
57oJs7JJXiH+zJGmA7/TfebLcom+ECdmsRo2cxm1mV7ZKu/yMJ3ykQUa4WDilAfxDpDotV9VmQ99
IN2omQNgAQuOoalNEUzN0v50iiX5qmsbH6Vcdo39muZ6OpTmCOsQT2BRvM6xgzvu41FfQbE4ONTy
3Lic0FQbQQ6knPkDl/23yHC2xXe3VjVXTL9Z7sYVxdcpT1aqLyyNEkimWTIzHCKBp23abBr4XcKX
9Sen6cvep/xuzCAfoC/DMTLXCjsei8XPgertY2HVHqt7qK17unYYap1G9h1i12HZyQtVXlhqglfo
hkwh/NxMnLhOpVnTyJRi341z767mQ2k8jDGO0Ykd3vAZ0+GmhR7vwxicH7NOBjmKYiW27uNU5+hN
cTm0NFSZ+jj3hTWFahjBi4oqyu5R3qGjdQ09Gpc5TO2Xph4MLM9eLb4vamjeGFNLTNporK46oftE
PGqtUXXdbXFSHsBg3Le1QnUXGLpiPxWD7X22DFv/HDwvui9ltQHgFuP+Xpd979le/35dN4vn3hpd
HcRioCKWacw107va+CxkTM012LlHhZNI+3Us0q08chfK4cKyhXU7xE6jD2rj1RwkFpJgbqYWJKGZ
nLeeLBYZwjb1W1gvbYt+Ix/nd83KHYOIQPTrwVmz0UTJJjsWyDaVN2kqZHOc9ICLiHmb17bZbq+n
JS3emeYMB98UNhrtfOgkWE6RxPWFlxFrF4wIpJaDlo1xYeOqTIJ+UeKuqTN7OQIFxRdi21d+1Wfx
X1I4cYEFezGvUlaEF5YYQHHqrA69lTeU3hi4iFGNox4U1VZfOLSieb+9MWar+mFudvaJv8H52RsR
FtxsaavPuuxmD042x3qaRqlZcdGlTRKu2qlDM1Ex7pvEtFN/xs36VqSe2q4VlGQ42pZdvdJWM0RB
3drghaia1VuUkevHrFomN6C3Xz5NOLdxGvcslguMxmt+kBOq1UAPdP9h36xFcbHAlwLKOE49YuGd
t58cnwL3JOJav+31HOO3TOI03DJ76PyxMdXlOC8uVVXXRvATZl1sI4LLOm9gaeImt16NszPON0mi
+tcFLjgVQjerKeizoi8DZIZt5jdVU36pNjTWnOAmSFSAj8zjRBCds57SNi7tW9FWHqa/rEa9H6eO
axxsa8OUhXFHY82amig61uY44dpoRMK5IZL+ip2j7LD01PQmr+V4FHmqPrbWarzdarENl1tR5rfW
gvkGSWGCnjmzx3E8GVt+QGFu3Mxj1OCSivI2wzXzNkUbUvntFJcYqfrb0qv6H2VRNJ9EO7/uJsV/
s/VVE5f4Hp6vXsXj7kUJE/eE8OgiMcvs9dUfgGtRsz3TrpiR6ecYv6qhbuJgXrumDiQ+te+pzDDp
IZnbXmXWAjW8uHt1QOU+DiB/Q9sGs+LE9PPR0Ty+m4xfuqZoek52jCShRFhZBT2mA0IOogJl4wsT
2Nurh/U3Xfj+6EC9pu3YZ414u4imhINaAq81e5RMdnZq1tLDHAp685fptu+cVI61T4BAdwmyZH5v
pLO8T+0FyBjrqr289ErNx4U5UIQDQmBrB63aecU8JPQLVZ4jfvM4la9qtygCkhdsiuRaDRcKYs4K
vIZsgrDANv3RNXWcBg2uQB2IOc0+lqY9psigxfTGq2osqnNsgpyymzH2gs6k+lWPi+QHOpCkDL1i
mNBLJRqxZZRZ07qPu1L4olL+ax5UNh2iBPV+YI14Tdj8TfGt7bxIXG2o7OcA9tC4QNNdcFMIwxj8
aVqjd2MpENLM9Rq/j1jzX3szWuxwQHn8E7zW/FxssZP6e/ABDo0qqmrk+069hHB6uIOdSHv4b2aW
3cU2uyK9VvjzPxTpgtUpiezucwKX9A6TTimDspraDpQ6rU5YPdB528PgtgcHmN24trE5bqGMR4lS
VuUIYZc1/5n2WauQBVMQ+DOVhQwd20ED3kemujGhvb7oqdu+Ttma7drADsLZ7T3TCKtYVo1fzsaE
xwj5RhTKNcXbSxVUH2VVlnj0zDo6FPHYfhq9TmA7lW5jB+UAOhtUvVd8iQ2s334k6+JgWHISJ+32
+U9FxeZcFOPkHAfKR86jDaoToWdZQ/gj148CRG7DK29z08YHICpuuMd0H7Rm0/ThkicoMmlom1sq
VSmCqDYQys8eausXkM3HPZNC46wkWg/wRNrkh3u+i4UezT7C0Nzp+oiqsQmjzOZCqLCMNlWnXhjv
IdC7bwBQiV3EAq2I4PkX3vjHGVNS68gZp1HQo3+79ga8vfU8lEfh1Bz8z58Hj88zCaXGGOCWlvsI
tB2xraRFVA9BLrBAMNMFJGSjFm9c4xp0G73cUJhhnmXmnaqwzT4//ONXK20my1tFnARmbD98tWK1
CjMC5gy6xFvvtiRqTsbaOaEaR/OoVJq9gAk/hn4kQZQuB7hrI+Bxz5rzZtn0jEd0AFxp43vdrE5Q
iXHBuNc1HzAfzZSHUfHm+UmK/Ux9eOZytEHOSROZN/E6Z5cGDFE3ZZNCO+GlzQ0qAeNT1pvTFcoB
gOGONmWOkAUayRhBoFYQKKTQBInXdHfPP8kT03e08FAcw1WhltpP4j9WllHhsEmjhAfBrwsuPqiD
N8/TxeTINXAT0QTmmpuXzw9qP7HGWM5o7Ng6RD2cMzW5M7mFW2GRtYt++qtiNTiBmDrunDltquE4
GAOePwMeIzphwxgkWQbJ+jUZrAhnLCVhFSLL76rDMmzxsRUylUFUjOOtZ1UK0ZHb0aU4s0aBkROs
8Nm0e+pkqyneb2uThyiPnQCP1orO1bNvPTnVIiQ6ABtr6Xa1CmQ/1WR3VBpv+lo6xWGrrCoONVz2
EvQtOu0whk7sT55R93BzpoFXA/95dKgHN7Jf2JGPb0Pp2vgboCRR6UIoPPxGBTarUnT5HJRlaf00
RRLbAbY/56Wd/wQQ54LAunq3BJmAoQ/HMRh5yJpoDNJB2ICv6C3vS8Ruh7Gu30QObWZAWb/7DxEC
vzDHx9tesSG0cuEFtFLuWRGyxZ4l1ZJAoVqJOHlymQ/EUmDk9vR6RQLJ/ELV88R4RFpZDnj3buc8
p4LMqUOvhRYniGJvu+NGb1P4+CV6NbD506CEoDFemOLjzwgr6PGGcerxT+vs0nCx25pug8JsVjaG
+EGjUWA9YwB/fnc93lxgOe5eQIldAPKrYP1jS4ux7vvO4QB31z59zZ7PjmNMAxiLzrgfS2APSWF+
CVg5HezSyF4/P/wTd5VEA8X8SLpGQXD2JU0zSjZzQpYxLYM+joQUvBZjswSladb3zw/1xEeUvzJV
KdOUxb3xcMGauo8LTmhm6m7rO5SRVuTXsVsftEcPJJO8//h/H1BDtTI5qCtkOw8HZCeaRkd6UKBz
mR01bMlFBJrwvnXVetOqOXthPGu/fR7eE6SUKmsXlu7pc/psS9bVqnplsma6kiYryNvKHnyOgSok
isQ9CTzE2ymfx/V9o6TRo3L0nI9Gnq25L93WzAJF7Flz9Ao13mE4V0boZjEeWS2X8W02GDIje2kF
bF9rrzHDOe7FSyTHE8uReE+WPifFbqE5e2flmPRitQGaYmDhq25c8ldlmYILtNLsfFfG8dUyG/ah
rzJi16xlky/sh8dXHIeagySG1HuB5HpfsH/shxh8bayciFXSR6QkEDZ0Wsy1+TlEuQJOiBdfmWg0
nl8pT2x2TtJdFIzARuKNezho45EZ1HfeECwWixKlLtBbkm0v8HZPjYIEC+aWvb4TDA9HQeeAALVg
FFW725uOYilAN9L8Thr/d6p2r7nOViFyfBe9IzULQq+zLc2+cgFZyjkAzvgCvtxdN30LMk7bcZk2
A+JQYbiEoU2g6EO7HjB7WndTVa7H3FR4y2NSvswXvuqvHvDsoTQ6cs+juUPsJK2Hc5+2jribfBmD
ITaiV9qpmgu9ZvXHQTTrSHs9q4NuopLgQqw5WPK9ypfW+JI/7AkKT0HuwOFxNyOycc8+NOpMO0mn
klZ1bB3Xb+BYP/R5ab1r17jH7+MSFQkJ4BgiMOtl+aG7yVtfF2kivlNHWwjncuzCLxBbTyx5pA4Q
2tCKFu/o7N30U69L1+4RhhjR18qJ10u7V/aVOZGWQH5adZpRQrzQtT+uHnYFCinXAHpQec5Z4a4L
QxdLnIyBU23ZZRzFRSgIVfMBi9vA5TI4bNlk3pCH2H9/fq89MVtPcAPYNmU8T3B2wsQEGnbkwk30
2rn5OoFzRSG9ln4MrnKxym74Rptaf31+0EfBmIA++J8EM9X7RXe+92rSCHbQjL2n6k4HRCdYwx2F
DXlUPRdsRGjBMG5kxnnQOBHF4XjITOzCN61VDZ/cxcromRsnqYLVTKzuCOaoHVRdGJZ94O45A99s
xB1itPXNmGvnRzJIzi9bRKA0sVzkcWud0vBXSl4MzTNmGS6/fr0tt6h/4aJ9fKcje+BWN5HHsNfP
8RijKHRTa8BEY5zkqXNyvPGWJkcsSuvL59/ro6F+tZ4oGC3PRQu7a2j/PK1zNPZZUustKK3h/Ua+
3CnqZhk0SSL/rwt2t8AQ3AOfDZmCgfnhSKku11LM4F5A/Gk4iza6rMB9AtMQTbj0xJG2dtO/3Z3z
x+fn+FgMwmLVYteISVs6PMPDocEKbBlF8RZ4qjBJ8EsK314ByDutyFpYN/W6qNAFGhsEH8yKfddn
ff1GJK3jj0PsXuZZ29/19X58PP9kjy4UxZMBprOHd0myOrtQTFz8NVPfgmxR0W2iR3Ut49y+en4U
PF1M8MHhTYlvo4NGqexCCOy/quDPryzz0SrbGnvXUqMEPKbCM5JgcJvCOriQtvfEpdb35iJ3rZYk
eieMqmyGQLXreKYxITnNnyEvQQVJhcCYSGbkF2/J9bc6q0kdSaq50rcWnXt1IAnEfGdgZXtV6n5o
jzLFuUu+4NpuYWRldQSEaGLbFK2hkktnbi3MvnU8dIGBwBkKChQqOSx92XZHMY361ssI7AKnBfb2
zTwBXMSLiUOYyBS603zrAQ4J0PjcC4EY1Co7NE6OW44d+YcAkiHBce77Gpuhed0lo1NfxW0OQD93
Yz/R55pmfznnas959YpsvWw8I4LD46wnLo9Y1/5ihCx135Z67aJwi1kQP+12lh+8dpn+krreqouk
LDPP5/xqUB923coNlC6NfaRzhUHrUCpXYTlNw7cIW/MXqKXe8yeDkDe/HBeAejmV7euhHCKYBFIl
kUC7RvxDujFBrL3ZkpsoVet8T1uHjJJ1aMfPGEadn9DQ1vW2WGhIjS5vvIOqvaoKSuxBtzBCIrva
shzD4J5Ljq7Hjod3MIGSmEnaPDDytegI2UD1MvqmWgsb8WhPe+SmRBmFC+ZTRnea7h0e0M48NTVy
5BCzLOLWeai2j8SQmh90n7SfoXhJvtpYC9qH5VkrH+lpG4VjPzevYmeZv2sLuz8uk279MmxRije2
bcoPxtgqeUhyPKVBonK7JcVYeWQCe5YZoYybiYWdkf0mF+4m8vw0WnF1YaJK6i4AD3RxzNtGmKGT
me0A1bd4KB1IcMoICV4XYiP1YP10sJn0QdRVNNrcx61BIpehO24BgTeokvnuxLXqW5R6pecrihtB
xZ+TopuU1U4flLXRXLbkIZGVIvRMwkQ2jk6Ip9h0fBHFrn1KcAB/a2B/7ZvEiryjOareIYO1ww1V
G2py/Sx1uvuOQ+51rRJdE67XjreokKpPWdJa70co+/rQF0s0Eue7g8YzIURvvdJK3mfe4qlgBo79
ZkIvfuu3aSYbFfHxfUmtpvy1JXXTZ4Mh8jRSjDAEz7VShhoKMvGXnvjAToAAIz81rA/EDzSHrtva
7zQA42WZ23bpk5I5kWKbjN53wFVMQP3UEuTkbEDPg3R4MVM/oB3vZle3xwR2mE+8GnURkJvlIVQn
L5EMvJwd6Sdl6/0la9XeFxvItz8kNgEvlSWaa7EO3o91nmKOApUQNmX2KsnDetQtJvy0SqCbHdUY
oY1MqgoHLSfzSCaQTK8Lis87yn/8jJ1Ro9YDJo6tF66ox8fxjv1aqFYVCh3XOyu80yEvi3QG93Vi
cr/ywcFJYTTbS9fRo9IN2AVvigfyssfWn5/GQ4S2ChYT0nicoVE7lgtBSBuJCjiGr1hL/Wur0NN1
4zTrqUjq9jMCBNZMXeigMHel2Ga1F8uKisZCk3OCWf7c1IbxoeYzvJQm8NTl6ZK2js9FwxA9asJ7
cDcylKAShsRxq2OMY/ZDpTTcRQbtdg0RmG2+q5blLedO9LaFbr6sWmKe5irOx+tdDKV8wne6TzAi
2fjCDfpE/UKTa7oAm1CCXPMPbzZK0IJAnGwmSSGzv2HeRa7iYECr6+SFCvRxB8Rno95FzIwXdCch
Hw6FqqIujKgnSg76N7RIp80pOnX2A1SEYNHFa0/1uOoA4ii+TdKlvp5gfF9oDh/f5PymITC7X5WM
gAZ9+BCyqW3uTOhPsEnjNK8RYUzt8tmWg3M3jY14obN5cjiYEHgJwYo9n/MygUJqFyx0Sib7LjbL
8ttCjOslDgU8T0Sqv7Q3HiEwvGR4FwW9uOdHnKsh06lALr2AX6ll1hfIdJv3tXBgosgwDznhSQf1
Ivdijjb9toeZOjTo7l+CMJ6aNR0u1ZJFXgeQwsOXXBP3MG/LbrWKuumz3W3uV5llP9CCy3tri8Sn
5+uzx2uYOVOVgdfslnh5xoloUeRuTiEYwDb1lwWOdER1pbpw1+TdCyM9MTNBeqtG+0n7Zrn7o/wB
zpD9YCQO9GsAvZWmQYqWZfHHzlGf59lzx2s3IUcX2KGIT0Q1AdIqsiputijiZmdjO28bopw+pUZm
vRuMGJEQLpRtPE2yER+UIaKWGHh5hyUqemNCvO9h3ktRHNp8Jo7T2Brz21bZThoodIenAqTtQ9V4
yVdy82MUW3TJ1zPB27dbOunkaDmTRF81ZOVrHWXr5CuindzQ6rPtNCtZEkxe2DEK7S6rvq6uSNJD
ic/3m+wpb6FdZ4d2zUEwMxgZFpTUKE0rmE2isE6uHU8/gZ7n1bf6rYNum70uviUob2nfTGWCMmDd
srQ+ahsNTtBiMnwJNHjqU7C+FE2txcc4b0pgHgYl7ZZ+aCn47QPKulkIAQsJxkeZheCjeuGkfGI8
mh9wTdo8OKhfJNEfn57fnJFuSJWoXzwxYE8j3QGdltuUgcHBFi6JY750Yj6xsHHIOkBY/O24Zs4O
K7xc0hDsJJS423a3cJ+RE2bXdwhn+q/1kOTHhPyd0FViPYKIdSiPEaC7ubpvPHO9QMamDxNpDWFm
lFn3wtH25MNxz++/a4P3cp7KQ7a+9iqHnqgVS/rJTqD/s2FyAbCU2l7osh9BJrRf2mRro/qAZfXO
ro5hLOfEsF3G8rKJX9XQtjfNuJmExSUtP9bJKUJz/cIEzwO7TOA6mz7bhvKjzHD12bky1hlBfpIZ
TgkBoUG7KkUcX64SsnUda1LU51GcHt25sD4lrYGl0osa0xcD4sgwSdNpvWFHcsutGXCW38Vl/r3R
ERG0C2L9Tyi2hncSBG4Lut5pl+NWtvoVf6fjHoDlxsMks7w9NU1W/0QuDEU4GtOgX6jZHiOCtPV7
2gRWMIcsEXl2WE9s3IUkHUEC69h9TMGjjuC35UT8UeWRq9yVePRsI4gnhGwJbnpCio3BwW6j+puu
9bqL58/YJ4pInoewEY+OmwDRs167E0QsIKhGtFU1eUoRCz3jwxzFL3T1GJXPm/rd5UXpA+mDB/qc
wyNTw/GafiZIPF7Ti1GYNWHqiGffrG5FPJeq0HRCfmXJ1w38ZwgFV2qLxLyMv2YLUgYytuzkMiU7
siFkSJVvTUoL96p1qL5pyXvRBqO7Lm/AjRaytg2zC7Z0Xsgu7RMjRX+VRPyqETjG6zzONycwKlX/
Rd8rfuTW4tKKm7J6+z/sndluLNeZpd+lryuEmIeLLqBjyDmTTM7kTeDwkGfHPO+Ynr6/lFy2pYZR
KDTQQAF9Ixuw5EMxI2Pvf/1rfYtYb3ZyFi+5z2ElJXAehj7euKqKbzub4vZVWxtsXLmDrS3AUGT/
KuK2WAHKtoKvhp5Z/9le8Hf5/E9iCCY/NpGc7jg8YOgZfz4DxeC4WZw2VoDDWatDWyErq6yxMWGO
WUeMiI72ijSnP7iK5Q3hjB22PMSVsH9lhS7u89GsxDVe897cxCzZ5EmJ51vtFQnpsMkdZAqPn15G
Tt969aPjwCyPOFHT7k8Fgfd//Mj/CSfgX0IA2Db8nQHw73fNd/U4dN/fw/lH898AF3D7yP41LuDv
Rbr/wAXc/oE/cAH2bzD0KJa1qXlghc9L/w9YgP4bXk2ulXxlGBRuCMN/wAK0326xoBsvh5U4zyvK
5N9gAaZHRRWTD3dOltdMa/9XlVK4uLCh3nxFSNjcvv7yplLNbC6IoNHVZC1qFE+IQrV8lYV5jMdu
IP3eb//p9/K3B+Sf6QT/x6P++59oazzuzG5Mb3/5E9Na1BPQZ8uXrf5savmPNFkIDWdPfSwfdU9e
3UYCX52MV09aP1Wje6AH5HMpW8CAirHppAWE0DrlQxXYbf9WG0sR9aMtQLW6/4kzho/nr+8zLlHk
IKAVkeVUjb+ms6isgQVPiICDZgIBi0nS7+02vwATSjoc6Fq1sc0k2w3IOk+I4uv1xhUmzzlts3V9
psPHJiUPuG004pSqjA535QyHjBdBf6FB6d1KkTPAlC1Bb7TGhyu9a2caoWGvtW/IRD+s7h3G8oHr
qrHpp9lE6ATKOkoxPlfVZISWUy7AcQinqZzjUSyWz5ktxIxm7EMixsl+g1MaWqXAxsW42CvzA4Ez
zC+dAQfHA/3V6bM4TU3GOo+cadA59Ue5utR6rTd4d5+QUoH644aJlWnXdhiVK6sde4PRJt14VWPs
6GOhC4U3elBINfKU4eJoNl0qZZuMIYgx45u4SP7d1+bNh6DM4aBj/rekEqkujFSw2I+92xUb1K3X
ZDC9Peiot9VsHq0e8plg2d7PRX7ITXBr+MnzLZz29YSe7+15X79osxh9dfZoN5j5Bame6FiiMIrK
Lm02ag2URYzKwRvbZ5hW6sM6NlNU0qYTacpIrpC7xqdHJwydTMaWz8/btXUt74R68+2PlXVOS3Nf
JtnXxHX9vmDjcYLNLvELeUayhR8H/qhM8m3WpNuRiG8eQqe19pYXQwcnemMe3aVw/JSuqUc2P3pU
x9QhtEkWDZlicqCw0xlGEjCLasJdLrfs7r09jM0fiJMkHnFDB0vlzcGqw3HTCuPeWtMuksNaMZ90
FNMkXX2xFFzdI6i/iGwM3M6c4zUpZHMuoAoElRv/yuxEfIkZoP5Cc9A4FmUGiiEZdo1d1tc1LrOw
FFD8FJsnNHM5h1qnMwKhmVnY4SzfgDP7CWc2/aG7ysvEveXO6NP8tCbUfegNEfJEEz+ctS7eWrtX
H3NiRkHCJYHSLivuARML89xJQ4l0x0MgtiAHBpXTVBS3NBdPjZuPdmaQplkp8StXlGFPJmav4AcL
lUXLI7NLEaga+y6BXUkzFDQOrYZUToOGEzRtnV1iSCebvPCsTyddcZa2iwUfdGa1Nif3ZI2oFrII
GWR4m3e8+8Qzs+AD5uDslraEzDMsu6KOdyksPe7cHQ1BxLXCGDN2JESy67qSDEI7xQ+FqecE4Rpr
q1dmfVFUb31fdGd6l2tsXotF66KpwxXuL2MSb/W0KX3Hu/YVFH+oFpC3rWU6m95iSoIXLvsHJ94O
t4yDT+zyk1zFnc24FTRFF6lDAjtbX2AFOc/mYnyZRm+evGpytpQ0yMgCG94DhB8GpkTWD4bSbAww
RlvVJsg1TQ74W6IcfdSnZhrmTJNfI0GQQNxGbPASL+UypLslIbkl0sbze6tJqZSZ4vrFrOSPVS+b
i8b2ced09mtm6NlzK+z+2hsyvnAjE2deQShcY69FlE5UUa9Z+l01eIjdVCncu+vsfixKlRHP6eS1
aZvmBOWquKekbAycmshxbFtLpKeEwxBcNRSO5kc2lf2WTc7wi0wyNLDFEXeWySRgpuwgJ32oqXRJ
PihR43cph4cB7Xyb9JZ5LC20bamod4OYnuBGvs6W+sK2qUSwjhtxzos22eVmp98c+aP2cMM3Hixo
KHvLpfMByNP8rc2Vc9T4Au8ajQiI7zQQYXyCEDgIxkxo+9LB892NMj3SVRYvoaN1BV0VDd/rvhzx
dPetsVONatm2mQLCqQVyCo0ZWOJdg+kFR/PcNmHdNvLdGTqq64pYmqvfInfnhLIG9Yn+t5nfbFf9
MhtZ7tZBh9KqxQ43V2JSWAxDN06LL31Y9DBt3fpoNlNN9ZuZl77nxM6nRYHQxlBSqg09L9F90txo
EYPRHYTVaUFVkCWhYsM64/ZvrnFX5HdmUSw7MZsKu3vgwFRZ6T/XNG3nyHJl/NQ7UgtSmZADr5dm
usRUEx6Gta+uIpNaxGO911wvywP6eVjcWN2yUdQabGoy06xjG2MdlTAGwtKDvDqQ/LynR6a9/caK
g8ymENnFIoMJFMXwanczJnp2ZoUU04RmjvddbAO4vFEhV7417DOUdeSpnyZfNxe2E3UuyRTpa+Gd
ZJz8mpTee6m73uMG7Zk/mKLroy7NCZIw9TBHPSFWeGmInG+nIitDp9bKgoToWN41WWx+KgstSdy/
gbaa46PeVvEhWRCjBON0BEl7jRpPfielKC4965jIdmg96YvpAP4ljzIjH+57hu4NPLXXjsCMP9tw
tzgN6mS3pDgvBNGUsJrd7FyoqsA2Ptq8JpYJi0rhkSVUqEHLZ4XRBnPIEOJOvH2Gyvxu1dj3QZEG
svA2XtneJf2aXvJpGvZjHp9cTqAzNwNM6LcIqF+MHJKSfG5YkFB5bJyygZWcTnnojmt/ib38YSjN
OeALEYOp9YxXg3tHALSwurPc1twt0tqVY96RvxmmhUCtoia7mqXLqS0MbZ+bWvxLOtSBQVeoj0qf
dDvNbLpdrWckDFxjn1qU+7Ra4b0QEQXZp9XUzSVhL5e2O8BhGeeHVO0KC+iDOhww+ri7hcUOc5yR
FATnmGnWNcnCtbfns9kqWCbtX5SJAglM6tXbFACZF5A0LRtSuMHUr5w7XMvgXXQP+gstWyg1wF1z
yalGboUjybYuU2e1YSGV5o0SvnjXrnW9680pPiYg309inLNXoaTrpm/cNsg5/o4dBpbcb72bMxx5
71DNSvNpYp0+sqvtIXrEaItTKeoIgvJ0nsRib2G5dQ+mPV2HSULgq8QjnR/VftTdKaCIUt96RoUH
BIiVb02WGlK/NuxYklWRFHTzOSSqjjW1onfuxHbUHQzzBAWmP1TeMmxXy7lPYypEChaLpKnybwvQ
1MZScnXnJNUud40U9yWrMzEUXlB1C19AbanJpLEynMa22o30l160uXjNRys9JWb8sFad8zSVwEV4
vVQHc9S/qppCj56mO/RN46VhaXwVI70FCX9srXZfnQDPuIIwgT5P/FIlrxsnGeTe0YwICsqrdGXP
wba67oWTNHsZJYdnb4iat2PbHgcnI288iVNFV8J3bPTNuZ87/SVNCYK7rKa4KYARpALVncMmq+z7
RK+m+4maxZRChjkJyQR72KgmSQAwzZojoXKqMdPszekw/fU6NEPDbXEtG0UHUEpwIVSKjHc3rX8a
2PyesIGuVapP4M3aGtI66FQWPuaNfW6JB97qV6LBUaAFG8tb1iewfNnM7zNNjpua7qrAozXCapxH
3nQ4h53UiyyHk2xMsl9NJ1fQVsZXLu0fZTw8LXVzXZnFzkXu/mxs48cy2ckT67eY2jz9nLvlU8Ml
+1CmyVthzvCp+cko69TyEFhrGnh4cRy/5OGb+l6wbx6nfZbGbWBpTRMUhSV3aTxYm3JZyrDO9Dxw
2rm5W8v1sasrdwP674b7nelSFNqNKE30b2ZztnTnplCbh0bXk2ApOUFN2dxkmPhLsVMqg/p5DUau
m4tLqxFNHX1kqRAgWw4wZMqlCIVBWjyhXOPJNvPklNuxsrXsnApGcFGsL/dq35dnMvzlXjR176+y
JTYJiYfLqKvfq9Se+ZmJFDj9zg1dhx1J1WmTNZO7KURpPUxz82VgxKObY+gZmxzi4YiXM5rIzVJ9
GNFzLppnsvctVyNyhPPhNEq/m7t0vjPL9JBNxbARmbseq8YkdFXRjnNaChosyF3xo3RWkBdU26Hc
06DJO7K2zRDnnnlqOqO8TyhHQ4vUhZ/RkXfoCVe60KyK+pWaUYJN6Xoic+1+Udj3uhbVJ9nWKTRa
BhzfoK2GDbo6fiJM3ay5RvGokwRD8nJ1HtTZ6nZV07lyv0h6JupKl+HCVmQB6mTQTEB4aydbb+dJ
ZbdUrNx8R5VUFpTZRBkegSN/jYdfIqfKgKwHr+O0ttNgHRDS9FFZwq5X39v+1yTIhI+l6xYEv2Y2
LCNU3ET3fir5ylKiIzbM+rKFHF6gutIouJlxpmxTy3zoS5xuZmNcu9z7rDr1sRgScTBrvg0UMZLr
XpzHNMkIDoPJfZsrO92SSr2wNXqmtLr2Jyv9KIt2uai3N53jkdRPsnjeIhPLiMwY+w1YSuXic9Wv
T16p7cEzFEGmO1Xo0W1KPV35mNOe5/eVpW7phLor+PKFnCwr7EEr30+lhMqf8pO10jvwM73bywst
3MuGzos7hnX9gbYo9jQFJo5yhkFXO+XGzRx2s3rOlOwKeyvjPNmqw6KB3bmNmjPi7OBpwu9W5iV+
vnGjTrdfk8sXtmludbDpUPLF418g6kR2aMD0bHiAIjvJ8q03cwVW59OkU9DUM4cTPX6gIzo/T4Tv
/cKjIsbW7WcCjjs4K3zosb2e0pXJdVW9wWevewJZZj4adaK8cOeWp9Gwlz3lz/FPZ2Zet8FhHND5
ycPk/WuXywPVfLPfoN4HjgfEtGY+p9dpag7QEKlwMo1Gfe7TsdnS7aWc2aTp+wFzzobgCzYjZtnv
1Vian6vR0SmVtcsfW5//ZzDRP+mI2+/68qP87v87SIg3Wfdfa4iPtOSu313xo/pCOawItS+32nf9
9k/9jTuqIv3hGYSLzr6TMAD7tD+kROs3jyQiJns8sOyq0QX/LiXSTu+y5KGVhTSGRfYRlfE/pETr
Nzyd7LVd1k24Zmm7/y9wR/9gRP1JxbYNW2VtzE/GRR+g159VbCPtRQszApndXJO33PSoo6JrxfZR
EJhhVcLFcBhpkRp58/lj4rShNmEbLymM2ydrq0ZNAjrA1ER/8fqheUyM+aPpZX3jZGh35QzcljJv
cfK4Lp+FSy3qbfNan6tUYZe62uZ5hJlgWY4O4ZcIvk/AbDzM6eru3ZxTH11dzXgfatPRYs7mu27n
h6wbho3W1+v77FAOMEPY6fe1Vy9HMYIk1rL5sfLq9AykstkaKCKUMI+kn0Qvujf6deYorYZ+ozfN
tbDgInvw9wDmcKQFSpmIrbNMN8SNYYQQjtICSAlZ+e5WXNnqRJT9Mv29nwjnFpEhxnKv1nnnt+bW
MLPm4Ay0YCIhGptSd8afUzHLTWeY3x1o/EitUzWoiVEGeu5lB7vg7TkpqByK0Y1nrRfjQSta7mMV
FNH9NOpOGU0JeXxfw3lHz9Ctm7NalE/91tepNewbRwAS3CTS5YDfkTufg2Prncud/lnKzNkNg0EI
HSeV944uR+VuujSPvTSYYMyx2I19XvyahS52eTVu5tjg9pXIZTfWVbWnMSMGpFkZ26FTq51bNs3z
1FGtJTtLnIWxgrtMrNbiqt6Puzrp+5XeyMI60rykBbLp1n2Re8rFSNUUW1xZbwFIgDUktogGZpQU
/KxKCguhqLkMLuSBJeWndOPYR64tmAGhs17BbVpXRLjUt5vS3deEk7burUvV8/r+ON76VemFsg/Q
rUFljjOVP1NJaxYf6rNeKFMY91q+AZOvb1tuOgHFxFmI19vCKkylq2YCVg1Nuh51GnS5Ma8cErOz
pVRCQ+Jdq8tUNtueutTPyaEARK/pR19M0rTO7Lx6WGK5/HChzJ24p1SZallTTOa5utXNYs3GQuCk
TKs3LBepb2dfQinaY29DxLt11TIib3F1qi+E/d0n046HzUSjLKWdZLKiwi7ciL7gMUpuvbf1rQG3
wzNBzw4WqmPs0e+F/43sRIn9mhqTW3MuLtV1u2Tj+BPCy0JYztCpUwIQC5Vi5ozu4RPh0kyTLZ6j
mL9YN6ytk9KpQW2tnzpWHFB5gb1Zzw1yhJL/uvBZ4qKwdS2iVBivJySRD71bsfoOyfxJ67D1NIJ4
y9GugwLF86J147EQ4K6pgtK2hmJpd57ZxfgTFyxHdjmieibqpir5FQ2jrZ3bdoaWVpXNzp49AO88
aBbivZUkJDSWQr60002DhA/kRrEl3+ikXJ/1sSPGPZrTpq/LjTrP9Q5iJLhVpVMDW8vfardXo8l0
4le+qpJGabe4lsn84pC52UkompGt357GteyMO5rFHqg1Zlc9gDtV0LfuYynj0MRciq10muWlZTMv
I6/O2GhXtLS8UOA67wx3kncDgOJvFBbtuLjSDEhh9gaXIShaRhtPSaDBUTqVpjor0QRE8azLgQUz
/Yg9oCTbqy4JYIxjkpRWjEe529YmVt5Yrp/K1C3nhJrLr9a59UqbdDiyEe+TYDbtedPDQPQ1ZJRv
LeYq7PH/t1XyZThURTkddRyIzNnLpiny51wxrSZMpwxxzFIwFBxcmXKhTOsFGLnSyvyV4UC91Kwu
syCDVYWuUZ1dlMfbXUvfc5RxidLnNi4CuCQ8oY5ZPc1cups9qki1TWK0pBBoBnk+VLO0pKLEEVM4
wxvABcrrrmjHZoVmpFOfnSovBS0y9ImW2ZMuKSv1Jvckpk7xudrorB14dPOa0iGs7YhfMc6OUfHE
3jATycyv2nhBTBMtezDh1Y4/jRYYkiezkq6ABfFJwxg+LzxByWzlQYFnOrCKAhW9I9eV3iARY1pu
67JnMWJWPwEtvQNS2Tve+Aa/4mKqyaOt3OpXwRTIjU1qg5lU03ABixtmPm9+jLGxnJWlFie4L/yw
gNR2zEV9JI3BaAIxC22HccU5Zog3iyeNN8zBIhKFWR4SF3HMmLGnAeZePtK2dKNsId3Q5hIOk8Qv
69NB/K4X7Zs3LmhG3p2L9dnvxu5r6DC3D7pkIMGMy9uCuSt35gvYTzMQfKz7wuoZ1W+zoeleDVoy
NyDRPivyRUw/oHBIrKAgQ4rh2CZD0QPhCFOq8HiZ4XHfx7QF+8CKvAcB/OSuQOgJ5Zi714L6Br+X
+UnmomCK5QCufR7CcmdCKn5sRif/Ua51xtDqCieY0zTeY8Nut30KNq4cZfG6UGlz6Fxt3br20gYq
Ram4AJz6TTZ1ZYbM6fQnOrW913TotzFzMn6MCoLEOhjO0Vp66ws3vn7nFaV67ZoEQULhR71jxlho
Ke8Pupsth8kR8Us9MhAcaeUt7hF8fsLhKVhfcIjZ9Xylwdl4VMjPbCeqOTaUrFp+6zTO3svTKYTl
k7y3S2rhhm4M5T1XRLOvrBi1R62svdNyuvBedvmLZW15MNUwq62Z2t/ZvssXlVIhUWjNVcyY/6A3
34+aje7AtWpFCiv76sxHzEwxOKB2p3WRL0auvvY136iZnGyAkbF2/RVJMZMsO+ruZh8H3v0M5K3e
MZ9bSVBx9XSwvMMZazsuET7ZgyIE0IX/KXU5BxujO8ZqG59ptWwuGNvHh070857S9TZMFMhzC7EE
yjcNLLg6VIOf/IzM9Zo6u5wro+tcRBtrR5G4yobhB7sewVAAUXpkiDJmmWTfzOsKJbmMTPns5x7M
JNnG68aTyVbpm2pXj+V5cnFr5A7z04FVZx0oY6IiQxCcuVF0cjIkoMDqscvjaEJb/8C47dJnSlOU
T9kF3BKcSl+0dAAmR0y71HGTbFfhroe507qnbHQlRwgoCnAuIIwmTW3vx1Zphl3h2BatpMA4qeux
jTYAlaF9YDeD3iZcDdevUrrbOoXO5sSu8pgnMy8uOsUVOgft5mVlonoHZOuqp8Kd4u/CaKX2mMTV
bPnEQkAfF+go2FqcD+p7wcljBTP1TSVS4AwkTlBUMvfZrPtfnaH8qgfbeJzYNIZuafc+dd44sK2h
KX94RjOooVpk7ZZVoHfpTBYnvVG6L7TuUMXF/6ocHF3bam5ScCNJ6kfT7Lst3XTWph3z9cHKeFRa
l/rcYRqDTA7dRl26zOWuRblxXeo0Q1mADAc+8DtLsV9N7pIb1i3xphROEq3znH1Twu2ERMuMvVx+
99Xl+U5FqY/4JDCMj2zJq3kdorH8IEpi+U5MqzzddV9cIXIUQW5i5UrTZ2FttfLdqZD8HOyfprU+
is4e/GZQxh/ZYF2yfOju+yIXe+4pLNHbTWE3l65LviHBRe5SPbSq910V60M6mz8RWrdKreLarVf9
BKnjCVTEHmHtPi5wLIPG3s9r2fsOhimWOQB9zMTed8Lm7JnFjBqIrtZZ3OknNSzMZEtyZf2cszjh
tTkhvDnekGWbOLH7B9qRNW9HTm5qkOIhW18J7VrOVcnTnw432CsMt+EJSxM6TwJqyK/0RVwVAfjd
UbFV147OamI2yse4hB+9ejM7lXZwD3lfiGhap/XOo/tM9W2vG7nmQsI6uqut2Jx6QoSWUKbrpEpk
EI95P0zsLnsQkr8lnnzgPMtZnaCq9V6W7tyGLm5aBzldS9VM9ooolHs2upS0U7S5XsxiTL9VuNyM
XDUgf4vFM5arMTCc1Lo3CRpFTpOiq8EqU3kZG+gp3HLmdN4WRe/w+yyUPkpkW5LykV2CKQ9i0gq5
cJfT5R4VcTamaJJs2FPeP5y9RnvMBrrSNVfM53KAkT+lbzaURCrqUeD31VJwgyhpYI3lTKE5G2Mm
rEy7B0MHLUt3H4oVbGMl3yqaGDhM5GOZrnD0UZN2NK92GxdtiiIDh977YTokhjFsp46md0IwJ2pv
7u1WrlFvi/aVkKnxQI6n9eWtHr7Cfn+2b5Xx2N/RdbKipK/GEXtLV+JtzUo4WriC3zmpq58TjSUY
ThtzaxUSy1vmtFfW0PZh1adpL/ty4mYxn5Hhrw44pJM5TMoeMmZxjiFF+6qKOI6itJT5ZkjH8mEd
5i+Z1dpukuoULppyi2EZghhhKpXqZPG1m/y4760gTeb02dEpE6qF8B60ZcpfJX4KiP/xKECxT2r/
1NFnwfhQeqDwUn6JpxvG7STyVFwpHa9I6dn0Oy2dt4YJjEB80xo74qSEYmFWbwLb30Wjpl2Eo1BG
7BGpCyGxUd662s0Q9wo+LcSmAyui9bDiXgv0wmBB0VT37dg5jJGZuF/pAYx4w5UPlrUOm4TKxQA+
pAPbyp4/u1FbQ3gFPHaL2rRfTVPWr9ZgkfIaZt5DtLFTiFSndUJBQWy8zK0Lch9y9uPYLnANaC/c
DGtX7Gdnzc9pZj7xMHD5gfKpHggStqh3jVkG9ay0+0HGaeSoS835nPH5Jm1PJJAXy+3fJfFx1813
rM3dx0403Al1Fl1vJQ/GsZ9gCvpcMM7ScNQA3sHy5MIXDxw5K5/xumD0qfr0lzbY7putLNk+V/v5
6d+wMbQrMimdd5aW3L5dfZA0sbGzvImlq6P+0NxsOv6bdLI1Q+iwfNXwxp3aspFehDdfmsy+ZKmM
A/xegttCemXszNjtaMv976rU/5fvnpbm+3/+j5+1rIZuefgWaV39sxB3c8P/a/Xuf8l+6NIff/0H
/ibcOb9xFYPEQikQIZJbseAfup33G+lf4uqAKRxyV7j5/qHbeb/hlgYVrd4cc9bvvsH/0O3s3wys
0xjS8AwSNFKN/4puBw0AN+GfsrgkPDyN1LVl8efxH3/x5GUiHRJ8GlmgemN86GUZeMUSzZPzFovE
2RhOe/C6fqsaW6TjHefnEJnzh5NmTC56YTOiV8kTZ5Bkzaok+fOUUSgO1XCBrDElT7wnc6p5rW1M
+Qv5YhFoLIWRAhsgpjo48/Sphw8SaiY7bOgjOOB8u04Eq5bUd8W4l54LW/Rt6K36ZHifXScPC4i7
ivHQN2dotmafhrWgWcWFQA1Ic7YJHpJ0YBNOLK93r63HesZ8VTSYit4SFIqzb2/3ikJd75JpwuOz
Gls91iExQv9eIFgq3XlSPFR/JSzz7KAWy/t8a2TLunzbas2mVbKgI8lq9vEbXT47JmOSjRkd3hZ8
afFRV1zHpoPWfAwDZqKUrzsOJm4T0niXFa8vdm9wPxWph0uuGzvHK8Oxv203mDc6qT63HCdVPz3L
3Py5JiskYS9/5vWpLy7bwNzbcOM8FdgUjAxwoGLMRy9XdjQvBSDrNtyBxYHEJgHzLNmZ0wOD4WFK
KrSK1gh698nx7py249/TcgM4hcSw57suSwzYZ6Xc5lVCeNZJrm1mb7pE3REVQK8sT+r8kdAhdy00
T30hiNU+aUoqzypuoWHQCf0OH/CFIjaVr9pA557avutmcxjymh3NYwZmjOkYoU5MFCUlgwhtwZET
dzXGK5Lf3ufqYsnr1+NQzGNIf2zUr9PhZpoO88XYjzEXB1a5L0Slg3Yq6f3J1C5ys+ShWpfHycza
z7WV07fbvMYs+Kx5+dHlWShi915mxX3HVaJorxo3TQU9RCni0DNmEZYlsE5I81gknXI9YSPxISg9
OabXv8yyel6KvPcJw5Q7xI0MQm5c+YOqFr6ste1saIGHvgvPjGakZwgh0aSdMaBddbs5sgUdAwbY
YHDxHmTeJdawlpQipBhmV2bWFYvLS13zK+VikecHs6A/KGf95tnbqS73+PLIAJ8bex/bGR5UCkMS
c0f6MoShiHmzfHbJU1jOVwb6tK6PuVPe0TTPOrMJXYvpUW6WcTzqNmXPAIFxmD+mxc9VHMWSPevN
kb/1bBu5jPQRxt74sZafXn+1zQxcDQzeeithbHJ9AZF79HTNn2XNz68tx0kZPnEkYb0kMWQmV7Q0
LDPEftsuJn7BRhIq7sJqvWrTZ87g+27NXhfhXtQVS4fOZGMHxk0MT+abCfRQuFVxIhGEx6J5am1x
ZXA25mIPq1cPS0vblaA/kUDQRfSsve01hYS2Mu+UXvk1p056xMF1D6L0zEj1a0rTj7KTjCFL9laL
1dkmiRq1RAY9vHI+togWb6q1/NRWqH9r07jXqaihZ8YVbU28N6LK0J4ScxwPONj6u3L15EZpbjz3
RJn2UzfjiFFcHAded6/31mNn1A+5O51zr9tmRVb9ytfFeqExadJ8KUy/1eMny0Dnw13JB9ak/UNO
1MXqk4NQ+92YKGeZq2FHWSkmoo+VuFkwlHYDs+ZTA8xexMOxW5THeHDZQ2bvJjQeWoaGaHZHsakK
WC+Ku2iRkLQtsbKmpAxhqP0RE5IWNQ7JesSXB3m0LcMps+c3aR7rdSUIJcdXFwpShIs6+ZriCfqI
xYXSp37QW3YzkDw1hrHJ7gOzcrmqH5PMnZMGbChIKreO0n7AWJmr3raveEzZd0s/7y16tWheynqq
OYUJKDYeIH4a7Vupu0+JRnw/8xgGkAzUn2PrctmvCzPoV+hBQHaitn3VnfYtcwrQf/FbVx6UznMf
2vSr6bEaxLCoETj9hS9Zthv5cjRM9naoOHepejDZL0mPKuqfdQcdiK9GwxuyPS5FvS/F+GFnVFvG
brxj1maMUjcQjdmY8sga+NF5cdPeZKRLoLomQi3sCVpx6tk8F0CQ5/jmqqYaRV3eet5nugNdcM1C
p8XFw84k31pr7SBl1g5WielBi5Hhpu6ku+upKbMHDG6PYCih1arEp49sIS7MTB/9zNI+kfPJ5V9v
7Ap/7B5T/dRbIe2fuLAPOg3kq3t1TfFeQqEWU4VFxyUwdTLNR/gRPGBU96jiw2Q20QlxQ1DcCiKc
k+fdeYyVLqVn3akXb/HQfiCkACY4jKg9Fvt+WeJR15zIwwWXOB0dHOLSjsPWoXjFIgyYOuDi2mdA
2jdA5oKgsRzhzgHbF8YSVarT+W5cYzqzsXF7g3OxGwHBlsRgMnYtOhttKv00npQpZ9ztm725NpRC
CbHu4G9imblUYtpSDxxQTXlhl452w6e8eF/m0m1Eq6MhdP+bvfNYjhxLs/S7zB5lwIVezMa1oAs6
hZPcwMhgEFpcyAs8fX+I7jHLyp6ustnPMi0zMkh34Irzn/MdagnsFghClm27Pj5Stbvv4J+EFccM
vPtLu+z7PdznEK/13Ctrpe/0Zj+TasCnVR1Vzd2QdpsV5WbLnCdYm5xN2Zb9U1cYEAS8b6FSh0pZ
6xt7z701/Ipfrz1YvPlM+2DhI+s7m1EY2hF+fYApg0cFPPFSp3tAy96ZELLgKZwnOX4Ia8jejHBU
c/UA76KAouppOI1zfhm9f5YqYcqIcQWU68Zw/XXi1m+2mT8TWX005GRsJF7mSAaADmI54sjL4q3F
UhW1E0q0vwFcuWwn81gh2mOjoFaLO3q1BJ3x2jr93s0tPvwKisEU47bXCb/FE60AnnEsy+LSJXvL
EIx78KRs0SiPijm/U6SHwu13hH8X0B6PYKI4HTAji/dsYgJjZ7BJMnc75f7KUfGlrGH169rv3qwR
Cmlh5dph5PKpMvPHUetojVM3kpxrZQb5u2mli6xznlLZvuv6Tw6ErSt/AMMdhuaIcTy0u2VkFnuk
iqXShp0rsy2aDivCQ6VzrCsYWpx6evoEFKtXgzc6KKxlzESzOtgjxfHFWpLQTJPdPNgpcFqMxA80
/xWf2NIbPhvkcLtWG7xnMX+wV7SF1JigXGuldPs5wYFYlGo3UEtShvlHMh/wWlry7ngTidbbSJoE
jrFUg04kCDp4IUZEbMJTBtsqXgBBeEpw6a1jCCZlkPzoHq9Sl9LaMDzEJSKDW/fnJNqDbDyqbCRT
ketnpeQq7qxfdSeXvtItTjLlzmi1jW6GrLrVroJathRVvKLp0OAVfnRSwfGNIVkld8PUFaj3GuqI
OIjY2WdhtsDOrjZ4Ll+wM6+ZNN2M5iSwbU2ReOziH5cCQsglrLb6oYnEgZnk1TcE2PicguW6TVnn
mY5hDfOddh1gMFyYDNoKe9hA2361+nofc3Q6axmm9iVl0MsmZeE0IxwzzFFSsha5glwz6/CqpKKa
DKuHnbfVMSs1B9M+dbnSWXTMHyeYXjDtFUyjmTFEnXvzicLsqEnjSpGIaymJePf5o13VX+il7Qo5
GZ4hFIM40W5Z4X+oEaaYoV1EbVzaEQdQCeZDrgKbi0MeAdbJdPzB7LZUEz91SI0QU3189aJs9rQe
ANrGce+W3knPmoNR1690z+1if7xTffiauuKUxcaRfQLHOeca6gqkiRUP2Ye57U5o8LYMzMSqoUqu
stDeeow3moOpqBDWJooSwUIsqnWVREfpYG/AALCYnHEhcWATtHpOmmnna+mKi87zyEfO1IPQA4tK
MhUPfSFA/7f4pJy+ffFyxVm306P1QNY8gcOx0EMbP2T72cTcAtCBfnF0rd8dqmFWqTL0M7Rwi8Wj
L7YTvlJs9vVY0Dah2aCqaRCHbiSwJGvySN1HvAsFbvXKMHekhu19loSruA2eMmcKrxmlk8u+qauX
eqpZcaMyH9yLNgJyVFMCPdGo9I0F7m/l4zebJp15Je4i0kMOQaCVU/gbt8s4+ks+jKjQ7sorg6sm
uOr1pqBWoVWbMTD3U21WO7ezn5WmnT2PKlaeHJ7ICorPptZQQuhvw/VdTLvS49pX9t3acyPtDqaq
WSaFG3wQXrkmCHULYXNiN0R6QWqbNhSvNbgH2hn9XrIckAeuyvKQ+sENRwd1FSXDjBi8bVEU17oP
iCIU33Fir7O6FSvmkeYa2ou2pAz206Du6Ipg1Xwb9tTsPAoflwDGqFvl6CZNRp+DO1cjlVrz0DLQ
ZICUcTKAbSDjzn9wWjayOtQWHtS6g91bz0KjwZmJwMzg0Xd2UWAGEJ+9aMxNWVAIgf6vrQYG1gs8
0ARJ+trcc/7Zkkpg8auow9arYgF6wuNL2uAFJGk7XVqZ7mO3fmx0/0KKfxnFGEzT/pvSlcVgTd3C
qUMK3YwfDGQPxeRc3A4jwPyyiM6FXcLpsTU0bn8lcZCJKr6LKogDEuLq1thAMGFOhbOkUbbZjLUp
loYNcK/Vm4+qFm9DbdzMSuzGxn0opVy3lGBgKGmOafwjLe8dwMwOusMPdt1VWqS/695exE3wSWx8
J/Jfnv8aDgYuhuapzqxnW+XRIRijX5rrfNp188GI9d3Vults8ttrlrjkUQ2jfnI+q5BXQY/XxHs5
Mqt234hqZZbkduPvnEv8MXLKmOwEhr6+p07QbsgbUBZEfgBpveEgkXTTvdbtcFNqMad2fK2JV501
jTI6KkJERVulmX1UBvSiUO9LBLv2UrrSWTMKzoCUN6cJX83ZTQqTSJe3zOHDTyTUJl1/bdhCmix/
buYrYdx9RaogXVJMpLRiRzEhTLZCtQeE2ntG6WJZZOfAbs6VSJnBcZiqpu8+pi2WjXcZ1UYAVSpa
Sdwk5As4tI3DevT+DH223MpvWdVv2tRK0TPGT9N1Dtihe4D54U/MMccIExBG/ZU4PYZVOlv5Zrn0
u8QLpuLNm9yN7kTVkiAqh/ZiXdTeW51gYqVUs12Q1cBIRemrK1ZhYnzESXuNo2BnM38z541EOHKd
eRQHEJHnshoScZoOmeVv68bmyTcOhWEe9QHMV9a92CLHOJy7BODdTe8Zq9QYVnGcMuoxl8ChWLRZ
qVJnxK5Cu02IPtSZ4j4lIT5XC3nDaLhmV7Cg2n3UORyl3E8rLnfg3g5dzE7YVvvORNJQgUYDTJci
wPvZA5EuKncD42pW5rnFf9qa2iuqII58rWIAaieevog4tu7Cpuoe3HKMOIrin80YZWFebds7J6Lu
wZfil8Ve12rTyhg4+nlRg5bWh/aZNAZDNHN2ykTmGJ+HP8k3zYwcBjWVR5J9CLNwNdhkBJKmj2Y1
48mU1eyIx2tOJ+9hqFJEKd+wMbaAiuyS5mtGlPnqO1HWKs3b5yhW5z42fzPrxjBaDnKmWWvV0rbq
8YUEK2EPQAkITZKdd4aA6eNsucHFTRC83CVao98A2h35sdslhMqnYuQbnHhJqE9jYKpMdelJ8vcF
1VB0dS5Mp7pkfPOan0PclKdIjzdp7pT4Zr1iBcHcWVnt/JlP2cob5BK2xhof0St1D2tv9l13AxFe
GzHnTBmWvjS4IpvJ+FZl3r6uRgvMFy4Wuxqsg9OUt7pL44duVOPajYsNlR5im7fqMJlsyqlyiZIW
Sfos66peYc/FtzxA8NKqlLgAUhCuEfUrL3GrG1V7TTq4HrNKUbgWN5Hd0Lo4fvqNkevhRg/CVK5j
xWPf9qFzZpFP755A2Eu4C7Bev3djO1NFOb8Afd7Wdky/dtaO585u1MuYx+OnlunhT1ogdjL4yrUd
DTm/TGw7W0bnTBtSu1x6ZIepJ48PWVUvUs3Bt/5qG9yjy2AZVliBvM5+6lyqglq1S3EFbntz3yjr
x4xnT8iokaOKH1VZbBiyb3oyvyM979Mp6qq7Zur7XKtvAy/xopfRjU6BYBEG9g+AxO18RjEdCg2g
sCZHDVAdXpulZTdbAmzPnvnLhMNjZNXat7qbX/TjKpfmye2GbzFIdlFZ7hmpH2M3z3ZQh26JJU+S
GbKukKZGvIO7vuXRz+bPhSnirc71E8W+aqMzO1lo0ozvWfDeJOpBtKDkbtJhmj/V+wCU0gVhyqGW
aJFm2yphGu660viYmpFmArwjazqbV5XERdOoUxx8VebT2FlkLOxzXJtvIwQ5SEjIckh6iuo+r0/O
sdKWE7uS1kbaSiuCtSWbnqPI9IbmcXBdfWcYKCCuaRzckt0voy9aGfKpDzTub7H9ruk53vvUSQE3
SrxnDk1/3g1QA4EH52NUZGzJI6ydmtiH0eYuwgrzSvu5Cd2VzVrWssV2aAlM749ZaRw8B7EnRgBq
9GQX6iMOUaKb+YCKIKw9g9rd6IulGGbb/+jdVZAAMQ9IcWpWzk26XFRUhC2K9r3RLg2i9BguvEqs
HTaeETPMqIKFQ2mE5ULVwe/ohys9VMNbYRk/mhv+zG+V01PogHsGS9tbm7EA98V0qwp+XzM7kP+v
iz066KFx7b0T6QvNjmm43/Y+ESFGlIH+2OXlBwYRm9BGQDFdtvdbluOhfSLXtVDac+n4xIFsCpA4
Mqv21PfWlnoWFmd/W6hfysg+Gp/MTvDmIEqQoBlG73fCDUdD/CSnucqnaOmM+tZxu0OKv4Dus6Jb
p4J0zW+Rf2be24j9MYi+WbKPjLzX2HuWTvrexC8oGnoebyukdp3GGzSFc5PZm6bhymAYZ8vXNvg6
kdSK5piHPxV1bKmRn2qIU2XIwLrziZYQzwWzuipsiiZolTB0bxFAUtxo0d0lzcIllw/QCg8i+ojw
NeCL22v9FWcOTien29W5tYs1kmK2c7WLJ8/8zDpzIYjO9aW45RkX+toinC56TAV1eiFCjaOGKzoH
hrXhgD0y5yIfFGqpdY/ONHzlVvhdGuyClHJeiYusEhk+2r13mFjxZBHvM29iMJFHJKl1ca/wQDry
LvtzwRQkGF4NcmBV+KOYJUhcC+JeDJcBa5Kfv5aj4sNtlpYz5ddJ6/TDYBV7GAFpzyhCNc7WAdtM
Uulgxf2DXpcIwgx5zbeYhq64Gp4z8ZFBrEp699Y3FtH1YkGJw8oIiEq+W7FHqKWfAxTuS2dT6sv5
+cFKY3rDsmPZXgLsYc9GHM2drztJlaFRKm6JPg7XpzgJjsJ0aGXRtqYYN4kdriewbykG89jyli2z
48hdTjTopfltsJ6LblqAps5PTrwO249OHEbE3navdRF3b9psaAHs9QMzHqN+4B5lGce8Ok06Hx3i
ZHRIvX0TT3geDgWnY+L5oHK8eF0Ur9l0yZx8Y+sfGlt48lCVBxUSVOf8EKlnq09OQ7zO9JENJODZ
OfjkX+OUthBJxpBHZr4W0ny6i6fvwFQrP1GkiwCRqbuHpTYUzaLPmhP6cjnMsvN0NmyukIO50Yvw
ShHBOjPMbWLuIis+1/Jkp0ywylQR+uOYhLIWez1WHIGFzL5IDkvBneV/EbgYy+TRLo52dnI4fGq7
skUq2pixsSir36p4NZu7CNaxYP+r3JvM+U+N8hTEyCEi22W9s6FuLSJs9lob4ApiBh09oXacOmsP
VzDsB0wtdEB1DHfOteC5DbfSH97N5HFqCLXO5acWQZrqoSi2XtwtkYdbk4UlZo0SGws7gaE33jJy
MW/X+RWiomBKwezDsxcUuB81oclVmOPAFlYOCw2mbeS79xHMwrqcul3K3YuzEy0u0x6EH7l6YzUX
fUZ8g5mkKC/JdXftmWAFRqYZScXEv48Ys2O2YVgTsfNkBkQ4L99bY8PdLHuoDPTarHtoKI/E/ltd
SHh/Dk75QbAeIbO7Q+6S96QnHUnmghOhkVan0a/fU/U2zVF8vWl+Yax9qHOQIV2K0EOfSofjKSKc
6m1y7ZKCDJ31cX8ct7WrsRbTwzVeAp1fevzQs1tMZailVetOlvELoKXL6FoPo6SMXTVbJUa4Aoxs
Z8X3OWUOIafGXucJ+e6OqVrFfzl+DsU6919H41UmZ5MCAk7oi0mDDsEjOprZJhAPudlfjebXYGr7
uKz3wvv02/iWIMKK+BrodFy4+HmmcRvi6eacMKTlPsoIqK2j4E0Mx8J+QuQ+17nJ8budcPGRjCMT
yOxMtk9TlkRLrTXffXtYZf47sYMH4o4rGoyg4Qb4uKTHapLvk2w6UZj6XYRfFtrxqkOmJMImYY+6
8Ua6xRm5wESKgh1Fb9BDr/NDNnq8LAaiyXaTXoqgTt8d2oaJJYorr1e7ThiTrKdoS2PkwtfeuWbz
RrkMgRpIxVOxjNJpQ9XtY5iTGted+HfQSK5m4uSDgj3EeDLbNNzJxqzR5Ypd6Gn4kBMeZmkgTqOG
gqRwd70LSKGYGfdVrX3Rm3UuJsa4mm6diSp4Ry9ue5zs1qej85LD8LgZiEPKr3+6Vu7HhLwk2fWW
qReCv486uaxbRiJKPfp+on+2uOp2zUSXqlNzo6RRRdqfI3P2hW8ZCqUIhSXsndlhPJ5IYci14YbO
qghChSQYyUfNJtHbcfno7OjFF6FJbA2Rg5YInbeqCXdJbpiPubEJQJlwur4METHZUSNVn8fmpx9N
MSoqETWT6cdFsiSBXBwHwt0WU/RQj4M790KfR8ifjokRtltv8ImuYmm0AQKE6cZFeV9Zeb2rXHUP
Fd+GHCy1tur7AEwT7iFGRXuTOhZzbEu8hvrEDUzMUfpFKqaL08s9A+JNCOO3bqJ9JfSH1tfPQCEX
WYLFDYK4OiQTiLzOjx5UWmPHmzR96/MkXelkOcLvg62SFWG4L1I72+iVO1LSl2TZXXSVlQCecKnf
biwBhFokbsctyRQaq0r4HKddJRZuE6Fd0v47G3LHZM4PrpvKbA+aaTtrhjjmsbP4nRqGDki0bRrM
7uPY3gRBVW4bvbjZpihuJQh6MFyBe6lCIbcwakn4O7F4cQk8p0NO/8lAWyC+LchCFVebvtIVOCaU
iinS2yeJ6LJG0DeuQ6ZH4VKN9CCaU8aoulPEXYkRxuOj7CUjcos6mU0luBrrFpJDbhpPaVD9Ioht
pOciECah8bA034fclT/9rPGGAutqNSA0Zamsf6ZYTxd+OHW/eQd79hKzu0xlDUUvrRFX8oRZcKXJ
E8W3BkaGsedWNQFW5P4SWv2C+YRaM8n87quRShq81dfacV97H4UMgOouwbmxibrCfGfizly6rLpL
J8BCQMpn9YAVBxBczzaAbvy3kFJgRIl2+MBH+jsqpNXuCmewH2QzmJ91yMw7xO7wm0PskIOe5mSv
w5yJBm3n0zlNIgvE9sF28PhDaCp2g24VD46G5gTqhe+iZW1U9qGgZpsYZHWxfbq34aRlbLkKsIwx
442wtVkc7QZ9H9FXyBo/dGeDFug32KASdHzT+D8Q1k08aLrWb+ETbFA9BnsNHmhcRVxotlWkIfvC
M2lcnMJezTU4G7PfGHPTp64NqltfqIb5yVSSqZg+2qAgg5JP2W8/KeN61aATMYntK5MNOS6Sx6YL
YTxNnN5Id/l8yTSlmr1HMAFvLlWeg3g3ik5cJN3G7y33mj21l/lJDJPcitoW55z7A4ecikNVyQYj
VmZiGMs2pWMA/RsmlQ74zuG9NkqiLj7qIOGxbYWdc215Rc33RkXsJkgrZ1voBNdHjUGisrzvyu7z
NQNtvV45mFsueln4X1mtGdtk0tx1X9X2KXBtHT9xoR0QqDlHsZ9eml5Td7dX9GXXwrnSGtRsHBBM
aJWV7Rzr2vTPXkp5fF+1GGFMbhWmryFIKDlIbhRO/5UN4E22sQYNkKpUfYmJvdAPdeOxf4rQuBlt
CCClMqmICnymuVzA4GfFWokwl7bM+cy2OeEIsSBPlWN47dB/19wz+2vq4AxctJ7GUNoglu53bXSy
DYbBoYkrmVeZqxw6+zY1Qzuk4Fu/e0Ew1bg+Y7WjWNP76NMWr6ye5pNcsYtpN4G7feW62jeFh9jE
kzH4zmtLLPKCmRMxamNNugZSf9AH/tkPEU1qqoxWbeJ6fC2xje3eJocgc3bNAr5LUEFCKVzH4KZY
wgy04Cle0Xeowm6cKjPODpWqYDBmVIWD2L9M8ZCsNW0205NuKQnLYNPoE7sn9Q6uXZSAz8fEe3Sr
cNyqYEiOOpb/dTngGApdx915Zd3egkzhN+SKIUkYnhPOkng+huAnruoRF6oMvVNVxlflAw+H1A7Q
oNY3HRF4EpgTInEFPJ08cvg2pK5FSN++w+aVF6st1FWIFppVAv6GX0vwWQfBDg2pPco0MN7mpXBj
+1yjRFWML4Pe8yXwTNzCVNik7mYSlop5iqxa39OcPD47nYPoonKDUyEemhh54lGvBdy5QYJ5p2sl
hmWi976ziv4km2B0kXLK2vwlYpAQeAPtpnMUKphDUd5APKqSIeUEnuH9hlDGkMb22k05B6p4h5ip
SC48C4OT/ncyROMJPe6r7BiYN1619aeeQXKbosZkinSgW5JtXSQNJ3zI79Y+qoF5OErwCA/mdvQx
zjS+t3dd2MWN58plqcuD5Kr9WBUWkQUtsTaGVOPJHKnf1tqMdyypCdB7vnNTQeGchEe4bOxttcvn
wJn3J3tW/cmhJXMkDXQNIlMQ6xSTE0u7qjm8BnkVar6IbuMcbBv5bjviV8TdtFC4MwnkNZ6jcGSN
iafP8bhSAydok5gz5ugcZZ4GDnbidDW5On8O2Bl/onZz6M4nfUe5greu/iTyyjmc5w0mKasS0BRQ
N6dFTZrcttrVc6jPVqk4JXAicG2X+objD2OkOQbozYHAifnohbpJXFk5KhCD5KNKB+pT5Iy2S6cP
hB70mXJQXwGQo6VF8rD5k0FUcxxR/Ukmtn9SiryNYl2pPOMiTvdDTgktrow52ugOWbHiwEAoDsQd
AlFTbcaup7lAc7JFC88f8eVDhKlhsWA7hcWKo4JVWPrpp1Hw1ZGAag9m7tv6Io1n+4VUkImcEMtJ
K/PgdxEa3sOI6iex1lCToWHkSbKV7pfuUtcHjNQwcHe+GNyvPPVxZjKTvODhMPmLancLac5hyGMI
7ayLiN+7TGmp6yhhr0Pl7PWhZwakTNJU09gGF542ruZxIzOsTkF8a/E1csT0ADbBC4h3LecPHOhY
+rKsbnYSY9248OKer4XEi9uvmkbMFAgQFxeRdi2qESa2M+EF41pTqbhPRJDg9+woQ7LcJrlX3BGw
fMlYrCoYEz9DLmPoU5OzLJ0eaZrMDIVJg68OmF8Z6ET8/2LOxxPGeM+r5DW1xuCrUS4fXel0XI8y
TX6PbTn9pFlWHvyJylLwHxqDArOfB7Aq/MCAYV80VvINHdzZQfR9TDezb0eP2lgU64k883HoUMmH
qDV2k+qb9zacwlXo25ymzay60e8Vn5CxwOgMglN0pN7BkkS8iTQdIHLg8XjuAjX9ZGmSn3xo/IR5
Jp9KBDH3V9gYwjsd499Uqno9jqgWVF5ijc2icVpRf4GJNR+8+qJCf6eSNF9WbEl7xysMUo/s8ERG
i5MkAbWKk3G8qBI3Tx27t4Dx5Ea5ZvIeeeBqMbxO7bHTuhI6vbOutWj6kIGqnpvWx52VkC/PXNW+
6sT1E+Doeo1G17pHx2OolAyPphOiGNIW4uljfc5kQmAbHMlF6QHj6Th1/Zfa6apd6WTDts8NudbK
rnk0tXljUH3GLuTmrKTU5mBl8wrcS9PonacCzxXvjPYQmYb1VYd8mJEpQvbPUDJlpw937TEZWtCK
NDxOCQgfs3fo1gkrJymWimKRNZ2Lxp3F5KtjqLhnKuwvLNQFMgwakI9YJaQlEt6RIEx4FwZ7Gj4d
f/QfvfCUBUw+oqNvX4M8yg9h7TffUlnsTsGDTKctcjYB/JYjQE3WzDXm3XzSjjJEqrS6gnnL0SY4
L+p2QZsTjtr8aBVxu2pr3+Y6GVB6w8jEDGvGQKgNHFDsX4wkrHd2jmCLVTGjjbx07V++1ILXLi+i
HdFRoJUOE3q1oB5P42CfOCu3Aq28yrICYoIFHk140TY36h1hjFcdBbBbepMRXj3z4FHH3AVQOKt6
mLs45oC8myHThAgxRBQRHav3zg4XwF0eAq971Ur+jRnxtwmEfHv8/f+TAX84HP8uGeCC2/ifowHn
3230+w/Xo/mneMD8p/4zH+D+Q4C8NPH/264hZnTG/wkImP8wcf7boJ11QXbAt6EHFxypov/9v2zz
H/j1oXn7dB+SAZgp5P8VELD1f1DGgfpE3M/wSBj8PzGCxd/jATCGLYfJuyccnf/d39v1DG9qaM2p
QUNWUnsmLSvY/VuW2AW07BmO3zoFmdGmXTduFOFN0ZN8rbmInvaAv0boFN+xsAjGH4H/jmGkuENq
JdlmtzQGbqYiSufktR88o8rVe7/S+2XBzHrzl0/9/4IenksA/4on4degYoK2GJfgGf1mf8OT6Nbo
SXN2EXrJZG4qs+dd10OLZSZsgxVjeXlD5Yh22P7Tvc64fvmv/37z7zThPz/APP20bWEK/e8dHqMl
y7xm2jFnoZKHGrzQqR1ihkutBMnFcQShGmZHcGB0iZO/S7k4hhoWnLDZF9W47qfaXaK0wCSMmsvU
p/JCwrbZDrX0t5XX1HvTsjhylBSpwuGqtBdfhzIfQ5R5T7pmsk4WMq6DHQDxyx7aAKF6/qjzqf83
v6oxE+X/9lnD4SLW6dLTYgmLx/avpR5F6OrktiUDzzitbmmD7b3BZdeA8qt8h46FSZ0pO0hI6yqP
dqOuUm2Ouge/NPP86O73Q/aJXYGzuq5Mv2HQS2KA478NZYEpW8IT96+/HeNPC+w//8yUOJKD8W0i
rq5h8xL+9WceTAgmRotro+0YMxqG+k0if1pziLDQI9P+CNYvOLS+ehIUzuxcxIBFG7Y2cGqwkb2p
imxVFiXEXhVJOgtdAtJx6ndHCzvDyxTF3i98BDjWmHhy0BvrXL5QZ6UhZPnDYYzNbmM6hX71xnJD
vsDCTZ1I4IUtil7VmFsVp/KLgVh9gvNf3wmNjD/lfNeRsCsPbsz8AMVJnCGeaUurtLQ1V+mUYUfa
HCvVuBdCsN667IbiiYih/11iv6tTb3pl9Fncy4hBh+ZmVDAYuNQdTmjHOISfGXRyvDZRkY3LGHNE
A3hEHcjOOOdqrJoTZXPFpRawkjGXQI+cOZLcitXSBy3p/mFMtjNuEtQWaN4aBqXJSYFmLy3Yc5xH
noFMR+pi5lZyE37wBCmgcGZaqqS59EAuVW2TYpmde53+Lv6AMJOZiZmAw+S2q0HKtGZmJtAa8Jlq
JmkqZZPpmOmaYRRWzDzh5AQzexMdH+OcnImcXlrdkSx8bhB9e5Uu3M5U7w4ylcamnpme/+b5+vvy
w6kfjw34SouqEx9y+z8/XhWne1XaY4h7s0fic1QFPaKk1QzeRIUgzCUP8KXBoDqJx8sAs+M0Ou69
ZQSSr+qUiykyh+YYxKT6ZOWYYYFkXMY7/NX+lns38xbfNf4T6P8/F//+t0YHliuTPKHhOC4i7N8b
4QsPh7hbUlNBBxvyZ4Wa6A8MK4U+ckjlCQL+24MK6WdKkWGuKX5oVj5UzPd//fH9fUHh0+OnMD3b
ICZHmO5vETXFXT2aZvpEr3r57Md8v0RoYxy2o7ERtXSercpo/9139t//VjYLF4sSRzrDFWL+dP5S
UKMbTii0btAWORk2sDn9IN8sUtW/OsgcqFJ5WAxbG7PmS4ode8sAJyc/raC8vJM6tSia86132TXN
g0YB0qIyDe/oSLVK9Tya/s0CRl6Pn+avC5hhsLuxvZEmJExIw/w//7Q1UFZIWMySYp8UmN25F374
r4gxnYmYDmHaBzVt1HI0yaPZ5RZQzhHKblgSryds0jSxQWOG+ISBUl7tGFZmKkb3j7thq9mZsRpg
yHwVJqYWrYwPXBqg89jF3RwlF2lDElQFVPTkOCInLJDrWzezXmpUUC7/XjBu+7ozV+jy/lMdRJgE
BhyvjTHQDxm1bnf2dP5hKXxHLIxGs7Z+mD3AJmy5TeYY3EZvXEyy7+6NMAHdMyq62sQoFnUX6LPD
BeI847foI/bd8UBi3dtCT63XjR8GG9pASMKFXmlvtEE6T81YEmmToLlTpiALO3bqNfV+7Mwyst4R
P0FhTBh5yMAZzpsqNUR2+OKYJMZ0eCg0zdKW7pzTI2F3tW3ZPLZa0X9bYWxsWM6oBaxECGLG6qdD
TqgDUagSLgIA8HtXYamJbPFYNsmwrYRZvTkBEjJQfftsEwq7alC2D2GAXyXh8LdXSRasFXmIhQJT
iMaIGbJx6ulQZ06/RfYNL3kFeYsS8xDOeDCU5NIq1y53lPFYXygf+LhCZ/IWNC6aazuBxLzpKAbd
Au8fuKGZJkyXGZPZeCMUnRRmdEFTyycE6WrVwvDyyLeQm4m7M+KYw1A8UA9JC1TNidtNHuC70QPz
aMro1QkT0k01iM6mj0/eyElR5iQn9KGg8EAjv2lNDRKpPflfObvNtnCAVzP+LluMD1BBV2ZPinSy
8WS3Xv0yEe8/NWXrXcAV+8s+LbITEcd0CcTF3jauftUb7SNqYnUbazoTtKSBagCjVpBuyZx1g4OG
R15sE0pdVk0SME0wy8dhcDxG+gTuBs5CL4FkTsoxWuzLMMGWGKZ7bLze1hijlmq9dHwGUUddT1ZV
txbX81EVHomMxLkX2gAgRrMG5hvVeO19LT5oBbB0IhLBM7wVGIs9g5Wu9VCt6ULkZyNtiZfHo0A2
85tVEhfDCoJK+8F3ODyBz/oIqiw++C3kSDQKfHLk3g5sc+6bTG0IqST5No4z51hCOB5ml/0eNeQv
/ORMK3wFNworSUZ1hPSbDXSqYOlQLrOoZfS7tFqBvAihFq4nmfmqN56DAkNLHE7y1OmcTjc1ou9j
ywvzOBhT+lWU4QnxknGOVZe/OIsxeP0P9s6sR24ky9J/ZTDPzQSNpHEBeubBdw+PfZX0QigUEvfd
SKPx18/HqOrpUhY6C/3eQEJIpVLh7nTS7Nq953xnitY7KPTDK9ernEcvleTwhP34WnfOU84E6Kpy
CIndlC5tYkdyIy8ZUJuN06ZqV40Syj5fwG1N8Nt3waL/Bn2rOsGGcl7CcoGRPjjNF0pVzHvIAq9B
BSNCGAoryI8+gSXwSErG2/jooRRJohaTjcqFQ1sXiO4XS/nMgfM8+9kj7a52iliJm2wgfi1rPBgf
ieMcuce6dwAkP8ANhNuwd2D1BQZVRYrpUhSJuQRJoi5ZmS13A7OSSyDxLITB8uZm/q+GJ/6Q+wM0
wCA6JLZTbQWScKfEOF0RjbpDUwD4Igq871Pmn5qodLZ2O/cnqpkieA2idcg6RURBUR9l+jVwxs7d
zZGEtOOVojsgH1J3umuSH6ZoRiAZUbppB8bvm6WeluMIq2fTyyHeR62KT1FuUrpjTXabpsyZuVDa
utXdVD+leY0QyW+H7FhSO1Bf28kpXhBgujjgNhO2g3oTmvndjEl46YAl3ViZLFZFB9gGNc3lR+Yj
Px36pXoL69XN3fve+xib8SkdLRZ+4+3jwUI4QE/3Jvc7ILZ+J26LiOhftK58M5MMLH9Hr7tG5zhj
vEmKYMy3SS19Gx3PDDOOdipjC/b/5ivKBfYI4+v+SrCOoaJF+77SLHj227alJ1MyTLFju7qDrObk
+1YKqBFgsxyDcLN25peMCLtDa0Pz2K3p0TOqXlt8aFQF4m7Kh4wezvpKOR5IoINkUqDu4jEwYZhc
VdhUAQCOAlEA24h2HnqSh5uPMYJQ1vCOb5kZuthsEcsxeqc7dU2hbpAsdNF+GFS4sxfJBkznPDu2
9Tjf69qgb+kQnR/zeRG3QdiGu6W33XMuWXyJJajQ0M5ivq+DxmEhjvtU7pml9O1h6GfPPWjsXxqQ
DzXKpclGAldDVXF1bWRUOqszGt1heM0+Hr3y4mX3SCJ1nr+DlUrce8/vnHHrUYwUVMGiLQ+Ea4Hh
pL/cItpJK/XBmFlTyQwChkTWnz7fahEl3rntUa0aR4vn1maAL2vmRxVhGifRJ+IWboHeRILNeEUz
hjsDOx6H8hJei6oeGMyvnz6bdbTHEmkee7IuqLnxzeBhB9O4cRJDCeTC07pXkqtlqcCfHmfCuW7T
pWGmRznpfUefzK0hZoMs3UPNIA45B8phowudHYd4/UF2jTkWYHh0LeVAc9V1y6/knfE+pgIzcWD3
7deIMV5HGzxsHx2MaijAyoTYt2jKuWGb1DuP2cgHGVBv4GkiCkftHLwGmn9vq5ivsyE+J+RLov8d
7Uc4kMnepLo/9YMj7xrqxBoIAqQqNs6oYZRjGzIEJeazKGm4dHPBXKjtneHDawJUOYsh9sJegFBR
UZDIAkLKfhPRNJhNI+a5PbRr5EG+hh8soZWTFIKDCnUNM5E1JGFkQB061VX7mZ8wrlEK9RqqUK/x
CjrwND4/pEyHKLNSwpGMOaR2zZQLIUophXMjiWrQVi3w1g/1Q7TmOCTWom/Tz3CHYVoETPkgfnZL
SMJ7L5c/GnriNFQ5TV25a0pEtOZF0HFuH8bS8W6WCHdWU4I8LxUJE3rNmsB2mjqMsqJoB9GV2Mo1
lUIwZGD1WbMqugFPpljzK4I1yWIg0oLt40icepRfuyakUmlJvmC2Xf+qDWkYwNPt5/YzIiNdfHfZ
4KQhOqPu2vHropCZQMhD+qiRSt61n4EbWdUxMlzWHI6eQA66KkRzOEFLTEfdLOXJ/wzvcPE3Xhww
6luA8AI5kgdUxcdcw9X+jP9ofRGf7DUTpFjTQbw1J4QBhzjjHJqvxJoikpOf4G8HTv6nxluSG9IG
CBwpJ/MaO94bNeZTkCYPfYpO2Ora/jKseSXACh89N5g20jUHmj/9O5oMOAFBAwqMO/6unSmkjIQY
ZWlDlR5m/dEs1kOq7Yjce86S1hqdMrgEicMqjbfKkfNdoqYRj2fegAFY5hNdhPCbm9bOfbWGsti6
cO/yNajF6xmCCokvidDk5AZ2Vnzrz3Ty67TLXybLfWsb2zu5Q9jcuiTBWFPcvPZyTYexUoJishwb
crmGx0SkyCRN538FchNtBy8hFGANm1mWcOA+UKsD2Mc56ayxNA75NEuYeeyZSj0oMstJ9lqDbICX
BcdmdDy+ffcjq8mzd8zNssbfNOTg/Fv2/6PDIHrccnhJmEN75Z5K9KWm7MyMfWcX9NLrmRObK/r3
wVePaOl/OIV4qyfW9M5uHwFFPRXkjaWpAWlAmFFqv3yeVf+HkPMv+uDhXxJyDv33+sfPf+yAr///
3xrgcHA8UscjjvifFJw1M/tvhBxL/sHXHoKthmJN41a44LD/owMu/rCJZQSgI9f4vN9S8sQfrgwD
H9oOkBwv8P3/DiJnPTj/58FaejQAQjrscNjRtXtB+Kes1KKTMRFV5EP4aTcXp1nky6tXyOiq7qvh
GknFv+wV/9Mr0jZ1OM4zF6DXAVH796O8TbyDGmgOIVzDruqmMqD201qsGIKe0kA62fLw1x2Wz3Tf
3z6lpD9O9CxfxfpPwIX+x2ZH00kMKHYB4tTH6I6k27D1DXgQ3M3iLJA3k5ZmQODH4KyzMvkyeg3x
ZSbxfqFYL9916yBfo6Ka33AEENnw12/v91YMV52Qc5gyNmmqrInMNX5/d24DBkElGM2LxiCyxYvk
G6g9gw/YH6feZil1iGa/MePur19YrJ/7t+viOx73kPCcFdVEF+z3V85GP8jT3oKvNkky7xs7dMEc
uwue9yYdbbSz9jhsMt/p78ak7cVltXl2BAIMltgy5qTBbzrI34/oIdS/ig4V8p/fHfMdqPAeDwlP
xzq8+YcWlTd7mHH9BsFP3DCCtMgyvO/xyKDILkB196iPgpPVWxizpN8bn1Zh2vxqQiSC2wJhxrcR
s/RDNdaFdcM5GiWL8S3cTv/iIvIc//ZG4VT5zDwculJwsKT7T3T4Ksz8aCYOBH1MLM8ZKbh7Pk1+
KWDdnKjSPpqSWCXhRf1rCvP6vatzhqleGag7hsjltclxFLBjs4ULuO4PFhPvbQ6YBwZBSAPw3GG4
++JmtHV2LeG7ZjdMUnwfqTxxtempBDhlyHbokgi77RxaarnX2ADnBy/KxDt0cN87tU48xnRPxr4u
7pfcQZZOZpPrPuRRtYAo7ZXLkQk8dg7lPksbRHEq6efpUOIkyu+x9YE6TIKaAQxeMm+gJsFvKTeT
8gP1FLB7whmJ5/Ad96pd7vqss4Yz9aQ6TOzzNS25lgCtWFkB9gwRtMzIcu458OwItPuRgzHanTo2
ZyJvAsDOjbLQV/YSdpcfTFa/r5Wev0PfxCe8ADYdd34qvOwa6uyCOnApkEX4Nj9xaQ3Gh8meCMCO
24qDzmAwaSoUglsCMbIbbwm8HhDdAO3HwcmPqGMma3ZrFX6CzLMpimJj9x6XEtlF3CH7n4GuQNME
BlBNKCqPxrLt98SX9B4igErpLpEVdQqmNyQeOumu2pgS/0CMYVo+T4MaLiGCTovaPs3N3WivscgC
0O6rCDziJ6MkCj9Kgz52I3uXhrQY55nz9hK8o1MYyk2ASafcoBae731PsU4v9GMv5DvP1aa00lW1
GQ4saSS4oSfVM6yBfU7aPEDq0Dv4puW/Aodh2mPJGud9Ey3bZdRqAgeajBBLrISb0BntrVZYoTdx
PqYPjPzDD9CeVBwG9nxPQe1vhkqIB9pJqr+KwYGqjchlND+P3kR4V0+SR0RfJkRBF9XdvVzZ8kj5
Vf1msbRMJ3Kv/KdWYno/S2uC55pD9X4Iib80iNkQFW1ETwMcR+7UnDvZtvC5laAuD79XlVWhKLCa
4vuiPMv50foQLge7yD9MTtcCOEHBWtW7ZhZ7OdaYHat6vEDNvWgUCx+iHO1NNypaG5hCfkhCvG4Q
/NnPgUKJyuzRIT1xWmZ1UrrHMxuTvphgeX6Ta2vXVTE63UwQO8SEcoubtDlINfH5DZ4FvvkQINGQ
grMsrGY6REUK2qqWHjev1ypxmCuFdnkIcxZycrJgVIV9tlEAKN8AzMWYIwoU6HCMOLX1Uo5kJ7JR
HIQd/PRVkj8jfot+ERAmUVHx96lEV6910zI737iE8EB4wBBoClpxXu22e9z77VPuWYbmrqrzt6KB
jZH14JT2GiUj6wxfN+RoJPo2g401nW4YWMAWbZargGC0J2/J5Xs2GyZgM8Z5v2PimYw1cLlMNddN
40P9bW3ZXFrpsKxQIruYi1WRqwOaFtkfytFDOtYJ62cTRv1NF8zLfhQtToe6wZKkPZMiuW/G4lfD
SGxLJHSB0TK1plUNZKHO65MwOs6cGHZD1i+c/VuciHnoEYCNEZMRmpXeGGWNEV5vi2EgI85pMyrS
nwYHcFqrMyDmtc3WZYPCI14BYWKrlP6ySmSxRfmJe+MMQACHsUN0gsj0mBdkfIFPw6kwSeU8FAnh
EVwZGHbIbLfe2MhXEF4NXUXzCTunfX6Iemcix9FxaBx2eYgCPAmK7ai97MowYDzaHZ3P6waQ+dmt
bXMkMMQht8Ka4GCW9fjE1l++0292b3KyAA5VBX37QYmFJDk3CgFVd4vTPVa2S3g6mujxwbjYF7c4
FHx0O1FYXCZVY8EDz3Nv1XOOT0XTHQhXwG6SgtrlLl6+ucngYfhsPP+wRMG6/SSNFz4Un9Teiju9
PWeoFKMTOzLzy4lHAZjWMKcHvBEMEvrCux1WNHCkMSVNDmhWUlfpHRT5uLMGOVwBMr6fQA0jy39u
4tC5LtbjOSi1I9phQDziRwWiuAVVPIj2UYAuRtD4bpLkrl/0wVuy+4yk+DMQBPSxbr8mQgwhRIAx
YVFNxROk7hsEiNlhyDhXIrK4miu6hbKga4WVxt14sebUx9P8sgrsDp0j/cPq5j9NK58ZDYh7ZqsL
dlaS5T9jDtR7j4QIaBZjQFNBq/fJ6+bLxEtAfuMO3/crIdoL3e6VcUts7+BKnxC0zcPB7kPkkNJV
dXbVr3TILerl9jLmdGY2vV22dGQcHEsclmn0QDWaazu78atiJCXQIs4hyCDxAg12ijj5bknmattw
ZWq3K12b9TlNzlnuu9RablXKUxwndggZvJDhHl3f8NzYLKpO3pJXoAtAQUs3xo915y47Dx0xbkSG
w1vQmDGdv3qgczoreY2BAv2XyhBWUGvobdTPTIPcTM8Q85nUb2Dag/MiIYnkl8le2q3vkkK2i7qJ
pGEGidNJhL287XzMxlitPNTQTVP5sAbmwCCkRBf3yHyfE3RhofEGnVdJhoTAr/ZOlTJ4+gS65zSq
8SpTSL3wzHbXOa594nKtEL97P0E6y03V3i8sQIfcRcG4n4ak/AgT5a7XKIDVi9Jo57aGkQEusvw5
oLiPaJ1XAxBlt/IdvDqW9xAQEQptJyp+IcW0XrqxzTDblll9HtIkwXLpFT1xJAFBCGiqX2bfDb+k
mPGYlDdRW5MKmXkE9GRuzM7BEP+Ykrh88uqpJkoniRCidf1dU616N3aT8i60ovnr6FTtI32l/spU
dvgw8cc3MOfeJlorxFd5zk3jlsmrYzB0kIKtxDeEUPISkbpxAv0mfuWDG7wkYz/s+yYef3Bl5Vcl
YvvCF8cdw8eLgQH0jqXgs8v+ze8aLCH+yuYCTIVbuu7JyW5mIOUi3xYucsaBCDCzKdpq3vHsUwWU
nuXqE6h88a0tVhJpX0RXomsCUAA0kq+QFdf1AUea4rlvGOc0KOuMix+Jbup0HDtUD7ptmFXqNnvL
0fWBfGBmggSUUWkAn3fejBGtHxqbI9WVYLQ4+S6qi3y6qmLayPHi84uNytfY9MzDlseNBLBz7ObJ
0QvhC+5Zu/RtA0tDw7Z7HEtJTrlJ3Oms4ZTvO6sN77VU4rlI8YFWSnS3JmBQZdoKVgQZdXDE0Nrv
YwEecrHns2Wm4htnU8bBkcaGxq5xDO3QivcAxWClujX6xzbX2JsZybOjyQ6Mvhdf40UTODSs4cXl
sH7KUTtdVREWCUc3yX1nA8JCzwFxub5uzWiTWpvEV0kAwRuiKhPQRn+X8di8jBQ7wML9h7W/TRUH
5ihthqNnMU8Kg6m8JgF+2NKRXmn3voPaXYw3i4X3Xi7rPIDREKrbSh7KPsIGuKKAiq5qn13NIb0J
8RyYmnwCVJUMhLJCHLVpr5HqiH1E/NotA5qaLMEqvThBCTuwC0PwVPNw5xZFfNY+Ei131OZihlZd
tZO2nim5xK6XtXWZdLqkuG91y/dOROiOPN9gZzB0vJoEmlnotsuFcTdRt6N8T9sUgD58HzpkSNir
IpuORez+7JizwW8tlmqfxV58Ia8WNVc6EDuVGufOqgyW6ZS0h6q2kcczcw72c+pSThsM+MtYaFqt
qbqYNvDRvxuQaAHIp9YazQUm3PCcLsUvglGGj0pHxS6Z5qjZoAIIoa04yMBHHR/bJC+Ppa0s6v20
BvZWN9eoZj8MoSkHiu/6gmEcoplDIqpyCa4v1gj7hLEF684w3JKaZ9G0WzMe8VaCdcsRvNRUHp8d
+8ln8F1mxXHAj0U6qHKeAy/NTzMzq0OpO/AYbd1FN6BOiPAamdwPOXQ6e82js1l3f0RUhj+DHo/z
OJFbh+vaOVdDbN14oV8czeCFL5EXc3hSEA4uFoRLpBvla7gkrLlSMiMv63WK6fRvolE7S8X5lWoQ
vG+063O2EhNbf9mBEkDsklxbK52IqtjeZ93MxId+8EGr5InvZN6kbubu4jQeDmOkXwmCgjtnZjDj
AE8HTyx7YqFSzjFEI5QQblLSf/fuZ2IgfeB8N/nYw9B+srys0YI1qSnbAlfzRrC3PGdZ5p4sSqlz
SH3Bia52f5S+XR2qUT+6qpWGvSBK3/AS3ZcJcbWWE/5cE+Ku+LZxuLC1nKMsO0btaPZ9p25NOesL
awFnN21VT9RrC2HYxMGnjsNeOmfXDuNZs6krDx4OqUakE3Ul0g0L74Mdsb0nPN4nel/xgeL4axXo
9BiRWPdWoVW46Qxmf9lgBpB46A8Bqbfg4aJ3PCtPzoTfqGUev4V9PG6FKBljO+Zk8QBtau25uDfD
/KMuS/1G5BaXYE4Iqww1cDkDpK7My3VUFhTBU2xIcEGyjkvBr2yKGvmJHlq+ZDIlshcVKYcxiY6A
DayC+UqM5OKG/ngOZx/JdzWOqtkUIF6eUvD9WPZwLmy8bs3pDBOKD5vszpgMz3ImzLMzKr/wF6u7
YBgJgYi7Ud54CUG0m7TvvS/J2ICpmZoJJJ4039fMqnstENyhxDDdyZbyu9faZGf6YQ/A0PcZwnh2
e+/ndn7VAWq96Z2aSR3o0K3dcLzQIrNRKFjyKg6Leh0jtlco5pF2JFYqznVP3iMaA32jsn5+ILim
v+2yiN9WumF2ablPqpoRkxtPf+u9SbxXWlU728IAcpS1Lsh3wfFxiuBuuZuBltdZ+sHAL5wEBrfT
+46y7oUoEvsDzOWyj8bQfLjc4Uctw/nQBw24niEV5aWKVyKQNbbHueQQtI/iomNVQIQKQvczkxcr
c9Zt+qFyiSBw9biPG0nRCer+jQGMyLZBZcufkzWMajvGXfcwrAHB7sIrITabxoc4sIii6xmSlEXR
/4i7OToVQrhfmjWVmCnyh/WZU2yigWGIGzxTtj+VxChcdzkn2g1zogeNpvkt9Sll03YeT0wu0/fC
Iy+ZiTLrm+NTZvXq2JT2cDUxar7GAEONhPrzOYRM+wDdtN7n3DSM2m2iBHJGknObo5wdlXPEJWg9
Orp+mA0pSJ4cH8bGET9I2E2gNTcAgSf9VdhR6bJh2ZhjSBho3yPbmwCOLElP4GpDgnLaWDLdYCGN
T9VILDWqx26nm8K6JD7ZJusFb4FtJjeVIOXaLy0CrzN0sFcu4w53M1cVnRyqWA+LWsn9/hmhjXQ8
PCnTm/ixLQkdPU1uBFxy6WfsqI7xfwbaX/ad0PlNmzRPlRvPzY+UPAXERhPCDYE/HmUmbZ2hvpuK
UpKmIzs4fHNviysx9h3V+bg4IQ6sWXt7WAhz+trRfiJDzG/tdxiqvjnEcGa+RRReKwoDtSJeJIu7
MFgcTCfCeyBenP5SCD+JrpHnWUy9EtzLPpxdkxfZye2DJGUQXlIdV6b0w4vsphitWF+Y8BTVMZSP
eqHhco3sil5aY4GM3ohOOvmuJ/6O3IiQU5bQZXJk5wOf0OhovGc5rYvvHRps+tz4N6GhctPKL7j0
mIankGL8X7TgCihNgZnWSFggCiyesF69MT64FSU3vs++FXeej9OShWUa8kNO1fIxCVCuDgeCSEYl
LCW26vjCZLZ8VVVfvnJ6IiMQGYP3bemhxhyzOpTLLTw5BziKbNO9lNq7HXnKOJ7n2IR2TGmBnRJ/
stwkYFuGc0UzES2riod7RLdxfYWOhCw+ooNh6Xh1dV2XrWXwcaVrudmUc32swxR8nDUlD6mMiR9k
SQB7N6TZvJIP2/IXYWdYRATiaPkCf0OVJBn1rOmpcMpynzgtrUMG4arDrK41zkXU0c2tYDha8n32
RK4sdCaLk9v5jBB6jE/NlkgwvtehihigLEM3308LGZuA331vekwzRzmgAQf+94Cys94W9PKe45bb
E5OgbZib60H3+2JRQhECDpF7G8Q9fTzIwvT9VUyzusWI4B0ajLjkzDnWfOPnQ4DgTwTjGxMPfZqK
tJSPPoQG+FDS6rauXLXlHBI5M0tSr26oytMbAlKoEl389CmmYGZP24Ebwt5mVJ8BtO1CE040egzz
RcigelPqnDb6FFWYnICqLuMO5GAGPYwKbIciRwcPi5t5ASqbGDyrC6WNpgaqu3sswhZXpu5I2vEX
PLF+DjuRZSVA/sjeMj/nKYiU3ZpqSo7kZNhAJi/DvbfUOla72EHfks5N+5Ei6q+2Iwfurxpd5f3g
uvWHCnBR+o6OaIK3w5032ALtDCHD2Ubi8UMgVs0aZnAsvZP0YzEA9vBn8jD7nkZt2nsNMFMth2vm
9ajVKKvuHfTmcjtOdfnqUr+/GWdebjEkwoBruzZCYqoa+SJtY5fbPpoD9uYxDb4vcCsJP0wbdmlk
cxC02mCq3jK1xh+H1RBkv5CT0bMXKY6H06BRi2xoQGN+pw0zRNcJ++0RNgbj2wwV6XzgnbvfpymS
auNaMWbVxshsj/iNu49cJ33Vz0v2xQFX8BwmriI7skiO9Bm4ZezQD8Kdon5MTkrJpbgsprCxv7cJ
KO2GBLJyl3kVj3K+VC6YORCd96VlCededkHlAhBHbbJRvnTKs+VkNcz1qQvYuEFuxLuAdrzZpqKK
UAgO9OrRl7OwKYKatgzKJTBC5VZXtk+ViIpEcnMDDPNwySNU+pbJtezM7Eo/eYzF3W3aYOnc2Bzc
eebGyjqbYWKp12VASWFiLmWTpaBHOIKjdCRqinI1nvvqtPRVcTuEKnLuoDXaDg0J4mM+WuNXJUI3
j4/Q81ROW7+1OAY6n/e7HSbpT4Qqjk/ejVvfYmNx3F07MeYMByga23nsm2+D1O6w6fRqMY+B0z7R
zw2/ZzAovxlMAPMRiXj56lB0tjyshfsKDLam41ijnyMVrCroLs7TXcjjR6xBDRREmGLQuyGiuXK2
M3SiANkt3mFQOYVPUmkJqSpPYvRqjpvYtzDF5Xs80XiuVMcDOiaKr458AjtFSCZJF80mym5eMcKE
6HoxMhdpXLwHYUP1Cta5umaIadpd5HkeSDBkdtuxtO2jVj1wAuIagHoEbuLuMgzhZM9NIlZn23EG
fSRH3J2PtlwInRr6lPHKVE9IEBoNEnJbTehagGWxNG5YuMpgP1ZOd1dHEWsem/BIzEQ9xwcOOGCw
xlzr68FbyI/tAhUsX3yvan6YIJBES4EjMRfJ+Wh+GNI6oTzFckqgCk5KTURA071oFQAc66qGQYex
8nB6/BxjmUpUFe6lDOsroazivRl0dDsRjGIOw+yENad3B82bidrkqcgnxzlNlvD3Pg8bNIl0jF4x
1+JxrooQRF9G3+QcYuKFThglP4cIAYvbJNR0TeZF53SiXQQUKVSvUsbLvOvHHmFOQzYtfe6OrW4D
rkNfx50TIWoa6ugorZAmv6LLX5+mwWFnSH1YJPC96+tYOHV8KcKo8j9GsCvmPo9Ul9wS9MbDKyEg
KwJIpo4nkEaJcxkK4pBOzaSYJXJ+dsuzjFS87Mg1QSM29FX/q28sko6txSpeW7ezSa3APh5/dQjB
Ay/szHF5dgfRq+82xJPl1YnX6iAUSOn3spgi2FH0KLonL0ZkyS5Y7FuhopG0xzAFvqndDLzTQN9n
AsKQcuzHq34mphtRzaTbsYBxH7BTvBOIneGGnXVfjfd05fPhAc+z87IgSwz2Q0cIycFuhkTiisbi
dDeuVAsSjSGQTfalqIXzCEewOJCJJd6Cslh+JDj0b0gaEBx/pbz0KHjfPNnAgGiG4TFIlubUGiha
MlmFqsoPTwXl0l3ngBJxWmG3YIKW4JpijldyWnvcMZYNnjzXVz+KKki4faIsONpp2t0zyC5/iraf
fg1LMmc8VSbeLeXUPWZ5m0fYpit8DS0WeyB+WqNxcqJoq5PYvAX2nJ0GLLrKAS61KzBxfJu9CAgk
xsYXi9J3FyhuhaBIu11uJfJnlVUhhnkX+vZkcnVG7m3fpZ4rA/hnOOuuoCoAiSkb4HeoitWJxUCe
OFZhb6dV0ry3aeuzgI+gSw/GdtFyjV363V28/GSVMx2AUEcX3/XmK4l8g1xfK7oyKTb/ZC6C2zRa
gYpGIQ+EIBCTLTRLz2IQEosj2V+km2YWKO9kqEnsTnBq3oSLN4PMV0iJFNAHWCwFvK4MmEQAAxNr
E8yplZAEdxC0tmDqPeXXynN8gPq0UQC/F1kdYaXX/WGKuqjY45VK7xb6rckmawFMdDKBCuGJdkIm
CwXsCZ1n+othNoudmDixpZWNVpaWcutu+yrFxz2lSm+QXHp76tr6SqvWHXZdgWW/K0dArdzKcB2J
UjURSTz4qUYAWqLcjd1IVMWyJGfRlAzHRPwmQ5pbZyOBYm4DQWD1fsl1/2a0+IWMK7+FpfkCcQGY
5dQUe0NHiwC4EH96m8Kos7w+e2yUlrugD0mXpetJcFI8yCs1o5LwXWt8To0Xfjelbq4FGot7mqnc
+AuhegdbAnSaJRy9PEoyB282wpctbw20ZdQ4MYZnCEfbeLL0IfBbv9lFld2l7yDJrCsGb2BA+xbS
OcrWY7poEnAtXnDnhah/ETNTSxazfCKbtLpGSoJ/wLZDYjuYJEL4V3itSw76994IcG7TSt3cLHEb
nTkgl69MHBCXF7AnoaOnDOphPrlbD9njJa/H5tucTexi2qTNi26JPc2W3HyN2s7ZR/BLYL30iNKE
penoKrZUCGw0LEhszdLDqGlkwcMrL9JiJze14yerzrzfaav9BbZ9Qo3b4phYNULbf0u1QIhdxACs
IfIOmxGVP+q+LDBbmfXUbEncXOUZTanByRMMlojn/1re8bs4B21H6Do+5wEkCY50MYz9LkLpWS/t
uk1Zc3PwFRscJfKyxCN59dJh3mZXwR3+XyrLv37Z31VSny8rEZSg/cKX7Ad/dmzWYzZLCBYMtGsr
AHNVGi/elfS8WVKrkMMBiUzhv3hN8Wk1+089EK8KhRAWQoCZD/e1F/1JcdMPfqSqkumzmjxeY8ob
mzmUzeK1QUJESmo66/F5jhVDXEFNjRoizMmzp5G2mQqfsNPU+Pa7KYdo4gCV2Rxeg2Fu36QDU+Xs
W3TMgWBBfZIoGAtq6FZ6+a+qKA0RH1OITEWSS0EPOhfqR0B6uDyMoFcEO3NEQpUkxughp61hbbty
cW8n0Y4gsDWzrEpR1j40PQ67o2OPrTqlIwnKe5VrY/ZEcAbdTiDHRqTDwah7R7S9SkhgKbOK8tDR
Kotsgf1uZILakcZ4tmNTrMm2wHNwRE3LWbq1/zi7ecmjxVnhXc+avS4l/RdqIDh516K4JJrII/At
R3VMWWhVhN2j4bP9HVFjQp7DzJ7SnRlqc/ZLmzPbTHAdq2fftVeiwEC39n3dN7z7Xb1rZWP9rGq0
sQg/ZxB/TKyyr35ZAwDK8inEHRoL86MMIV1srX6G84tIlBz3fJoRBnRoiXeqpRPNKbIBm2vRHbO2
du6O3bmsFPaHPipoHEdB31+IFmGbCRcNjWUOexQvCVjwYte2Uc95zCIxJSH8xQVL4rrVPvfVONFs
SEvaAqKIWL7RzUhSi8b+yhOlHR2A9SznNjL2fPx8OP5HhfofKlS+3vpnrf5RUSqQZyIM/K9ZDHvO
KO1vItS//5W/6VB9n2RFHmkcuo6NslwgYvu7DtXx/vAFbTpISEjoPNvnsf+7DjUQf4hAhsg0V/Wk
HazaxIE8XCANrvdH5AQhK7rtMzv3YCv833//zX07/On3/6seq/smq9Xwf/43P/U3ER3SRwcjKrWO
7dksTJ78kxaxZCV3mlIEOyWaoBe39OHaBBj7iKXZ7ASaGMB/RdrkDD4x84a22Xl5DON2S5oZdfJm
ZJiOUQNtQzQ90ufurHI7aIH1wjZhtbwqj3gRsMCgSH7ZCdFBr7Lhlqca/NvfR1YeTI9i6Gv/1mDS
1wUEo0wV37NsEl1HM4NeLWVhWvJTSCc0FzQ4Nn/Qw+/mh/X9unBZS1d8D2KHLf+iBlfMF0aRTTjv
53ru/dt44ChFT/PzN0HlI9ja011Z30buxfxMTh3m/1F2nstx42wWviJWMYe/nZRGkiXZlq0/LIcx
wUwQBBiufh+otbufNVue2pqqUVmt7mYAgRfnPQFRkx6CjY/mvfY0NOB59QuEmGy6ppsH/nquHb4I
pti2Aknp2PxaNxKgdgIHfMJdPUxa1KnwcwTqOx9PHT5s8teWxLTShc1U79GS+eaxez0pN40avmbT
MVdlNDR/zAUnx3QMAbWpv61l21e/tEo5g005qMiO1CaRecx1NMR3zZKz3yF9EL4o4U6g5tUvmF32
ovkIU82j8pkmfoHhKVKh3EjnAo4+Dli8qaoisB7SOuy5ZTpqq18O4ojqFy6V1lRBT7E6VRIUO4cx
2fBhWW64A1WGT/A3UK6u+hVmFdTZw0oqjDp1XdLwgTQFqYpoS+f22tIRAk2E19gOWFUmwZbA7OiQ
i3IEsJQXXiPAZU5/bsEUkGrmQm7771Giw6SwY+F8klVOLzU7FmmF7vWqK1ynuS/ciYNf49rNPvaT
boaLpi05utTzQnVqQsKnvqXCq+w4zgix+UXFYW8I2zCHBcnP6biy63azRR/Y8mQdElzs4rhW2xQX
1GcYM7oc6fnzPAk6CyxG1Sj6QwuZKb57+wM4ZPbcoyRrcPXGedpV4BznUUrK98xjhZMpS8HhfEer
xR0Ioh/mQG94dy8dN068DvCprQQnHbQBh5uYAT7trhnkVn+WuGgC1Tf5ignUQIX8PzdmLLSugusq
QFHaE8YNm7K/wa+o4j70uITzo3t9+kKkbqyUcV5klfe5CKWrf9IZ4DyGmiYJOX6uveLnUzvfdNfN
HS5EYDYZg9+8Xj7H091A9EMTjuJn9/r0wkjl9SFxRnpfCqIPwNMOcyM0KadNCcHcwZnjwrQbvJCF
/TQNonKXc47wb5Pbb5OZnav+t46CbA6KTOUYoeyPfejd7wwRqpkAcsyGPYKOZzTEXKk5P6VYXoEH
b9GSAH1xMMsnRrIBe68g7tHt8OeBV5ywZsqCBzn691rmI6+ff5VVk0Gn/R9rxIfzMf3nof5e3p6P
NLTPasCSEEaICX7jWPeEwOethM19PkaJDc549EqcEamCBFSNo2yCILzstbZX7c9f/nuRy5fzhYml
vvusSugf3k353bING95ZHj7DaOOvUQHYToR6rT29zi+WT2zNwvr2z9/6fqHhW1N0D1GUoK8gt/id
5AFvtzyPArI5ckYmyTNvdySVcuXyLwqX/H91YPnHmUao8gP2wNB4EvwL3n1nXZNE1AFfwNoTQYzv
zVwiCPMKjwcu8/Mkv4kJzNPQDvEYxHaAunqiN1XRoG7/Kj2c+j4UwwQSprwyC69GVTFGkkLaQx1n
Jy5cYo3CgWyTP18r67T0+0iOcGZKEAmkgKkZ/jG/j48NDx89Q0JGUAil60sN2yu/0TAc85t0QCJ4
n6AuzMZ90VZDfSL7KiNGjA5A7V+l/Tx0H6O424Ahh61Koy9/Prh37k129AAqIK1h5CIpyfx3g9cC
5TNkU+JtN7YDGDtjOA0MkODU6hEjWUN8uw8rl0vF/rZsQvBlZApPZQQMc+WByISXbZwwzDbWOvNY
JBUrXiYGV905OuZEYauu6k4mmx0nWdDzlMKez5tjrUiNmy7KTSy8kqw0Lk5/Prl/TCGxi9FVgJLa
DRP0Q++ejdIIrxAVZhdQF9b6WRVeVT64zO/5v91iKy/5bbKKsUxOswygHBuXf9xiGPotGzCU3poN
mHlsGq+iq1b7OM3CZUDAJL8X6cRVAt/I5k/rMMe8kIaotp+zuhblA4GP4/Ly5/P/xxPDrs5NfKRR
WYjA4v0TU8JWdStyp/bB5HXepyGTzvRLoGnIr4bSFMNtshVBfP/nL7VF8O/Xwk5HpIT7AfkLhJe/
G1FRv81FMoIGUemkzZ3vZO52OdOFUSdaM1X9BN1hiy7qsOX3gSAp7UPhdj3trXwd44Bo1DWFel9i
iYrRdAosIOtYxdHBLL5dBsugKsm5Fena3NVRmc5feupN8S+n8c+zYDdOqprPhctiPJ9+f2iRnfD9
G2nfGKQ020fyfGl+HWaUV2TyGSTTMeBRoVwCH/w5+mpIaiJUQE5eEvwLeuK9H1w0ubmUVtbksxpG
76d4N2nWvCUvGuyugY+LLH5kjM1LrJ0nCAwoUndZmTM1VHPHyoNEXsRf/N5lPDl+m4RXK/vX/x+4
EoX2oGK40/SG4v9jUqPHDFxHl9rKTmOk2rTUNxYeL8fKLdtJnH3r59EPRuaSfxlf75y47FfTe3Ex
v4ywOkSu/+6xJl1YYkxOXIcr+7CI7uPMhUB42QdxjRAbNrYisGUwZpnkpTNDY8sO/thV+fVIHpzq
jmXpDTXRh9FIEdomtECxSqJ3T159W0eaHl3t+Hr74DUV1QRdMEPUsxd2EjIy3QcB/aZM5uAj8ml/
M0hJ1369GDJRR18xpc8GMmrYJqYXNDuH+HLu0M+AgOZpRecXJDa7ihN/ab/rJlxj3HLpt6D6KbuV
LnEQ1QmukY5svYIIPRw2yEX0XBT7ZCsscB80Bgnx4tIyyZUHl1O4kTxiY4Be/ZD3Dh2afVo6tEiu
+x5j2PGC0Di5Yfw6B/N4m8ZYq4OEyi6H4lXFeflx3CZH/O0PPUyEQ+sKHZI1O/V1cjPyB2AucedI
c0OVVstfLAYaflehqcYPOPaO/g8QqDj7niw0HW5rIBj0V0tRDNuPMVwd28OFxl5dBvmIBDetkg4g
pe49Pb3gp1YWX4YcS7V7J5sNbZOS2YjmWNUaKHt7X9Um/9nV7TqRqgq/Jrog2nESzcHLFTcNB/xW
uRfDlLXWPiGgxfkx1SMNgh3dbjf9ieAtBV9pJrvW7sYRVsmzcgbhXLUYFUc3OX09nMg2h4v/PZuT
Lvyqcc2rcI7xBeIgAkAcEGb40TSicMTels3FNBU5zPJR4rbNCHS6GK+HCxbLYcVc3p99jP0bgLq8
ukghGkJJc5kRxn9Z2ILgd7NA9I6hR0mRQbQIXZ+6890zwAUidwGrIDKXNDUFjVr2rYuo4vpWldBJ
LqrUt5sFepQsqxWAMat5Qz6mnHAUH1LW5Y084+e6LuBaOzlmApfb3KR4u62TWwcPdDRpRkFHd8ZE
nLwh1wX9u5H4GaBvYr0/1T378x9tmbWw5YJ0KNQxmjBvVMTh4fxxBarGuo8rOaseWWsxGi0zsL2+
MVUbYv6U0AEVJ0c7YiFOGJIgcKfeAnatM3JSb7h216WgCdxi5kLfGF0lJYg/meURjmfZjSdgdAhN
dF1oU2O/4ZIjsO2g02zx3RKumABav/UNTXu3TJ73gVnBcrPxyCBCjgfH78IbRKOr/rVtfTVDMAur
3tx6MqWMRu22BFeQNdCCXfhNn6z5tVS40z7piublI/r7OLxqO0/bfYi0bi9dVDshjdhuKcpiL2mN
ZNGhIC3NXEeoUWxonEvbmxBOHvGcdmMFzApK2pdAnWpQzNMD7MLyL/gOlrQS5LFHXdRGia0hDEA3
V7DXI3bm+3xxpuWlNTjg34Hh9ssN3EMYfHtKvY67Xk2IyR5xSOKa5aUw9tY1jYi+6Lhiu35RipEK
mAagXF6y1y2VA6eFyzJMSCYRaNEoXQfIw2gRm8shQJV93YuAcKf96BcNEzwJmbSqlw1XMDQmnqD5
mOWF4WonEvpguI/bCaTHB/iSeEz5fumeAjporFUlcyOZYGTyYNxMKPswD81H5sUx+VTS9xL5LsOU
Oakum6VaWe7QhcG6avDEqH5tmADxKyZktbxUK57N8U6rwSwviZSjLP8GhGnKB9ze+/pUCLgkjwEU
GR6KQdvhVlLfm/H+XJ/SBGWRmioIBU9MwyqIsDsu8+GwiI1YSkitPDqxERSNbbxS0BaloV22x1HH
Lms4hUz1sxRxkSb0nHpGLmlT5GiCPjBE6Gxt6i43GRtWXB585HVDo/LhylQTtw3KEXd8FiKQ3+Mo
4RC2TK5cP5kQikByZLqou6hhVB86sQG2nzdzsGrK8uFcWeMfTPXt42gTXi5t5zQ/EVcszhMpKWyJ
CiAcnvl2Xqm4DbpE7iveLrxSTwqAP83mDh/5BCcPthvRQIuCZiRNwuhLhE4X/AQSEHtX9mO2lp1e
R+g2Mpl+jL1pSLGkZG44bvlWV8E+jpohuA6EZmaZXx+RtikM8YiB6i0P11W2SPCCianJaXxGX8Fe
xDz2OIV0mC2U7XSDh7MiS4OVTdLPrMKJHUaWRHYbfd4aTVDzKxahgjNijWL/pGZJlTN2PSekWckq
fLdWn8HYRjPVUT2wgl1QRNpjaNcQvcyBHWJgrWU2LOm+DzjO1KRYwfW4XEF95fdc4Y3xK3DLEWvV
vlK80fG9jWmzgzjsPBGpwuuLxKjsru/RGMDNixhghfE53TKtGScrvt7eQa84338Ssx8x/JqVox3R
NpUt8pp+rG63ERzretTl634p3+R3ehyG6QRzbUf2R7ynoNS3yu/aB68KMdzcG9+r4J+/DrJwDZzB
v9iq2qdZM7thfxfGSGHI9zAtobYtijX65hQ69S1CfFaHmpVIvwQuYPADe0wejTwYmNHmhV7919KX
QY2/WDQFqC5p5juP3Vp3GRb0M7q8aQ/zu+DBZ0fhGi5JZx9NHDTa6i9Axt57lAFm35+JoCSIisWW
nPNDaRyZfmDrSYgdaCwNqafQNbK+CNZ5SS7qIQQhQ/3qtfVJ9VHNg5tzMS+pIG1R6xclF3kbMaC8
1N06iuMIZ2C+S7Qv5HOIFWd06teBUVKStloCQuPQgol872+K6wifoSLrq+jcZfxSjE3GNPqGi0xw
SQlU9RjeZDRJ5wn35YW4VBJQZ4KNYbcPwXAo1RrH1zhr8YgGzuLMn8ZVZDlgNOTELxI6GI7lhRr1
tzoLgxZ5t4wLRIFrzyPvM73FlDel3dmzd9D18xr3fGEkIMoxa82bX98GnWHayDdwwudBoURIb6uk
qnWFQ18PiRRF2up1NoWbbTc2Zr59LqeooDxmAtUohRF9EAF79IRTJx8i3Prwk5qYtQW5xIG9DPjo
CS7mMJOXsZvdKEiu/lyQv8eCKEOQ+FDR8l+Cxvf9fi+hgiDWCLunzCqL3xBk2nikGbwi6H/+uveb
WsAfis00Tin/ccCwXiD/6WgAPj00fRGidkUTZb1cVc416V8XZ9fbLEQRlyVP4Z+/9j3Il8D7pkXD
t9ruDvjTu68dq82hgmRxmgVGjXA44WyM+0h53CazRDzLYVHkrNGlt2oWyj9//XsoIwkTUALmp5Dd
dQIj/fevr6slc7KAeONzN+bcMwBJysG+//xN769vYp0i2L8nAXhVCAX8928qF3pf5JbNO6fPLa+v
FVh0ZkhfGnu+2DWa/usUQ8D98Ofv9bCL5aP/A0WJkc2x0QVPpKzNEIq8u7X9bDwPrvEvP2goLOhX
u1vEfp9MAwo3sQR6dU5YLyioUmR1boG4xflglek+SuuYsNUmcNtJ3arO23pCBgMnfcYjWqHPpNNv
/OZGBXOqER80zZStFykioIA4qDmiYxMuq2+wkZNZiAHYzHy7PMRuyv9r9n3UVM5EuaRQBI7QXoif
7lVoDijMndtmi0ySnyCaW3i3TiO5YDAEGTDE/q9MPILXBbDmVnxCv534uJPUJW4q+6DLRtpUrkYV
0LNtEthAUDLmLVua285P1jE6jGGwcPJNjh8czee81uzwMFSq0vlUDkx+yb72tlHpA16gNSortm6l
jo5u3FAj3otYcDFhmYl2/QZVf/KeUl5X8/H8aI60WGDNOxuQVvLi1OBpzyTCiZJkkjZl5r1JDcFG
xTWIb5Vn+O0tYkKsNSba/Kom+hwRptu5F/Y3GyzvfsI0bo0m7K+9TMVPk1/OnNJaMLfdD33tQ54i
SQNwiPZ9m1lucJrJOdltIFnwaxaWwM3DYKFsM0yq0XlM3m7xw6Uu92m2Cr4NAViEDSWDMc8eEDwk
vdyzHZUrlBIuJEN0CtOSP4yll8rqNBQRthWXFTqxkLSEOmKNp50+xg3E+SronKO/FMjeMvQnhXco
yPnCQiHpAcjSXdnmdVGdciPCrjospU/cBSw+v0HZWioXSiCGEjrEIWBdPVbi/cjGGLforRLi49IF
Wf8FIUaYcy4mdrCfrkzUCfco4jHH2rrRCarzE6uHgSHEEhHFkNSGoW6m0zqM7SqPUJrt4BNaJ0AA
YPwrM7/jrGVNYsrKAhbyS+IubfpWY087CJ2FwYQnppweYX9VEU092OU8yaTHqkRdR7JyWSzblBtq
5SVt5n1nypqXLwAdlaTZVqRKh0Q7Nt12b6gro/UhCX2ifi77FRFjfoCgBQ+GXDMcddz4MvXHInsB
DUCCsYOKzEJ2ychUDTE7Zl5h3WMfjgvpxQomEUhYJaqqxhu/DyZdIpTQwt3AXAAPqkcWuIn31bOc
/PoIygOjtaxkgptZTkkXX2t6fDadVjltDOu4DkiAlAK6Wf2d8nxhuJ1vMlTZdLoaiypgYImSfcgL
V1lMP2c6xWWPDJZl0uyXLGTcQJDvtW1zjUvJ5VaK+QmvidDBRfSC6Dp3vuqrzGm+57qjTx2LoeeF
UOkch4GKdpTTQoteZxqMpljpBlxhN2vByrjsqB4irZx5+DrDxR+CR+KvEz69xouE6QfRFC6C5D1t
UNqqEwtBv2wXWIRL496JLrf+MDKBswgoD0mdQjQrjH0/amFEsEg3kpSDMDxeJOuy42GAzznNeevd
C5/HXJcYNnBgigKMOa222yGvCRI+aYkhkptrzGnsB56PdWH9sx1dHc+avXPU6fnLJHPOAt/CVx0w
t4i/zheT8iOKsJIoL8jQs2VuoHvzyYVUm33wELIgKYpo6W6fzbjCHig7YR/QrdEQl/toM/nt5Bbe
MhzZ62o1fVgSz1iwys9so1LEDv0FMFXhcgtHtkXLw/n694vICv8yazLqQTSpWBIAN0Paxenh/Olu
mtv7viGD5keM88l0xfwT2n+83pIKqbw9i21O3WcMkGD8d0TEQNLFwrO+TeioR/O+mRF+EBhH45cD
Rzceyu8jMhketBU+Y7sdcB1gf7wbKGwZek4FGQ+N29bxh+fK8VwPtedpq8bCXJ0c43KTsDMrYQUV
CPO5V1062TsyovDgR5VDaPjMjqLmpfO1LU3A+ZvGt/12MGt7K2rmLpKuzm1+IH7k/Dc6NfYlGWBd
bDmeyBhIpD7//RQuJZTxcWNZA4yDAoDBrT0ZJFkMa9o5jnXMUInkXOrcrPatLXCSy7rXBAzy8Ty5
otiE9Z5hoswHnSdmEqjswzANo30XgkB7Pc4nX2MGzLV+u3BeutLRj0jbZHgsFJT17fkM1xgT7xme
Ldunz41T2mt9foqIYyBc8NBOjf0+Z7SLCgY29uFsAoxXOd3Xc+pbd2FxQFKT1Lep42DudMHSZ1ep
uMlaLt9YRlV720gEQemucf3ZITJSL7P5SxNfzAm6QerzVeflURS2Mt9RU2PLgFxUV5G5xFsfn6nb
OOwK+ckjIhXpJaWEaTEcQ0XYPIKfLVu9l0NIq+wUrUqCC1FMKfitfeYr7d86nWbtv4pcNBLPQZ0q
qoLzqGhNBbCS4V3HHneJJRU8QYVs1nSCjs2cVDfYXuAUOyy+F24rKXWQN+XzJ4CATDg74lec/isq
p5SyGFkfu9U1M+n4s928rvhp8oEHFRt9XH+usM5Gj75XE4P4Bd2jMz4XWdEybs4w2FB7bGWYndl2
T7PMpvojJBGLn6Ub/KEFj1uDla7VctuNCXNFOriPtVNg47Q3SG6AJ/oK9iG8ZGkb71Fo7JNtmslO
GnVfsSFams026N/ASbVyrOqqUgOwpiEAmIbuuBHGBR4hA3731shfMN07nqUpPbZqy/gttCr7/sJ7
lfLQC7dfhMOn7QlgAsuhDFP6istM0COGbaRibzJjj0qFVTB8iXBoyp/q2Nf8iuWfPt1cj9qOfWpy
zmGojQAxgTGS2h1XkDuc8yIXbJto9a1wC44N1VZ/PE+XaAh5yp0Qks4XQjxHv7qG4zvbU529Ivu6
ZDoJLuMuqLuHPAWZqcmA7mAsyA05SIee38I+7EgsrQjyPfjFvtmmkh9eP7t8acOYBV1jq8mfA37Y
o5NJ45e/6DO77n2RYgyGu9c6JsxeU4rNrCVtkGORHV1ns/CikZ3x7z10dnw9pHNutyW7c80C5cdD
hRh5CR1vdxaxeX5puRYYtXHxdeLBy1iwkxA/pk42BZhGC5n3JoamxkcXIOVcya1WFp/KxUa45ea3
mRr2/eKhuj0QUgFsj/htWfN0D2t9JQWrUuQHnjQGPcyDaVoxC6TOlIU/a7foBupjvRKath+jCqMJ
VBzUVZ/WlR7ViPYuKwLMXdakKj+cN0o9XNH8VE5ZU2B3sPbkg9jg2jGl8uHBZSC8buMXNTNAzuhA
Hzl8pwKWrF+o1jUZYzJWBVM1hS7Xu0MX5yTXPqRSBurYhms537Syb0T/gYoGj8G9H4upAzGSTpZc
E/qIa/NjjkGvncw3R2dYV7Q6zk4NEhGMlnmENGmdUvlmxep/cLyiaEg/DtzAnExJYwKtkAB2aCAB
rCs8km+94wX2B9KdoMBjHisIzCtQ4UAoJ3M9kBnuK+UO3pQoZ3WS/HvOftAsqgOS0yaDWUj6o+mj
BB83zAm3cs1/hSZBoAZ6nC7uUuOEhiMQjZaTVh759uOtxre7Ed/Ryjs6+G5ZVTEELIekGrtBxKt7
W5h/cKtmTsBWo8FbblB76XrhosB7NdxKwAlKmYoaEQpsSeR0chhmT8wtocRL2MYeMdo+vknF3TZp
N5kxRM6IM70iuSDNcIgKMKYevG+dmsJ4gcBddgVlPc4fuMQlPKGk1Vb+vlNj4v3tUSbn2RVEJs8z
9x74EUcZ1Trhh9miamTAjAvF1JVb9C25S6XovIo5U5gY5q6LPkkMlyVN//jGq2HgFge2b1M+Hb0W
o+uOQKJ6nLxgv5g6DM1VuaVB2VwRu5bN4b6lzEyceySFm5qu6TPVStB5xKlDHOcxhcd36vHtnPIL
PFVoRGPOy1bFj5CLRhgG3RcSJmqBJ21JKH38t7v5Sd8fZ4hz7H5LJPJOeCUXenPsyQviti8V1oZr
vC+jpcif0eXVsfd5EahXngsI/6T0QfwrJg7FxGwGb+njJbhn4TyQT7fa1Wv60vSkUrRf61gsiB6z
pMloa0R1RXphhfSha1ur7jIZCEuiZRw2tzNO/151Twna8Q4x4XVACdOmNfFzG5A4F7XTHTq/iwka
ljcfZAca970IEzHCjU6bfu0OcR6Dwh5TxcICoBaRPGmuSKVYpuxR1i0D4WKqwDfXyypwsUG67bXM
ivRau8iRt1MPu26r/qrIF1zKmyrF4rM/ZZqlJT0hsaKKxeI5NY7+C6qUjgSuZf60CNzxN2fjHQK7
Np3d6001ro1dQvaC6C0x9uBrn8tPuQC9bayPNG+MRQe3yD7I0eowPYOn57E8tYimE3kKyQKnLs0j
1OZMMHOsVkxcAGIZSBXkx+w5JLsiQfm/YYmS7GUarfQul0FqKhDplLPzRO+l5j4uresTDGu6uYPh
rgzWau59SxEDsIvg3iB8O3Y1zqMTzSMMu5pd5yaFTi5W7l+EJluaVGvkTQVRG1n6A3+baINjEWLC
3uC9kwMNk3W8+CafMjRtEdAMc3pZ0Wy8rBD9jXicrH6+PC6gqLho1iaGpoq02k9fIp3WU3gzS+C2
9vMoPKLrMYaic8URx6OHs5XoylzP9zN5EzPCFxWN06Y+t5Y/9xXV4LBU36ShL0eJmraziB6kzvwp
pLmS1DygcCHsVJSwwwfi6N0FST6ih146AeJ/XcT+0+AHaCeO8TI1qXOYnAGlAKrPyk30DYD+NDTd
niTReHCvFcT+AtCoER5uK4asSGI5g1RmJrvEV8Xz22OKcogA5zjMvKq7wGUMb6OjSKOsra6R85ek
5BaSmak7obJtXUCKuHfxKZobdl4G5NjrpuREQItSK14eW7piSNgNoR5PGFXUyKRRFQ+4rrA3I5Tl
4MVJ7zoHPSQdhiozu3XenoP2hOKxGJXSWJj5G/3Fu5l5MHB3hREKI5u46FqOZcpdu+ckAGTgtamO
65YMR4y5gh0K0blxDoSTpTrerUJT9x1gy+E1uoPDQuW3zzyghpfBryVvluVsh/CgsWgZ8cNKBj54
KEFCHTbC7JKOUGFISdhVyWyNe7xZ4EG5c9loICoTo/2d6n375z5mP/wgU8d0n8IWewtrq48jANOT
yFukiixtk4uhWKRndrAbi3lzKnK58S4JG5bPVZq5/cX2tjgaI5hUuWNR3XMAfoM7uL8LR1UQxoM7
G8aZyPERr7k7r6DI8a9akiS4POEU29c2p6exJmnF8RdQojFOJh06j+OXHLdzTjoLZvvVy/kyEmdV
k0LshjMnfT51TV4DlwNeyKTCI1MEOzcsaguPrNNROFknDjFkXfLE+7GlZNmzhSzpOtDOxjB9r4Xd
Hf33/jPqeb5FysrTYaDXePZSaXqYDgZOqT1BbIk4tv85W5TA3eHtck99bu87U4RFJqzTEAdSIOTn
l3IJSbs6yWGOeK1iX8W/yGSlXZUBVfDBMLnZr41MAM4T/fqkucM7PuATGi9gqewDOrSk78Y53pM7
QiagjaHXw4GI60suXD5dLApTfRo/AToV7hz8Cd799gx0dUPj6rQIF7NefrmlyPtx+PLdj80aFMV2
SalgN1eTP+ox28NA7jEl2LrJ3tzmPKxkTxVXIphRCw0krLzs4b3dEcdzfP61xoKhUQ3oYYFP2FMy
QtrF3xxF9hy7F8w/o6V0DLhduZBhnJWzzMWenpATPRt4OAIQL/K5JxixRWXd3pZnCLOqB+zvroqE
qrQCaUDrGvzlLfGIoTS44Qqem8VTH39diEgi2KKKZQFUgNGw4azqOfEdzCSnHHnJQzWxyCynFKOq
uT9JT1KDrEHTmvtwXEQh9k0XZuiXRqz3yNgJh85nQ+8U7ANul1fsQRN9zHLQz/7MYvKGZyR9PXf7
Qg3YpeVLOfq09IWrzK07oyPuWBJwUNmwG57HqdsbUCxzbYV/WI5NtBqZkedunpcTnUwTvPgeM323
A/FGN7eLYZFtT6ptrBbfxTlwhP/eb9H0ufTdQl+ZVzRcpEqyn26FZ/fizjKN7Q88bZrkr9xpFRGz
uNCNa7Fb3bKI4oOr4LJfkVtoYQg5K4sZpfgHcrI+wQn8i+EFyAGsMLPHOkM0pCFZuILJBx8r4sO7
KsZWtW2W8Af4oSj0fbUxT+CyqHMvworPidfkfguGdHqWOOfGUCAk7mDL/YZCS+N41c7eiJegjlt5
nFQ8o9/22axZT6szGjUJWvzeF9VHIzKQwTfsUXFZ8on4xEKmXgqsCrcqtNhqv8GJ67F52XCUkSaz
OFmXJlaCIV4v1BiyXUz3CD0gDWDiS7mc7gubS/63QdLmfNKD4xMuSMiryTFPXDtwxFs8FCT+HXk4
mmVGoN0W9XhMlBurLzMuI2RJ4Y2jvGdsqwtkut60RIGDsyCUqIfEZJRIu9j3AFyvqrb2hq/5Sh/z
QdMAQWO4pWG04rZ7PlkaBVLow+o3mG+eRvzJsSAbUCi5BtfP0AIlLpaL9laZNtHpCc+VnifWTNE8
iIeu65dVnAiKX9eXXunZf2HjEU3Zw1jDJ33IBsfCp0Xb83Vvkw7ecZh24/M12IEgaEvw6Xau5EqO
YrL4le4zD3ixaG07xBjPEpfm2Eua4ABe0g84UddwfYD4MIgtlgupcjspOyU941u3ml+Rty4ILFo1
+xYzfAPVWsejwNnPdPadTwk+GLqAPc6jfzuLbK5JWeXEiPNwqzBQbHjolsT+gdybAC7gGe2bhoVB
mrdxzKBHZw14CorcejlxMKk7fG7op8xsrmud++Zy2OTKXsZ/JRecETZavIwi4o46uen9xkq5QOlb
fIXBzBkn1LhKeuGuaYoteACU1qB4OC1NOGOvqk5xnGwqbec6xCX20qCLnIHOPOoYnsdoJUskwYiz
lUVDd3nQq3v0Vi+0+C7TueOwtXIX2e5Fq+zbEyVtn4lq38KPkHYsDtrF2o7w5XwxA9TyU3KvQm9S
zl2qHYs5SnwpeV/luMxUWYfMl4aUIyzap/vArjyjjxET+TOQYzd1UfGGFouOBbquOKqki7vy6CRu
vj04GCeTWo58o73Lcryst4u6Wiv2BLBoJk0Um5rn9SWctLd+qBGzEYNurRu3l3mArgeHBt8wkVzF
JJjiVZxAHPHZBL+ivEVdUzjvc9wxinonpiHGECKLF1HXBzoM9mTPD6ssqgSgHpvrmb9nbemWhzdo
fqlcO79HK3DO00SERPRRE5Yuv4szENyWnoV5cyE2Lgz7JSSpO29s2TnvhYuFFJ5AOHzM8VPniXyo
b86o+6rxZVtPWxis+fYTNV9jF5EWZ7DtCSpxmXZfopmSM+F5lnr9O3FqE7IzihCfUKJPdSrlfYwn
N3cR2j7cOjDV3t6bwKylj/xpidOAoJ8pIDFjt3g93g/HIZK9RPYTZm1Z4Qy0etRtlbMWikmSev/K
IZ1Q3VNE9GXxaQogHMhjAPUl9/GtyBzGURApnPwOOPgmfKc7SYqKx2YZ22X46olK29FxHpv1KyT1
hip3LQYcQNtEV9nOxivG/AZmv06Xfh9SlQzS8PSfb14ZqNf+y+tDh1e4vcq9B+Wrp+GDpbRPE4gI
UX6cZxqy0zxunk/HDcPJXgcsVbtgrNHeHPozoh6roNcXGJ+USXa/vU0PZWtbCgNpffwQbIk5Phfq
p0Wkif/dwhPLsRK4WbmKxz+cXTyQ91M+QxD7a+oaM4qToEwKuoOucozRrlHhxGY4uMPW1sRd4viF
XaxTLBodfgBBsP3qjytw7amQwyI7HGwTCMjfJlKfnf5IZaARq6gwpFK7bcNSdzFlbxuX04uC2UeX
EDfOyEQHXJ3t8oseLZwU0WB10k4nPRWlry/HHjP76VQ0UDeBF5o2bb82SkqwSzxmew3G1odR/sBO
JwpAODasNh7nTeBguo8IVm6/5i1T7PexkTrV9+lEoIld2tZt+lwHwZx8wEanGuM9VZXtMZzRfVIO
7IIBrkQLAQYaFFTqWDvTDOeGiyxmO4hyFgV9dUa5Hb3Z6cYU7LqY0BDT83FvTWCQdIqPy4lkRfMM
5B+Srrni45iHhyELVzUeyKWyFSA+oYAmYO9FkPykji1m8r3YAQXJAbcXbspVn7VBgffWiAykeKDp
jsH9HbuqwUlPs4dqBVsVH4ui5UjH2V+CPW2jkuSCKNRR1d04hWhwTfLFEIJdjn5ZNV/xdjP8fZxj
7rdiShjNRAfiogMw6IYOjYvMCQX/J0nLDi0z1V7E7trxaWB6MSPz41L3Y/myYD8sv5eFkf9F2Zn1
xq1kW/qvNO47C5wZBPr2A8kclBotW5bsF8KyfTjPU5C/vr+QXF1WnoZ8TwGFU4OtpJJkxI691/pW
nwbYUAmOiJi0GzyINaGQbG8JkEi7jbY0GfkRTJQGUz5bjlOzCNNN4QNl7ajVt8qcl6Z6Uk/xZymg
MfVhLum0U5q+TrlwKKiz3UIrhjwLFUbVEAuhc52yjBE/SAPs76e5d+1hvUrsnliZawkitPiguQQf
MmYth5oQEYp4ID0IsyB533S2Xg/6Fciv3MD71vmbQz6XxjpdM54oS/pU+miatPpofWO33HXsZlPF
49nGdXnEWlT02j5fYblyqETWAycnbxHKbpiQ5GI8atqQy/mj39hwZQK8LJUBW9qdxT29FEY3hBr6
skF2vPb0NkLBOoo0bc2RWvzI2pIZRwAMwyG5ecu80ngySHLnB9WNKv7V4q5+LEowa6z2tcvw2jvM
C5eK/zWbtrYNdBzME0KjCXXqGPp9O6VfRsHEsohMZglpecT5hWM5bNZZl2Qdvsz1qpmloKGmKNTU
tWhaj5YhHwxjge2vN+qfjc/8zD3abNWbvpNbnaTLaV7qlwW9rNTW08+VuqeG8texgpqceVEXtBk3
yxVS/W8VAQHqXmyjpF1kTsQxPjidT8Ly3evw6tfrlCyTGr5pPbNt/UCZyC4Agolz/XiCXQobeVdA
XlDVgqzJcwwIQKEfsGtayyI725uwvYuDgApSAVFp4eZASNBxMnonY6DnttJBc7h2SuYl27wj2mIq
/0/wSqGqfCz1dBULeae5PgJyZU6grlY2s9XWO2puzRpOcya5s7ExLXoc6jgM4me3jdck3Tt6bsBx
A9G7xs8SZUn7yUgTG/AmNXVjcPNK9bsVKZY5DsWxyYC7pX/H1/86K5TQUH2N7kzSO0PQ6I1V2QGF
m5p5zmmvhrrooidGgr/G6K/jgKHv1Mb+66tz6lkdOX7t9mLZVL3wqwDiBVRj2197VE3vjVuDO1Jd
j5MLNbHVGW1z5kHpJz/0+KX4TMQWLrijtm+hQ4VQslR190u98GsC7CQonZMrfNLJFPNkrVVj7rW8
apljKDWBfZGPtWdObB3U9N2OKAPpDwcoipr2B2WWYiT8pssi8V6nkmTiaHi4bQCtn4nPvMFHmLxl
TuRTckIrZP6fDyVaGaEGT0ttowMeN8Jh7L3XMJzVdzSNZ/TGC+jcmKZTpTS8tI9XhlbxCx3z/+la
GO0yHcTepP7x4ld1Uo7yJRuSoaZgInMYEGuFVAtY4swLA9FX2+HrOHCtNIZ6HPWwGdhZ9TK7axbk
vFjNmSOhmwChbWM8sH/GtMnc0wgeKo0Qzat7OnoABa97Cc9A5yjeZCZjgBUJ+7HNLcvQo7LHapCB
V5uHLKMJbo7bn8KP3kr7+HbRTXLacU3hIiwk/uit4A6evTd2tCR33bCQfwGcjW4Hxvp54OD1vsbu
//dRNlxK5R1B3ucqkeNvaVAV6h5UbvBYrc5rOHcVEr6kWZSf3/+Yt96519/o9485+43+8zEMjhLX
Q6FkqzWN2WbhC3piLRhNIHb96FanHrqAhnLPjmUCm28Yjcv3L8Z4qypUV8NXK3wEnJbygp47+YyJ
UQjzioWymPfmYa069QxR+XGMWWStBsAkInTMXY2YR43RCqPA12elmRtSgon5prnY/3uguUytEh68
f5VvVZdoWmksm8qm6VOeIKg9sxvaXj+nlodDwYkrhTVIaRUNO2HBMSjDFu4TaLplBB3x/se+vLr/
kVyqzwVZIqAWgSCBk6SwJb8/EejFN3d1pnZvorRlIRt8nFp/tcVAcVIutO4QQyUpY/ftJcyJbVe9
8jarK0qZlwH3+xekHo031+OZBkFlREYLxzQQhL69Hrt1JqXujXctonusZvS0QHTMrVMV30q61evl
ZsGSgkbxQv8oPEak9+9fwt8eGIGjyuMdcfi3Dofg7PHtMBa46GyUrJcEnzyYKk86X/HBw2ON4AEz
zxesUF21f10+vHZzMA68nkhQXSx3w0C0SgOAEEghkTcvY/X3L/Kt6Jqbpsy16pviY3monbMlGfoH
kjsNCp1u4UPLaRS8WO4rntQGr1uX8/z8I2Hwy0faBoAZHhTuD//h7a3BbNan3SD8UBMLbZ5PMBjA
SZWdMTTtZaK7i1qtu5xx+/u/6tkzyntL94rgcBzFumvTrjr7YLQRayblqEe93/DTaX8h3aiyJJMP
r6yF1z0gaetJvaVAWYE0J2aOHye1rNb8w6tqvH1X1fVQHNEWFwDNuJpzWzV9mSK1gQpEzA2Vwv5V
K6N6hPRTJq1Qu9yrgEfQYwb9oS9KNbEmEwnbEcU6LrY9f1XzM/R1Q77Ig6SJVqhEA4OXz1nJxAhz
8gP+6PZXj8V/Xi8u3UNB7jqQKvDO6u75PYzbXoNeDum0H5wJkMY6qfOXPq3opTJmedXjsm1o0EMI
esoP1DpYamxsq/JFLJKb6Iy81inx3dXSU7IdohlQKmHmUSoYr7HVcpq9iHeMBoUc+72JJf6UbJQw
aHlfNuU/PB/n98PghgCNd0HMsco754bztd68HpTiFOJbehXoILe5nvoOf1HBQo4qJlVGCvK0scji
ZBvSqmcyrZUiY9JI0Ix9XBhTFdevqAwzeVFP4nBTIyhhMjLrQ1svsNS9f+XW27eYNQbviyF0sAs2
6x3djLevlLnR+0H8QE6dXqgBx1BoCGs6m6PQg5CMk54xvAiQEbEKJezdid+eNNyEI/bkIRP6OeSg
B56Z2zg2cuKiW5vLrFqc+UZnDCmvSpBABY4iAtxpMNJlhXMcdJQA0IERfTn6h193rDJhsN7CIFPa
YbMx7VTuhD8gx0ZwUm/Gl6JF4/6XoxmVE4dFR+5LTUoO0ELg3whZi2v6mSL9PhgWiRc7izGf+7R6
eMIe3//Kzszw6itDbihYEeC1M2w737DQNVf4wtolxFur0yP5VRIWtB55uV4LTjQeeeMgAijK/Jmx
LNUgQTpKcZZAK+ePFVVPHOMfruxtncGVUaPRp6AqNNnLXXG2JBtWbdksgluovxi00obDFWcBA7Lw
A/h2zm4B6OiVmD6qCdyiGAhtI7/rFiYlDygM5DREJVDP+kTilNFNYYp8gDX1/ctUJd7vKwB7KugU
vBdAIRysHubbR44jFixqOUCStfEBPtFqGAud9lA5WLhMG2iA33wmxSmePVI3AG+///F/v3/s6Rxu
TROLhyeEOHvkGT6a3IEsiZgBjiyephcrbsA21OWYfVxZwQDlvBgPXaXD4lQaWzHrJWmKSgsJuheJ
WmVWaln6h5dm0UjUBQ+WR1cAUOHZPtPDi7HSIrOjrc7ZYej1Io3DS1aygPg60dO3FqoMrmV19Fh/
Wh1kTdU+XUqlzMP/PABkdeIy//GH6zpftCGXwFhgibOo1wzK2be3zBybBnvVJE/4Szam0Lqr4WlF
xqIEM6Rv2eAItkuHVMXyhs6KGJJriBFqwiZex9sGPUcmBe9f1tmqiwnIJz2ZyRDQOyzR5z4s3naR
lbB3mMqivfhS+vg15+CXmDMzeAZOjYsd/E+Vsnn2BJuvgE08sa5FKfK3EnERqIBLpp50o8ip+7wZ
Uo2tMBoQ0IGIIM8HRobjMho5zllS4dFA1ExZh6DALp3fgotiAAs/nBEJPgnO5n4MJmtQMxG8PTSk
y2mQ0896mdEybjVP8qGoQA0gjFL0e37poXkie0w63+tGqTZHZNDz1bjq80qAXg8QgTmCz/R9R+eF
pfGffe+GbjEeZK+j/NB5l86eUmAlPp86/3j1yo/zykP6q/r69Y6gIGf1ff9Tz4piqnIdW5gyvnnQ
Cv2/feuMrJetobsEUCmTrPpdAl71YeApUHtk0qmVit1JVWADkynk15mhiiMtYRa33fYFpl4jED1h
kiTjaCA/HzC0p/QK3r/QMzICF8oCDCPE50it6kXvbBku3FEaoFMxjL2OGkFQN8MXfGsqSX4pVqUn
gtbu+2uQxyU2erJhxvovIkbzQTmkPZ4pkQkZV/T7XWY4YdZ1bva9NWKlb9/0vuUHEQpNYc5MhmOI
uNRWfB1KSUOkCM1qCPzdFukSVcEtvWqlqYdEoCqtpjFU64mZrlld4uPEwAggQPO8sFe8+J8toAlR
RA77bx3/YX07f28MVIR0GBzT49jwd59mt5KOQdseCSmaJfsxXXIti+YO91IV4dxSN3XCNjZ9H9aM
Fvwf9p2zUof92vJd9mufW8JGeb7v4GchLA2LVbhlmPQE/q+XA8uUDaM6SL30b95/Es4XKPyDLA9w
6R11cqA8fLts0sSBXwAFm4TQRPXXGrtQxWmTdeohfdUwm6bkoPv+51pqC/1ti4UYZKpaDkKHTc61
fe7VhNkyxWy/zD8Sy6gua4S8yPNex192QY1FvIrHeqJtG6vNZOgLz45WWgP/oGRh5HDoGVmzBKGe
UeLCPnFLJ0pbw5IFza+0QRbS1zIli66pRsRLO7lQlO9ej6PwJLb4jnCWXNIxWytUQGKViX6PeBsS
dbSgy6FBipZ37D425Fu0dTBl3Hn9xpRd0hNXUWnCGO4WfWYp2TcjUV7l6f0vSa1Sb7+jF1aWzlHf
UyvK2c3pnNKiFBNj4K+5DzBLo1p5ehXBvP9B5089CxdnR5+pqYMeyNLP6p24m+1VjylnXp32m4mk
6B7pPbf9tVhMNUutXZxlWNzf/+zzYsfkX7QvOSYyGPds73znnhZr7TzIdMxRC/XCW7MaCTAE4u6/
7iycRbDgGyqL+2f88jy8DtViR+fPWHWvpkjvX9Xfvnr6jSDBXAowZdg+b7GQ5T7CJEBUCoiFmHWS
flMGTTsXgxV6xvc/6/zsDg1XUPVSJTiqNkZF+vYlHMc2bx0jG0PxsrDCGu2a25bkZfkB+Dabo/sy
FTatASlH4rlqka79jT13pN9S/akXeL4msBqYNLAFDgTKl7+tQo1IkKUZhN0iJF6cG8FbvHwicFiV
DoXQlULcwjJsUlxkVam3V4QZpmwYAG94YFbdwrobepBUsAGwzM4aaGcGc/kB9Z6SPixm4qAxLF5+
tX/6VdIcFvTqKAQ9x4Lz+/arbLM+G41lJUnU5Hk7MIsmTR60nRIj+eDDi52+Feo3iBMOy4dBE53z
F+OntrIiXyri7j++IOpSNlnVSzDNv/UsEaniw5KgIXrNZ52rDPTHF10vlcSCaNKNHRS+XKfRTC8o
uHvmn0nN9XG82FgQyevI+Nrfv6i3/UMPAx8FCp0xer2w25hcvP2SikxfYA/GZKHQaOXVSZUQ5nmy
OQczs4GwolZi8sbdQ5JWvHn4TJUG9v2L+NtTppqYnAR56dXGc16CYNsQNdTHKnyVz3luzydVkjYs
oWyvys1JWUI/vv+xL8vJ74sqrShBcwaDAJ/PQ3DWuBwaT3qLYQPpkaCBekwDicS3piMOTh6tFBTc
CUU3U3rrRXgxpczq6sjKcx6XOnPQv6QQpFEfQcPkV9wJV9MxfduL8ju1hBlPP/0kRQ+Bk1jpQSbY
is3tL6tcBveejEj1NE45wh4CIQHQ8I8+x6pHCGmJb15ev77p7//ib+cN3HSFXWR11z0DUhb139ub
DkfJyXLfaMMyVbAVzvpqv/+lQtNKvKU//YUFMQug1I+kLVUJTT5smi8WyJdr+Udc9evse98MzV/j
/1Z/7XvTwgNK0vH/vP2voL1//dTo2/jtzX9hFJGN64fpZ7/e/xymkr/KD0p+NupP/k//z//18+Wn
/JuHzrKuflqSNfXvTHSek9++bPXzf/29m2/Vz//+r4/Lzx8///4XXnnoQM/Zvdnf6CQyYaE5+28e
uqH/i7cQLhQVEMzWl0nTLxy66/+L1gO6Ut02WDpck0pxaCaFQ3ecfzGp8SwUNjQq2ab+GQ797diS
ZicjC5Z5RiqUAKYjVMPmt2lXxyExNWI8uuQnNA9ZjXSIzc5JH2Y6RxqlVuXe1ezQCIfmHvjTXORM
VS3PokMzY9D/w6pgnm28qltFMYphz7ApxMV5Qdp3Gb7ThPA+koCX2xJyUhJZnIQIhdHz1L2pN+mJ
sIFKxbgYYeRzpU2yRPQSt7cSDmMeQlTzUI/Wmch41pt2iBrOofjwW8vXLjaOwCIQbhxvCFcXL9mD
SlLT+rnBjkkXpbnNzL6ekd8bvfWH08XZO6jrnCt4A7l3wEnUf3j7Zfeymmu6W3mUpZsO4gll2Q71
kP9jgfxnA5L1+a2oZnXUvZ7RY5z0yZf47dG8e13pfgcxn9dbvLQsBjrlHnhill9fXeRvd7wvqkoO
I5m95CKW+kVnjq6/w/DKUgzXQTg3mBpNey/jfP66GYNRocDsrE9UxK11YfFOj3+454rt/3ud+zIr
oHGjmrxM0Ghcvr0ijJJNQ55lFdFzcvWPnYYxKZRYYjnztOM8hmR69O7e3czYPGlZvj7UA8Op05g5
eNDMhXHcdZttSReO2mDDHO/TzbquScr7TNTz6u9KbJ0Y4dZEf66RlH8s4nbuoxizAOaeDiBguLTL
OAUEkQm0HZMz2sptYDxkS6bPR1tUzhgWMCemTwtZGm5gtClZW0rtbwON06Vz0gZr/DQnW/KtnBa8
LkthJ0R6ZgLBzlY1JRYe18uWyCoAG+11Qu1gU1hYJi8Wi1SQXeLJhOY8SkXvFtVm2+0dshk/SqBW
GqpjNGsMRfBpXcIUnoE3pprrf9RibGNgPtzRiEYhy/I7EeZF9Wi2m58dE9KpqogNmGGXIbEWIWYb
qhZvrlZ/cWe7fkHqVXOEDaNOUMulSYmqa1kfKzZtEbh4osjzNHsTV5C3FU7Y6ka1RDHiIEiPkOqm
wJuSZMUJ1pvV3gFf4F8ymaxEuHQZ+aUIFRP3T9Uyg6qz58VAoOmo4yNVs8XyeFbkkW1aymqxDDKL
4PI9OrqTzscB0LkbuiCqkvvFcdr1go1VM2+LeDLHq9Y3piKCq7Eg1x4g5H1uZ0GQ7Zg0PlZBnpLu
uCygOkIzn8HqkU1rE3bf+WTpOZi2lgj0xjyFOaLDMWQcQfgqqLNFg33HvXnq7QRborKjmbsK9yTW
YKS6BAEUHflYJs4ug+XKtqcdLfgNlX1DKzTi2DkWBwMaZ3HIetF9iSe3XHeNix3+fsUwIqIEbYUd
bh2WhiP6xHQECc1PvilYqPsHoGzbnmeM+MR0UIQEzBVVCjTHRvllmS1ZNgHnr/6RQtwhOw3Qgbik
PdovIVwofAjzYEgtSrCVOjttWKb8JNd8K44uOZki8uF33dMV1Mp9S6utPhDzukAA1xz1mghAaFdw
AwaVoLoZz7m1enx/7lKPH4yWwIwdq/3KUwrpE3pswxPhh4J5UhOMqwKNiQ1N6r41GXvtUN25xJ8n
7vTcimwav8UrXWQOpF6Z3/doiPWbstSwa1hEme4KMppyFN9MkFEeorC9ltiiv6WYWZ1oQBxZ7DRf
xutFmbl8hCyWpApogGycMoHMYQ7UoSfxpnudF3FJsQhGicolKJNyrD8lc6aP0eoAu/gG9gA2S9kl
DWi+1rAXvAqgcZkG+GD9/UIj+4dDYnPFPKo3o5SNhFYBitb5oGX9QqAwhb8WSbsenzVdEuCN6Hkq
7+lf5ry7JPI+GTjWkf4sVeWciIIkgrpTPPYASFwn916f1KSJj6J8kIkm+giZbkta3jyn9xIZcndv
1H1VoQsxHJzkuZd9T0m9JHiDVoZGivcE13hqTUw+0PvmXYPNmZBV5sRqvjEi/IZsYuSHuWSmgbdv
hIWkp51SsBY+ST99QdoCAuOkTsDQrbW+txnfdzu/cnCp52467xtWzGs3a8fP0l77aadpXvOXny/t
jFUp9SEt0d4rjwClmGlYXbVuJI/57h19OLxQjle02O0IhdDJw7AzaJZxqT0zujfjyPCKDuqCTV90
yrys2dUkxMGBIP4CS19NXB9ghW170iu7kQEe6YnFrmnL9iNsHUCJsrWNnyYIo3I3iJnm+yQTAEtW
ObTsbsBTP2p+P/cU4tJAp7lZnMRGtKdVRHAw4D1RAVbaj3WutZEhnCSJXB1mC+NbY/2Kg0qrQhiv
4slDGp/iTy6zZ5X/+QE1WObtFp3gUu5JheqWpqZfRKWfycc11sWGFD8jIF5uuVAJ7178aLezeyXx
xeh7LLLtsKOzigKQlZ3Y3hLVexHENg6BkNHU6IWONZp3SD2bOUyszL+3xh6BP4+hCUqJZ6Rhplkq
QXBCni1OgyVvT663rYw1WY6c3Wh0mnm3lagkIoRFPZ6ckdi6oJXgw7honQBnUqtFAJzId8NeRwAW
VhbHoXDiADvshdV71h65HYlXcu6eaBfLNpobz8QrsdYUUbNlTdXJGUbNDeLYiHHvsZ5v4US6+nib
lPGp2HB5B07GPO6qcLrkbmTubB5khY8qLEbf2aI+YXMmHVBm9eNizp1xSflIsPWaenPKTAP7Vogp
25rv9GYW6RWQiUEP5DSlcwizwiOd1cv7LEzTojlg/8ZnP/f4UMw11UhN1TwmEm0ODYJgkmJ81tul
l9Hs8FcDMTgaS6U2L9dZjHF0TyNzBggxVGzxQCIGD58jZ8IAWW2RRSMpARAQPFFn+6bvqnuEHsN3
N5ndnxN+UHHQ/KS7wvJPwJ05Iq28qJcNJ1pFbk8WkBBSgbSlNWkhFK/15ECMdwpb0nI3vBI1VK+w
cc36aylWTwsgs/LEy9m0YW/EmxliuC8heNrZ9hc6WbCxXmWwgWtlLe7lXGfGoSH+2CXjraw/rTrd
85CuRWyFUz7ZpEuipf4hJziYAaQDdzq4tBp1MBTbgA3NxaQGclvL/sJsLplhTbiyQ71sBGbI1uH7
Cz0Ab0mwzaAfQrsc5vWgdWX9BSYPGj17FfkVfvj1M07yGGd4TD4TuUfAPoNOuqV1ka0TBjysr7GM
csAN9ZcEm77/QN259qdiTpvvTjWI6SKNM6e8yLJ6LO4ah+89pEqN86goOiWBZhDa7M0h1r4Nrt7q
QSam7nar9PaHMeZVf5hjFoloAwaeKipBi/zYgUYVblCRtQutEDmWorTR70x4CqTL1f70pdAa6yud
U/+H1BsGEWVLOFHQo4BloDHNSjcwIBSklVNb3qnqLfY4soDzBccwZBLgETlOJgIPPExImCWvtWxy
TxBnWI+JW+8Brcduw2JQjnPKd4UQgzGQZP0CmaGLwJ7N+snKxurCAiGx7PQ2lp9mAxt5YI+Gf2Nl
mmfw+g5uuZvj3kr2ElX4fZlBmeDdNtMH5Uv6kRBu5IeD7Q/PQq9nY8dEDzh7HWubiOx+lc/pMOvw
6WbN+iYzn/LY8lYxBG3FgTSA8COt4yrRy0UQ9PTuiuO0A4ZttlZ3J5qpRJpsTdlTMTiLg/DLz79n
yq15yexVkKfIHvtJCT2anXSnnsw7+CAlFbiD0RUcVt8GBeSO7RC3eT+TApfjoh1TKaug8jL9u4YF
ZTy6ZHB8bPHGFnATrJVsOI6Hl43s3VaJ0drvA6bL4mKqsDoGCc3L56KVzg+zHebvuEs6dsrM2ahE
hgknErMm+WRZMIthv5Tk/QksGp+rLu8xgXVt4TPMom47oWizF576xHwYqPDhtAP2bSNv48bzexQt
pBkoC98WbH8HabFwh6Wme9m1k5vrjEDGHB4RNSZpQDKUW+0mqTkuxkMh+IvUqbiwWI5QP9Tz0AW6
D+4HhHwbf7B7Tz65/JF1v65OzhaZ9s2Fhp1AhAjys29Y7WOGU7nb4iY07I2YEEW/35FRVW1XGsPR
W6T6A7Tbrmgx9cb5gmZelAvB77ymRECZnXOC4UfFQeuXLclgVMfTOjHtw2O8evi6ZmkF2qSytVj5
28ABbFcH+HYTINZQMp8K3YxnDN2Z/MquhFdhSlJPhq07IuGmcm7MgBrB04/OXFMvwi3QrzAEEDTs
mrH+4OlTfWPLCq60SgpKdrOmQVnH05qnQO+sco1GUBcmR1EXpyN2lyliwhSvEb1w+RfkB5ewZE9X
KJVsq57X1drGgJkKO/W2btpDbVXtDQtoxvB5y/pvrUhxPgxEDK68xnF6MlogsyEl1PrJSTXvoQbp
qZASHqQCSoaGd9CbwK4nxZjuUsJ8UcfC0KwCusotmQR8tShE4rn/sGxDYe6LTU5XohqM3Zam5hWw
CNVCgWt7NI2M8FhjGFF3kBGWgJe5qKHGwDTXC1z8SxtBv6lvN/Dh6kBbY4/oKcnGFM9kns97mHLt
LVQaCzV8/mBBnAl6BmOfFq/LQzqQxW29xceUtOV9QYhbGtlMqr6T98Vc3sm6i4TB/4FVcmZnKbML
cxqu/bX+pJnkOOhb/Rms5BQtce5eiFqCTpzSoy5Fc+PQBD3WDNbgOSZtyCuuETawtrsyixNURbUR
4Uz0rnlUNWR/Bd4xfx0Odtn2N21ddB/IMlgvlrrP8RiaT2nmJhEuiIjoOLkDNlNccnRML9NpOgx0
yI9j0daHhm7toTK1eTfMzfeY811IQk13WjGqfGwF8SyLuAberuG+SIdvsxQSXnpRykj0gu5KQqsV
ftB6W4DEPcxTuUfyPYf+mPwwbdZnJhGCdEmZWpFrZZdGvYmDAYUF/Up/TWtBNQi2C4q9W6wzfZCT
uBIt1NVfJ8kRwcm9D/5g0IRo9O402Nu1U/QWsE0TIUxDilnQ1eMcDrmV3DV1dcDEXF8YbeZdQNPa
N76f3Nvgy/EY+hAiOxTf8JFvhmkoAyFq3F5M3cNWNHogDIv50Do8DHUlLqd+qe95Ed1jqs1sXbC3
wxjhBdNQ86NpY15Z8wYofVeeaEtaOGVm62K0/OmqJSX+Ev8Qwnatz/fkO/F+To4RIs1kK/KzHQ2R
o5vrPgGmpgAyYOnFwZ5tTnNyJnt0s4u9MRSnOal9KuUM+wvNzWonZ8/ZGypYjHExmaBiuYfw0d1U
Cd6ZbOLZXafyAUobUfFTflVMMH4s2aN9lGV36c4mxlIGbrshh3EZkcUyXjo9qfZkpOSnBuV3YBG3
9ZkWsnXH/OrBztskElQ0MujHYY0g36YUbCP7IKrNKVyGnJD0TKyHlD0e34vrH6bJly3BF+mwI0Pw
Hu9c+kG6Tn0xznV9Aqkz7Bd8L9dx5wMdQIQVeFoOGmfSqMtk/6Uqao7VdCWSSPdjcnLzjECPjtND
n2CKdMt9TyDcRZx28Re34zAIxJ2XTHwgUmS4dDftJ5Qd7WZ0OisineJq0ea7VnQnJvAPcqz1Syql
eSfsPLJGnI5l5+aR0wkjaGq9Iau2aK+IKA579jNCxZjXDgsbWepRGOpQNIIc/gUBIoNTET47cabC
sbJDx8D0ySmXQ2ks5d5Nkh5Tu2yQnaTxCM2F7CHUP958KAYpdra0bgfQmA+TsOQNzB4YJAURDTsc
F1/q0j8B27TCetYJl1g5fS3Gxmid9aoQ2qU35sYdx2wJvdWJI9cb4s+rs3gHuMAEX3vGTgnLQrM3
tD0+MO8JXZ8RKbYArjbBEV9CEiXZZAcrig4DL8g11St2OOkAKawdoOvFj7ap/B1Rcl/hfYMXRYVL
18p1nmrXY6jodKd0MJZD3/JasihZB8iBkW+V3xPBA8JUxwoBIt9kNu5OQqkfsAz4dGXc9NgZnPFJ
f/ACuFZHT3WVOvAwlxj1HmqCC3ceedDXCbASjDOaf5hzKk1Gd3wdY6r8yNmyMyfXpQNRgrqoxuqZ
ifkAYM//Xmqs1wVGcmLPxRCW2ZgcO3sBVl24FIuoGJNA8+fHbHGmz9Pifl5NzzsQlKEO9v2FVhfg
WPXeyC7RdbqMNEvxuTRICCZtfALqBaAJAFgBWVsfEh8V+NzilfF22Zp+Wh3v0vHoGRBbeuclhKiv
dbN8jnveORzfV1qmfIK5ncLgaJ6L2duJwo6B25XPGpQQgtanG2JmkiO5wRx4NvUKE7F8wnV5XOkR
0redmqjJJK5cCxJDFnNEdMscc3jdzTvW/jVIfXWiWEzrpjOrj24GhNBitBaB75CHcVk1Jv7LbUxH
PGBc+MWMLV4mR9d451quEMFjQsxkoNXtcurn7GYcx2JXET/56JAae5n4Hh3+tfoZZ97XGWXmEfiM
OBLKTD55PdgDYOJxnw/mB2crv4G1AYg2+Twhw+p9JK5DPphLaTshFCeCAZ1Ju9LcvjsMDiuYr9CU
KNdGggqb5lCSZ3zStnm4BXUHiocmLqGGS3O0aXxe2RtDkpZs9j2zh+XaLOs2iEk4Y/wgTFruE8mr
c8mtmLwIyKB91DUDnt9EeoRcxvuc/gfUYT89Tnb90GvmvLfTYUINVi3DI8gFJnK659z363DBK9KF
LTVlQMn11YIUvNsw7y6ERtPUXf3iMeZkE0ylU4flAHSsGBPzUNndlIJ1bq0dMuGZ66ezkRGEs8Nh
H38DON3fDCM6Vw109RxU+urdmZ7eR8APOaq1lTyYi8Vlj+t17TbTBdCqBINUT0pSrx9VuvwTDNtM
na3iPRDnGftl3V/EejofYoLM6LX3+hWSnJLfysERqtuQcJe8PoqkDp156q6Ioo1v+mq+m0vMr4UP
q2jNwHLBANuVevEIR5M0KqPPPhrZcJkkPGmVy07J0uzRFXKAH8D6uOPMxUyBcuwyzXoCr4uNUqkw
jC+ajdvSmfqIpvBF4YqnnorrkmFZjAWUviCGzw17Qu7e8RPHMKGKdCRW9WqcNPyg3klDFxay6zl6
0NNEUbndI1uMLIN4tIsj7icaxvaUnGg2UChW2a71LGS6pdcdNxCTaNwyKHaIOPbwDy8mbMufPCfP
i0D6Tn0PDeG6GImp34g4jdrCutt0QAN1Isw9lBgP2dy3KaPHE+R1e1ySOLK8/MJfMp8Jgus8IEn4
MGD/3nPoOYEo+Vq0k12GXpLfs8OPX6uC9xgshUuuN1Wbu8pH8iLlZZvrz/H41OiT/TVOtAdIELyX
edFHLRIF4BgZzVEj1TnmuNquK3Qc0ux6tyuVLO3zYbkloN2/djTSuawUoenEEAAUjrsHJfVhxEMa
YuXQMdpWMQYpwcJcO2P8F3Eh2iUSr5b2jHda3Vx+00gsjoj1MAb6ZEt14W8zzBCtTqxvmsV5Z8k0
IEzz+hNxooQS5zgTx9vh89Qsjxmx5ViwH6QOTARpfn6dMb0wzJ0uJl/vAqYAq7OfsTRrN3GaTeWp
0SZ7vVZM8fZnmyIzvJGJWOLjQigHnRmtZ2rX8uur9j5BZvw57HBNoW3XU1YLaw37NKm7vbdOGVsT
VtPtQCXdJhrySUsfbn2aiwTk2maqaFOi0A45ErXtNkNiLZ5hjFk5Osmu1uqvBQMMnbOVwLYd0Nh3
OJuQdms/IiDynVOv0XePtmVIzE82bP76RsTAZ3A/p5X+0OPk5Bn2/RpQp8506cZcDNc4dfR5yyvR
NemTtoqeNkLDEePQ1wbDE5zkpAhftjz5A8lpnpBHF8R0TaSG2ETz06PIq3dSibhu8N4U8/3Y+q3g
jNdoDqfIeVt04+jIwlyuO7oI+QdzbOf6L0sDBdfAGuJENgc2Q25ueu1183K/pbZThLEPUhukDz7Z
y4H3wHhEmFz2R0BJXX8URmMsNzrZaMoLzXnqM2Oamc6cm9vzoZpdlIpYiDp74MmvvGbXaK2ju/uy
nJvuGBvz3DmsbpvY/i93Z9IcN5Jt6f/y1oVszO5Y9CYQiIHBIUhKFMkNjBIpzDMc06/vD1K2tUTl
kyyXr83KrKoyJTIGuPv1e8/5ziu0dx3JqRBd/FLqcOD2QsymehiraXRpjcishkNBzzF9BLTJKWzF
lWWc0eqQxLDJgGoYMIPbaZkJXAAuTV8E21BcbwHW6jqvVwnnMDjUiffmpJcOhV1mtAc11g5palwK
ZxmAdGvMhE4n5/9nt7Fc8VnxJIh+L8KQfJ1FgGPYVpFqqI+WHP0ymhQpi8daYtR49RaNsojbDZcU
+Bp5f+PMuMrI2Ihzwzxw2Q7FaWqVO+0TaxiKSz2rG3tfcu8iYMVWDC/iKfKZUdA9ANQovpZeF5e3
TQx7bNuTd36lg0iPoo2cpf2qdeGiMHPaMj45Kf39w0hKerYL6fA2Gx7R2TtQdmcdHUlgZ3t7HZId
jR4WCnAXAl9AJDmDvrWSkRITNNMQnpqGIILN6OTNTBhFUTzT1zTfAIUk4x6Tdpdek4QTNzuXo++i
tPPqmUx2TUDfcXt362n1rhyh39EDmK1znaqXeNb0oIMq/eCwroOFRvyNYQ/554xNG5SydXImzzqV
7XpJCEOOmsidOAFL4xI0ziduJeZZhMZFUbsvNPufelDvASJ+84OrpsvYzOBSKbzwpZ7zzj19RQK4
lt8OLl3yNmlArsa2dhMVkXZWRV1HAU4lg3u9J9VrVnXhFdGqWUSYleV8povBgs7Yge6mqtFvQhKo
H2JQJpe0JW4UncmnGFDGbgQ78LmY9GJTgnJMtlDWtiYEphzpRVU8RxmZYxWq/CfHnYfPTHjzfZZ5
6T6pSH1r4VJs6xS6wwY8iEBJRSbDTnfL4bQoaEKFE731XTsHOFr90pwD0/08eJ63I0lr05jQhBzP
bzx5gaul2xvCwa6mp9UFfU39AP4NI1hJy30ybqz2izt5Fy5E0aORelCi0nIXVgm9dObCzUHUwECX
mWxFNoZdQonvd23R8aRxNWtoUjXj+Iom9IQw5aC5cY7Zb5Bf9C4P4kx7qdCA+KLN6embnrpdrCW6
nKum4R+WKtu1rkGeBCY8G9wcTntCHos8LeiwTkt7wCwmIrR93CQ3DDm9N1R34ccsc5bj0jk6YmfR
x7ehVtF3xW2E5mLdB4pD2tbFid2bMTjgSfraw5Ck9yzV0LyMXMKGDpFFybmVAtEy4uzceMXwMi4X
3InrCSU8niGo9Aj4NgNDz9uISOtxj4KZGYKCiBpusyn1PuV8PjEI4N4ztpRrkX1RW/WUBa4TpS9I
FAWOxzCLSz9m4tAHZYyz0C+8Mn8YnaxJGHKFQh1sLTGirVPotPjp32ruXuRdzxQB/rbtp4NkN4nY
gasArgch5WEdM/kh59t+dLom/so0hKnzsjCL8iP0X9HOFJrzgYqXeyVWOAiUId/9tHV7oQFuahLS
+dCQUbWh61df4jmNiy2zIiM9xsUg7C2Z924O7Ry/6U4XhY56Y1h084JCpdYPNAS9kKw/PX0ws7mk
oSUtBieFgTBh1zvFwPDaXTLyJ/IZlhpD6wRXNQ787WybJKN0lkymCwNj31vfMjGk3ZpnjLu0Ms23
blTV4VYnRnyAi9eVkCp4C+zcAIZOaKh7Kt4xMS6MKFWIWME0lJ+maSDQQMYtRaFDeXStihBN66IW
CpQmMTsmZ1RH/YXMPE0+lI7JPJ95LV1IB/DaNXnPScGijHii00ks+Bc8QqJ9CGbNR+JTtSQQBeLB
oOrt+gB9ZrbpuYTaF62wGHrQc571I9oETz1w9aHhj4GTYVlLkO9Xp2EYvdVCuwfsDtX2QQAsxUxO
VIP8FPWpIy6zPjMfRgHGTt/8B9oJ6BnHGLaVMEbDtyItqTdgzZiTkIqDkt92x0cJgPXjf2LGouNY
mDjn2fWPdmFNi29ILzyb3Thj+HCn6vE/kRCQQgrZByEy/JtxQUYrZuKoN6HVqdf/lDSuSVUc+oAu
j9WDgjKHL31lEdS9QC6mN4wUcreMcVIf/7148KZ+K+/79u2tv3qpf1YMflMB/j854f8omaGBMP9/
/Shj/FlmWL8kP6sM1z//XWVo/4WclS8JbaslDN1bnWbjW9f/7//SDIkAcfWD2Qiica+ugrC/ZYa2
9ZfApWRgUxMGedQr1ORvmaEp/nKZwOHidlahMCCm//q/L+xvkRnSzO96y38Snf2sfKMydIFpYBxE
dSYF3pZ3yjcSpcBLNUm5cUjew2wLnY/8I5JhmT7WBfGDUdbRrwL8D/Bv0Ca1ndyBJj/HHWbfXoX0
29OpWNv+ISrpwIYA1AWKCXobJM6qf6nmdp0esPHUWw9Ysrz74bP+p7fAe/9Jd8SbYPKKWcYWyNTE
CkD4WadWzzrXgXz4SrtUDrf80qH2O2/EdM9e3jEvIj0C4hY80cDgTLpkTrns5WhCVUGyFD2FZais
PZdSbteVXObsEzxsQhA77jnsHjN5GMY6MX9RuB0xYzCyy/zWmpGKOTRWJ3/IHeXujGQx2/taC71N
SjpOddZEZFiMzDllmSvZTrcnNYb8dvCusJ5M9ITkOC0FAj+PNpQTpC79gaRYJCReo27OmhmDHIkZ
yhhbnckXYGo2/h4JQKjI+wPa8DF25wayakFrZw/VieK+7GKr5yhIm+vESJonaQJTP8FZ8vZwF8A3
ogOiey569ml/IDuXjjNGehUknTC51FZwYgJ+yGVI0WIGDCrmO2pMUDjWVM9PIEB1WPLdQE29IL7J
dsSKYDidJ6CHQZ6lyYfEcGsqurV8jMuIwqPiZoMDXMsADnf9RG4rf5uZmqoxPn6IvcrVbr1mqtWu
xToCBzOu9LuU+AvnitFEMe+snqx5xjKexuC1C5unHsUinZChI3Y6nof2tSniUNwj/rMKnHwOOedS
6cPkwycYn5wyyfNdLGcGN/UUxctZWUaT7WSjkfznNCQWMFo3IBowtI0vnHFAc6hKIa4jHSj0HTrL
gYIvTXgXxBjWT0DcY+/I4WDejohPKr+i/X1R9zChAxv9z7SbvRkvUhMNU3PdxxY8rnDs7HlLHGxT
BBYleHPM4caRPowP9IJRHxOwQkewojo4K9thsEPYe46KP8UlLhxGa6RhBk44lt1Ri7qJHJK0LJqn
MQHSUEGyxdxY2hGVD/chDFQxoUJqqDRuyYQFv3zHPKBdBisUdj1KwF7i5g66TqXNtmVNxYFeOVH8
sXay8fMafGJuKlPvWUn5oi/bBG1m7zshqr0bkLx849Fk8MPspOrQALVzybpvEq0lc7ThjfHpDosb
Mv9t2EDoqEpjV3redC69Rje2jRgHMkqx3dpHqUFL2faGZORdFcW3AI3Vz2S003SeTH1N5P2+FPue
FiOQ6BQu1bZ2SnJ0oQ5DQEBgtrr5/4757ZkwF682UzSUd5zjE/WmRp+2WpkQzBcfphh3L4WRO/GL
F2YPT/JbkDAaTRgd3x9XNHAkhChD8aUXWsbW8P2ha8e48HaSed6wBcKG3DQmCIPV4RKY46edfKHz
t7IOiTRYUWiR82i2skJSYo+puYlmrta1k3a3fCaAMRMgK09aH2aXTi76G9dYEWW0aO3PZHbaPRqA
6jWFTH0wLTM9YXEg9RMd+FF1FUu5rCE00n0aDlFRfo3U1OL/NqkZXa3IrklTEalvZ/SQdikpnjNq
ht5CQoS/LyBTXv+E1UKx9dM9IYZgfpq4014zri0/UvOv7IUoqp6xJqMenRNA+LOGB89XmTJ9VdLs
aasqf9DD2js2zlhdObTtYbtFdXq2xr5W/pxK60BpKeF5ziL+mE/OPcLblsFJnBA0betD39+SWaTU
1uMnwIeIBBkYtdMJxrulSgxKW40PGikuQ0l6mGStefAiN7PTNCh9xHzHFFajX00Qxdk10PuRssF3
YGnqg5q8xu/o+V7MYgLA20pCjOp+JIfFaZM7+M9IQ9xSzjdLSXcz4ooXIIDHMJ/3H+kApNezOX+F
0dt+oulRObRxQy31cYqV2nEoqvATjNp7BaHx2DeqJatmzLdrcgHxOCPikiEJjxmoXpKMVLWnTQsV
s6+hIAv41evlxA6SIe6JZ5yk4Vc0bywf6zQrNzUGmE84otC/OXn8VaHsvWfHLiJ62J5LFl/dNXvd
g7iwqUUR34xe42UBfqB250Rd4bFfoMcg1UI6pp82BN0uHiIHn1ms+iIBjqBIFEmtISUdwhf429bB
KErzWYHPjjdYXsA7JhoG5zDU5/tmbNw93INGI+nIRC0n5h58j2enZgDQw71e8jw76l0h9+wk6rIY
M2xnWFgvsL80h7wUy/MwI9CNmAAWOwisLtdRLrCfORpT4laaPjmk3OwORVW3W4KrjHzTS9SyXFIs
RxzyItWqzaD4xjZTnw2vGsCANySOX0N9aa8ixM3bnmrq42x74ZPUM/Ig5TQmW7urP/fEUNSbdE5C
tHKhLNA+DoRg8lzwqzJPnFJs1t5Jz4fmzrbncItjZ0oY1Yz1G9OF7iuTu+bMDg/aSrL2GLi7/RfD
6MU9Uja1bUeDtncVLuJSlfZSozxH72eFprytzVm8FO3c3Kaam9yxYRYB2uvlU2aMzgmlk8FuU4dX
6CGWL52+GJ/wEmeopLr+FlOmR5e0p4eozxWN9DoanuD3lOwf8OS668KMlw9LQRi7z4BpLce6th4O
GZhN74lWxDr+zglWCpidlHhvUTKT954O81VM7+6JeDYWu7kM3obZSAnfEYJS64Psy7/KfrTtTTrW
3YNsXc5+tgOZA6pfFs6TEFwtLWdzB6IA7bXZ2xzGKSNPUoxdhFa7MUmhk3IakAXu9kyn+2wZTjYs
QiJzdC/fdz32eb8RJEr6VVP1+u1cSQSefeG8gYGisRGzuW8cy4KQnOPYWvYxU8oY++CcFAH2OGUr
GMFGLz8OHmiEjSwBXabw+Cu2uSh15KPZ8KL9SXdSZ1s4JAMeQhMW/FbrCKMIKIKybWWzuLYGURcI
p0jifTOFQuQ5yijhSsx9d/ABHjU0jqZ+N04gLPwYRCO6jrlm7zY04cGcVyZXvaZbh/hOpRKy51oi
TcmNd7W7UUAS2JI7I6JAcm4ydHSN3HiuEtt4JlRons6KRE8fCodd752EUogzQB/0DQiHhtDoZajV
2aVSSi6NcDIAr4Sz2V9EdNYmvoneyi691OseSdaqbzmR5XBhJxgdID5a8C00kLLsw21dv6qZZtUe
mZwH6XSyCZoRk8XxkWO4P1jpWET7dOghCcaeIAAN9jrNkNHBbNRZOlWrjfLEuM0bmziQhOyxM/Pj
AoMOQUl7ZWXeqaiVJwOTAq/bqnLUD/N672AzSdzTjJEFrSR9loMVMu4w1cS5ate285Xi6NotUqPh
MzQbwJxWN9HQchd4/l7tdROPZKIVOy2c0tNIlsYJtWFt73UVKgLDoy6zT9+hK5pOBsbG00ZaFDF1
xhP9IBTkRLE21xlnKJOdqboF71ukW50EHqQLtU7RMQ3WBOJXoxQDrEQ4uS+zmcWec3ULuM9QrINR
jV/aMurv83ThWF66NrtqDeW+RQaK2xmUODFnVFvBlLradZYX9TNjTI/bUZzz90NGLmSPMSNmbtwP
DJTotdDy6PDfmQQ5Ji6j2I745gOYekXewZAg7HMKYu53hb40zR5GkGltFJPES71MZYOSB6LRBRef
Hs4R6r4Hb0Bh4EdeKR9HbPeIihB9b7jpywdsojHmlI69x8dWVB9TiH0XZi1l7XsFTV6/xb3M/cKq
zAdZp+WlV0IXJGmiZx6AwEpcusN6v4sYQX20+qx6Qj6EMqH30mc7sSjmjbyaXk20y7eMMxgsh00c
2keludaxxDc5HvVcLzPfUUp/DomNhGfx7RJAm3wyL+cse0gjS4ZB6y04A5hdVIyJ5QgtzwZKrHFV
CUc8ykb4FWhcctITfTpy/sujYcn+0gPxm/rMJ+GvF7G1WFvQqYxrqP46P15Ma/kUG+3yoAiLtQPD
Vcu9GFrRBbFXWKec+PZX0worRsnTJM+j5AnblLlt+Pq6WThYzmhG2kN3YCbd3lN+kybC8qcpPyaH
OlwvhAiw0g0fPB5OU1ZHyNct00URHxH1vDpuD5KXZs2RRUcjKJcRMq+WnOKNgwj7ECNj3mmSmAKb
kMe31i7sr2pwtLvCS9pnHNDefTSTuiA4X7c0BIs1sHCR2IDaUpxdlu8bnmpozjVXlsdekTbnVzEI
uW2ZjHmzb9pZPNGks4at2+kMVdb7l2QGxf+vZDPfDKaHWhvu047ZR2lvvBwhSk4rLsO1Yg0H5Mwl
I9Zk2nNYrqYp4yRzIUh+oKdVb1x9OutUHvvUaz8lQkQf4YC6J7O12SyAwgDRnQ5Ub/ONraExc2pY
+OgvxvhkVN1iBRQn7d6dzfJsahbpTTztWbSf7EkdcZB0JMUbw8cpN8ReRBTwjY5Ki0HGTdebSJjC
zvIul1y8VpNBjkgWxogCFg8LPorv9EC7kzUSgrBjMJWY8iKpJvPI6fMWQ4l8dbVmODAgsAKGAFOJ
BUJzL/VUtFjPBSIQbG4YdP0+7+M7dsn8qiACLsD047FF1DydnPUeJgwLS+lunFP3sUo8pBhdhF6o
NihtcR7SKCbFAMJgey6QSAexNQ5X45K/OT1/i3Br7ciQMD/ZqUaCF6O1hAPNDhqSZ97kKgpIRNfc
eHnnLlR4VevsUgbxDiKqsr+2q667LcOQ+VltaOsskjQFaJhUlkqggOEWwjix7Zs62uTegr0F/x38
7y6PfULH0gviX4ZbsytfFsTmF5QX/SGb3faSkGckbpa0b0yCkR8Y9Q4Nw6424WzmoP80phM6Lifs
KC/MHjmTJLZmh3qRZ4nn8wizL7EOE8b5z3aZVHcwt3u+fAtNag32rj+hfAqJ3Usa3QsIehu+5vRZ
r4VBVcM+6WXkMtRJtsfTPX8Wo027ua5rdeG4znDuhMYiis2F7V5b0vZVn+LVMJIR4W0UvfWp7bkT
2q0yyn0mxPQ5zEo0WylVB6t3jioNDxAXFB7jhZocqxhK0SlR9/gKtSPFeJcyMwMZZ9VRNXIi6uQR
WGVMlJKyh10Tmk92g+uhTCs45nSkd7SHU3c3adqzPulibw5ATow0nU5xqEVM96TaZPCmAmoUzla8
5cNGZkZ4bGYkNxujL+cDzg0DzZlIcjSmrsP0oec1T65hfKolWUZ+PyG1NEhOOUfMq55BLbs5t/Ou
+jBP4Ye2i/obZv+iPY6txsKB0KvSDxhngeIIT4ECR0g1nhMI6+HN7AzSH9rBe2CU1mKZ18f93EUZ
zqxotF1uK/q8baaUWNgRQ5sxWkAAhOG0nzOnbF9UFrV0zJrhCxIZxAjKWoI50ZBzksazp/JEwinJ
E7zAhFIHXTFo1xyAEA0MLTvHDr7QNhwqrmAkG1yZXP0r8gTb8DjmOZHVXJJui2HYCZHLZSuiOf+8
JH09M6/KvKMRFycUfDPJFWF8MOyCjUIt8UFU9FBGinWFClvJt3bUGQ7D45Kk7qIDoAZwtZZIKN1d
bsUyqMfGmecD86KuP89tNpNs2D9zHBf3KTJbevFFfi7m+Kh4t3ulkQiISzlTb/bojg6hqP2iX0RC
Yn4juEZ7XlqneZRFf12nBLPR+mdIbgmkN0zq7to2LXwyjU0aaHry5GVdfdAiRb9QkJ0XMg1NaZXN
B2pmb/Z7S6Pa5p5MVAljsMtBLRkj9azcr5iPZ40gj20WWfFVyrfUV8zft70bDtMmXpBO0uvpt2Nn
zkfFMPSuSzmJqHkcloJ1ZwilLmj6MXjmmEIdqdlXDDXmyyoR5J3AZS9JoMLMi0xbGjMlgKOSa731
DKyQVHZjV7VhoLBfnMCaTvTm6vJZxCS5Y5D7SirIuGuwXD2YuaUorEIsOJ6Dh9GL26ssWtxrU+Qf
F43qvxzKV1FJ/YPTdaygrujKm9wbN/Y4dQ89U83kUpNl/9DZjnZBNEf/JEudcBnHyirznFJHTM+l
IyOasELpOdlyuGaQ5uBgv5BjEhn4pgqb90irr2zOSB5opoqck2cb6033QRQuFaDVcn3ZzGsnCKGX
3uxjpkDWBpslVarXE3a3SbANfJwbW22bgWykTRQP9kkrdf4AF3v3PNtj8YETtx12ZMVQS1WAUIld
yiPaAwOXkWJr1G1Tn3rS0IgjQXQjNsREjEngTMZUX1KZINlr+pZtZrJX9jjfqaT5FBfZ8Cdr9z90
zAE8ORSUOjSZ9yztBoQGkj/vTbpivpCF0oEVL3ac+eBfe9+uYI3S0G/na0EmwuPvG/a/jBxwknvY
yR3UTrjHvhFqf/C5o/LuVkHni6yYByaepfbRDO5uoem6TUBHHiorV3damNkF+jtN3/3+1xu//H4p
OLG8b3QfaUP0+nlaEKMfJQ6HTvKiY/0LCOdAxBh7STJ/CQvbGT7U0jZ0dn6Pr2DSdP1zmqaEfreC
7mYwtor+DDV/k2JETabsGCptzk+qikJz78RmoSGS7prpTOCWxJE+p5Z2+Ye38DOMgYEHdYctoFNI
z+G/7HcDDwRi5JAbdr4xjTBz93Eb0wfXytLU/YG0KTMguMPIKZVghXITkgxjIkSpXEa0aXywO1AD
+6XVpmFLCjJVPf4xNz//+xcpDdhJVD08Y7zOnz9ny2KzFWHDzJ6sNCSGFoF7p2KIeF0c3KjOxuTN
y3pmNSSp8SF/myJhP6WRYTb4gwJiTxLaPfBxZ9qHWIP+sAjWqdwPfAOHTADLgXYqHSK0bNSo7/zq
NLbjOmxQT/aKMO2774uuMwnu2AMSqN1r9g0S792Efv1WVO3sHiOiBPNrkhMnNIXNvOqPOjK2gJ82
JY9LN1k8KbiDjflUJI01Rhtgjq78A0bxHXt3feUm37rDKjIdHX/0O2hMnaKW9eIGnIad8/QCL8iJ
wIWUOQTazMJ+KRq+7y3xLlCqItNcZ+6VGafXZBlWKIeEFTkHcs5D5lhmnOSkonEn244OVgkEVTGb
ZrpOg+gExI4/9rP54DghrjavJZOULlia2SisG2RfRcFVg1q6wUUpq6LiBxbaV25M6R2sDXqtScPM
BDut1F7qeJTj7djF7gdvspDOIKevqz+sjnckofXDAe0LJgsRvcf/ct4tcLhBRiEY6pA/C4n+WkuQ
7fqqT5bQT6iZsCo7iM2vOkx3ESSIxITL7rlRduHoSG/QcQtS+cwGkp1XMqL1EeMhFGATzdKT7qLC
2hWuTu4lk12z2zZrahR25Ii/amLHSaiQSt0b8bmoVL7UpLEuR7ou6SMNfn3+8PtV9vNmJkzw4nQj
XSgd8KHZlt49wvFISqKN9wBt8ogj2UxJc0+m/IjKA1Nx0tIPINSIWsLuUUhq2PP/sIjeg2G+o1Sh
PsBNcR0Iietw9oftfImxAJR480BfJF2FjcGwKSKxFTIw+TbS4WMW9tEL7fgRdTnCeozN685qROYX
J3ZqRNC1A7jWpDkb+mZOr3JXWKN6LlMOQW6fYXjE7RA2wQos3DtQButtw2U32ZQOCTBooc1QCxyb
RuX+95+u+f7jZcIO/kQaBvw9AZXF/PnNObEb6aHbv3Izaa7otCCPMVXOq6dDQJbzZKLqTAxhXYQi
i19qvaSdKESbhYEuZWgFo1f2BlAD17uZ6YxuB7JEkCJO/cxMyXDuPTWnJ1eV7Cn4wAgJZHpTtltd
H40rQA+r74toXvxFVppt67JUNb08p0NgXxMMGXIZ8n//jt9TaFbiIFIF1xQQ/4BQync7S66Rr+pU
+WtvrXM1i6kHd4iqW3tnqBJKbJiyGXY8Y9VVPkTYQpyKvis1OdeavrFAb//+Bb0b7vMi9BWFZkBU
EoZrWuIdhKaw7YQiAhdGP3IPPVakUN6nqVcKKBFG2OAvcuePAzFsTHJ7AqGC0ZlleInUNknoNvXY
QEcG1SkOZsf7ChAv7YMUhtK1sDLL2Kk6K762IFzCk1M3xRWJUNhY9VFO3K/WAScbTf1k1p3zwVH0
6zezTjjS5ts/xeJV06zXYaD6M2yKAWGXzPIdHmcekYqU640+dFzfnK7KUP7VBcUilAjwDCNjbCxW
i5Uk+6KacIE2Q0m3Lqcoj/mRoz1DLUHD8OiVFT8s/zaBNAvMMYeSQJCD5drGTjL25yLphKTsVJIb
LWPOsJoCK82bCnJU4WETnEGlbhRO1ss5r42P5OHQEYY9Q9mbkYmHfrHAzaPXroHyEPZQgP6a8tXJ
czwNNZ8urApSgJrva+tfscY+VAX/+f9GJ7TijP97mdD+rS1eyvlHftn6F77rhAznLwRCK40aGStH
mMVj/l0n5Pwl2VdNmGMWOA103/ydv2VCIMdWlyA0su8CIp3t62+ZkC3+MgmAhEfmoBH6Bip7Jwv6
nUzo50JJ6IZurqcqKiVXOBK50s/bIBgD+jH9QjAlPUiBOQe8OgvSDnWQWfbktFck2UxfDIjZxx8+
on9Q9/ws7fn2m/lUVuQndxWoTe82YDF2pDFFuFa6rmAZiJhyvHE5UYLIqmdaa+NK7lOyz966QhV/
wo2+R4Dyzi2c6MyZPFO49OnebYc988OudtMKQTuR5yhvcmxq0u2qfdVN3sc1j+nNNufS3GrZYvj0
J4xq33e6/YeT6B2BeH0dbIWg5xk5cH96Dywf9CpvmpnhM5FqzokQ0/jRBnN0oeL1HPz9Z/4Lxon9
36Z2QXvogG03333mtGbHZSC+zs+K0B4+kHYltw41hnZFNCef+UBQ9R8uC78+YLw9cy3GbZ2iXLx7
wOinT3BjYFX0BI+ile0mJzvCXECo1CfatG+nRK+vadPpn3//Xv/pc7UB2oHdhrhGPtjPT3aHN3E2
AYb4WhkSUOROaZheWJPGXQmVTfaHT/bXp9nWuRCBG5U8TPYv3yKzSzVlmMYBJTsneh2vqa16tVum
cmMNBhOAeeGSlo9l+Yd19A8fMDvISl4FKo0f5V2VVqueXhnoXj+bXOc0pMiao2GNCIvS1wI5zzFb
n6vff7brl/YD0XN9ZqnATcMlHmRV571bO9OiK/ghdL1r3dE/O0SqJIhYzT/9ml+/QlsX7J308PjL
rlgpdj8UoKXVmdKsp9wnJxIqi5ZhcAqxhb4ujKfbP3yDxvrw//ym+Pj4NXC52Xvl+w1BaEZWNqZZ
+WRxpA9iKGCSF4au9oaRqC6YaheBMAFTCBVSZWnzZsQRKX0EKBizqhJjWhGXY/OHl/XrZ8Dgh10S
ESn1m/kerwv9NyJyGfALQRPWfNLJ4cL76mXgcZLY+9d7EQfOCmHXORHELyzfZdYhvCO58L16FTFA
Rdw7tCGxXNpj/fRvn6H1cCPuR7IzcMnhhPvxy0V6YNN8UZU/JsrbM+biGVodHX+qe39dmbStLctd
adfwDt+j6/rQIDymjLi9juVwlc40sZeRy2u+NGiG6GVFX3SMSB+KUMPd9Pv3+Ot+i8OaX4lKmL2d
rtzP77EHdNkjfqz8mPve5wYxJiCOxWVUi4rTJC2nRnP5hwfm17UJs5GQZsGuAJTp/aJpDBm5ZYjy
lPHJdNbQ7zyw88rt79/ZL7sOUmWSHjhJ2PaQ+qz//oelSZIN0ca84w0ocO2Mfz7Ewi/tCxw+oT/B
dLw3WLw3v/+l79MegBYD011va+tC5be+uzEgBwOTM0xw7OiReCcGlBIBEYABEs0WeSDndo72A3oW
RHCV4oGacVm8JmVR4s1DZHpMdZFZh0ylxvKHr/rbQvxp++CLXoPrIIvTcvqlnrGqzOvnQZv9heDw
vTSR4+xTDCZMf8xB0jkQKVrdMj6HReShn1vKIzmlEct4yd4SgVrLdyYysQPJxP9P6/qXRSC4lZI0
SCoIH537nmtPLjkTZatYuLinkunZUDwvkPDdwAXid7ukpaZf0QbnwaROpAw0lnaiq7CYYlNSIH5y
xFgeTCVQ+XjRYF5gVRjHgAGcQLuXt9O8rZeaLTlzTHcK2lQNDWbv0U43fI3utJ1xpL9i/tFpY5rZ
sOzmCSES6IcCJ2+t2RSAdj1DmSPgXL/CbS/fhsIop0MXumm6YxyWA3YyJX/OnAkRD9CO5hdY4lSy
i9a11eopF0FIbLwIT/V3KBGTs26F5Y4QT2aN+jjlX4SRz74+jkVOKi/sTR8kCD8xgbVzxu6oqU08
WfJkRnaDn6geqIj6heCLpxR/7DXD7qkPfv9Ev/9e2NWp49fEISBMtCPeH6Qg1hBaVaWvXefDrsBP
nQf2tnLVHzYF7tbv9gX6SPx8QjZo0Vtc/+313/+wYtNJtb3XgqwAVuLGL5oJhQ9I6YzY1NSTAfJJ
C3VswPoSLHpa99u0t85h0kabUA8H9Cx9a126U+Rcu2VUl9vI9eLz0i27PIsvrcnUoD26LpTGMbWx
sJnh3ZIVS7O1WHjwe2CY0QLBOmeOBVAhYMDtbuyT58UcgAwUS4gceUzcoKpHwBdTrb+MHcO7qUkf
9ZZp5EaG2XjPcHMdx2OYhNYidQQgtYmhfjaWdOs2ze26JSa7hoHbIQxFfW4WUw6XSYI8AKaL2+7T
Xg9BC8iYvZ8EW+uC/UBs49LGrR4KUS5wIrIRceQoxS22eYfeEBPvTMPmqmINU/4aPV/vtaymOx/P
045uflttDGUsn6woOdZ2bS2IVOG72B20xW0Tk1K917C1E/HLycO8Ki+GDzqIaNRBaFi6OhMbRZrF
rTHUMOp7XsUcGI2LeMSjt3qBjLzapk7e3aLYrO+wiGf3JubjN7tT3YpDgjqBSMfpDB+B7rQPVXSj
vLqx9m0uIXzpGNO/AudoK5aa5jyGQzkRDm0swM4SaxKMIzsL84OY1Jm83ubWcIb8iOUsuSxRSl9o
vbVzW0/uWmuyTnz4+nU5262PQAITpFTQOOh49UwiSlzPB91w3uJwfmZKvPZ21Og9tjxRd8R14qNU
it52hY4NY5dhIfdvjMOIMhZNTviAVtE8tzpaOuztr0YalQH4Hzlu5KIZI4aTYd7Rp4aeEtHkupoL
Nz2B8HTugM2OBKIqfKuo5+FY8cvaryiTK8jVGqXpHvGukV3nYf2FxJP7JAWyqFpznPcD04kVUZWT
5y4t46FmDBvtQ1rrO0Ii9FtywaJNqjvTVov+D3dnstxGsqXpV6HdTa1CFvOwuGWWmAESnEmJ2oSB
JBTzPEdbL/tJelWL3vUb5Iv1F6SoS1BKTUBXZTcXaaak5Ah4RLgfP+f/v4N0wfH6h7ypicc0MrJF
7ZFQR0J+aYRpiUnCyua2FfUBLMs2mauJb451HkTQprKFhCuomEFfEPRpIQjlCklwGU2xHpIe9bzc
uMYtd+2i/XNWHFrCJTIihTJh7BVz2UJaPgWjEr4voOczk4EWsmI4DtuIAGqgDZPqPOoFcR62jTip
4JKtnUpvVxyzdV5u766mawR9kvIrSB/lqATkmlUK3Mv+Nve1W5+TI8QtGTWJEC9RHLTThn0cXZYl
QXyFkTUoz2dhVgGyRFoK381H0AVJsaQeUeAsPEuToqatvetQ1aFzPH2Rm37qhW026oMWdbvqqBc1
Op4zOXfJIOBAsGVHGdeaexNrmrQ0LOcqzcrsouoy79Gt9WgZJ+GJXxbXlqfBAY1wC+baJm37TYBV
1adndlB/JNp5tFQ2N6iR93mbqR/8rkcaw8ll2fZyQOUsoreKcyZ0SXwsZqrw3rf7MxqFAu5wvDup
f8xj7wYDxyNZd5CCZrfqRGfNIuWAW66nRlnMcQ1lE0vPsOUX6p3jICBFMH0mCQUYOy2d+XF/oxjl
0DOxPcb0vI4dO2Q3TW4cAasQDbk/VZ02SU35ztLSe9H1btDFayMMFfo4qjJzXDjthsIH5Ncg7R6I
7y5bpb9G8SzOBOiXVAQBIGo09hjDtcrADTknKc9Y6KLhzaVLGO44ith4T5JIGQHMBcJZo7HNE7AO
lBXPQrXjDvVYZyi/nRB+gs4IE9I8qS5PmqQTTqMS4F4VIXCXVFPhE0RthUFbnMhmg4clSmB0xwLe
FyU5jQfQpZEhRCqV1OAspCwg5gijWPGvnYY+KW3cEyBoiIp4TyoP6myYOleywjsEZ+ssQBprlU1E
JOxtaXyuLoneNHMCp0wFByJpj3Q3gwfqR0L7WIYa4qJSisnGh+mJmvTpWKWYANeLS28FayGk9VlQ
SIgJBbm9orpXjlG934gdNmwjz6e5NRwyHLpxyhpu+rRfEk2s+2JQlWak63opnYSNpU5DGuLUUvEh
DuxVkYf23GsHLAMY6VIlWUQyB+KH1ioDJtqdprVZnIYoHgwaHERjyjjcmMi4znAg00q6uvFLaSZo
zkU4KPrIUlAj0ZqLwDcfHMzkY9ZY50TItHKaCrSplB1aX8msiHFsdCMjdwDECwUNzuXAWftp+iC7
+SpzA3MFODihq138yRRQyfHZ3ieOh4AsQ1ucml3iPpZ2Hx/nIUR3GqeFVyop9JvezrgpeM+IboQe
piXq+bKS0DkgTe8DcU7UPE8buYM+Km/lCFC3LJHUqOi9tfai2FzmaXfpSupCauoryoM0gk+RfrX+
h7bNLuh9q40FF4MH+tMH/OLONHHhjPbAX8lndf5URwyJsTmf2mFL/br0TntW58s8qy9FDXuC1bRz
naIWZOG1kuHZ1lL1Jgk4XJgW6hxgtX7grjJBO+lbZG1uxkJX1aeyGpwGRnpt9zURJ1mLRdDUn5K+
BACYdieugxcmx89TyxVCUwdvtiqIn/TCAkJhKbJy7Cmg3zS5OYYhoI+SSKbVQdic0LNwnkVwF4ky
jKVdtBdKzNM/k5jIEZ4NoL/lnQHEbGK0yKJYcDKK9W5wKjqogelrPZKtGMtNGT1wssF9kRdwLAM5
wVpA4o9nsUfs7hjdKR3QVyUC2alSWXcs4JDfvf6jXXtAeCSHTVwBkjVxBedE8mRxrbYgpeRQG0yN
1QUsDhgCsgy/OghRG3s2IOIaJV7el8LETTobe7s/q0HNZaDlXAT6itrxd0rvMpDpSZJqMMax4m8a
wTLGQR8/igPshWwAfihgwebAIIhUlyZ6tXIWE0ePm8a+1mPQuqFPUkamoEDlauM00nHtWC0M+KBa
aI4qTXylyCbwCd/Xqe6taUpp4D+1TxNqH1D2vXkIOVQMr23DWdhNN+mgaNEL6dgT3bXh+lTbcnZj
6mPjxsYUnwWUP0rqb3WYPWKxeQDxv3SGuXX1/lpDMztC7mIsGy0PxkWU8y9ACM3ANKOoclNzlPX6
PHW9uQBaeabl8rmJgVQTrzJNtWfo2+e6ItzanNoavxojLjgn0pgBBwWnEqQTMhqPclivCugtvSjM
sdeByBl4kGCLZ1hnZ7VhnpNVvsEZ/+jH6kwrkRbq6lStvGmSGFeNFp2BRAClEAV3Rt5PkBLcJDTO
cNE3k32WsBmq6qyU82CmmOE5+dNw1uL3m8qUTseZEsJ1jj2biJPbQXkNfKdfnPp+Q8Cu06XKZX1X
7GYBjD0ZYSlBxFnjm2jyqyzD2i4A9TDJp420egh4hORWLBGzGK14ggzqUnaMUzUi3aS38IHoFTvQ
n8qV3ikhjxS+AVRPx4LqgYnUQP1IpQDvXtCtjx7ZnqkdDLL0UqFlpdWdd1RAezM+gY1an9KS58Ho
NNin9AU/SSAyjYmm35tRdm5Q4D6renBwGrgWBfhujq93lMuCt1A6W7iBqi5dO6Z1j1uCdJGxxGN5
aerCNaatcUlT8zEekE8UEyFE9wpHN8P4CKQhBwKcRiMgnZDMlX4Ncisey2wChNj1Hen1TVXiX7Nz
I53iFbvWG0mGnSTPkhhXStu3/sqMlOvAMa/Q0hmkNbIL6jcXBlKDU5rt5eM+6T+qDbLcEqaxq1fu
JFSMy5by6QgOn43DID3HnhhiVUNU4uvGkiBt3vlUXq02R7bpaoMV1Djz7NoYw0YFxWJpF0nm3wd5
RYdQwT2DrE68BburRZyRfVKl8ALGKYs/eaSRqKe3hSgjP+7Sx0Rp6AJAYTClqnwjSCWdCJpSG4e2
gyRYKtoVzTLPSgP1oCA7NWJjH6IvvacQu7vZxo+qEzlM1x4b2CrrBRBXnHom7FcehC8WjjXPXQ8K
B69SHAIziTrWOcIR3EHyiWHBHZ5Ekh4vbLjRdFloV2VplWPD9c6y0j6j5eqqqasK0Z5vzdOkHPzX
hoA3CRudlKcDIddFih9IQweMPp/6UEAmfg4dzvKj26wvFnCSWM5YWUZiZkxprx6fhJpPkw1FxjMR
3yQRuEfojeeiU7jAdbJulRiZPMOzjk0xkYRpCPxjrdTQMgJ76TbynMKQcIeaRIaeJ8wxTPAGgaGa
x6Fwjkp0ZhbdrVOXt4nlgVHrnCUaAKSswkSErD+Igk6SsrhAY4piK81OlN6eWlpH65IOdKKGf51S
i3tZWcZ14rcqCtH8PBO1D11snVmVssDZJC2RVpd0rzfbCZjjKby2GxV+Lg5v8Tgzkws8S5fI6i6j
qvMGkMadWGdzJea96zX1pMacMU4KeZVr1qoHA2lmtGYQc44lnGDYqmdu2bJGJcZMrfJ507ZT8hhL
+h9IbCwFMCstkfFimnF3IudaPc1qa+lF9oWkxs64NtqAjImNZjqaKVFzG4URHTJCaUo307nQBiYn
ZelTmbbDu5tK2NgNfWqERopPkSZNyQg6nciZNakxvUihHCSTzG8afYaVB4VxoDXWDQfG8sqiG2I4
zkQhiCZCm+JpEXx/aGJBX63+VAsJoC9RvbBN45sLi4UGSXSdwQS/ABWcfSoQydKjIC8IGTOA7qdy
CLdkTIs/VVjZONijsZNo8iOZHO1WqLEsCKLbnJaK7pRzqTXa2xTD/FnqmSJEbQmp88wDanqOE99m
s5bQ7S9RL9LMUgNSNOGVwqcjFk01TSvpOqndSjqptNK4BpbsnstklSeVg/tUtq8ts7uQyPDfty3O
5AwHK96Xsd/dK3l/1uBFoPma7K90ZNDs9S48rpkoiuUd3Chwo22hjCwb/6yjuvWFJkcVwm/uZ8Fh
wYebKjjXrUqjaqSzY5RrlzaH57CvzgHLXpAIjlGVNBUWBe2MXnukPrrEX8stYoKxYxf2veb6wZnr
I1z3jWDsJyBo6I4wQQ17n+WmMUWA0yxDisSs7Umj8o96jU7iPLtjLWeXyRtn1Su+M41hmJwlcX5c
VzWcpyIZFZlYXeeGfBeb6a1hDDL4Dt90K0Zz1y5IjMRJsPBbTeDwYUv0AfH7Y8/CTIOe+b07dCZA
AU4voIhFZRQW2m3YmeFVlDof5Ig3l4ck0UY0oB6roOIR/pYKJHw/60d2QusOMghQHh0H2tbErfNm
EjnxwijqpaBkl16lnJU9qCe3lVGHwIpKAj+ZO17XXrkpwqOTqq3iDQc05z6Lc/M8TINs1npmeOlg
/KRZLDhQjB0aRYXmkkzlhP69K7fR+/O2LpKxkDvdPKmwDkk+6hUaz/lYuxztijd9U+Di9wjrz2Ir
94HWW3iT/bgVbjgRk3qlR1J31ZV5v2R/pLM4O+w1bZ6dE3pu+OdwP7uV0VvvezEWVvQZO3cU/z1d
C6rjRI2TqWtY/a2gwykE1YS/qYAgfxMmHO0rN3CnjVtGN1ZPJgGSjnYFHoGvoEuoAilpLtsysyYt
PY/O6WbkPtATTX/QsFTcArRURmGp3mZoekA7RuGZ76CzhTTlr+nlUhNTUE4feb448vFZjSyDUnYT
VeM21TTcSMVUBNOFtb198I1izW2hlNbkG0rc4STX0osmSxpEhKSheHVm0WDvlgPVPaZOEk/RVkfL
Oi6rpZmE0cKr7XSRpFp9o7Sw1ce5pX+QJVRwGdH0mJgK+UxXEyfKLSSuJLEuSCSZY7Gq8GKXvh1c
QQB25mEXPJhJivRBQPKAC9mBQRXcpK4wCfremIKtcMZZROzmuYoyCZOOhpqMqydXDvYuYRLJer4u
0578FGgh8Ualy/pIllM4QI7l35ESARzW4J8aU46nhYbXinPLlMmWCV2Fgbs674ZekKGmh0vInfGk
BPKO9jRv61kNWH3RpZoxoe8ShJYUv+8ygdMIpFNPV56jCrRtdrtkBlDdoc2M41wZYqCtY786EWhE
P9FRYd7RvN69iwtfa0cSqCEKbIa4kd0gn9E8XdnSIJUZkRS6S1QOjHaTfg7tGQXzEBRDXkgP6ZBS
5mCEJDqxKyIS3g0A9C2CUx64Dh0zdHsoDhDKOpzfs7SvajJFplEmIWsXbvOLRPTi2BpVKg/costz
UhI0M+K0xCGnGkNWsja9WGNJGqc9IMAVrKTUXknwQ5MlUAM3Jh1NEncllZKnbsuyqXk7ywoylB5B
Of3oM2bzgc6KLPpSUCrOvSXHXnsi4gzzljyDhQP/Igtvi6h8Kj8A4JlWBa/PyJfNVIQ1Qpg2RmtJ
xkSqRGmeZbaiLdkU9ISzju54V7S60e+BzunncCZ7Z2E81Q3wMxX+kji0U4kc4mJRiV5qXoTAAbDq
WrWhzGyAfc0iKaPyfaKHuJxjUIjNogXuD+ysAz06ZDxAXq9cGdj5mGbbigK3TcYft2pyemCfKrBw
z8Ou8vOZUonKwq1r3YIuDRVlXJFgJHGNsUS8j8BSjaMIeuO2lGnKBiJUV6Opr6F8pyamwXbJnEZo
Z3kL5GRB/j2qx62ri8KUKiVcAbYoYeg+kFrBSvHs0pz6pE+Bu8gTztVzqRcuOrUl9Wpm9xGkZEVu
5laTXrZN0HxIfPLMlvQAppWMYEFjdVpD5AU9Y8qU5cSSskVNLvmiJ686MQtXOuZu37mEr/jst2Yp
9tPAaPq7IsTZj3cV1L8Ju68nScfRisTCtGs44tDOQp90PpmV4bTuztQkNThTfszdBq457ROpDzmF
NOO4Dpe7VuD7OPmjZ5mLWmg+0ulEP010LNiB1c6c2snO+CfqFbnx4FqxKu1WlFJ/UWntvVmq7NFu
bywywuopZyUYbWEmGyss7f3Ih9nJLSYfOS1yWh1h+q3p6TZXxTLRL3A5mcbEt2oWgjanO0WhYveA
pN21vCJ6FiknuO/ie/pb4JQCrFOrq6xoIkw2eJD9wY4l+83CLzxO7mA7c3MCko4DQAL8whhzQKwq
0jihNU/QBqonXuZ3yTRL6TY9dnHVxVMFrINxHHsCWPsE4WkE2dk1i5lS1614DF5M0M7sqjb0hZzQ
yGSqCmgJ7JiOAGsJR6F+3KSikmBJIguxkEDD9fQ0Kbluw8hYLBGHUG5FtuE0sySjF8cFoXHrXJdh
FyonAQ4sKga1wH/xlVJyEsXEKidKWoh4M2L7JIflUM7agYc5c5Fgi6wupkNXgBwT+EkkgZu8CpQm
h1VYakW4ED14Lwsz0iBsjp6Xidr0q+hjreuZd64Wih9Bhad+MxGbqsAdj7Gv6EeWHonC2tLpX79g
ZJtMBd7EYwl2BmnLPDsD3shRSjaCboXalS0Pg8cZz3BfznJotcIUC7vT3EJuRTyZt6mHB90tFpHA
eS/EkWyfB2KaLxCMNUNx5zYrC8kE/FfAA28oUzoEmKegHL0lRbdPltG/Z8vkNEWkfZzBmTpj3S6P
PVU/pu10uIhgds/RJQwSj4akjaKV80hO+inuo2Rc0LVmLGWY/AWIM0u3wBScD1X2rqWANdb0Snms
TF+YURy3P9ixXKBPTRFnR4XnNrOiQX3EcR6r2oJcM0FkneMLi3Naf8a6x7OgFUp2HBoKGR831K3T
qO0Gay/M4B4Dk8Z5I7ankFNpp8mzTIiOpau4Huons4rWqh9a7Hs85rQZfsiEoJtWuXbi2EFw3zpS
dyHQhuaiLrzGmzcgaMYGxOdlL4pXlRwj7tFEb4YOQydjExqgKMLCHneZVcyw0QELYYnIVi0nrzky
7W3oCHQfsuzsSs5lji9k3lS+SdfTMCbBVc1Nu3Kpk3wMvLiZiKEFBjNW0aMbGowDMRGY084DHxp3
5LGgaKuLvlC8VQyJ4dzgSHpu8NyNMTu9V+Ne9mCuVvI9TS0NKmRGKU8oZXQ3ARXVWzdQkotAMj4g
bE8njRSZ06it7Qt4Smk7DczuPMptkZUBKJchx+nazHODrHxpntHsrbHJ2XGfRLpIUoYsgnqZW2U4
x4ho3Te04J2ndQP5BjjUqWKLtH8kFckxW5NHujusdpl7K4m2cmyk1X0eyOEUTd/SAIx90rWZPmHH
KE+tEh07OiIM9NztjeEFQDCkDBhpkNNdZEQZHKw+ZUNlGmoZlj5cJOp9Jbj0xxSsOJOm+Ip4woJG
7zYZZokGyDI0+rL0vXOLCt0HV+3KD7R5ZZtQxAuBkdaK1OtnFY5+AP9O3K9ESsQWGuk+OG2IQmaF
ENePqpZhb+7d4lzIq5UP/hRsu94YCzIHpKe0XCEjJPmaSk+apFfu3Kw3R2VnZlMl6eJTODTwzzG/
kqJERQlUsfKDeeSL4VRHkYNIW+zdj66tmzMB8hi+OwrY1FrTlHXVrFBspS0JYVcuEZfJx71LchAA
lkw+JJIbsOmaKEz8VFXRAeDTr/IKCCmqyTlFR4vCnYsxjI4TnMsNgf4DThMDYFTFbA0GNL83MIid
Am/eViLICs5D/ZLjCnxXWq96EyUSxGWMQnyZ6WTNtMDSjiWPfJWNG3muZo1Ht6beVi9a2Wju0iKF
HWbXWbeWcWZdxrh451aehtO+j81TkjQmPiB7ARJ5wRnNmxViBVFEbC/RfQjXWBTKi5zKF0Grl8x4
9JFAgNedZVBE3heSxukMm4KydDQewlHbJsal7VHlx0IeLi18xAvwv/YCZyNZOM+a+KaYrHhbl5Df
+jsUc2SuHfKLIgT4CwH/wsQloufUip/oqoKL8KHRZOcUGkPNtiy75Gp0+UxurdtAH3KoUhT5cyh/
3kRM0A8guXPHFj0nObYV8iLwegXGXVCd9yktkcZRaPPou9ZWaezikR4h29CPm3GeVdWm9mXjFBtk
Rg+tasDhFRWfQ92OgnY7Fil7j81Gdolp/BB6FD31QmlAPmgzNRPoMhHXS1rd9WREtZUs0+cDjy8o
jaS7K+gFNEUschNFwYNWIiWhDxaH2lTFMk9zJVrNqEQKaAJtGXCCmOlg5yU5KmdCNIQ2sEEnNOlL
aQRatCcBJ26AXa17Sbo7Pm7F8JKGyKPaBCo4SQoOEUJFyXHwua2SVuQ51TpOw04kdO5xQdfmGaQW
5xgtR8mNYDm0Gou9NyJPFdb9VS82ySRg/ZzWjQOVoimQS2HFdyr1GsjsfYQmbKaZAG0p+k0Ju6Sb
UqILKd7sVWR1H9NCAlfK3GyFhK3IUxqPxlNKd9ObaSONUq9BFhgVfQf1pDXdldBH1ns7siOSksYA
ZPIkn2WyHrqGmjZngqphExtlALaOYRSQtq4b4Rp7RLmSq6Y7Bn/GbuZWwcIiY0aivS3OiswkaWSE
Oc5u2hQN+Iqxixjz1MTuMFVJLXeqKc7JG3L+4LA1BgyPus+qxQGMlV57ooAkifV0GoeRNkvYAGdq
L/vYpSJwReRX1g7OlFkiYp6KwfmMpcKwjss4ZwPUHO1StI3upO+q7IaGyc0mIhv5QdCFZdcJq6Sr
RHlS+0lyQqZ6LJb5R6/SovOq0qxj3Y+8FS4caZHlQnFjm6p0nGeieZI4WfZIglg8BiLnHAMogiCj
eBWaZF88Q8Ul2FOWMioLlMIo7Az9Geiht0g7hIKWOYSLCdbxtlWCaRfG1kyWBa2kNqGV55UeC6em
R2nC4Ux/nQqpeW6jKp2G2LYXstNDna27MLkU5XRjKgXtlOkCkMyKrk6gRyf61FM7HwxBV95bcMVp
CpqTg051VuZIPtZbTl3rjlT2pdO4VH/7yKGHBk28rJVQk04cokWqPEk9tTMpmNii0c5Jh0growmF
kWvzDeIckZXfkL2kUVZRrPSWftswlzpzlQSglClkJx87Vpp2wVttXeVJEDpjnxYYE9coaGNWVkKy
6FqajkdeWE47JGmLCGbZFP0Bb5un5fl7Oye6JK1hWvkEll9QjMjOiaDaBXXlkC6h4TfI9xv6B4uf
QEfSUyknHKs7VxVvUk0vLhpVpX+ZV8lrECz5qi/7935mRuuW09WF4mv5KqJ34CWkDRokpE6kLHUj
o7cFgoA+GjcUwCYK7vdJKbbdmvR9ONU4E4qjmlR9AhwyZpXXa0ciR+1ASp8IpZOPdb0UQS7gmnvo
QFFUU4suvTduVgaflADGu9EI7AWmOeAjSloJjgqoQDzyXgKJKU08/1pOO00doXyT6UmTZBrhr1Qc
l0URzFnQCNdCrUfnxZGxQdZrSLOi7A2yCD1iTZ0sctBVkE1dDgrXUcPqp3eo38iOKOZZlroGwI1e
yqVbFd0EcZOvOyszju0xh3GdHmvQREdiGnnlCAYjZQ21relV5NYp1D1JrZytWPr4kgZuYQrsbUWH
WOleKZpsVVo964OmtFQqYLim4H1GTljH66QR7Pf0R713W/I3mkZ9O9BYxxrPOwkCoz1VWjGYGanQ
pJT/hgOymjyqZrMsRRrEZZa/TozqzuMhJ1HYevLYS+ivkniaSXJHDTjTpGkEtiGETKChinKmCM1Y
9Qi0F5INrdGTPcQvleJnY0e2k7nkRNDAIUgkfCcdSBAcDBpJ6sYDGTpvlmfxvNAgMLpVXKxDiDBj
GteKlKiwISC71kcD3JTMimaBvaEnhMx5Yay05gMQMYQMCCbnsFHL974gOUsLIjvu4zLLF5UMnYMm
nPS3gv0x6rLWOWe+0QqhuTsGvdWiLwUNNusx28wCtyNB3HOTBLdMJz2VCuHYEvvomkaxdKeku4cp
8ct43atSf27CQyHz3jlCv2JdpQ5rUCEmeCLVRQ1UpeAzinj4zGnrlf6ycGLCc35HIwAWaYrEUSaO
wwoZCmcRZ1HripJPNLGh7xLikRmZPRpPx416CW4S/yeZVaJYFaFVq32sFQ27LWxHnj4ZGiCHq/JD
D9hoISlpSOBg0v6LbtjpB6XSKJqmiWp8yDUBPaCRd9G6tDXIYSIU+BHxnk1di6OyAx92ItTiObPN
4lwkPvcwTnrA3CQFvi/glAcPwivZL7JKlDi6COgS8oCBzpvfv5JVJklVqjW0zGfJfG/S0nPcRLru
j0i+I9xRCRFYs4YDZ2nYy64xyw0FeYNiL1A/TDAWB+BFYw/04KyNEbGyGrbnFlVHojG/Be/Xl0ol
T1IgRcI2KjsKMEGVRM2zRvg/zbUHmfoBMUXuQWD59/k2Od1E2+KtAXC4mi9/C5/a56ubbMrNzh+m
SA/K7qLa5t3ltuCY8/3ffnG8DQOdI+cvr/F6vxnip/7Si5Xu2wN9hoNfd+n2n/94SGg8P1wf0p4d
SLgkIfPdcQs+XdLTt/neCHTB8srqkaGhhOO71jTRVCn18MNTFyax8/nXkvwOwAY/SLqffvg1n/dq
Mv9qDr7/9V6m+hkyvs8U6M9X9GagX5gBDJDo1LEmavLzV5R3ZsB8ZyGXRssOH+Pv9c1NdNX73Xv9
HScR8IkynopXN11+p2omJmlcF59//m5fXR7w7Pt+d4TwUCxwmD39MOCrKTDfyRxRcC9on2eAGfp7
3f1he9hrBjTxHTpbS/tym3cfAvWdrhO+De79LxP095qBwRez1wzgb9ZMQzTEAd/z6uZL6jvMYvgr
aWrw9PO3W/SgLe353TX5naxqwCgGoM2r766xJCAQpI/D3/fd3/vJt97pBq5DGcz00w+b6Ksp4Paz
FfDkQ0V6/vn7vfvPy9Hvb3qq+G5Y+lj7vrnpCUQFmqqwAnxeHYew4O/19n/FSfjVyEeT3lEmtFAW
QEwYfnZfBIkZMgl7BsPUry4CPxEefQkRaSwYPj5FkN62eBWG/vAvvARYXw/wOfJbPv7zH9xkLNM7
f3UIKZ8H3z7FrcOf//0BoYoX8z+eQrtXvxjawLz6Y/Kw3cQ/+Ds70epzXP5qhJfY8emyP1/L5/n6
+pvsXPh0uFwm6eV/LrxtvsnpRfX0i+7ztx4OA//8xx/gVh42rzEZhkpc96/rGILqz1/51Ur63SHj
kk8r3wyLTxQ78V7jFt7OhcpgufYbkWpXkm5fxhgeA8gEQ/uffS7zNMlL9+iPaPt2YmVac+859h8V
lr5N+GYeSEHuORFXHIm/ec2D85wddJ/5OBvehN0rxpBrqqZsqiyduP8wgrOk7PMZ55wxneTtpwzu
bpVZJ+FiPpm+v/qU6l+nxeInn26emc2bB3EghKjyADkc+kphhRbJOOx+nd/4oNEGJdDD0VW5Kbdc
3PN4wzM68ADg5wGK5/vJKnyJQ3zcelskKHw30e6tYu/XULzImi6iDVUIgr96hH/ju603jptv73e+
laLAleBxMHgaaMQlDzvp3pM43uTe/T0P4NHptnS3ebiJH3cm01QVKEDM4hDgQXSwNM43P/jYb63C
X476X6/Nu0f4X//9q1v/vIS8rOuvd4bd3WdnZ/l/YBcab+LN4+Zl4p/345c/fTOz8+U4872NaE5r
vHi44y9DDQMP6Ym/vL8/uQast633kLyM87Rv6F+tkq9ei58c9orOduXRObt1vj3iso/WXlZtCbhf
fxIQwpc//v7MUCkpt4/fWFugVOw/+pj5ZZf65h7IXvVVePFqpng3f+rWfnmvX6726SZAU+AwimH/
L2/w8/j/dS8whEwggPu+wK+v//9aZDjauPmbVotPnRa/xMJfpVt/7s51aV5xG55v0XDbBszMX96w
n3we5pt+w+Oce+nLWM8PxPeetZ8ceplvdl5AmDUvn/H7L+CyyDfb8GWcp2s9xORyrdnOoEPya9+5
XSX545spGCiw+w57XDUbr3wZ52kKBg7fvsOebO838e6SSQy7/7hn4ARfRnm6WP0AK+UFcWu+M+rX
kXD1rxj1J5/Yq0316B39kW/ud2M5+btx6c8OTjlpZ6eW5QO8ZJ83pOGaj6YRsvY3Ma88kHD3fTTe
0wr2aLSJg5ehhvtIfPvyx99/ne+20Xbn6ZCHasu+13uaHPHQ/Vtx9DaG0cQDTPk8Ydijq+r+0eNQ
6T3svIpQrg+xLF9X8f3Rsvgq6paguQFTOcAc/XFfHa2rYueJ/Dz6Aebov11Or6aXt9PJfz8aHp5t
zoS9ff45IT1hIqkBkBAG4qP+cLV5vX9PvyRrvvV/X+W5doKGl3/1U7///CAOT7vxjVPWzsCfw4lf
OU68vu4fRyOv//YvfYsfHaNefcvnLM6+3+s7c/BflawL2dt2V98D7Jh/xGC+8p03iDz/vovXU6pq
91qHOtS+w47QkXtV9DLQ0wp+gGVkRPsLb/N06Fps837rJLUX70yJfIBtgovfvAl+v05hVr+834+q
0CHPsXO5A1t137mebONok+/slofY1pY507B7KB845Pte7bQo32YABwjqvsOO++2Duzu3Q3ONfYed
eV9lJozvpSd/MjqbbfJk+60d97tpu58dnJPQw/bluw+v3qCs2Hcm5t49yYI3cbB1gDs3R6oUF9vu
5RKHC7YOEBT8FVp8z4PxkK3anV3rAG8FrhUkTDtLgyQeYNwFrbc2+c7cSgMRfd+nYfnw1eJAafUA
45abcPdqB0XYvle72uZvHjCUMgcYlsB8vel2jxTSIXagk01Zv3ka1APM7olXutXb0ET6upJW/fLe
dhUm9SZ4e8kHmOMTj3W93MZE9d7O0U1SD7C8AyPYRvdJlTsvT8Ow+tAq5+WPv3/WXNMPhDl5Gehp
XO0Ay9o6iTdvktoDuHzfV2Q9rO0vwzxdrH6Au/cX1Zwnuc++V0wBt9nsrhWH2JqhJ76JeqA0vkzM
7z8O55SbK2ezm0s8RJHjMiH5sPviIYHZ/4KHN3r7duCB/L7vfbt6WjVzL96pzDzh2fceOn2TCX9S
g+09ar3hQJc/vnz14e2Q5UNMcbN93N08MNy+fMrvP2pXjVf2zzXUl8GeL/kALzTGXKZ4J7iknP7y
Mb9/zZ8Ti8fg5B+T3WPj1zqX6pe3p1uCqweeO3qN7KwY8nfLyD8Zb7Mis0FtnXz3gT7EqeZqm79N
Dg9U+n2faFJ926PkE8HL7paqSYeoGDwra9abh+3j25MeDuBDxHPHCVCqndlG067iStt/av78H8Py
/62jmTFgwMHn0yDRJLOr0JrgRx/3rSTaf44CYVCH/f+YWHOQa21epn1Y1Q5wsv2DFhbhzqA/vLHk
HJ1t8j1Rwygpiwa5xOtrHbqu7vvqjtiTd15a+QDBH7zuKn70Xq5umNehDc++1zp2Nzub5iE2isst
NIYQwRXLF0qhI4jNzs5KoB5gl5tso+SB4hYf8+PPO8ATOEbjidFt577+uDzx44dwTGvRPCle7uRw
X7UDxC1fhCNPotT4yxztfM4BTmfjTbo9ut3mjzvxxtC6dN8nc+J7nPrKnSdeP0BsO3W6tHy5vGG6
hybS+17sNKs2ZcK6Fx7NK4KvnTVFP8CaQj/XMt8d9hBRxrR0PSBwO5drHODtvOa1n2+iN4GReYAS
y3xzv/sSDs159r19c/fNNvDjuOHHb/bXDwLGhv2vdfzn/y63R4//tqwTL99566RDbF7H27jbeRy+
IQ2vfjm4P/Hu30YF0iEODSdIbUt3Z3MhyNx/krneN7OgHmCzXaPMdDbFwxuhyiG2EXKcSVnuPg4H
OThtwk2zswbTlHP/+SWV9WbQA7zFazbSh7d5twOsvetNxepLF7yX7z3sGliUX/74+0fq55Hf5oaA
shxg6KQf1l9Ury9jPV/1AR7jU48Qf2fUQ2wZT6Pu7kQAsV4+5vfn+HkZFkZeUWyql+Ge5uJrO8av
L2yXf/5HBYRkJyzE4PXyOb9/2ZecTHZ13LQt3H/Yq2334G7DcLvzMGM9PMDQz86Xr1xQ8iGKWVdD
9mY3NSsfoph1NUjEN0cn2+RNxmzozrdvWHFF3vetw+gQkter6o2KFLPF/ld7neye0mTlAMvQ1Z//
MzmiV/af//GkCDnP//xf8YO36xSTlQPMNfo4742ZiPzPAWZlE/dvF2gs/PsPfON89YIfon5InuD/
cHctuW0jQfQqXCbAGAnpsTXeDCDJlp3IdjSR7AGya0mM1BElGqSYQF7lGnOEucPscpM5ybwm1QGL
akuO+SY2vAkSO2iS/amuevXqFVQflddRqXCLUHld/51R6KgrPj2aH9cf9wQ4DGpBhUsQMC7YDxsx
SMDImX3Q86EafhFXK/pO1p+Ionpw83yb2vu61qilE28AZ07kt1AxWH/k5nAVirVroKcvpDCP0DkV
aDIM9e546vFw2CAvpKmLxJbf39z6KBku/+hkzU3NWabiWfY39odbEcsw0rdy1xE2HRpoLJX3vlJl
TDnXkddX0WcFVqTdZcbzahAullMALiGuVxGrbtZFZz8cqp7Fi7EpTC2/MGjQ9p8P9+guMcGJmmTi
jf2tNVz3zG71gF7M5bC72Vmu3bllz+7iDO/6/dp8meXPq83tdn8+lZfNjxPASKgAkBk7gm/TRKp4
qPQnOTDhPm8mKLaQMRchDkddyCRS4zCd2kOTrzphIi5WyvBoxbCMF55m1UUjmNUWEjbyWtwnvCvy
EMN4LNeM4Tf2E+2do6BHmBEGRIcDLlNsDEcURnridc0f/eb78nbIO0PX9ZTegMa/CCvRhI9q09o+
GEaWS+cz4sy36kaaBp9RSNZdoY/PbdWcwa2rPw0F/aAbVzIa/j5higsX2jE24Uh3URs7g0hnZbYZ
5/pcySQgGAz15xkEDxVvHJEDwiyDUIOMfGUvM1xGIMPobCnhKf+QcNdhYLWqnmlG7u8yvJHAlN8g
LF0PviII3C6WCzrd198aPVCBNzYyo1agB3EpfYM2LHINt4uQ3NPR7YN7pm5gNuz3F+4kYXcMpkpX
SaWB0aise5cM1Cc0nKjONOJjxtAaILEdp/CxGG8MBMm4hRvvzLBIV7fD0DEdDDb3tQ6XiIPEfDBM
3TvU9MafvTfQf89uvFfeCRL98TJbn8zy44ycK2EB1g/sogdfikZgeKT9q3Y9tPErA9Lq34BME61c
9gYaSQzf50KPx+A0nqh0WZ60Qsfj7nOGQPxeahjrWetP9QzaSwvM2ve/FmXT5YdCQQ0STAQUN79V
FBYo0dG/X/9KZ2qlvNNkhUwv3uAMZIW5sqsmIAWATof7jFT1QINAtIdEuMz+NqAzuf+aEHMh8zJT
M7vd01fHGgreiJe09wcIaUqAzGh82AgYycDjeDaOMYEDNUMYqSW4cdQwcmSExeuqTCdaVGX60OY9
bBihx7qGv6f2Ir03QsHjXppmdjxjpdfPIEBK4OlPHCMTbNC5QifXiltTTM3Oi+vxgCXwawrVorrg
UvkT/jcwt5lkQxFtE9zyJmBmIIx5rq2lkiESheX9QcBdwcTNdCRhV5/ggJm3BU4sbCSDh26YaNBf
Aj4qhmYEyG21Ql2P68ZkuDPtyu5g0G6O4zmybFKklOE82HHdPFNG9IaS3qquHaPkC1mEMWThMpmQ
ZhBDzqDIJHJiaEVkj+LDcwhvsY8r6+cz9HwuVGLyr1W2EIOJbEpvUkOyEF6fz9AK6qEsfRmbzJXw
QgKGpk+hINjVy2WaW9PL8LOWFoTh6hdPOc9GEkkJKJYP9Xt6rMb56w/iIWRd7QbMY0VGEfQAsWIx
P23syzh1GcOAIcxRTNS1hmoChB1N+Y+pLCiswgbUwOBqtgzlL5161zqZaKeRh1iRnc+HH+ir/tYn
EC5sdMBVFaJwwEjAtpEkBbpopyDfUgzXv6+kVxQ0CM44gKOlh77XUACu8DgDBsew2J1wYZbTb39H
4XxVnpUDDk8NH3Ch8ARZjWo6hhDc/eIDilvAe9HJ1Ulelj9iH5K+OwOWstt88lPFuHJJ9Lpe/xNU
qXLqvx885ZUwbJqj51jXCOOxoRfPqLVHLuxjHM0cyN4han0hwnt0eIjKWdMZZnepy+OdwELe/hke
wWRikCCZwmbAoS2kzyoCMozK7laibiXFj0HjbSOpI5IuDOSyHUdxtUSMAdifjBDVScYZQ1O8gxB0
NDX1fZViMQY5s6Oi2Z1V7QSo8zQDdUZgQUAh7QX/cPcVTcFxNOZia/gMgTST/gSQJRwp37SfrA3L
hklmR8nB2N1GdXep31WSVV82YJyQa1Q93EK3XiwcOizYD7hr4R7vGnD1I3mGl0LRkgYStmoei8Vh
+PqtMJlXgVtCqNk35jZ2hrIMTk87NvH/i24IjvJi8tKFBDDi8pw6ZNSDEawYQ+x6DkPDqx3H1icT
sA9DyKujP2l7hI0NYvBFOtApMlrfthVFrh2jR8kmkW1rV4d7JlvXdyGEuFYbRDkGo3k9fs7lMott
AB/kNopmWIanOBaLwrgYAAUL7gBDPv4shCbVeofm33AxOgYcE9mfiY+A1LLdFHfZ9d03URcJzSFA
DjtSfsUx6qva0wSMEGRRHIGKz5DIvQy/eG0VOQSJGCpNl7pSCMtQT7hWC1QhSHeCgVZdouBYjso4
s2aCP4RgwUnBYAgm2c3y8G3X08sRUEbn5YI2XoQHqBukNc0nOGQVOOn6qFoeTDiOuKRSpNHdND5G
tUoB3J2FEdJjv3jNFPB4inLkAvM3JxYJSlBR2tliKvwUdFervyiDeAbfVOxUtDBmjAuanx0mB5YZ
xOBBBpHAyssSduafWF5d5EA62RKcLfHijKzthpMZMMgvbcPSNPkze2jL730AuBfteIE5QbXtNeg2
DNnOq3KrLHTkWsSJ9y4D6Qz+otONaxiiz2u0hPgNKJjpDfuUAx9Hi8S6gU85jDO2eXtNYfl/W/T9
Xk0tfqB0y9Wf8ed+ZeECGTzqewdb+wLbKidPwxh5PHE2GSzq91laoZQHjDT/4Ns/qOJeheUjiYaF
9p933dOuHfBzSvpcjTTtsuRrtd6+W1IsG70Vy1/zNHa/q4Pn8/tKVx/PJ/aV5a3hMHVrOzmKEH79
/h8AAAD//w==</cx:binary>
              </cx:geoCache>
            </cx:geography>
          </cx:layoutPr>
          <cx:valueColors>
            <cx:minColor>
              <a:srgbClr val="018752"/>
            </cx:minColor>
            <cx:maxColor>
              <a:schemeClr val="accent6">
                <a:lumMod val="50000"/>
              </a:schemeClr>
            </cx:maxColor>
          </cx:valueColors>
        </cx:series>
      </cx:plotAreaRegion>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3.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11" Type="http://schemas.openxmlformats.org/officeDocument/2006/relationships/image" Target="../media/image2.jpeg"/><Relationship Id="rId5" Type="http://schemas.openxmlformats.org/officeDocument/2006/relationships/chart" Target="../charts/chart4.xml"/><Relationship Id="rId10" Type="http://schemas.openxmlformats.org/officeDocument/2006/relationships/image" Target="../media/image1.jpeg"/><Relationship Id="rId4" Type="http://schemas.microsoft.com/office/2014/relationships/chartEx" Target="../charts/chartEx1.xml"/><Relationship Id="rId9"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1</xdr:col>
      <xdr:colOff>0</xdr:colOff>
      <xdr:row>0</xdr:row>
      <xdr:rowOff>0</xdr:rowOff>
    </xdr:from>
    <xdr:to>
      <xdr:col>27</xdr:col>
      <xdr:colOff>520065</xdr:colOff>
      <xdr:row>45</xdr:row>
      <xdr:rowOff>0</xdr:rowOff>
    </xdr:to>
    <xdr:sp macro="" textlink="">
      <xdr:nvSpPr>
        <xdr:cNvPr id="2" name="Rectangle 1">
          <a:extLst>
            <a:ext uri="{FF2B5EF4-FFF2-40B4-BE49-F238E27FC236}">
              <a16:creationId xmlns:a16="http://schemas.microsoft.com/office/drawing/2014/main" id="{DA473038-A9B2-6611-2253-D27014141DA9}"/>
            </a:ext>
          </a:extLst>
        </xdr:cNvPr>
        <xdr:cNvSpPr/>
      </xdr:nvSpPr>
      <xdr:spPr>
        <a:xfrm>
          <a:off x="609600" y="0"/>
          <a:ext cx="16369665" cy="8572500"/>
        </a:xfrm>
        <a:prstGeom prst="rect">
          <a:avLst/>
        </a:prstGeom>
        <a:solidFill>
          <a:srgbClr val="E1EFD9"/>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twoCellAnchor>
    <xdr:from>
      <xdr:col>1</xdr:col>
      <xdr:colOff>438149</xdr:colOff>
      <xdr:row>0</xdr:row>
      <xdr:rowOff>171447</xdr:rowOff>
    </xdr:from>
    <xdr:to>
      <xdr:col>5</xdr:col>
      <xdr:colOff>76200</xdr:colOff>
      <xdr:row>40</xdr:row>
      <xdr:rowOff>133353</xdr:rowOff>
    </xdr:to>
    <xdr:sp macro="" textlink="">
      <xdr:nvSpPr>
        <xdr:cNvPr id="3" name="Rectangle: Rounded Corners 2">
          <a:extLst>
            <a:ext uri="{FF2B5EF4-FFF2-40B4-BE49-F238E27FC236}">
              <a16:creationId xmlns:a16="http://schemas.microsoft.com/office/drawing/2014/main" id="{44837643-A5C5-E827-08EE-016755846543}"/>
            </a:ext>
          </a:extLst>
        </xdr:cNvPr>
        <xdr:cNvSpPr/>
      </xdr:nvSpPr>
      <xdr:spPr>
        <a:xfrm>
          <a:off x="1047749" y="171447"/>
          <a:ext cx="2076451" cy="7581906"/>
        </a:xfrm>
        <a:prstGeom prst="roundRect">
          <a:avLst>
            <a:gd name="adj" fmla="val 8096"/>
          </a:avLst>
        </a:prstGeom>
        <a:solidFill>
          <a:srgbClr val="01875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twoCellAnchor>
    <xdr:from>
      <xdr:col>5</xdr:col>
      <xdr:colOff>206045</xdr:colOff>
      <xdr:row>1</xdr:row>
      <xdr:rowOff>0</xdr:rowOff>
    </xdr:from>
    <xdr:to>
      <xdr:col>27</xdr:col>
      <xdr:colOff>182879</xdr:colOff>
      <xdr:row>7</xdr:row>
      <xdr:rowOff>57149</xdr:rowOff>
    </xdr:to>
    <xdr:sp macro="" textlink="">
      <xdr:nvSpPr>
        <xdr:cNvPr id="4" name="Rectangle: Rounded Corners 3">
          <a:extLst>
            <a:ext uri="{FF2B5EF4-FFF2-40B4-BE49-F238E27FC236}">
              <a16:creationId xmlns:a16="http://schemas.microsoft.com/office/drawing/2014/main" id="{F81801F1-4BB4-C536-11D7-746F23F88E13}"/>
            </a:ext>
          </a:extLst>
        </xdr:cNvPr>
        <xdr:cNvSpPr/>
      </xdr:nvSpPr>
      <xdr:spPr>
        <a:xfrm>
          <a:off x="3254045" y="190500"/>
          <a:ext cx="13388034" cy="1200149"/>
        </a:xfrm>
        <a:prstGeom prst="roundRect">
          <a:avLst>
            <a:gd name="adj" fmla="val 9220"/>
          </a:avLst>
        </a:prstGeom>
        <a:solidFill>
          <a:schemeClr val="bg1"/>
        </a:solidFill>
        <a:ln>
          <a:noFill/>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kern="1200"/>
            <a:t>'</a:t>
          </a:r>
        </a:p>
      </xdr:txBody>
    </xdr:sp>
    <xdr:clientData/>
  </xdr:twoCellAnchor>
  <xdr:twoCellAnchor>
    <xdr:from>
      <xdr:col>5</xdr:col>
      <xdr:colOff>206045</xdr:colOff>
      <xdr:row>7</xdr:row>
      <xdr:rowOff>152400</xdr:rowOff>
    </xdr:from>
    <xdr:to>
      <xdr:col>11</xdr:col>
      <xdr:colOff>480365</xdr:colOff>
      <xdr:row>17</xdr:row>
      <xdr:rowOff>0</xdr:rowOff>
    </xdr:to>
    <xdr:sp macro="" textlink="">
      <xdr:nvSpPr>
        <xdr:cNvPr id="5" name="Rectangle: Rounded Corners 4">
          <a:extLst>
            <a:ext uri="{FF2B5EF4-FFF2-40B4-BE49-F238E27FC236}">
              <a16:creationId xmlns:a16="http://schemas.microsoft.com/office/drawing/2014/main" id="{D8D01E3E-7758-109B-C141-7F49D549A054}"/>
            </a:ext>
          </a:extLst>
        </xdr:cNvPr>
        <xdr:cNvSpPr/>
      </xdr:nvSpPr>
      <xdr:spPr>
        <a:xfrm>
          <a:off x="3254045" y="1485900"/>
          <a:ext cx="3931920" cy="1752600"/>
        </a:xfrm>
        <a:prstGeom prst="roundRect">
          <a:avLst>
            <a:gd name="adj" fmla="val 4902"/>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twoCellAnchor>
    <xdr:from>
      <xdr:col>5</xdr:col>
      <xdr:colOff>206045</xdr:colOff>
      <xdr:row>17</xdr:row>
      <xdr:rowOff>76201</xdr:rowOff>
    </xdr:from>
    <xdr:to>
      <xdr:col>11</xdr:col>
      <xdr:colOff>480365</xdr:colOff>
      <xdr:row>27</xdr:row>
      <xdr:rowOff>133350</xdr:rowOff>
    </xdr:to>
    <xdr:sp macro="" textlink="">
      <xdr:nvSpPr>
        <xdr:cNvPr id="6" name="Rectangle: Rounded Corners 5">
          <a:extLst>
            <a:ext uri="{FF2B5EF4-FFF2-40B4-BE49-F238E27FC236}">
              <a16:creationId xmlns:a16="http://schemas.microsoft.com/office/drawing/2014/main" id="{EDBB81DB-D7F3-2039-E329-27770D5AD5FB}"/>
            </a:ext>
          </a:extLst>
        </xdr:cNvPr>
        <xdr:cNvSpPr/>
      </xdr:nvSpPr>
      <xdr:spPr>
        <a:xfrm>
          <a:off x="3254045" y="3314701"/>
          <a:ext cx="3931920" cy="1962149"/>
        </a:xfrm>
        <a:prstGeom prst="roundRect">
          <a:avLst>
            <a:gd name="adj" fmla="val 4167"/>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twoCellAnchor>
    <xdr:from>
      <xdr:col>5</xdr:col>
      <xdr:colOff>219075</xdr:colOff>
      <xdr:row>27</xdr:row>
      <xdr:rowOff>180980</xdr:rowOff>
    </xdr:from>
    <xdr:to>
      <xdr:col>27</xdr:col>
      <xdr:colOff>230504</xdr:colOff>
      <xdr:row>40</xdr:row>
      <xdr:rowOff>104778</xdr:rowOff>
    </xdr:to>
    <xdr:sp macro="" textlink="">
      <xdr:nvSpPr>
        <xdr:cNvPr id="7" name="Rectangle: Rounded Corners 6">
          <a:extLst>
            <a:ext uri="{FF2B5EF4-FFF2-40B4-BE49-F238E27FC236}">
              <a16:creationId xmlns:a16="http://schemas.microsoft.com/office/drawing/2014/main" id="{46DAD95C-958B-F741-3F7F-2E6F1CAE779B}"/>
            </a:ext>
          </a:extLst>
        </xdr:cNvPr>
        <xdr:cNvSpPr/>
      </xdr:nvSpPr>
      <xdr:spPr>
        <a:xfrm>
          <a:off x="3267075" y="5324480"/>
          <a:ext cx="13422629" cy="2400298"/>
        </a:xfrm>
        <a:prstGeom prst="roundRect">
          <a:avLst>
            <a:gd name="adj" fmla="val 4579"/>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twoCellAnchor>
    <xdr:from>
      <xdr:col>11</xdr:col>
      <xdr:colOff>529454</xdr:colOff>
      <xdr:row>7</xdr:row>
      <xdr:rowOff>152400</xdr:rowOff>
    </xdr:from>
    <xdr:to>
      <xdr:col>21</xdr:col>
      <xdr:colOff>11294</xdr:colOff>
      <xdr:row>27</xdr:row>
      <xdr:rowOff>123824</xdr:rowOff>
    </xdr:to>
    <xdr:sp macro="" textlink="">
      <xdr:nvSpPr>
        <xdr:cNvPr id="10" name="Rectangle: Rounded Corners 9">
          <a:extLst>
            <a:ext uri="{FF2B5EF4-FFF2-40B4-BE49-F238E27FC236}">
              <a16:creationId xmlns:a16="http://schemas.microsoft.com/office/drawing/2014/main" id="{8F1343EC-810E-2E43-A968-DFFE467107B7}"/>
            </a:ext>
          </a:extLst>
        </xdr:cNvPr>
        <xdr:cNvSpPr/>
      </xdr:nvSpPr>
      <xdr:spPr>
        <a:xfrm>
          <a:off x="7235054" y="1485900"/>
          <a:ext cx="5577840" cy="3781424"/>
        </a:xfrm>
        <a:prstGeom prst="roundRect">
          <a:avLst>
            <a:gd name="adj" fmla="val 2763"/>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twoCellAnchor>
    <xdr:from>
      <xdr:col>21</xdr:col>
      <xdr:colOff>97536</xdr:colOff>
      <xdr:row>7</xdr:row>
      <xdr:rowOff>142875</xdr:rowOff>
    </xdr:from>
    <xdr:to>
      <xdr:col>27</xdr:col>
      <xdr:colOff>182880</xdr:colOff>
      <xdr:row>17</xdr:row>
      <xdr:rowOff>0</xdr:rowOff>
    </xdr:to>
    <xdr:sp macro="" textlink="">
      <xdr:nvSpPr>
        <xdr:cNvPr id="12" name="Rectangle: Rounded Corners 11">
          <a:extLst>
            <a:ext uri="{FF2B5EF4-FFF2-40B4-BE49-F238E27FC236}">
              <a16:creationId xmlns:a16="http://schemas.microsoft.com/office/drawing/2014/main" id="{E39D119D-7609-5983-B1F6-D20F0D712284}"/>
            </a:ext>
          </a:extLst>
        </xdr:cNvPr>
        <xdr:cNvSpPr/>
      </xdr:nvSpPr>
      <xdr:spPr>
        <a:xfrm>
          <a:off x="12899136" y="1476375"/>
          <a:ext cx="3742944" cy="1762125"/>
        </a:xfrm>
        <a:prstGeom prst="roundRect">
          <a:avLst>
            <a:gd name="adj" fmla="val 4902"/>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twoCellAnchor>
    <xdr:from>
      <xdr:col>21</xdr:col>
      <xdr:colOff>97536</xdr:colOff>
      <xdr:row>17</xdr:row>
      <xdr:rowOff>95250</xdr:rowOff>
    </xdr:from>
    <xdr:to>
      <xdr:col>27</xdr:col>
      <xdr:colOff>182880</xdr:colOff>
      <xdr:row>27</xdr:row>
      <xdr:rowOff>114299</xdr:rowOff>
    </xdr:to>
    <xdr:sp macro="" textlink="">
      <xdr:nvSpPr>
        <xdr:cNvPr id="13" name="Rectangle: Rounded Corners 12">
          <a:extLst>
            <a:ext uri="{FF2B5EF4-FFF2-40B4-BE49-F238E27FC236}">
              <a16:creationId xmlns:a16="http://schemas.microsoft.com/office/drawing/2014/main" id="{1880B071-5D33-06BA-8E5B-6B7F72C87599}"/>
            </a:ext>
          </a:extLst>
        </xdr:cNvPr>
        <xdr:cNvSpPr/>
      </xdr:nvSpPr>
      <xdr:spPr>
        <a:xfrm>
          <a:off x="12899136" y="3333750"/>
          <a:ext cx="3742944" cy="1924049"/>
        </a:xfrm>
        <a:prstGeom prst="roundRect">
          <a:avLst>
            <a:gd name="adj" fmla="val 4167"/>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twoCellAnchor>
    <xdr:from>
      <xdr:col>5</xdr:col>
      <xdr:colOff>352425</xdr:colOff>
      <xdr:row>2</xdr:row>
      <xdr:rowOff>0</xdr:rowOff>
    </xdr:from>
    <xdr:to>
      <xdr:col>9</xdr:col>
      <xdr:colOff>19051</xdr:colOff>
      <xdr:row>6</xdr:row>
      <xdr:rowOff>47625</xdr:rowOff>
    </xdr:to>
    <xdr:sp macro="" textlink="">
      <xdr:nvSpPr>
        <xdr:cNvPr id="14" name="TextBox 13">
          <a:extLst>
            <a:ext uri="{FF2B5EF4-FFF2-40B4-BE49-F238E27FC236}">
              <a16:creationId xmlns:a16="http://schemas.microsoft.com/office/drawing/2014/main" id="{615471ED-C468-37DF-7D90-A9F29FBC8C77}"/>
            </a:ext>
          </a:extLst>
        </xdr:cNvPr>
        <xdr:cNvSpPr txBox="1"/>
      </xdr:nvSpPr>
      <xdr:spPr>
        <a:xfrm>
          <a:off x="3400425" y="381000"/>
          <a:ext cx="2105026" cy="809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kern="1200">
              <a:solidFill>
                <a:srgbClr val="018752"/>
              </a:solidFill>
              <a:latin typeface="Segoe UI" panose="020B0502040204020203" pitchFamily="34" charset="0"/>
              <a:cs typeface="Segoe UI" panose="020B0502040204020203" pitchFamily="34" charset="0"/>
            </a:rPr>
            <a:t>Nigeria Agro Exports</a:t>
          </a:r>
        </a:p>
        <a:p>
          <a:pPr algn="l"/>
          <a:r>
            <a:rPr lang="en-US" sz="1400" kern="1200">
              <a:latin typeface="Segoe UI" panose="020B0502040204020203" pitchFamily="34" charset="0"/>
              <a:cs typeface="Segoe UI" panose="020B0502040204020203" pitchFamily="34" charset="0"/>
            </a:rPr>
            <a:t>         </a:t>
          </a:r>
          <a:r>
            <a:rPr lang="en-US" sz="1200" b="1" kern="1200">
              <a:solidFill>
                <a:schemeClr val="accent3"/>
              </a:solidFill>
              <a:latin typeface="Segoe UI" panose="020B0502040204020203" pitchFamily="34" charset="0"/>
              <a:cs typeface="Segoe UI" panose="020B0502040204020203" pitchFamily="34" charset="0"/>
            </a:rPr>
            <a:t>2020 - 2023</a:t>
          </a:r>
        </a:p>
      </xdr:txBody>
    </xdr:sp>
    <xdr:clientData/>
  </xdr:twoCellAnchor>
  <xdr:twoCellAnchor>
    <xdr:from>
      <xdr:col>9</xdr:col>
      <xdr:colOff>523875</xdr:colOff>
      <xdr:row>1</xdr:row>
      <xdr:rowOff>160020</xdr:rowOff>
    </xdr:from>
    <xdr:to>
      <xdr:col>11</xdr:col>
      <xdr:colOff>0</xdr:colOff>
      <xdr:row>3</xdr:row>
      <xdr:rowOff>188594</xdr:rowOff>
    </xdr:to>
    <xdr:sp macro="" textlink="'Pivot Table'!A19">
      <xdr:nvSpPr>
        <xdr:cNvPr id="16" name="TextBox 15">
          <a:extLst>
            <a:ext uri="{FF2B5EF4-FFF2-40B4-BE49-F238E27FC236}">
              <a16:creationId xmlns:a16="http://schemas.microsoft.com/office/drawing/2014/main" id="{93E7550D-5044-5103-1D63-E24603A32B96}"/>
            </a:ext>
          </a:extLst>
        </xdr:cNvPr>
        <xdr:cNvSpPr txBox="1"/>
      </xdr:nvSpPr>
      <xdr:spPr>
        <a:xfrm>
          <a:off x="6010275" y="350520"/>
          <a:ext cx="695325" cy="4095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1B42C5F-3DA4-4DE1-AB6D-E344B159C319}" type="TxLink">
            <a:rPr lang="en-US" sz="1400" b="1" i="0" u="none" strike="noStrike" kern="1200">
              <a:solidFill>
                <a:srgbClr val="00B050"/>
              </a:solidFill>
              <a:latin typeface="Segoe UI" panose="020B0502040204020203" pitchFamily="34" charset="0"/>
              <a:cs typeface="Segoe UI" panose="020B0502040204020203" pitchFamily="34" charset="0"/>
            </a:rPr>
            <a:pPr/>
            <a:t> 1,000 </a:t>
          </a:fld>
          <a:endParaRPr lang="en-US" sz="1400" b="1" kern="1200">
            <a:solidFill>
              <a:srgbClr val="00B050"/>
            </a:solidFill>
            <a:latin typeface="Segoe UI" panose="020B0502040204020203" pitchFamily="34" charset="0"/>
            <a:cs typeface="Segoe UI" panose="020B0502040204020203" pitchFamily="34" charset="0"/>
          </a:endParaRPr>
        </a:p>
      </xdr:txBody>
    </xdr:sp>
    <xdr:clientData/>
  </xdr:twoCellAnchor>
  <xdr:twoCellAnchor>
    <xdr:from>
      <xdr:col>11</xdr:col>
      <xdr:colOff>480365</xdr:colOff>
      <xdr:row>1</xdr:row>
      <xdr:rowOff>160020</xdr:rowOff>
    </xdr:from>
    <xdr:to>
      <xdr:col>13</xdr:col>
      <xdr:colOff>175564</xdr:colOff>
      <xdr:row>3</xdr:row>
      <xdr:rowOff>188595</xdr:rowOff>
    </xdr:to>
    <xdr:sp macro="" textlink="'Pivot Table'!A10">
      <xdr:nvSpPr>
        <xdr:cNvPr id="18" name="TextBox 17">
          <a:extLst>
            <a:ext uri="{FF2B5EF4-FFF2-40B4-BE49-F238E27FC236}">
              <a16:creationId xmlns:a16="http://schemas.microsoft.com/office/drawing/2014/main" id="{D30A626D-68E5-8337-29CC-C94E1E650309}"/>
            </a:ext>
          </a:extLst>
        </xdr:cNvPr>
        <xdr:cNvSpPr txBox="1"/>
      </xdr:nvSpPr>
      <xdr:spPr>
        <a:xfrm>
          <a:off x="7185965" y="350520"/>
          <a:ext cx="914399" cy="4095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6600FB65-4F89-4861-942B-B64717DE5B97}" type="TxLink">
            <a:rPr lang="en-US" sz="1400" b="1" i="0" u="none" strike="noStrike" kern="1200">
              <a:solidFill>
                <a:srgbClr val="00B050"/>
              </a:solidFill>
              <a:latin typeface="Segoe UI" panose="020B0502040204020203" pitchFamily="34" charset="0"/>
              <a:ea typeface="+mn-ea"/>
              <a:cs typeface="Segoe UI" panose="020B0502040204020203" pitchFamily="34" charset="0"/>
            </a:rPr>
            <a:pPr marL="0" indent="0"/>
            <a:t> 536,804 </a:t>
          </a:fld>
          <a:endParaRPr lang="en-US" sz="1400" b="1" i="0" u="none" strike="noStrike" kern="1200">
            <a:solidFill>
              <a:srgbClr val="00B050"/>
            </a:solidFill>
            <a:latin typeface="Segoe UI" panose="020B0502040204020203" pitchFamily="34" charset="0"/>
            <a:ea typeface="+mn-ea"/>
            <a:cs typeface="Segoe UI" panose="020B0502040204020203" pitchFamily="34" charset="0"/>
          </a:endParaRPr>
        </a:p>
      </xdr:txBody>
    </xdr:sp>
    <xdr:clientData/>
  </xdr:twoCellAnchor>
  <xdr:twoCellAnchor>
    <xdr:from>
      <xdr:col>14</xdr:col>
      <xdr:colOff>46329</xdr:colOff>
      <xdr:row>1</xdr:row>
      <xdr:rowOff>160020</xdr:rowOff>
    </xdr:from>
    <xdr:to>
      <xdr:col>15</xdr:col>
      <xdr:colOff>131673</xdr:colOff>
      <xdr:row>4</xdr:row>
      <xdr:rowOff>0</xdr:rowOff>
    </xdr:to>
    <xdr:sp macro="" textlink="'Pivot Table'!A5">
      <xdr:nvSpPr>
        <xdr:cNvPr id="19" name="TextBox 18">
          <a:extLst>
            <a:ext uri="{FF2B5EF4-FFF2-40B4-BE49-F238E27FC236}">
              <a16:creationId xmlns:a16="http://schemas.microsoft.com/office/drawing/2014/main" id="{351C4054-80ED-4248-69BB-63840E302242}"/>
            </a:ext>
          </a:extLst>
        </xdr:cNvPr>
        <xdr:cNvSpPr txBox="1"/>
      </xdr:nvSpPr>
      <xdr:spPr>
        <a:xfrm>
          <a:off x="8580729" y="350520"/>
          <a:ext cx="694944" cy="4114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4FA0D3BE-6504-46BA-A180-AFB4511714DB}" type="TxLink">
            <a:rPr lang="en-US" sz="1400" b="1" i="0" u="none" strike="noStrike" kern="1200">
              <a:solidFill>
                <a:srgbClr val="00B050"/>
              </a:solidFill>
              <a:latin typeface="Segoe UI" panose="020B0502040204020203" pitchFamily="34" charset="0"/>
              <a:ea typeface="+mn-ea"/>
              <a:cs typeface="Segoe UI" panose="020B0502040204020203" pitchFamily="34" charset="0"/>
            </a:rPr>
            <a:pPr marL="0" indent="0"/>
            <a:t>$16.32B</a:t>
          </a:fld>
          <a:endParaRPr lang="en-US" sz="1400" b="1" i="0" u="none" strike="noStrike" kern="1200">
            <a:solidFill>
              <a:srgbClr val="00B050"/>
            </a:solidFill>
            <a:latin typeface="Segoe UI" panose="020B0502040204020203" pitchFamily="34" charset="0"/>
            <a:ea typeface="+mn-ea"/>
            <a:cs typeface="Segoe UI" panose="020B0502040204020203" pitchFamily="34" charset="0"/>
          </a:endParaRPr>
        </a:p>
      </xdr:txBody>
    </xdr:sp>
    <xdr:clientData/>
  </xdr:twoCellAnchor>
  <xdr:twoCellAnchor>
    <xdr:from>
      <xdr:col>16</xdr:col>
      <xdr:colOff>2438</xdr:colOff>
      <xdr:row>1</xdr:row>
      <xdr:rowOff>160020</xdr:rowOff>
    </xdr:from>
    <xdr:to>
      <xdr:col>17</xdr:col>
      <xdr:colOff>87782</xdr:colOff>
      <xdr:row>4</xdr:row>
      <xdr:rowOff>0</xdr:rowOff>
    </xdr:to>
    <xdr:sp macro="" textlink="'Pivot Table'!D5">
      <xdr:nvSpPr>
        <xdr:cNvPr id="20" name="TextBox 19">
          <a:extLst>
            <a:ext uri="{FF2B5EF4-FFF2-40B4-BE49-F238E27FC236}">
              <a16:creationId xmlns:a16="http://schemas.microsoft.com/office/drawing/2014/main" id="{49164E0B-3886-5575-7D83-9F453A3C648D}"/>
            </a:ext>
          </a:extLst>
        </xdr:cNvPr>
        <xdr:cNvSpPr txBox="1"/>
      </xdr:nvSpPr>
      <xdr:spPr>
        <a:xfrm>
          <a:off x="9756038" y="350520"/>
          <a:ext cx="694944" cy="4114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FD67652B-1478-4CB5-A386-C8935C0C105B}" type="TxLink">
            <a:rPr lang="en-US" sz="1400" b="1" i="0" u="none" strike="noStrike" kern="1200">
              <a:solidFill>
                <a:srgbClr val="00B050"/>
              </a:solidFill>
              <a:latin typeface="Segoe UI" panose="020B0502040204020203" pitchFamily="34" charset="0"/>
              <a:ea typeface="+mn-ea"/>
              <a:cs typeface="Segoe UI" panose="020B0502040204020203" pitchFamily="34" charset="0"/>
            </a:rPr>
            <a:pPr marL="0" indent="0"/>
            <a:t>$3.29B</a:t>
          </a:fld>
          <a:endParaRPr lang="en-US" sz="1400" b="1" i="0" u="none" strike="noStrike" kern="1200">
            <a:solidFill>
              <a:srgbClr val="00B050"/>
            </a:solidFill>
            <a:latin typeface="Segoe UI" panose="020B0502040204020203" pitchFamily="34" charset="0"/>
            <a:ea typeface="+mn-ea"/>
            <a:cs typeface="Segoe UI" panose="020B0502040204020203" pitchFamily="34" charset="0"/>
          </a:endParaRPr>
        </a:p>
      </xdr:txBody>
    </xdr:sp>
    <xdr:clientData/>
  </xdr:twoCellAnchor>
  <xdr:twoCellAnchor>
    <xdr:from>
      <xdr:col>16</xdr:col>
      <xdr:colOff>76200</xdr:colOff>
      <xdr:row>4</xdr:row>
      <xdr:rowOff>131444</xdr:rowOff>
    </xdr:from>
    <xdr:to>
      <xdr:col>17</xdr:col>
      <xdr:colOff>219075</xdr:colOff>
      <xdr:row>5</xdr:row>
      <xdr:rowOff>161925</xdr:rowOff>
    </xdr:to>
    <xdr:sp macro="" textlink="'Pivot Table'!D9">
      <xdr:nvSpPr>
        <xdr:cNvPr id="21" name="TextBox 20">
          <a:extLst>
            <a:ext uri="{FF2B5EF4-FFF2-40B4-BE49-F238E27FC236}">
              <a16:creationId xmlns:a16="http://schemas.microsoft.com/office/drawing/2014/main" id="{833FA06F-5977-78E4-FE39-35C884B978C2}"/>
            </a:ext>
          </a:extLst>
        </xdr:cNvPr>
        <xdr:cNvSpPr txBox="1"/>
      </xdr:nvSpPr>
      <xdr:spPr>
        <a:xfrm>
          <a:off x="9829800" y="893444"/>
          <a:ext cx="752475" cy="2209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0B30CD8B-D1E7-4FCC-83A9-C52F15B8DA92}" type="TxLink">
            <a:rPr lang="en-US" sz="1000" b="1" i="0" u="none" strike="noStrike" kern="1200">
              <a:solidFill>
                <a:schemeClr val="tx1"/>
              </a:solidFill>
              <a:latin typeface="Segoe UI" panose="020B0502040204020203" pitchFamily="34" charset="0"/>
              <a:ea typeface="+mn-ea"/>
              <a:cs typeface="Segoe UI" panose="020B0502040204020203" pitchFamily="34" charset="0"/>
            </a:rPr>
            <a:pPr marL="0" indent="0"/>
            <a:t>20.15%</a:t>
          </a:fld>
          <a:endParaRPr lang="en-US" sz="1000" b="1" i="0" u="none" strike="noStrike" kern="1200">
            <a:solidFill>
              <a:schemeClr val="tx1"/>
            </a:solidFill>
            <a:latin typeface="Segoe UI" panose="020B0502040204020203" pitchFamily="34" charset="0"/>
            <a:ea typeface="+mn-ea"/>
            <a:cs typeface="Segoe UI" panose="020B0502040204020203" pitchFamily="34" charset="0"/>
          </a:endParaRPr>
        </a:p>
      </xdr:txBody>
    </xdr:sp>
    <xdr:clientData/>
  </xdr:twoCellAnchor>
  <xdr:twoCellAnchor>
    <xdr:from>
      <xdr:col>17</xdr:col>
      <xdr:colOff>568147</xdr:colOff>
      <xdr:row>1</xdr:row>
      <xdr:rowOff>160020</xdr:rowOff>
    </xdr:from>
    <xdr:to>
      <xdr:col>19</xdr:col>
      <xdr:colOff>43891</xdr:colOff>
      <xdr:row>4</xdr:row>
      <xdr:rowOff>0</xdr:rowOff>
    </xdr:to>
    <xdr:sp macro="" textlink="'Pivot Table'!A15">
      <xdr:nvSpPr>
        <xdr:cNvPr id="22" name="TextBox 21">
          <a:extLst>
            <a:ext uri="{FF2B5EF4-FFF2-40B4-BE49-F238E27FC236}">
              <a16:creationId xmlns:a16="http://schemas.microsoft.com/office/drawing/2014/main" id="{D6A94787-CD53-2A0C-AAF5-937FD1EB11E3}"/>
            </a:ext>
          </a:extLst>
        </xdr:cNvPr>
        <xdr:cNvSpPr txBox="1"/>
      </xdr:nvSpPr>
      <xdr:spPr>
        <a:xfrm>
          <a:off x="10931347" y="350520"/>
          <a:ext cx="694944" cy="4114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73DD7A58-4030-489F-A027-9601BE8DA8B1}" type="TxLink">
            <a:rPr lang="en-US" sz="1400" b="1" i="0" u="none" strike="noStrike" kern="1200">
              <a:solidFill>
                <a:srgbClr val="00B050"/>
              </a:solidFill>
              <a:latin typeface="Segoe UI" panose="020B0502040204020203" pitchFamily="34" charset="0"/>
              <a:ea typeface="+mn-ea"/>
              <a:cs typeface="Segoe UI" panose="020B0502040204020203" pitchFamily="34" charset="0"/>
            </a:rPr>
            <a:pPr marL="0" indent="0"/>
            <a:t>8</a:t>
          </a:fld>
          <a:endParaRPr lang="en-US" sz="1400" b="1" i="0" u="none" strike="noStrike" kern="1200">
            <a:solidFill>
              <a:srgbClr val="00B050"/>
            </a:solidFill>
            <a:latin typeface="Segoe UI" panose="020B0502040204020203" pitchFamily="34" charset="0"/>
            <a:ea typeface="+mn-ea"/>
            <a:cs typeface="Segoe UI" panose="020B0502040204020203" pitchFamily="34" charset="0"/>
          </a:endParaRPr>
        </a:p>
      </xdr:txBody>
    </xdr:sp>
    <xdr:clientData/>
  </xdr:twoCellAnchor>
  <xdr:twoCellAnchor>
    <xdr:from>
      <xdr:col>19</xdr:col>
      <xdr:colOff>524256</xdr:colOff>
      <xdr:row>1</xdr:row>
      <xdr:rowOff>160020</xdr:rowOff>
    </xdr:from>
    <xdr:to>
      <xdr:col>21</xdr:col>
      <xdr:colOff>0</xdr:colOff>
      <xdr:row>4</xdr:row>
      <xdr:rowOff>0</xdr:rowOff>
    </xdr:to>
    <xdr:sp macro="" textlink="'Pivot Table'!D15">
      <xdr:nvSpPr>
        <xdr:cNvPr id="23" name="TextBox 22">
          <a:extLst>
            <a:ext uri="{FF2B5EF4-FFF2-40B4-BE49-F238E27FC236}">
              <a16:creationId xmlns:a16="http://schemas.microsoft.com/office/drawing/2014/main" id="{4CF6C68A-3BDE-4DC3-85C0-B36353098646}"/>
            </a:ext>
          </a:extLst>
        </xdr:cNvPr>
        <xdr:cNvSpPr txBox="1"/>
      </xdr:nvSpPr>
      <xdr:spPr>
        <a:xfrm>
          <a:off x="12106656" y="350520"/>
          <a:ext cx="694944" cy="4114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D441F0CE-D7B1-40DB-8F6A-4188F98BFDE5}" type="TxLink">
            <a:rPr lang="en-US" sz="1400" b="1" i="0" u="none" strike="noStrike" kern="1200">
              <a:solidFill>
                <a:srgbClr val="00B050"/>
              </a:solidFill>
              <a:latin typeface="Segoe UI" panose="020B0502040204020203" pitchFamily="34" charset="0"/>
              <a:ea typeface="+mn-ea"/>
              <a:cs typeface="Segoe UI" panose="020B0502040204020203" pitchFamily="34" charset="0"/>
            </a:rPr>
            <a:pPr marL="0" indent="0"/>
            <a:t>10</a:t>
          </a:fld>
          <a:endParaRPr lang="en-US" sz="1400" b="1" i="0" u="none" strike="noStrike" kern="1200">
            <a:solidFill>
              <a:srgbClr val="00B050"/>
            </a:solidFill>
            <a:latin typeface="Segoe UI" panose="020B0502040204020203" pitchFamily="34" charset="0"/>
            <a:ea typeface="+mn-ea"/>
            <a:cs typeface="Segoe UI" panose="020B0502040204020203" pitchFamily="34" charset="0"/>
          </a:endParaRPr>
        </a:p>
      </xdr:txBody>
    </xdr:sp>
    <xdr:clientData/>
  </xdr:twoCellAnchor>
  <xdr:twoCellAnchor>
    <xdr:from>
      <xdr:col>9</xdr:col>
      <xdr:colOff>161926</xdr:colOff>
      <xdr:row>3</xdr:row>
      <xdr:rowOff>107632</xdr:rowOff>
    </xdr:from>
    <xdr:to>
      <xdr:col>11</xdr:col>
      <xdr:colOff>480365</xdr:colOff>
      <xdr:row>4</xdr:row>
      <xdr:rowOff>140017</xdr:rowOff>
    </xdr:to>
    <xdr:sp macro="" textlink="">
      <xdr:nvSpPr>
        <xdr:cNvPr id="39" name="TextBox 38">
          <a:extLst>
            <a:ext uri="{FF2B5EF4-FFF2-40B4-BE49-F238E27FC236}">
              <a16:creationId xmlns:a16="http://schemas.microsoft.com/office/drawing/2014/main" id="{37C6E048-F1DD-E538-4FDD-2D3E743E76A7}"/>
            </a:ext>
          </a:extLst>
        </xdr:cNvPr>
        <xdr:cNvSpPr txBox="1"/>
      </xdr:nvSpPr>
      <xdr:spPr>
        <a:xfrm>
          <a:off x="5648326" y="679132"/>
          <a:ext cx="1537639" cy="2228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kern="1200">
              <a:solidFill>
                <a:schemeClr val="accent3"/>
              </a:solidFill>
              <a:latin typeface="Segoe UI" panose="020B0502040204020203" pitchFamily="34" charset="0"/>
              <a:cs typeface="Segoe UI" panose="020B0502040204020203" pitchFamily="34" charset="0"/>
            </a:rPr>
            <a:t>Total</a:t>
          </a:r>
          <a:r>
            <a:rPr lang="en-US" sz="1200" b="1" kern="1200" baseline="0">
              <a:solidFill>
                <a:schemeClr val="accent3"/>
              </a:solidFill>
              <a:latin typeface="Segoe UI" panose="020B0502040204020203" pitchFamily="34" charset="0"/>
              <a:cs typeface="Segoe UI" panose="020B0502040204020203" pitchFamily="34" charset="0"/>
            </a:rPr>
            <a:t> Transaction</a:t>
          </a:r>
          <a:endParaRPr lang="en-US" sz="1200" b="1" kern="1200">
            <a:solidFill>
              <a:schemeClr val="accent3"/>
            </a:solidFill>
            <a:latin typeface="Segoe UI" panose="020B0502040204020203" pitchFamily="34" charset="0"/>
            <a:cs typeface="Segoe UI" panose="020B0502040204020203" pitchFamily="34" charset="0"/>
          </a:endParaRPr>
        </a:p>
      </xdr:txBody>
    </xdr:sp>
    <xdr:clientData/>
  </xdr:twoCellAnchor>
  <xdr:twoCellAnchor>
    <xdr:from>
      <xdr:col>11</xdr:col>
      <xdr:colOff>352303</xdr:colOff>
      <xdr:row>3</xdr:row>
      <xdr:rowOff>107632</xdr:rowOff>
    </xdr:from>
    <xdr:to>
      <xdr:col>14</xdr:col>
      <xdr:colOff>61142</xdr:colOff>
      <xdr:row>4</xdr:row>
      <xdr:rowOff>140017</xdr:rowOff>
    </xdr:to>
    <xdr:sp macro="" textlink="">
      <xdr:nvSpPr>
        <xdr:cNvPr id="40" name="TextBox 39">
          <a:extLst>
            <a:ext uri="{FF2B5EF4-FFF2-40B4-BE49-F238E27FC236}">
              <a16:creationId xmlns:a16="http://schemas.microsoft.com/office/drawing/2014/main" id="{2D49EFFF-23F3-837A-7FA1-F71B6F3D1889}"/>
            </a:ext>
          </a:extLst>
        </xdr:cNvPr>
        <xdr:cNvSpPr txBox="1"/>
      </xdr:nvSpPr>
      <xdr:spPr>
        <a:xfrm>
          <a:off x="7057903" y="679132"/>
          <a:ext cx="1537639" cy="2228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kern="1200">
              <a:solidFill>
                <a:schemeClr val="accent3"/>
              </a:solidFill>
              <a:latin typeface="Segoe UI" panose="020B0502040204020203" pitchFamily="34" charset="0"/>
              <a:ea typeface="+mn-ea"/>
              <a:cs typeface="Segoe UI" panose="020B0502040204020203" pitchFamily="34" charset="0"/>
            </a:rPr>
            <a:t>Unit</a:t>
          </a:r>
          <a:r>
            <a:rPr lang="en-US" sz="1200" b="0" kern="1200" baseline="0">
              <a:latin typeface="Segoe UI" panose="020B0502040204020203" pitchFamily="34" charset="0"/>
              <a:cs typeface="Segoe UI" panose="020B0502040204020203" pitchFamily="34" charset="0"/>
            </a:rPr>
            <a:t> </a:t>
          </a:r>
          <a:r>
            <a:rPr lang="en-US" sz="1200" b="1" kern="1200">
              <a:solidFill>
                <a:schemeClr val="accent3"/>
              </a:solidFill>
              <a:latin typeface="Segoe UI" panose="020B0502040204020203" pitchFamily="34" charset="0"/>
              <a:ea typeface="+mn-ea"/>
              <a:cs typeface="Segoe UI" panose="020B0502040204020203" pitchFamily="34" charset="0"/>
            </a:rPr>
            <a:t>Exported</a:t>
          </a:r>
        </a:p>
      </xdr:txBody>
    </xdr:sp>
    <xdr:clientData/>
  </xdr:twoCellAnchor>
  <xdr:twoCellAnchor>
    <xdr:from>
      <xdr:col>13</xdr:col>
      <xdr:colOff>304555</xdr:colOff>
      <xdr:row>3</xdr:row>
      <xdr:rowOff>94297</xdr:rowOff>
    </xdr:from>
    <xdr:to>
      <xdr:col>16</xdr:col>
      <xdr:colOff>480119</xdr:colOff>
      <xdr:row>4</xdr:row>
      <xdr:rowOff>153352</xdr:rowOff>
    </xdr:to>
    <xdr:sp macro="" textlink="">
      <xdr:nvSpPr>
        <xdr:cNvPr id="41" name="TextBox 40">
          <a:extLst>
            <a:ext uri="{FF2B5EF4-FFF2-40B4-BE49-F238E27FC236}">
              <a16:creationId xmlns:a16="http://schemas.microsoft.com/office/drawing/2014/main" id="{D67AF233-D543-67CF-BB2B-D1376C3EC03F}"/>
            </a:ext>
          </a:extLst>
        </xdr:cNvPr>
        <xdr:cNvSpPr txBox="1"/>
      </xdr:nvSpPr>
      <xdr:spPr>
        <a:xfrm>
          <a:off x="8229355" y="665797"/>
          <a:ext cx="2004364" cy="2495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1200" b="1" kern="1200">
              <a:solidFill>
                <a:schemeClr val="accent3"/>
              </a:solidFill>
              <a:latin typeface="Segoe UI" panose="020B0502040204020203" pitchFamily="34" charset="0"/>
              <a:ea typeface="+mn-ea"/>
              <a:cs typeface="Segoe UI" panose="020B0502040204020203" pitchFamily="34" charset="0"/>
            </a:rPr>
            <a:t>Revenue Exported</a:t>
          </a:r>
        </a:p>
      </xdr:txBody>
    </xdr:sp>
    <xdr:clientData/>
  </xdr:twoCellAnchor>
  <xdr:twoCellAnchor>
    <xdr:from>
      <xdr:col>16</xdr:col>
      <xdr:colOff>66307</xdr:colOff>
      <xdr:row>3</xdr:row>
      <xdr:rowOff>94296</xdr:rowOff>
    </xdr:from>
    <xdr:to>
      <xdr:col>17</xdr:col>
      <xdr:colOff>557953</xdr:colOff>
      <xdr:row>4</xdr:row>
      <xdr:rowOff>153352</xdr:rowOff>
    </xdr:to>
    <xdr:sp macro="" textlink="">
      <xdr:nvSpPr>
        <xdr:cNvPr id="42" name="TextBox 41">
          <a:extLst>
            <a:ext uri="{FF2B5EF4-FFF2-40B4-BE49-F238E27FC236}">
              <a16:creationId xmlns:a16="http://schemas.microsoft.com/office/drawing/2014/main" id="{24F9F3DF-19A6-9578-A45C-22F36CD0AFFD}"/>
            </a:ext>
          </a:extLst>
        </xdr:cNvPr>
        <xdr:cNvSpPr txBox="1"/>
      </xdr:nvSpPr>
      <xdr:spPr>
        <a:xfrm>
          <a:off x="9819907" y="665796"/>
          <a:ext cx="1101246" cy="2495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kern="1200">
              <a:solidFill>
                <a:schemeClr val="accent3"/>
              </a:solidFill>
              <a:latin typeface="Segoe UI" panose="020B0502040204020203" pitchFamily="34" charset="0"/>
              <a:ea typeface="+mn-ea"/>
              <a:cs typeface="Segoe UI" panose="020B0502040204020203" pitchFamily="34" charset="0"/>
            </a:rPr>
            <a:t>Profit</a:t>
          </a:r>
        </a:p>
      </xdr:txBody>
    </xdr:sp>
    <xdr:clientData/>
  </xdr:twoCellAnchor>
  <xdr:twoCellAnchor>
    <xdr:from>
      <xdr:col>17</xdr:col>
      <xdr:colOff>77466</xdr:colOff>
      <xdr:row>3</xdr:row>
      <xdr:rowOff>100012</xdr:rowOff>
    </xdr:from>
    <xdr:to>
      <xdr:col>20</xdr:col>
      <xdr:colOff>118920</xdr:colOff>
      <xdr:row>4</xdr:row>
      <xdr:rowOff>147637</xdr:rowOff>
    </xdr:to>
    <xdr:sp macro="" textlink="">
      <xdr:nvSpPr>
        <xdr:cNvPr id="43" name="TextBox 42">
          <a:extLst>
            <a:ext uri="{FF2B5EF4-FFF2-40B4-BE49-F238E27FC236}">
              <a16:creationId xmlns:a16="http://schemas.microsoft.com/office/drawing/2014/main" id="{F5683AA3-B33F-97AC-3C0C-7AA6D56EA50A}"/>
            </a:ext>
          </a:extLst>
        </xdr:cNvPr>
        <xdr:cNvSpPr txBox="1"/>
      </xdr:nvSpPr>
      <xdr:spPr>
        <a:xfrm>
          <a:off x="10440666" y="671512"/>
          <a:ext cx="1870254"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kern="1200">
              <a:solidFill>
                <a:schemeClr val="accent3"/>
              </a:solidFill>
              <a:latin typeface="Segoe UI" panose="020B0502040204020203" pitchFamily="34" charset="0"/>
              <a:ea typeface="+mn-ea"/>
              <a:cs typeface="Segoe UI" panose="020B0502040204020203" pitchFamily="34" charset="0"/>
            </a:rPr>
            <a:t>Product Exported</a:t>
          </a:r>
        </a:p>
      </xdr:txBody>
    </xdr:sp>
    <xdr:clientData/>
  </xdr:twoCellAnchor>
  <xdr:twoCellAnchor>
    <xdr:from>
      <xdr:col>19</xdr:col>
      <xdr:colOff>429006</xdr:colOff>
      <xdr:row>3</xdr:row>
      <xdr:rowOff>100012</xdr:rowOff>
    </xdr:from>
    <xdr:to>
      <xdr:col>22</xdr:col>
      <xdr:colOff>470460</xdr:colOff>
      <xdr:row>4</xdr:row>
      <xdr:rowOff>147637</xdr:rowOff>
    </xdr:to>
    <xdr:sp macro="" textlink="">
      <xdr:nvSpPr>
        <xdr:cNvPr id="44" name="TextBox 43">
          <a:extLst>
            <a:ext uri="{FF2B5EF4-FFF2-40B4-BE49-F238E27FC236}">
              <a16:creationId xmlns:a16="http://schemas.microsoft.com/office/drawing/2014/main" id="{05FC0AC2-4249-6164-53BD-633E3103DA9B}"/>
            </a:ext>
          </a:extLst>
        </xdr:cNvPr>
        <xdr:cNvSpPr txBox="1"/>
      </xdr:nvSpPr>
      <xdr:spPr>
        <a:xfrm>
          <a:off x="12011406" y="671512"/>
          <a:ext cx="1870254"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kern="1200">
              <a:solidFill>
                <a:schemeClr val="accent3"/>
              </a:solidFill>
              <a:latin typeface="Segoe UI" panose="020B0502040204020203" pitchFamily="34" charset="0"/>
              <a:ea typeface="+mn-ea"/>
              <a:cs typeface="Segoe UI" panose="020B0502040204020203" pitchFamily="34" charset="0"/>
            </a:rPr>
            <a:t>Market</a:t>
          </a:r>
        </a:p>
      </xdr:txBody>
    </xdr:sp>
    <xdr:clientData/>
  </xdr:twoCellAnchor>
  <xdr:twoCellAnchor>
    <xdr:from>
      <xdr:col>5</xdr:col>
      <xdr:colOff>171451</xdr:colOff>
      <xdr:row>7</xdr:row>
      <xdr:rowOff>161925</xdr:rowOff>
    </xdr:from>
    <xdr:to>
      <xdr:col>11</xdr:col>
      <xdr:colOff>480365</xdr:colOff>
      <xdr:row>16</xdr:row>
      <xdr:rowOff>114296</xdr:rowOff>
    </xdr:to>
    <xdr:graphicFrame macro="">
      <xdr:nvGraphicFramePr>
        <xdr:cNvPr id="45" name="Chart 44">
          <a:extLst>
            <a:ext uri="{FF2B5EF4-FFF2-40B4-BE49-F238E27FC236}">
              <a16:creationId xmlns:a16="http://schemas.microsoft.com/office/drawing/2014/main" id="{24D30544-8011-4F2E-8597-100D2D4C40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206045</xdr:colOff>
      <xdr:row>17</xdr:row>
      <xdr:rowOff>95250</xdr:rowOff>
    </xdr:from>
    <xdr:to>
      <xdr:col>11</xdr:col>
      <xdr:colOff>480365</xdr:colOff>
      <xdr:row>27</xdr:row>
      <xdr:rowOff>0</xdr:rowOff>
    </xdr:to>
    <xdr:graphicFrame macro="">
      <xdr:nvGraphicFramePr>
        <xdr:cNvPr id="46" name="Chart 45">
          <a:extLst>
            <a:ext uri="{FF2B5EF4-FFF2-40B4-BE49-F238E27FC236}">
              <a16:creationId xmlns:a16="http://schemas.microsoft.com/office/drawing/2014/main" id="{EA6A96BF-6D98-4145-B71F-5B8BB62C1A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529454</xdr:colOff>
      <xdr:row>7</xdr:row>
      <xdr:rowOff>142875</xdr:rowOff>
    </xdr:from>
    <xdr:to>
      <xdr:col>16</xdr:col>
      <xdr:colOff>18682</xdr:colOff>
      <xdr:row>27</xdr:row>
      <xdr:rowOff>123824</xdr:rowOff>
    </xdr:to>
    <xdr:graphicFrame macro="">
      <xdr:nvGraphicFramePr>
        <xdr:cNvPr id="47" name="Chart 46">
          <a:extLst>
            <a:ext uri="{FF2B5EF4-FFF2-40B4-BE49-F238E27FC236}">
              <a16:creationId xmlns:a16="http://schemas.microsoft.com/office/drawing/2014/main" id="{BB2526E6-B1A6-4BD6-BCFC-1809721C7D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18682</xdr:colOff>
      <xdr:row>7</xdr:row>
      <xdr:rowOff>142875</xdr:rowOff>
    </xdr:from>
    <xdr:to>
      <xdr:col>21</xdr:col>
      <xdr:colOff>0</xdr:colOff>
      <xdr:row>27</xdr:row>
      <xdr:rowOff>114299</xdr:rowOff>
    </xdr:to>
    <mc:AlternateContent xmlns:mc="http://schemas.openxmlformats.org/markup-compatibility/2006">
      <mc:Choice xmlns:cx4="http://schemas.microsoft.com/office/drawing/2016/5/10/chartex" Requires="cx4">
        <xdr:graphicFrame macro="">
          <xdr:nvGraphicFramePr>
            <xdr:cNvPr id="48" name="Chart 47">
              <a:extLst>
                <a:ext uri="{FF2B5EF4-FFF2-40B4-BE49-F238E27FC236}">
                  <a16:creationId xmlns:a16="http://schemas.microsoft.com/office/drawing/2014/main" id="{6347CE30-4502-4D8C-AE37-D0FC7E4B3E7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9772282" y="1476375"/>
              <a:ext cx="3029318" cy="3781424"/>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21</xdr:col>
      <xdr:colOff>194690</xdr:colOff>
      <xdr:row>8</xdr:row>
      <xdr:rowOff>9525</xdr:rowOff>
    </xdr:from>
    <xdr:to>
      <xdr:col>27</xdr:col>
      <xdr:colOff>97154</xdr:colOff>
      <xdr:row>16</xdr:row>
      <xdr:rowOff>152400</xdr:rowOff>
    </xdr:to>
    <xdr:graphicFrame macro="">
      <xdr:nvGraphicFramePr>
        <xdr:cNvPr id="49" name="Chart 48">
          <a:extLst>
            <a:ext uri="{FF2B5EF4-FFF2-40B4-BE49-F238E27FC236}">
              <a16:creationId xmlns:a16="http://schemas.microsoft.com/office/drawing/2014/main" id="{47069605-A938-47D5-895D-75241A5AF5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257175</xdr:colOff>
      <xdr:row>29</xdr:row>
      <xdr:rowOff>0</xdr:rowOff>
    </xdr:from>
    <xdr:to>
      <xdr:col>12</xdr:col>
      <xdr:colOff>561975</xdr:colOff>
      <xdr:row>39</xdr:row>
      <xdr:rowOff>180974</xdr:rowOff>
    </xdr:to>
    <xdr:graphicFrame macro="">
      <xdr:nvGraphicFramePr>
        <xdr:cNvPr id="50" name="Chart 49">
          <a:extLst>
            <a:ext uri="{FF2B5EF4-FFF2-40B4-BE49-F238E27FC236}">
              <a16:creationId xmlns:a16="http://schemas.microsoft.com/office/drawing/2014/main" id="{1EE4C5E1-A31F-4A6D-A9C1-7D224966D2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13</xdr:col>
      <xdr:colOff>15697</xdr:colOff>
      <xdr:row>29</xdr:row>
      <xdr:rowOff>0</xdr:rowOff>
    </xdr:from>
    <xdr:to>
      <xdr:col>19</xdr:col>
      <xdr:colOff>418172</xdr:colOff>
      <xdr:row>40</xdr:row>
      <xdr:rowOff>0</xdr:rowOff>
    </xdr:to>
    <xdr:graphicFrame macro="">
      <xdr:nvGraphicFramePr>
        <xdr:cNvPr id="51" name="Chart 50">
          <a:extLst>
            <a:ext uri="{FF2B5EF4-FFF2-40B4-BE49-F238E27FC236}">
              <a16:creationId xmlns:a16="http://schemas.microsoft.com/office/drawing/2014/main" id="{2E8FE7F3-7303-4AE3-AB86-F3C0F3654E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19</xdr:col>
      <xdr:colOff>524256</xdr:colOff>
      <xdr:row>29</xdr:row>
      <xdr:rowOff>0</xdr:rowOff>
    </xdr:from>
    <xdr:to>
      <xdr:col>26</xdr:col>
      <xdr:colOff>524256</xdr:colOff>
      <xdr:row>40</xdr:row>
      <xdr:rowOff>0</xdr:rowOff>
    </xdr:to>
    <xdr:graphicFrame macro="">
      <xdr:nvGraphicFramePr>
        <xdr:cNvPr id="52" name="Chart 51">
          <a:extLst>
            <a:ext uri="{FF2B5EF4-FFF2-40B4-BE49-F238E27FC236}">
              <a16:creationId xmlns:a16="http://schemas.microsoft.com/office/drawing/2014/main" id="{A9E2D7DD-77CB-48F0-93FD-ACF462B442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21</xdr:col>
      <xdr:colOff>68962</xdr:colOff>
      <xdr:row>17</xdr:row>
      <xdr:rowOff>95251</xdr:rowOff>
    </xdr:from>
    <xdr:to>
      <xdr:col>27</xdr:col>
      <xdr:colOff>182880</xdr:colOff>
      <xdr:row>27</xdr:row>
      <xdr:rowOff>114299</xdr:rowOff>
    </xdr:to>
    <xdr:graphicFrame macro="">
      <xdr:nvGraphicFramePr>
        <xdr:cNvPr id="53" name="Chart 52">
          <a:extLst>
            <a:ext uri="{FF2B5EF4-FFF2-40B4-BE49-F238E27FC236}">
              <a16:creationId xmlns:a16="http://schemas.microsoft.com/office/drawing/2014/main" id="{9F6E67B4-EEDC-4D55-BBD6-F6EC671D39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1</xdr:col>
      <xdr:colOff>588474</xdr:colOff>
      <xdr:row>13</xdr:row>
      <xdr:rowOff>76200</xdr:rowOff>
    </xdr:from>
    <xdr:to>
      <xdr:col>4</xdr:col>
      <xdr:colOff>495299</xdr:colOff>
      <xdr:row>29</xdr:row>
      <xdr:rowOff>76200</xdr:rowOff>
    </xdr:to>
    <mc:AlternateContent xmlns:mc="http://schemas.openxmlformats.org/markup-compatibility/2006" xmlns:a14="http://schemas.microsoft.com/office/drawing/2010/main">
      <mc:Choice Requires="a14">
        <xdr:graphicFrame macro="">
          <xdr:nvGraphicFramePr>
            <xdr:cNvPr id="54" name="Export Country">
              <a:extLst>
                <a:ext uri="{FF2B5EF4-FFF2-40B4-BE49-F238E27FC236}">
                  <a16:creationId xmlns:a16="http://schemas.microsoft.com/office/drawing/2014/main" id="{A899A3E0-1793-4D42-8914-1003BB23573E}"/>
                </a:ext>
              </a:extLst>
            </xdr:cNvPr>
            <xdr:cNvGraphicFramePr/>
          </xdr:nvGraphicFramePr>
          <xdr:xfrm>
            <a:off x="0" y="0"/>
            <a:ext cx="0" cy="0"/>
          </xdr:xfrm>
          <a:graphic>
            <a:graphicData uri="http://schemas.microsoft.com/office/drawing/2010/slicer">
              <sle:slicer xmlns:sle="http://schemas.microsoft.com/office/drawing/2010/slicer" name="Export Country"/>
            </a:graphicData>
          </a:graphic>
        </xdr:graphicFrame>
      </mc:Choice>
      <mc:Fallback xmlns="">
        <xdr:sp macro="" textlink="">
          <xdr:nvSpPr>
            <xdr:cNvPr id="0" name=""/>
            <xdr:cNvSpPr>
              <a:spLocks noTextEdit="1"/>
            </xdr:cNvSpPr>
          </xdr:nvSpPr>
          <xdr:spPr>
            <a:xfrm>
              <a:off x="1198074" y="2552700"/>
              <a:ext cx="1735625" cy="3048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588474</xdr:colOff>
      <xdr:row>8</xdr:row>
      <xdr:rowOff>9525</xdr:rowOff>
    </xdr:from>
    <xdr:to>
      <xdr:col>4</xdr:col>
      <xdr:colOff>495299</xdr:colOff>
      <xdr:row>13</xdr:row>
      <xdr:rowOff>9527</xdr:rowOff>
    </xdr:to>
    <mc:AlternateContent xmlns:mc="http://schemas.openxmlformats.org/markup-compatibility/2006" xmlns:a14="http://schemas.microsoft.com/office/drawing/2010/main">
      <mc:Choice Requires="a14">
        <xdr:graphicFrame macro="">
          <xdr:nvGraphicFramePr>
            <xdr:cNvPr id="55" name="Date (Year)">
              <a:extLst>
                <a:ext uri="{FF2B5EF4-FFF2-40B4-BE49-F238E27FC236}">
                  <a16:creationId xmlns:a16="http://schemas.microsoft.com/office/drawing/2014/main" id="{7F5B3924-4B21-4A3F-86AC-61CBE0D0F8FB}"/>
                </a:ext>
              </a:extLst>
            </xdr:cNvPr>
            <xdr:cNvGraphicFramePr/>
          </xdr:nvGraphicFramePr>
          <xdr:xfrm>
            <a:off x="0" y="0"/>
            <a:ext cx="0" cy="0"/>
          </xdr:xfrm>
          <a:graphic>
            <a:graphicData uri="http://schemas.microsoft.com/office/drawing/2010/slicer">
              <sle:slicer xmlns:sle="http://schemas.microsoft.com/office/drawing/2010/slicer" name="Date (Year)"/>
            </a:graphicData>
          </a:graphic>
        </xdr:graphicFrame>
      </mc:Choice>
      <mc:Fallback xmlns="">
        <xdr:sp macro="" textlink="">
          <xdr:nvSpPr>
            <xdr:cNvPr id="0" name=""/>
            <xdr:cNvSpPr>
              <a:spLocks noTextEdit="1"/>
            </xdr:cNvSpPr>
          </xdr:nvSpPr>
          <xdr:spPr>
            <a:xfrm>
              <a:off x="1198074" y="1533525"/>
              <a:ext cx="1735625" cy="95250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588474</xdr:colOff>
      <xdr:row>29</xdr:row>
      <xdr:rowOff>142874</xdr:rowOff>
    </xdr:from>
    <xdr:to>
      <xdr:col>4</xdr:col>
      <xdr:colOff>495299</xdr:colOff>
      <xdr:row>37</xdr:row>
      <xdr:rowOff>142875</xdr:rowOff>
    </xdr:to>
    <mc:AlternateContent xmlns:mc="http://schemas.openxmlformats.org/markup-compatibility/2006" xmlns:a14="http://schemas.microsoft.com/office/drawing/2010/main">
      <mc:Choice Requires="a14">
        <xdr:graphicFrame macro="">
          <xdr:nvGraphicFramePr>
            <xdr:cNvPr id="56" name="Product Name">
              <a:extLst>
                <a:ext uri="{FF2B5EF4-FFF2-40B4-BE49-F238E27FC236}">
                  <a16:creationId xmlns:a16="http://schemas.microsoft.com/office/drawing/2014/main" id="{53F6A6F0-C30F-4A5F-8FCA-CC18B9468E61}"/>
                </a:ext>
              </a:extLst>
            </xdr:cNvPr>
            <xdr:cNvGraphicFramePr/>
          </xdr:nvGraphicFramePr>
          <xdr:xfrm>
            <a:off x="0" y="0"/>
            <a:ext cx="0" cy="0"/>
          </xdr:xfrm>
          <a:graphic>
            <a:graphicData uri="http://schemas.microsoft.com/office/drawing/2010/slicer">
              <sle:slicer xmlns:sle="http://schemas.microsoft.com/office/drawing/2010/slicer" name="Product Name"/>
            </a:graphicData>
          </a:graphic>
        </xdr:graphicFrame>
      </mc:Choice>
      <mc:Fallback xmlns="">
        <xdr:sp macro="" textlink="">
          <xdr:nvSpPr>
            <xdr:cNvPr id="0" name=""/>
            <xdr:cNvSpPr>
              <a:spLocks noTextEdit="1"/>
            </xdr:cNvSpPr>
          </xdr:nvSpPr>
          <xdr:spPr>
            <a:xfrm>
              <a:off x="1198074" y="5667374"/>
              <a:ext cx="1735625" cy="19526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480242</xdr:colOff>
      <xdr:row>38</xdr:row>
      <xdr:rowOff>114308</xdr:rowOff>
    </xdr:from>
    <xdr:to>
      <xdr:col>19</xdr:col>
      <xdr:colOff>0</xdr:colOff>
      <xdr:row>40</xdr:row>
      <xdr:rowOff>95253</xdr:rowOff>
    </xdr:to>
    <mc:AlternateContent xmlns:mc="http://schemas.openxmlformats.org/markup-compatibility/2006" xmlns:a14="http://schemas.microsoft.com/office/drawing/2010/main">
      <mc:Choice Requires="a14">
        <xdr:graphicFrame macro="">
          <xdr:nvGraphicFramePr>
            <xdr:cNvPr id="57" name="Date (Quarter)">
              <a:extLst>
                <a:ext uri="{FF2B5EF4-FFF2-40B4-BE49-F238E27FC236}">
                  <a16:creationId xmlns:a16="http://schemas.microsoft.com/office/drawing/2014/main" id="{CE8BF478-E673-4639-82DC-41BCEDEC98D9}"/>
                </a:ext>
              </a:extLst>
            </xdr:cNvPr>
            <xdr:cNvGraphicFramePr/>
          </xdr:nvGraphicFramePr>
          <xdr:xfrm>
            <a:off x="0" y="0"/>
            <a:ext cx="0" cy="0"/>
          </xdr:xfrm>
          <a:graphic>
            <a:graphicData uri="http://schemas.microsoft.com/office/drawing/2010/slicer">
              <sle:slicer xmlns:sle="http://schemas.microsoft.com/office/drawing/2010/slicer" name="Date (Quarter)"/>
            </a:graphicData>
          </a:graphic>
        </xdr:graphicFrame>
      </mc:Choice>
      <mc:Fallback xmlns="">
        <xdr:sp macro="" textlink="">
          <xdr:nvSpPr>
            <xdr:cNvPr id="0" name=""/>
            <xdr:cNvSpPr>
              <a:spLocks noTextEdit="1"/>
            </xdr:cNvSpPr>
          </xdr:nvSpPr>
          <xdr:spPr>
            <a:xfrm>
              <a:off x="8405042" y="7353308"/>
              <a:ext cx="3177358" cy="36194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571499</xdr:colOff>
      <xdr:row>1</xdr:row>
      <xdr:rowOff>47625</xdr:rowOff>
    </xdr:from>
    <xdr:to>
      <xdr:col>4</xdr:col>
      <xdr:colOff>523874</xdr:colOff>
      <xdr:row>7</xdr:row>
      <xdr:rowOff>133350</xdr:rowOff>
    </xdr:to>
    <xdr:pic>
      <xdr:nvPicPr>
        <xdr:cNvPr id="11" name="Picture 10">
          <a:extLst>
            <a:ext uri="{FF2B5EF4-FFF2-40B4-BE49-F238E27FC236}">
              <a16:creationId xmlns:a16="http://schemas.microsoft.com/office/drawing/2014/main" id="{1F54116E-9AE8-42EB-9A16-AEC49453518E}"/>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1181099" y="238125"/>
          <a:ext cx="1781175" cy="1228725"/>
        </a:xfrm>
        <a:prstGeom prst="roundRect">
          <a:avLst>
            <a:gd name="adj" fmla="val 6590"/>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bevelT w="381000" h="114300" prst="relaxedInset"/>
          <a:contourClr>
            <a:srgbClr val="969696"/>
          </a:contourClr>
        </a:sp3d>
      </xdr:spPr>
    </xdr:pic>
    <xdr:clientData/>
  </xdr:twoCellAnchor>
  <xdr:twoCellAnchor>
    <xdr:from>
      <xdr:col>23</xdr:col>
      <xdr:colOff>142875</xdr:colOff>
      <xdr:row>1</xdr:row>
      <xdr:rowOff>47626</xdr:rowOff>
    </xdr:from>
    <xdr:to>
      <xdr:col>26</xdr:col>
      <xdr:colOff>28575</xdr:colOff>
      <xdr:row>7</xdr:row>
      <xdr:rowOff>0</xdr:rowOff>
    </xdr:to>
    <xdr:sp macro="" textlink="">
      <xdr:nvSpPr>
        <xdr:cNvPr id="15" name="Rectangle: Rounded Corners 14">
          <a:extLst>
            <a:ext uri="{FF2B5EF4-FFF2-40B4-BE49-F238E27FC236}">
              <a16:creationId xmlns:a16="http://schemas.microsoft.com/office/drawing/2014/main" id="{1527F163-CB6A-A359-118B-74A7F46E582F}"/>
            </a:ext>
          </a:extLst>
        </xdr:cNvPr>
        <xdr:cNvSpPr/>
      </xdr:nvSpPr>
      <xdr:spPr>
        <a:xfrm>
          <a:off x="14163675" y="238126"/>
          <a:ext cx="1714500" cy="1095374"/>
        </a:xfrm>
        <a:prstGeom prst="roundRect">
          <a:avLst>
            <a:gd name="adj" fmla="val 7971"/>
          </a:avLst>
        </a:prstGeom>
        <a:noFill/>
        <a:ln>
          <a:noFill/>
        </a:ln>
        <a:effectLst>
          <a:outerShdw blurRad="50800" dist="38100" dir="2700000" algn="tl" rotWithShape="0">
            <a:schemeClr val="accent6">
              <a:lumMod val="75000"/>
              <a:alpha val="40000"/>
            </a:scheme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twoCellAnchor editAs="oneCell">
    <xdr:from>
      <xdr:col>22</xdr:col>
      <xdr:colOff>599709</xdr:colOff>
      <xdr:row>1</xdr:row>
      <xdr:rowOff>46108</xdr:rowOff>
    </xdr:from>
    <xdr:to>
      <xdr:col>25</xdr:col>
      <xdr:colOff>219075</xdr:colOff>
      <xdr:row>7</xdr:row>
      <xdr:rowOff>9524</xdr:rowOff>
    </xdr:to>
    <xdr:pic>
      <xdr:nvPicPr>
        <xdr:cNvPr id="30" name="Picture 29">
          <a:extLst>
            <a:ext uri="{FF2B5EF4-FFF2-40B4-BE49-F238E27FC236}">
              <a16:creationId xmlns:a16="http://schemas.microsoft.com/office/drawing/2014/main" id="{8945E04B-EA13-4A40-AEF1-D3F4F43ED864}"/>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a:off x="14010909" y="236608"/>
          <a:ext cx="1448166" cy="1106416"/>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604.883847685189" backgroundQuery="1" createdVersion="8" refreshedVersion="8" minRefreshableVersion="3" recordCount="0" supportSubquery="1" supportAdvancedDrill="1" xr:uid="{2924EB1F-1C23-44C9-B6E5-1D8691050EBB}">
  <cacheSource type="external" connectionId="1"/>
  <cacheFields count="4">
    <cacheField name="[Measures].[Sum of Units Sold]" caption="Sum of Units Sold" numFmtId="0" hierarchy="18" level="32767"/>
    <cacheField name="[Range].[Product Name].[Product Name]" caption="Product Name" numFmtId="0" level="1">
      <sharedItems count="8">
        <s v="Cashew"/>
        <s v="Cassava"/>
        <s v="Cocoa"/>
        <s v="Ginger"/>
        <s v="Palm Oil"/>
        <s v="Plantain"/>
        <s v="Rubber"/>
        <s v="Sesame"/>
      </sharedItems>
    </cacheField>
    <cacheField name="[Range].[Destination Port].[Destination Port]" caption="Destination Port" numFmtId="0" hierarchy="9" level="1">
      <sharedItems count="4">
        <s v="Calabar"/>
        <s v="Lagos"/>
        <s v="Port Harcourt"/>
        <s v="Warri"/>
      </sharedItems>
    </cacheField>
    <cacheField name="[Range].[Date (Quarter)].[Date (Quarter)]" caption="Date (Quarter)" numFmtId="0" hierarchy="12" level="1">
      <sharedItems containsSemiMixedTypes="0" containsNonDate="0" containsString="0"/>
    </cacheField>
  </cacheFields>
  <cacheHierarchies count="32">
    <cacheHierarchy uniqueName="[Range].[Product Name]" caption="Product Name" attribute="1" defaultMemberUniqueName="[Range].[Product Name].[All]" allUniqueName="[Range].[Product Name].[All]" dimensionUniqueName="[Range]" displayFolder="" count="2" memberValueDatatype="130" unbalanced="0">
      <fieldsUsage count="2">
        <fieldUsage x="-1"/>
        <fieldUsage x="1"/>
      </fieldsUsage>
    </cacheHierarchy>
    <cacheHierarchy uniqueName="[Range].[Company]" caption="Company" attribute="1" defaultMemberUniqueName="[Range].[Company].[All]" allUniqueName="[Range].[Company].[All]" dimensionUniqueName="[Range]" displayFolder="" count="2" memberValueDatatype="130" unbalanced="0"/>
    <cacheHierarchy uniqueName="[Range].[Export Country]" caption="Export Country" attribute="1" defaultMemberUniqueName="[Range].[Export Country].[All]" allUniqueName="[Range].[Export Country].[All]" dimensionUniqueName="[Range]" displayFolder="" count="2" memberValueDatatype="130" unbalanced="0"/>
    <cacheHierarchy uniqueName="[Range].[Date]" caption="Date" attribute="1" time="1" defaultMemberUniqueName="[Range].[Date].[All]" allUniqueName="[Range].[Date].[All]" dimensionUniqueName="[Range]" displayFolder="" count="2" memberValueDatatype="7" unbalanced="0"/>
    <cacheHierarchy uniqueName="[Range].[Units Sold]" caption="Units Sold" attribute="1" defaultMemberUniqueName="[Range].[Units Sold].[All]" allUniqueName="[Range].[Units Sold].[All]" dimensionUniqueName="[Range]" displayFolder="" count="2" memberValueDatatype="20" unbalanced="0"/>
    <cacheHierarchy uniqueName="[Range].[unit_price]" caption="unit_price" attribute="1" defaultMemberUniqueName="[Range].[unit_price].[All]" allUniqueName="[Range].[unit_price].[All]" dimensionUniqueName="[Range]" displayFolder="" count="2" memberValueDatatype="5" unbalanced="0"/>
    <cacheHierarchy uniqueName="[Range].[Total Profit]" caption="Total Profit" attribute="1" defaultMemberUniqueName="[Range].[Total Profit].[All]" allUniqueName="[Range].[Total Profit].[All]" dimensionUniqueName="[Range]" displayFolder="" count="2" memberValueDatatype="5" unbalanced="0"/>
    <cacheHierarchy uniqueName="[Range].[Profit per unit]" caption="Profit per unit" attribute="1" defaultMemberUniqueName="[Range].[Profit per unit].[All]" allUniqueName="[Range].[Profit per unit].[All]" dimensionUniqueName="[Range]" displayFolder="" count="2" memberValueDatatype="5" unbalanced="0"/>
    <cacheHierarchy uniqueName="[Range].[Export Value]" caption="Export Value" attribute="1" defaultMemberUniqueName="[Range].[Export Value].[All]" allUniqueName="[Range].[Export Value].[All]" dimensionUniqueName="[Range]" displayFolder="" count="2" memberValueDatatype="5" unbalanced="0"/>
    <cacheHierarchy uniqueName="[Range].[Destination Port]" caption="Destination Port" attribute="1" defaultMemberUniqueName="[Range].[Destination Port].[All]" allUniqueName="[Range].[Destination Port].[All]" dimensionUniqueName="[Range]" displayFolder="" count="2" memberValueDatatype="130" unbalanced="0">
      <fieldsUsage count="2">
        <fieldUsage x="-1"/>
        <fieldUsage x="2"/>
      </fieldsUsage>
    </cacheHierarchy>
    <cacheHierarchy uniqueName="[Range].[Transportation Mode]" caption="Transportation Mode" attribute="1" defaultMemberUniqueName="[Range].[Transportation Mode].[All]" allUniqueName="[Range].[Transportation Mode].[All]" dimensionUniqueName="[Range]" displayFolder="" count="2" memberValueDatatype="130" unbalanced="0"/>
    <cacheHierarchy uniqueName="[Range].[Date (Year)]" caption="Date (Year)" attribute="1" defaultMemberUniqueName="[Range].[Date (Year)].[All]" allUniqueName="[Range].[Date (Year)].[All]" dimensionUniqueName="[Range]" displayFolder="" count="2" memberValueDatatype="130" unbalanced="0"/>
    <cacheHierarchy uniqueName="[Range].[Date (Quarter)]" caption="Date (Quarter)" attribute="1" defaultMemberUniqueName="[Range].[Date (Quarter)].[All]" allUniqueName="[Range].[Date (Quarter)].[All]" dimensionUniqueName="[Range]" displayFolder="" count="2" memberValueDatatype="130" unbalanced="0">
      <fieldsUsage count="2">
        <fieldUsage x="-1"/>
        <fieldUsage x="3"/>
      </fieldsUsage>
    </cacheHierarchy>
    <cacheHierarchy uniqueName="[Range].[Date (Month)]" caption="Date (Month)" attribute="1" defaultMemberUniqueName="[Range].[Date (Month)].[All]" allUniqueName="[Range].[Date (Month)].[All]" dimensionUniqueName="[Range]" displayFolder="" count="2" memberValueDatatype="130" unbalanced="0"/>
    <cacheHierarchy uniqueName="[Range].[Date (Month Index)]" caption="Date (Month Index)" attribute="1" defaultMemberUniqueName="[Range].[Date (Month Index)].[All]" allUniqueName="[Range].[Date (Month Index)].[All]" dimensionUniqueName="[Range]" displayFolder="" count="2" memberValueDatatype="20" unbalanced="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Export Value]" caption="Sum of Export Value" measure="1" displayFolder="" measureGroup="Range" count="0" hidden="1">
      <extLst>
        <ext xmlns:x15="http://schemas.microsoft.com/office/spreadsheetml/2010/11/main" uri="{B97F6D7D-B522-45F9-BDA1-12C45D357490}">
          <x15:cacheHierarchy aggregatedColumn="8"/>
        </ext>
      </extLst>
    </cacheHierarchy>
    <cacheHierarchy uniqueName="[Measures].[Sum of Units Sold]" caption="Sum of Units Sold" measure="1" displayFolder="" measureGroup="Range" count="0" oneField="1" hidden="1">
      <fieldsUsage count="1">
        <fieldUsage x="0"/>
      </fieldsUsage>
      <extLst>
        <ext xmlns:x15="http://schemas.microsoft.com/office/spreadsheetml/2010/11/main" uri="{B97F6D7D-B522-45F9-BDA1-12C45D357490}">
          <x15:cacheHierarchy aggregatedColumn="4"/>
        </ext>
      </extLst>
    </cacheHierarchy>
    <cacheHierarchy uniqueName="[Measures].[Sum of Profit per unit]" caption="Sum of Profit per unit" measure="1" displayFolder="" measureGroup="Range" count="0" hidden="1">
      <extLst>
        <ext xmlns:x15="http://schemas.microsoft.com/office/spreadsheetml/2010/11/main" uri="{B97F6D7D-B522-45F9-BDA1-12C45D357490}">
          <x15:cacheHierarchy aggregatedColumn="7"/>
        </ext>
      </extLst>
    </cacheHierarchy>
    <cacheHierarchy uniqueName="[Measures].[Sum of Total Profit]" caption="Sum of Total Profit" measure="1" displayFolder="" measureGroup="Range" count="0" hidden="1">
      <extLst>
        <ext xmlns:x15="http://schemas.microsoft.com/office/spreadsheetml/2010/11/main" uri="{B97F6D7D-B522-45F9-BDA1-12C45D357490}">
          <x15:cacheHierarchy aggregatedColumn="6"/>
        </ext>
      </extLst>
    </cacheHierarchy>
    <cacheHierarchy uniqueName="[Measures].[Count of Product Name]" caption="Count of Product Name" measure="1" displayFolder="" measureGroup="Range" count="0" hidden="1">
      <extLst>
        <ext xmlns:x15="http://schemas.microsoft.com/office/spreadsheetml/2010/11/main" uri="{B97F6D7D-B522-45F9-BDA1-12C45D357490}">
          <x15:cacheHierarchy aggregatedColumn="0"/>
        </ext>
      </extLst>
    </cacheHierarchy>
    <cacheHierarchy uniqueName="[Measures].[Distinct Count of Product Name]" caption="Distinct Count of Product Name" measure="1" displayFolder="" measureGroup="Range" count="0" hidden="1">
      <extLst>
        <ext xmlns:x15="http://schemas.microsoft.com/office/spreadsheetml/2010/11/main" uri="{B97F6D7D-B522-45F9-BDA1-12C45D357490}">
          <x15:cacheHierarchy aggregatedColumn="0"/>
        </ext>
      </extLst>
    </cacheHierarchy>
    <cacheHierarchy uniqueName="[Measures].[Count of Export Country]" caption="Count of Export Country" measure="1" displayFolder="" measureGroup="Range" count="0" hidden="1">
      <extLst>
        <ext xmlns:x15="http://schemas.microsoft.com/office/spreadsheetml/2010/11/main" uri="{B97F6D7D-B522-45F9-BDA1-12C45D357490}">
          <x15:cacheHierarchy aggregatedColumn="2"/>
        </ext>
      </extLst>
    </cacheHierarchy>
    <cacheHierarchy uniqueName="[Measures].[Distinct Count of Export Country]" caption="Distinct Count of Export Country" measure="1" displayFolder="" measureGroup="Range" count="0" hidden="1">
      <extLst>
        <ext xmlns:x15="http://schemas.microsoft.com/office/spreadsheetml/2010/11/main" uri="{B97F6D7D-B522-45F9-BDA1-12C45D357490}">
          <x15:cacheHierarchy aggregatedColumn="2"/>
        </ext>
      </extLst>
    </cacheHierarchy>
    <cacheHierarchy uniqueName="[Measures].[Count of Transportation Mode]" caption="Count of Transportation Mode" measure="1" displayFolder="" measureGroup="Range" count="0" hidden="1">
      <extLst>
        <ext xmlns:x15="http://schemas.microsoft.com/office/spreadsheetml/2010/11/main" uri="{B97F6D7D-B522-45F9-BDA1-12C45D357490}">
          <x15:cacheHierarchy aggregatedColumn="10"/>
        </ext>
      </extLst>
    </cacheHierarchy>
    <cacheHierarchy uniqueName="[Measures].[Sum of unit_price]" caption="Sum of unit_price" measure="1" displayFolder="" measureGroup="Range" count="0" hidden="1">
      <extLst>
        <ext xmlns:x15="http://schemas.microsoft.com/office/spreadsheetml/2010/11/main" uri="{B97F6D7D-B522-45F9-BDA1-12C45D357490}">
          <x15:cacheHierarchy aggregatedColumn="5"/>
        </ext>
      </extLst>
    </cacheHierarchy>
    <cacheHierarchy uniqueName="[Measures].[Average of unit_price]" caption="Average of unit_price" measure="1" displayFolder="" measureGroup="Range" count="0" hidden="1">
      <extLst>
        <ext xmlns:x15="http://schemas.microsoft.com/office/spreadsheetml/2010/11/main" uri="{B97F6D7D-B522-45F9-BDA1-12C45D357490}">
          <x15:cacheHierarchy aggregatedColumn="5"/>
        </ext>
      </extLst>
    </cacheHierarchy>
    <cacheHierarchy uniqueName="[Measures].[Max of Export Value]" caption="Max of Export Value" measure="1" displayFolder="" measureGroup="Range" count="0" hidden="1">
      <extLst>
        <ext xmlns:x15="http://schemas.microsoft.com/office/spreadsheetml/2010/11/main" uri="{B97F6D7D-B522-45F9-BDA1-12C45D357490}">
          <x15:cacheHierarchy aggregatedColumn="8"/>
        </ext>
      </extLst>
    </cacheHierarchy>
    <cacheHierarchy uniqueName="[Measures].[Average of Profit per unit]" caption="Average of Profit per unit" measure="1" displayFolder="" measureGroup="Range" count="0" hidden="1">
      <extLst>
        <ext xmlns:x15="http://schemas.microsoft.com/office/spreadsheetml/2010/11/main" uri="{B97F6D7D-B522-45F9-BDA1-12C45D357490}">
          <x15:cacheHierarchy aggregatedColumn="7"/>
        </ext>
      </extLst>
    </cacheHierarchy>
    <cacheHierarchy uniqueName="[Measures].[Count of Units Sold]" caption="Count of Units Sold" measure="1" displayFolder="" measureGroup="Range" count="0" hidden="1">
      <extLst>
        <ext xmlns:x15="http://schemas.microsoft.com/office/spreadsheetml/2010/11/main" uri="{B97F6D7D-B522-45F9-BDA1-12C45D357490}">
          <x15:cacheHierarchy aggregatedColumn="4"/>
        </ext>
      </extLst>
    </cacheHierarchy>
    <cacheHierarchy uniqueName="[Measures].[Max of Units Sold]" caption="Max of Units Sold" measure="1" displayFolder="" measureGroup="Range" count="0" hidden="1">
      <extLst>
        <ext xmlns:x15="http://schemas.microsoft.com/office/spreadsheetml/2010/11/main" uri="{B97F6D7D-B522-45F9-BDA1-12C45D357490}">
          <x15:cacheHierarchy aggregatedColumn="4"/>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604.8838525463" backgroundQuery="1" createdVersion="8" refreshedVersion="8" minRefreshableVersion="3" recordCount="0" supportSubquery="1" supportAdvancedDrill="1" xr:uid="{910AECA1-8A87-4492-8B78-6DF1B8216671}">
  <cacheSource type="external" connectionId="1"/>
  <cacheFields count="3">
    <cacheField name="[Range].[Product Name].[Product Name]" caption="Product Name" numFmtId="0" level="1">
      <sharedItems count="8">
        <s v="Cashew"/>
        <s v="Cassava"/>
        <s v="Cocoa"/>
        <s v="Ginger"/>
        <s v="Palm Oil"/>
        <s v="Plantain"/>
        <s v="Rubber"/>
        <s v="Sesame"/>
      </sharedItems>
    </cacheField>
    <cacheField name="[Measures].[Average of unit_price]" caption="Average of unit_price" numFmtId="0" hierarchy="27" level="32767"/>
    <cacheField name="[Range].[Date (Quarter)].[Date (Quarter)]" caption="Date (Quarter)" numFmtId="0" hierarchy="12" level="1">
      <sharedItems containsSemiMixedTypes="0" containsNonDate="0" containsString="0"/>
    </cacheField>
  </cacheFields>
  <cacheHierarchies count="32">
    <cacheHierarchy uniqueName="[Range].[Product Name]" caption="Product Name" attribute="1" defaultMemberUniqueName="[Range].[Product Name].[All]" allUniqueName="[Range].[Product Name].[All]" dimensionUniqueName="[Range]" displayFolder="" count="2" memberValueDatatype="130" unbalanced="0">
      <fieldsUsage count="2">
        <fieldUsage x="-1"/>
        <fieldUsage x="0"/>
      </fieldsUsage>
    </cacheHierarchy>
    <cacheHierarchy uniqueName="[Range].[Company]" caption="Company" attribute="1" defaultMemberUniqueName="[Range].[Company].[All]" allUniqueName="[Range].[Company].[All]" dimensionUniqueName="[Range]" displayFolder="" count="0" memberValueDatatype="130" unbalanced="0"/>
    <cacheHierarchy uniqueName="[Range].[Export Country]" caption="Export Country" attribute="1" defaultMemberUniqueName="[Range].[Export Country].[All]" allUniqueName="[Range].[Export Country].[All]" dimensionUniqueName="[Range]" displayFolder="" count="2" memberValueDatatype="130" unbalanced="0"/>
    <cacheHierarchy uniqueName="[Range].[Date]" caption="Date" attribute="1" time="1" defaultMemberUniqueName="[Range].[Date].[All]" allUniqueName="[Range].[Date].[All]" dimensionUniqueName="[Range]" displayFolder="" count="0" memberValueDatatype="7" unbalanced="0"/>
    <cacheHierarchy uniqueName="[Range].[Units Sold]" caption="Units Sold" attribute="1" defaultMemberUniqueName="[Range].[Units Sold].[All]" allUniqueName="[Range].[Units Sold].[All]" dimensionUniqueName="[Range]" displayFolder="" count="0" memberValueDatatype="20" unbalanced="0"/>
    <cacheHierarchy uniqueName="[Range].[unit_price]" caption="unit_price" attribute="1" defaultMemberUniqueName="[Range].[unit_price].[All]" allUniqueName="[Range].[unit_price].[All]" dimensionUniqueName="[Range]" displayFolder="" count="0" memberValueDatatype="5" unbalanced="0"/>
    <cacheHierarchy uniqueName="[Range].[Total Profit]" caption="Total Profit" attribute="1" defaultMemberUniqueName="[Range].[Total Profit].[All]" allUniqueName="[Range].[Total Profit].[All]" dimensionUniqueName="[Range]" displayFolder="" count="0" memberValueDatatype="5" unbalanced="0"/>
    <cacheHierarchy uniqueName="[Range].[Profit per unit]" caption="Profit per unit" attribute="1" defaultMemberUniqueName="[Range].[Profit per unit].[All]" allUniqueName="[Range].[Profit per unit].[All]" dimensionUniqueName="[Range]" displayFolder="" count="0" memberValueDatatype="5" unbalanced="0"/>
    <cacheHierarchy uniqueName="[Range].[Export Value]" caption="Export Value" attribute="1" defaultMemberUniqueName="[Range].[Export Value].[All]" allUniqueName="[Range].[Export Value].[All]" dimensionUniqueName="[Range]" displayFolder="" count="0" memberValueDatatype="5" unbalanced="0"/>
    <cacheHierarchy uniqueName="[Range].[Destination Port]" caption="Destination Port" attribute="1" defaultMemberUniqueName="[Range].[Destination Port].[All]" allUniqueName="[Range].[Destination Port].[All]" dimensionUniqueName="[Range]" displayFolder="" count="0" memberValueDatatype="130" unbalanced="0"/>
    <cacheHierarchy uniqueName="[Range].[Transportation Mode]" caption="Transportation Mode" attribute="1" defaultMemberUniqueName="[Range].[Transportation Mode].[All]" allUniqueName="[Range].[Transportation Mode].[All]" dimensionUniqueName="[Range]" displayFolder="" count="0" memberValueDatatype="130" unbalanced="0"/>
    <cacheHierarchy uniqueName="[Range].[Date (Year)]" caption="Date (Year)" attribute="1" defaultMemberUniqueName="[Range].[Date (Year)].[All]" allUniqueName="[Range].[Date (Year)].[All]" dimensionUniqueName="[Range]" displayFolder="" count="2" memberValueDatatype="130" unbalanced="0"/>
    <cacheHierarchy uniqueName="[Range].[Date (Quarter)]" caption="Date (Quarter)" attribute="1" defaultMemberUniqueName="[Range].[Date (Quarter)].[All]" allUniqueName="[Range].[Date (Quarter)].[All]" dimensionUniqueName="[Range]" displayFolder="" count="2" memberValueDatatype="130" unbalanced="0">
      <fieldsUsage count="2">
        <fieldUsage x="-1"/>
        <fieldUsage x="2"/>
      </fieldsUsage>
    </cacheHierarchy>
    <cacheHierarchy uniqueName="[Range].[Date (Month)]" caption="Date (Month)" attribute="1" defaultMemberUniqueName="[Range].[Date (Month)].[All]" allUniqueName="[Range].[Date (Month)].[All]" dimensionUniqueName="[Range]" displayFolder="" count="0" memberValueDatatype="130" unbalanced="0"/>
    <cacheHierarchy uniqueName="[Range].[Date (Month Index)]" caption="Date (Month Index)" attribute="1" defaultMemberUniqueName="[Range].[Date (Month Index)].[All]" allUniqueName="[Range].[Date (Month Index)].[All]" dimensionUniqueName="[Range]" displayFolder="" count="0" memberValueDatatype="20" unbalanced="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Export Value]" caption="Sum of Export Value" measure="1" displayFolder="" measureGroup="Range" count="0" hidden="1">
      <extLst>
        <ext xmlns:x15="http://schemas.microsoft.com/office/spreadsheetml/2010/11/main" uri="{B97F6D7D-B522-45F9-BDA1-12C45D357490}">
          <x15:cacheHierarchy aggregatedColumn="8"/>
        </ext>
      </extLst>
    </cacheHierarchy>
    <cacheHierarchy uniqueName="[Measures].[Sum of Units Sold]" caption="Sum of Units Sold" measure="1" displayFolder="" measureGroup="Range" count="0" hidden="1">
      <extLst>
        <ext xmlns:x15="http://schemas.microsoft.com/office/spreadsheetml/2010/11/main" uri="{B97F6D7D-B522-45F9-BDA1-12C45D357490}">
          <x15:cacheHierarchy aggregatedColumn="4"/>
        </ext>
      </extLst>
    </cacheHierarchy>
    <cacheHierarchy uniqueName="[Measures].[Sum of Profit per unit]" caption="Sum of Profit per unit" measure="1" displayFolder="" measureGroup="Range" count="0" hidden="1">
      <extLst>
        <ext xmlns:x15="http://schemas.microsoft.com/office/spreadsheetml/2010/11/main" uri="{B97F6D7D-B522-45F9-BDA1-12C45D357490}">
          <x15:cacheHierarchy aggregatedColumn="7"/>
        </ext>
      </extLst>
    </cacheHierarchy>
    <cacheHierarchy uniqueName="[Measures].[Sum of Total Profit]" caption="Sum of Total Profit" measure="1" displayFolder="" measureGroup="Range" count="0" hidden="1">
      <extLst>
        <ext xmlns:x15="http://schemas.microsoft.com/office/spreadsheetml/2010/11/main" uri="{B97F6D7D-B522-45F9-BDA1-12C45D357490}">
          <x15:cacheHierarchy aggregatedColumn="6"/>
        </ext>
      </extLst>
    </cacheHierarchy>
    <cacheHierarchy uniqueName="[Measures].[Count of Product Name]" caption="Count of Product Name" measure="1" displayFolder="" measureGroup="Range" count="0" hidden="1">
      <extLst>
        <ext xmlns:x15="http://schemas.microsoft.com/office/spreadsheetml/2010/11/main" uri="{B97F6D7D-B522-45F9-BDA1-12C45D357490}">
          <x15:cacheHierarchy aggregatedColumn="0"/>
        </ext>
      </extLst>
    </cacheHierarchy>
    <cacheHierarchy uniqueName="[Measures].[Distinct Count of Product Name]" caption="Distinct Count of Product Name" measure="1" displayFolder="" measureGroup="Range" count="0" hidden="1">
      <extLst>
        <ext xmlns:x15="http://schemas.microsoft.com/office/spreadsheetml/2010/11/main" uri="{B97F6D7D-B522-45F9-BDA1-12C45D357490}">
          <x15:cacheHierarchy aggregatedColumn="0"/>
        </ext>
      </extLst>
    </cacheHierarchy>
    <cacheHierarchy uniqueName="[Measures].[Count of Export Country]" caption="Count of Export Country" measure="1" displayFolder="" measureGroup="Range" count="0" hidden="1">
      <extLst>
        <ext xmlns:x15="http://schemas.microsoft.com/office/spreadsheetml/2010/11/main" uri="{B97F6D7D-B522-45F9-BDA1-12C45D357490}">
          <x15:cacheHierarchy aggregatedColumn="2"/>
        </ext>
      </extLst>
    </cacheHierarchy>
    <cacheHierarchy uniqueName="[Measures].[Distinct Count of Export Country]" caption="Distinct Count of Export Country" measure="1" displayFolder="" measureGroup="Range" count="0" hidden="1">
      <extLst>
        <ext xmlns:x15="http://schemas.microsoft.com/office/spreadsheetml/2010/11/main" uri="{B97F6D7D-B522-45F9-BDA1-12C45D357490}">
          <x15:cacheHierarchy aggregatedColumn="2"/>
        </ext>
      </extLst>
    </cacheHierarchy>
    <cacheHierarchy uniqueName="[Measures].[Count of Transportation Mode]" caption="Count of Transportation Mode" measure="1" displayFolder="" measureGroup="Range" count="0" hidden="1">
      <extLst>
        <ext xmlns:x15="http://schemas.microsoft.com/office/spreadsheetml/2010/11/main" uri="{B97F6D7D-B522-45F9-BDA1-12C45D357490}">
          <x15:cacheHierarchy aggregatedColumn="10"/>
        </ext>
      </extLst>
    </cacheHierarchy>
    <cacheHierarchy uniqueName="[Measures].[Sum of unit_price]" caption="Sum of unit_price" measure="1" displayFolder="" measureGroup="Range" count="0" hidden="1">
      <extLst>
        <ext xmlns:x15="http://schemas.microsoft.com/office/spreadsheetml/2010/11/main" uri="{B97F6D7D-B522-45F9-BDA1-12C45D357490}">
          <x15:cacheHierarchy aggregatedColumn="5"/>
        </ext>
      </extLst>
    </cacheHierarchy>
    <cacheHierarchy uniqueName="[Measures].[Average of unit_price]" caption="Average of unit_price" measure="1" displayFolder="" measureGroup="Range" count="0" oneField="1" hidden="1">
      <fieldsUsage count="1">
        <fieldUsage x="1"/>
      </fieldsUsage>
      <extLst>
        <ext xmlns:x15="http://schemas.microsoft.com/office/spreadsheetml/2010/11/main" uri="{B97F6D7D-B522-45F9-BDA1-12C45D357490}">
          <x15:cacheHierarchy aggregatedColumn="5"/>
        </ext>
      </extLst>
    </cacheHierarchy>
    <cacheHierarchy uniqueName="[Measures].[Max of Export Value]" caption="Max of Export Value" measure="1" displayFolder="" measureGroup="Range" count="0" hidden="1">
      <extLst>
        <ext xmlns:x15="http://schemas.microsoft.com/office/spreadsheetml/2010/11/main" uri="{B97F6D7D-B522-45F9-BDA1-12C45D357490}">
          <x15:cacheHierarchy aggregatedColumn="8"/>
        </ext>
      </extLst>
    </cacheHierarchy>
    <cacheHierarchy uniqueName="[Measures].[Average of Profit per unit]" caption="Average of Profit per unit" measure="1" displayFolder="" measureGroup="Range" count="0" hidden="1">
      <extLst>
        <ext xmlns:x15="http://schemas.microsoft.com/office/spreadsheetml/2010/11/main" uri="{B97F6D7D-B522-45F9-BDA1-12C45D357490}">
          <x15:cacheHierarchy aggregatedColumn="7"/>
        </ext>
      </extLst>
    </cacheHierarchy>
    <cacheHierarchy uniqueName="[Measures].[Count of Units Sold]" caption="Count of Units Sold" measure="1" displayFolder="" measureGroup="Range" count="0" hidden="1">
      <extLst>
        <ext xmlns:x15="http://schemas.microsoft.com/office/spreadsheetml/2010/11/main" uri="{B97F6D7D-B522-45F9-BDA1-12C45D357490}">
          <x15:cacheHierarchy aggregatedColumn="4"/>
        </ext>
      </extLst>
    </cacheHierarchy>
    <cacheHierarchy uniqueName="[Measures].[Max of Units Sold]" caption="Max of Units Sold" measure="1" displayFolder="" measureGroup="Range" count="0" hidden="1">
      <extLst>
        <ext xmlns:x15="http://schemas.microsoft.com/office/spreadsheetml/2010/11/main" uri="{B97F6D7D-B522-45F9-BDA1-12C45D357490}">
          <x15:cacheHierarchy aggregatedColumn="4"/>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604.883853240739" backgroundQuery="1" createdVersion="8" refreshedVersion="8" minRefreshableVersion="3" recordCount="0" supportSubquery="1" supportAdvancedDrill="1" xr:uid="{1BB9FA9B-20EC-4CB6-B990-0A043370BABA}">
  <cacheSource type="external" connectionId="1"/>
  <cacheFields count="3">
    <cacheField name="[Range].[Company].[Company]" caption="Company" numFmtId="0" hierarchy="1" level="1">
      <sharedItems count="10">
        <s v="Agriplus Nigeria Limited"/>
        <s v="Agro Allied Exporters Nigeria Limited"/>
        <s v="Agro Export Nigeria Ltd"/>
        <s v="Farmgate Nigeria Limited"/>
        <s v="Golden Farms Nigeria Limited"/>
        <s v="Greenfield Agro Exporters Nigeria Limited"/>
        <s v="Nigeria Agro Export Company"/>
        <s v="Nigerian Export Promotion Council (NEPC)"/>
        <s v="Prime Agro Exports Nigeria Limited"/>
        <s v="Solid Agro Nigeria Limited"/>
      </sharedItems>
    </cacheField>
    <cacheField name="[Measures].[Sum of Export Value]" caption="Sum of Export Value" numFmtId="0" hierarchy="17" level="32767"/>
    <cacheField name="[Range].[Date (Quarter)].[Date (Quarter)]" caption="Date (Quarter)" numFmtId="0" hierarchy="12" level="1">
      <sharedItems containsSemiMixedTypes="0" containsNonDate="0" containsString="0"/>
    </cacheField>
  </cacheFields>
  <cacheHierarchies count="32">
    <cacheHierarchy uniqueName="[Range].[Product Name]" caption="Product Name" attribute="1" defaultMemberUniqueName="[Range].[Product Name].[All]" allUniqueName="[Range].[Product Name].[All]" dimensionUniqueName="[Range]" displayFolder="" count="2" memberValueDatatype="130" unbalanced="0"/>
    <cacheHierarchy uniqueName="[Range].[Company]" caption="Company" attribute="1" defaultMemberUniqueName="[Range].[Company].[All]" allUniqueName="[Range].[Company].[All]" dimensionUniqueName="[Range]" displayFolder="" count="2" memberValueDatatype="130" unbalanced="0">
      <fieldsUsage count="2">
        <fieldUsage x="-1"/>
        <fieldUsage x="0"/>
      </fieldsUsage>
    </cacheHierarchy>
    <cacheHierarchy uniqueName="[Range].[Export Country]" caption="Export Country" attribute="1" defaultMemberUniqueName="[Range].[Export Country].[All]" allUniqueName="[Range].[Export Country].[All]" dimensionUniqueName="[Range]" displayFolder="" count="2" memberValueDatatype="130" unbalanced="0"/>
    <cacheHierarchy uniqueName="[Range].[Date]" caption="Date" attribute="1" time="1" defaultMemberUniqueName="[Range].[Date].[All]" allUniqueName="[Range].[Date].[All]" dimensionUniqueName="[Range]" displayFolder="" count="0" memberValueDatatype="7" unbalanced="0"/>
    <cacheHierarchy uniqueName="[Range].[Units Sold]" caption="Units Sold" attribute="1" defaultMemberUniqueName="[Range].[Units Sold].[All]" allUniqueName="[Range].[Units Sold].[All]" dimensionUniqueName="[Range]" displayFolder="" count="0" memberValueDatatype="20" unbalanced="0"/>
    <cacheHierarchy uniqueName="[Range].[unit_price]" caption="unit_price" attribute="1" defaultMemberUniqueName="[Range].[unit_price].[All]" allUniqueName="[Range].[unit_price].[All]" dimensionUniqueName="[Range]" displayFolder="" count="0" memberValueDatatype="5" unbalanced="0"/>
    <cacheHierarchy uniqueName="[Range].[Total Profit]" caption="Total Profit" attribute="1" defaultMemberUniqueName="[Range].[Total Profit].[All]" allUniqueName="[Range].[Total Profit].[All]" dimensionUniqueName="[Range]" displayFolder="" count="0" memberValueDatatype="5" unbalanced="0"/>
    <cacheHierarchy uniqueName="[Range].[Profit per unit]" caption="Profit per unit" attribute="1" defaultMemberUniqueName="[Range].[Profit per unit].[All]" allUniqueName="[Range].[Profit per unit].[All]" dimensionUniqueName="[Range]" displayFolder="" count="0" memberValueDatatype="5" unbalanced="0"/>
    <cacheHierarchy uniqueName="[Range].[Export Value]" caption="Export Value" attribute="1" defaultMemberUniqueName="[Range].[Export Value].[All]" allUniqueName="[Range].[Export Value].[All]" dimensionUniqueName="[Range]" displayFolder="" count="0" memberValueDatatype="5" unbalanced="0"/>
    <cacheHierarchy uniqueName="[Range].[Destination Port]" caption="Destination Port" attribute="1" defaultMemberUniqueName="[Range].[Destination Port].[All]" allUniqueName="[Range].[Destination Port].[All]" dimensionUniqueName="[Range]" displayFolder="" count="0" memberValueDatatype="130" unbalanced="0"/>
    <cacheHierarchy uniqueName="[Range].[Transportation Mode]" caption="Transportation Mode" attribute="1" defaultMemberUniqueName="[Range].[Transportation Mode].[All]" allUniqueName="[Range].[Transportation Mode].[All]" dimensionUniqueName="[Range]" displayFolder="" count="0" memberValueDatatype="130" unbalanced="0"/>
    <cacheHierarchy uniqueName="[Range].[Date (Year)]" caption="Date (Year)" attribute="1" defaultMemberUniqueName="[Range].[Date (Year)].[All]" allUniqueName="[Range].[Date (Year)].[All]" dimensionUniqueName="[Range]" displayFolder="" count="2" memberValueDatatype="130" unbalanced="0"/>
    <cacheHierarchy uniqueName="[Range].[Date (Quarter)]" caption="Date (Quarter)" attribute="1" defaultMemberUniqueName="[Range].[Date (Quarter)].[All]" allUniqueName="[Range].[Date (Quarter)].[All]" dimensionUniqueName="[Range]" displayFolder="" count="2" memberValueDatatype="130" unbalanced="0">
      <fieldsUsage count="2">
        <fieldUsage x="-1"/>
        <fieldUsage x="2"/>
      </fieldsUsage>
    </cacheHierarchy>
    <cacheHierarchy uniqueName="[Range].[Date (Month)]" caption="Date (Month)" attribute="1" defaultMemberUniqueName="[Range].[Date (Month)].[All]" allUniqueName="[Range].[Date (Month)].[All]" dimensionUniqueName="[Range]" displayFolder="" count="0" memberValueDatatype="130" unbalanced="0"/>
    <cacheHierarchy uniqueName="[Range].[Date (Month Index)]" caption="Date (Month Index)" attribute="1" defaultMemberUniqueName="[Range].[Date (Month Index)].[All]" allUniqueName="[Range].[Date (Month Index)].[All]" dimensionUniqueName="[Range]" displayFolder="" count="0" memberValueDatatype="20" unbalanced="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Export Value]" caption="Sum of Export Value" measure="1" displayFolder="" measureGroup="Range" count="0" oneField="1" hidden="1">
      <fieldsUsage count="1">
        <fieldUsage x="1"/>
      </fieldsUsage>
      <extLst>
        <ext xmlns:x15="http://schemas.microsoft.com/office/spreadsheetml/2010/11/main" uri="{B97F6D7D-B522-45F9-BDA1-12C45D357490}">
          <x15:cacheHierarchy aggregatedColumn="8"/>
        </ext>
      </extLst>
    </cacheHierarchy>
    <cacheHierarchy uniqueName="[Measures].[Sum of Units Sold]" caption="Sum of Units Sold" measure="1" displayFolder="" measureGroup="Range" count="0" hidden="1">
      <extLst>
        <ext xmlns:x15="http://schemas.microsoft.com/office/spreadsheetml/2010/11/main" uri="{B97F6D7D-B522-45F9-BDA1-12C45D357490}">
          <x15:cacheHierarchy aggregatedColumn="4"/>
        </ext>
      </extLst>
    </cacheHierarchy>
    <cacheHierarchy uniqueName="[Measures].[Sum of Profit per unit]" caption="Sum of Profit per unit" measure="1" displayFolder="" measureGroup="Range" count="0" hidden="1">
      <extLst>
        <ext xmlns:x15="http://schemas.microsoft.com/office/spreadsheetml/2010/11/main" uri="{B97F6D7D-B522-45F9-BDA1-12C45D357490}">
          <x15:cacheHierarchy aggregatedColumn="7"/>
        </ext>
      </extLst>
    </cacheHierarchy>
    <cacheHierarchy uniqueName="[Measures].[Sum of Total Profit]" caption="Sum of Total Profit" measure="1" displayFolder="" measureGroup="Range" count="0" hidden="1">
      <extLst>
        <ext xmlns:x15="http://schemas.microsoft.com/office/spreadsheetml/2010/11/main" uri="{B97F6D7D-B522-45F9-BDA1-12C45D357490}">
          <x15:cacheHierarchy aggregatedColumn="6"/>
        </ext>
      </extLst>
    </cacheHierarchy>
    <cacheHierarchy uniqueName="[Measures].[Count of Product Name]" caption="Count of Product Name" measure="1" displayFolder="" measureGroup="Range" count="0" hidden="1">
      <extLst>
        <ext xmlns:x15="http://schemas.microsoft.com/office/spreadsheetml/2010/11/main" uri="{B97F6D7D-B522-45F9-BDA1-12C45D357490}">
          <x15:cacheHierarchy aggregatedColumn="0"/>
        </ext>
      </extLst>
    </cacheHierarchy>
    <cacheHierarchy uniqueName="[Measures].[Distinct Count of Product Name]" caption="Distinct Count of Product Name" measure="1" displayFolder="" measureGroup="Range" count="0" hidden="1">
      <extLst>
        <ext xmlns:x15="http://schemas.microsoft.com/office/spreadsheetml/2010/11/main" uri="{B97F6D7D-B522-45F9-BDA1-12C45D357490}">
          <x15:cacheHierarchy aggregatedColumn="0"/>
        </ext>
      </extLst>
    </cacheHierarchy>
    <cacheHierarchy uniqueName="[Measures].[Count of Export Country]" caption="Count of Export Country" measure="1" displayFolder="" measureGroup="Range" count="0" hidden="1">
      <extLst>
        <ext xmlns:x15="http://schemas.microsoft.com/office/spreadsheetml/2010/11/main" uri="{B97F6D7D-B522-45F9-BDA1-12C45D357490}">
          <x15:cacheHierarchy aggregatedColumn="2"/>
        </ext>
      </extLst>
    </cacheHierarchy>
    <cacheHierarchy uniqueName="[Measures].[Distinct Count of Export Country]" caption="Distinct Count of Export Country" measure="1" displayFolder="" measureGroup="Range" count="0" hidden="1">
      <extLst>
        <ext xmlns:x15="http://schemas.microsoft.com/office/spreadsheetml/2010/11/main" uri="{B97F6D7D-B522-45F9-BDA1-12C45D357490}">
          <x15:cacheHierarchy aggregatedColumn="2"/>
        </ext>
      </extLst>
    </cacheHierarchy>
    <cacheHierarchy uniqueName="[Measures].[Count of Transportation Mode]" caption="Count of Transportation Mode" measure="1" displayFolder="" measureGroup="Range" count="0" hidden="1">
      <extLst>
        <ext xmlns:x15="http://schemas.microsoft.com/office/spreadsheetml/2010/11/main" uri="{B97F6D7D-B522-45F9-BDA1-12C45D357490}">
          <x15:cacheHierarchy aggregatedColumn="10"/>
        </ext>
      </extLst>
    </cacheHierarchy>
    <cacheHierarchy uniqueName="[Measures].[Sum of unit_price]" caption="Sum of unit_price" measure="1" displayFolder="" measureGroup="Range" count="0" hidden="1">
      <extLst>
        <ext xmlns:x15="http://schemas.microsoft.com/office/spreadsheetml/2010/11/main" uri="{B97F6D7D-B522-45F9-BDA1-12C45D357490}">
          <x15:cacheHierarchy aggregatedColumn="5"/>
        </ext>
      </extLst>
    </cacheHierarchy>
    <cacheHierarchy uniqueName="[Measures].[Average of unit_price]" caption="Average of unit_price" measure="1" displayFolder="" measureGroup="Range" count="0" hidden="1">
      <extLst>
        <ext xmlns:x15="http://schemas.microsoft.com/office/spreadsheetml/2010/11/main" uri="{B97F6D7D-B522-45F9-BDA1-12C45D357490}">
          <x15:cacheHierarchy aggregatedColumn="5"/>
        </ext>
      </extLst>
    </cacheHierarchy>
    <cacheHierarchy uniqueName="[Measures].[Max of Export Value]" caption="Max of Export Value" measure="1" displayFolder="" measureGroup="Range" count="0" hidden="1">
      <extLst>
        <ext xmlns:x15="http://schemas.microsoft.com/office/spreadsheetml/2010/11/main" uri="{B97F6D7D-B522-45F9-BDA1-12C45D357490}">
          <x15:cacheHierarchy aggregatedColumn="8"/>
        </ext>
      </extLst>
    </cacheHierarchy>
    <cacheHierarchy uniqueName="[Measures].[Average of Profit per unit]" caption="Average of Profit per unit" measure="1" displayFolder="" measureGroup="Range" count="0" hidden="1">
      <extLst>
        <ext xmlns:x15="http://schemas.microsoft.com/office/spreadsheetml/2010/11/main" uri="{B97F6D7D-B522-45F9-BDA1-12C45D357490}">
          <x15:cacheHierarchy aggregatedColumn="7"/>
        </ext>
      </extLst>
    </cacheHierarchy>
    <cacheHierarchy uniqueName="[Measures].[Count of Units Sold]" caption="Count of Units Sold" measure="1" displayFolder="" measureGroup="Range" count="0" hidden="1">
      <extLst>
        <ext xmlns:x15="http://schemas.microsoft.com/office/spreadsheetml/2010/11/main" uri="{B97F6D7D-B522-45F9-BDA1-12C45D357490}">
          <x15:cacheHierarchy aggregatedColumn="4"/>
        </ext>
      </extLst>
    </cacheHierarchy>
    <cacheHierarchy uniqueName="[Measures].[Max of Units Sold]" caption="Max of Units Sold" measure="1" displayFolder="" measureGroup="Range" count="0" hidden="1">
      <extLst>
        <ext xmlns:x15="http://schemas.microsoft.com/office/spreadsheetml/2010/11/main" uri="{B97F6D7D-B522-45F9-BDA1-12C45D357490}">
          <x15:cacheHierarchy aggregatedColumn="4"/>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604.883853935185" backgroundQuery="1" createdVersion="8" refreshedVersion="8" minRefreshableVersion="3" recordCount="0" supportSubquery="1" supportAdvancedDrill="1" xr:uid="{8B047C82-D3F0-45CF-BA46-CA8A630ED2A3}">
  <cacheSource type="external" connectionId="1"/>
  <cacheFields count="4">
    <cacheField name="[Range].[Product Name].[Product Name]" caption="Product Name" numFmtId="0" level="1">
      <sharedItems count="8">
        <s v="Cashew"/>
        <s v="Cassava"/>
        <s v="Cocoa"/>
        <s v="Ginger"/>
        <s v="Palm Oil"/>
        <s v="Plantain"/>
        <s v="Rubber"/>
        <s v="Sesame"/>
      </sharedItems>
    </cacheField>
    <cacheField name="[Measures].[Sum of Total Profit]" caption="Sum of Total Profit" numFmtId="0" hierarchy="20" level="32767"/>
    <cacheField name="[Measures].[Average of Profit per unit]" caption="Average of Profit per unit" numFmtId="0" hierarchy="29" level="32767"/>
    <cacheField name="[Range].[Date (Quarter)].[Date (Quarter)]" caption="Date (Quarter)" numFmtId="0" hierarchy="12" level="1">
      <sharedItems containsSemiMixedTypes="0" containsNonDate="0" containsString="0"/>
    </cacheField>
  </cacheFields>
  <cacheHierarchies count="32">
    <cacheHierarchy uniqueName="[Range].[Product Name]" caption="Product Name" attribute="1" defaultMemberUniqueName="[Range].[Product Name].[All]" allUniqueName="[Range].[Product Name].[All]" dimensionUniqueName="[Range]" displayFolder="" count="2" memberValueDatatype="130" unbalanced="0">
      <fieldsUsage count="2">
        <fieldUsage x="-1"/>
        <fieldUsage x="0"/>
      </fieldsUsage>
    </cacheHierarchy>
    <cacheHierarchy uniqueName="[Range].[Company]" caption="Company" attribute="1" defaultMemberUniqueName="[Range].[Company].[All]" allUniqueName="[Range].[Company].[All]" dimensionUniqueName="[Range]" displayFolder="" count="0" memberValueDatatype="130" unbalanced="0"/>
    <cacheHierarchy uniqueName="[Range].[Export Country]" caption="Export Country" attribute="1" defaultMemberUniqueName="[Range].[Export Country].[All]" allUniqueName="[Range].[Export Country].[All]" dimensionUniqueName="[Range]" displayFolder="" count="2" memberValueDatatype="130" unbalanced="0"/>
    <cacheHierarchy uniqueName="[Range].[Date]" caption="Date" attribute="1" time="1" defaultMemberUniqueName="[Range].[Date].[All]" allUniqueName="[Range].[Date].[All]" dimensionUniqueName="[Range]" displayFolder="" count="0" memberValueDatatype="7" unbalanced="0"/>
    <cacheHierarchy uniqueName="[Range].[Units Sold]" caption="Units Sold" attribute="1" defaultMemberUniqueName="[Range].[Units Sold].[All]" allUniqueName="[Range].[Units Sold].[All]" dimensionUniqueName="[Range]" displayFolder="" count="0" memberValueDatatype="20" unbalanced="0"/>
    <cacheHierarchy uniqueName="[Range].[unit_price]" caption="unit_price" attribute="1" defaultMemberUniqueName="[Range].[unit_price].[All]" allUniqueName="[Range].[unit_price].[All]" dimensionUniqueName="[Range]" displayFolder="" count="0" memberValueDatatype="5" unbalanced="0"/>
    <cacheHierarchy uniqueName="[Range].[Total Profit]" caption="Total Profit" attribute="1" defaultMemberUniqueName="[Range].[Total Profit].[All]" allUniqueName="[Range].[Total Profit].[All]" dimensionUniqueName="[Range]" displayFolder="" count="0" memberValueDatatype="5" unbalanced="0"/>
    <cacheHierarchy uniqueName="[Range].[Profit per unit]" caption="Profit per unit" attribute="1" defaultMemberUniqueName="[Range].[Profit per unit].[All]" allUniqueName="[Range].[Profit per unit].[All]" dimensionUniqueName="[Range]" displayFolder="" count="0" memberValueDatatype="5" unbalanced="0"/>
    <cacheHierarchy uniqueName="[Range].[Export Value]" caption="Export Value" attribute="1" defaultMemberUniqueName="[Range].[Export Value].[All]" allUniqueName="[Range].[Export Value].[All]" dimensionUniqueName="[Range]" displayFolder="" count="0" memberValueDatatype="5" unbalanced="0"/>
    <cacheHierarchy uniqueName="[Range].[Destination Port]" caption="Destination Port" attribute="1" defaultMemberUniqueName="[Range].[Destination Port].[All]" allUniqueName="[Range].[Destination Port].[All]" dimensionUniqueName="[Range]" displayFolder="" count="0" memberValueDatatype="130" unbalanced="0"/>
    <cacheHierarchy uniqueName="[Range].[Transportation Mode]" caption="Transportation Mode" attribute="1" defaultMemberUniqueName="[Range].[Transportation Mode].[All]" allUniqueName="[Range].[Transportation Mode].[All]" dimensionUniqueName="[Range]" displayFolder="" count="0" memberValueDatatype="130" unbalanced="0"/>
    <cacheHierarchy uniqueName="[Range].[Date (Year)]" caption="Date (Year)" attribute="1" defaultMemberUniqueName="[Range].[Date (Year)].[All]" allUniqueName="[Range].[Date (Year)].[All]" dimensionUniqueName="[Range]" displayFolder="" count="2" memberValueDatatype="130" unbalanced="0"/>
    <cacheHierarchy uniqueName="[Range].[Date (Quarter)]" caption="Date (Quarter)" attribute="1" defaultMemberUniqueName="[Range].[Date (Quarter)].[All]" allUniqueName="[Range].[Date (Quarter)].[All]" dimensionUniqueName="[Range]" displayFolder="" count="2" memberValueDatatype="130" unbalanced="0">
      <fieldsUsage count="2">
        <fieldUsage x="-1"/>
        <fieldUsage x="3"/>
      </fieldsUsage>
    </cacheHierarchy>
    <cacheHierarchy uniqueName="[Range].[Date (Month)]" caption="Date (Month)" attribute="1" defaultMemberUniqueName="[Range].[Date (Month)].[All]" allUniqueName="[Range].[Date (Month)].[All]" dimensionUniqueName="[Range]" displayFolder="" count="0" memberValueDatatype="130" unbalanced="0"/>
    <cacheHierarchy uniqueName="[Range].[Date (Month Index)]" caption="Date (Month Index)" attribute="1" defaultMemberUniqueName="[Range].[Date (Month Index)].[All]" allUniqueName="[Range].[Date (Month Index)].[All]" dimensionUniqueName="[Range]" displayFolder="" count="0" memberValueDatatype="20" unbalanced="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Export Value]" caption="Sum of Export Value" measure="1" displayFolder="" measureGroup="Range" count="0" hidden="1">
      <extLst>
        <ext xmlns:x15="http://schemas.microsoft.com/office/spreadsheetml/2010/11/main" uri="{B97F6D7D-B522-45F9-BDA1-12C45D357490}">
          <x15:cacheHierarchy aggregatedColumn="8"/>
        </ext>
      </extLst>
    </cacheHierarchy>
    <cacheHierarchy uniqueName="[Measures].[Sum of Units Sold]" caption="Sum of Units Sold" measure="1" displayFolder="" measureGroup="Range" count="0" hidden="1">
      <extLst>
        <ext xmlns:x15="http://schemas.microsoft.com/office/spreadsheetml/2010/11/main" uri="{B97F6D7D-B522-45F9-BDA1-12C45D357490}">
          <x15:cacheHierarchy aggregatedColumn="4"/>
        </ext>
      </extLst>
    </cacheHierarchy>
    <cacheHierarchy uniqueName="[Measures].[Sum of Profit per unit]" caption="Sum of Profit per unit" measure="1" displayFolder="" measureGroup="Range" count="0" hidden="1">
      <extLst>
        <ext xmlns:x15="http://schemas.microsoft.com/office/spreadsheetml/2010/11/main" uri="{B97F6D7D-B522-45F9-BDA1-12C45D357490}">
          <x15:cacheHierarchy aggregatedColumn="7"/>
        </ext>
      </extLst>
    </cacheHierarchy>
    <cacheHierarchy uniqueName="[Measures].[Sum of Total Profit]" caption="Sum of Total Profit" measure="1" displayFolder="" measureGroup="Range" count="0" oneField="1" hidden="1">
      <fieldsUsage count="1">
        <fieldUsage x="1"/>
      </fieldsUsage>
      <extLst>
        <ext xmlns:x15="http://schemas.microsoft.com/office/spreadsheetml/2010/11/main" uri="{B97F6D7D-B522-45F9-BDA1-12C45D357490}">
          <x15:cacheHierarchy aggregatedColumn="6"/>
        </ext>
      </extLst>
    </cacheHierarchy>
    <cacheHierarchy uniqueName="[Measures].[Count of Product Name]" caption="Count of Product Name" measure="1" displayFolder="" measureGroup="Range" count="0" hidden="1">
      <extLst>
        <ext xmlns:x15="http://schemas.microsoft.com/office/spreadsheetml/2010/11/main" uri="{B97F6D7D-B522-45F9-BDA1-12C45D357490}">
          <x15:cacheHierarchy aggregatedColumn="0"/>
        </ext>
      </extLst>
    </cacheHierarchy>
    <cacheHierarchy uniqueName="[Measures].[Distinct Count of Product Name]" caption="Distinct Count of Product Name" measure="1" displayFolder="" measureGroup="Range" count="0" hidden="1">
      <extLst>
        <ext xmlns:x15="http://schemas.microsoft.com/office/spreadsheetml/2010/11/main" uri="{B97F6D7D-B522-45F9-BDA1-12C45D357490}">
          <x15:cacheHierarchy aggregatedColumn="0"/>
        </ext>
      </extLst>
    </cacheHierarchy>
    <cacheHierarchy uniqueName="[Measures].[Count of Export Country]" caption="Count of Export Country" measure="1" displayFolder="" measureGroup="Range" count="0" hidden="1">
      <extLst>
        <ext xmlns:x15="http://schemas.microsoft.com/office/spreadsheetml/2010/11/main" uri="{B97F6D7D-B522-45F9-BDA1-12C45D357490}">
          <x15:cacheHierarchy aggregatedColumn="2"/>
        </ext>
      </extLst>
    </cacheHierarchy>
    <cacheHierarchy uniqueName="[Measures].[Distinct Count of Export Country]" caption="Distinct Count of Export Country" measure="1" displayFolder="" measureGroup="Range" count="0" hidden="1">
      <extLst>
        <ext xmlns:x15="http://schemas.microsoft.com/office/spreadsheetml/2010/11/main" uri="{B97F6D7D-B522-45F9-BDA1-12C45D357490}">
          <x15:cacheHierarchy aggregatedColumn="2"/>
        </ext>
      </extLst>
    </cacheHierarchy>
    <cacheHierarchy uniqueName="[Measures].[Count of Transportation Mode]" caption="Count of Transportation Mode" measure="1" displayFolder="" measureGroup="Range" count="0" hidden="1">
      <extLst>
        <ext xmlns:x15="http://schemas.microsoft.com/office/spreadsheetml/2010/11/main" uri="{B97F6D7D-B522-45F9-BDA1-12C45D357490}">
          <x15:cacheHierarchy aggregatedColumn="10"/>
        </ext>
      </extLst>
    </cacheHierarchy>
    <cacheHierarchy uniqueName="[Measures].[Sum of unit_price]" caption="Sum of unit_price" measure="1" displayFolder="" measureGroup="Range" count="0" hidden="1">
      <extLst>
        <ext xmlns:x15="http://schemas.microsoft.com/office/spreadsheetml/2010/11/main" uri="{B97F6D7D-B522-45F9-BDA1-12C45D357490}">
          <x15:cacheHierarchy aggregatedColumn="5"/>
        </ext>
      </extLst>
    </cacheHierarchy>
    <cacheHierarchy uniqueName="[Measures].[Average of unit_price]" caption="Average of unit_price" measure="1" displayFolder="" measureGroup="Range" count="0" hidden="1">
      <extLst>
        <ext xmlns:x15="http://schemas.microsoft.com/office/spreadsheetml/2010/11/main" uri="{B97F6D7D-B522-45F9-BDA1-12C45D357490}">
          <x15:cacheHierarchy aggregatedColumn="5"/>
        </ext>
      </extLst>
    </cacheHierarchy>
    <cacheHierarchy uniqueName="[Measures].[Max of Export Value]" caption="Max of Export Value" measure="1" displayFolder="" measureGroup="Range" count="0" hidden="1">
      <extLst>
        <ext xmlns:x15="http://schemas.microsoft.com/office/spreadsheetml/2010/11/main" uri="{B97F6D7D-B522-45F9-BDA1-12C45D357490}">
          <x15:cacheHierarchy aggregatedColumn="8"/>
        </ext>
      </extLst>
    </cacheHierarchy>
    <cacheHierarchy uniqueName="[Measures].[Average of Profit per unit]" caption="Average of Profit per unit" measure="1" displayFolder="" measureGroup="Range" count="0" oneField="1" hidden="1">
      <fieldsUsage count="1">
        <fieldUsage x="2"/>
      </fieldsUsage>
      <extLst>
        <ext xmlns:x15="http://schemas.microsoft.com/office/spreadsheetml/2010/11/main" uri="{B97F6D7D-B522-45F9-BDA1-12C45D357490}">
          <x15:cacheHierarchy aggregatedColumn="7"/>
        </ext>
      </extLst>
    </cacheHierarchy>
    <cacheHierarchy uniqueName="[Measures].[Count of Units Sold]" caption="Count of Units Sold" measure="1" displayFolder="" measureGroup="Range" count="0" hidden="1">
      <extLst>
        <ext xmlns:x15="http://schemas.microsoft.com/office/spreadsheetml/2010/11/main" uri="{B97F6D7D-B522-45F9-BDA1-12C45D357490}">
          <x15:cacheHierarchy aggregatedColumn="4"/>
        </ext>
      </extLst>
    </cacheHierarchy>
    <cacheHierarchy uniqueName="[Measures].[Max of Units Sold]" caption="Max of Units Sold" measure="1" displayFolder="" measureGroup="Range" count="0" hidden="1">
      <extLst>
        <ext xmlns:x15="http://schemas.microsoft.com/office/spreadsheetml/2010/11/main" uri="{B97F6D7D-B522-45F9-BDA1-12C45D357490}">
          <x15:cacheHierarchy aggregatedColumn="4"/>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604.883854513886" backgroundQuery="1" createdVersion="8" refreshedVersion="8" minRefreshableVersion="3" recordCount="0" supportSubquery="1" supportAdvancedDrill="1" xr:uid="{21B8F1BE-240B-4F1E-8BE3-2ACFFE593932}">
  <cacheSource type="external" connectionId="1"/>
  <cacheFields count="3">
    <cacheField name="[Range].[Export Country].[Export Country]" caption="Export Country" numFmtId="0" hierarchy="2" level="1">
      <sharedItems count="10">
        <s v="Austria"/>
        <s v="Belgium"/>
        <s v="Denmark"/>
        <s v="France"/>
        <s v="Germany"/>
        <s v="Italy"/>
        <s v="Netherlands"/>
        <s v="Spain"/>
        <s v="Sweden"/>
        <s v="Switzerland"/>
      </sharedItems>
    </cacheField>
    <cacheField name="[Measures].[Sum of Export Value]" caption="Sum of Export Value" numFmtId="0" hierarchy="17" level="32767"/>
    <cacheField name="[Range].[Date (Quarter)].[Date (Quarter)]" caption="Date (Quarter)" numFmtId="0" hierarchy="12" level="1">
      <sharedItems containsSemiMixedTypes="0" containsNonDate="0" containsString="0"/>
    </cacheField>
  </cacheFields>
  <cacheHierarchies count="32">
    <cacheHierarchy uniqueName="[Range].[Product Name]" caption="Product Name" attribute="1" defaultMemberUniqueName="[Range].[Product Name].[All]" allUniqueName="[Range].[Product Name].[All]" dimensionUniqueName="[Range]" displayFolder="" count="2" memberValueDatatype="130" unbalanced="0"/>
    <cacheHierarchy uniqueName="[Range].[Company]" caption="Company" attribute="1" defaultMemberUniqueName="[Range].[Company].[All]" allUniqueName="[Range].[Company].[All]" dimensionUniqueName="[Range]" displayFolder="" count="0" memberValueDatatype="130" unbalanced="0"/>
    <cacheHierarchy uniqueName="[Range].[Export Country]" caption="Export Country" attribute="1" defaultMemberUniqueName="[Range].[Export Country].[All]" allUniqueName="[Range].[Export Country].[All]" dimensionUniqueName="[Range]" displayFolder="" count="2" memberValueDatatype="130" unbalanced="0">
      <fieldsUsage count="2">
        <fieldUsage x="-1"/>
        <fieldUsage x="0"/>
      </fieldsUsage>
    </cacheHierarchy>
    <cacheHierarchy uniqueName="[Range].[Date]" caption="Date" attribute="1" time="1" defaultMemberUniqueName="[Range].[Date].[All]" allUniqueName="[Range].[Date].[All]" dimensionUniqueName="[Range]" displayFolder="" count="0" memberValueDatatype="7" unbalanced="0"/>
    <cacheHierarchy uniqueName="[Range].[Units Sold]" caption="Units Sold" attribute="1" defaultMemberUniqueName="[Range].[Units Sold].[All]" allUniqueName="[Range].[Units Sold].[All]" dimensionUniqueName="[Range]" displayFolder="" count="0" memberValueDatatype="20" unbalanced="0"/>
    <cacheHierarchy uniqueName="[Range].[unit_price]" caption="unit_price" attribute="1" defaultMemberUniqueName="[Range].[unit_price].[All]" allUniqueName="[Range].[unit_price].[All]" dimensionUniqueName="[Range]" displayFolder="" count="0" memberValueDatatype="5" unbalanced="0"/>
    <cacheHierarchy uniqueName="[Range].[Total Profit]" caption="Total Profit" attribute="1" defaultMemberUniqueName="[Range].[Total Profit].[All]" allUniqueName="[Range].[Total Profit].[All]" dimensionUniqueName="[Range]" displayFolder="" count="0" memberValueDatatype="5" unbalanced="0"/>
    <cacheHierarchy uniqueName="[Range].[Profit per unit]" caption="Profit per unit" attribute="1" defaultMemberUniqueName="[Range].[Profit per unit].[All]" allUniqueName="[Range].[Profit per unit].[All]" dimensionUniqueName="[Range]" displayFolder="" count="0" memberValueDatatype="5" unbalanced="0"/>
    <cacheHierarchy uniqueName="[Range].[Export Value]" caption="Export Value" attribute="1" defaultMemberUniqueName="[Range].[Export Value].[All]" allUniqueName="[Range].[Export Value].[All]" dimensionUniqueName="[Range]" displayFolder="" count="0" memberValueDatatype="5" unbalanced="0"/>
    <cacheHierarchy uniqueName="[Range].[Destination Port]" caption="Destination Port" attribute="1" defaultMemberUniqueName="[Range].[Destination Port].[All]" allUniqueName="[Range].[Destination Port].[All]" dimensionUniqueName="[Range]" displayFolder="" count="0" memberValueDatatype="130" unbalanced="0"/>
    <cacheHierarchy uniqueName="[Range].[Transportation Mode]" caption="Transportation Mode" attribute="1" defaultMemberUniqueName="[Range].[Transportation Mode].[All]" allUniqueName="[Range].[Transportation Mode].[All]" dimensionUniqueName="[Range]" displayFolder="" count="0" memberValueDatatype="130" unbalanced="0"/>
    <cacheHierarchy uniqueName="[Range].[Date (Year)]" caption="Date (Year)" attribute="1" defaultMemberUniqueName="[Range].[Date (Year)].[All]" allUniqueName="[Range].[Date (Year)].[All]" dimensionUniqueName="[Range]" displayFolder="" count="2" memberValueDatatype="130" unbalanced="0"/>
    <cacheHierarchy uniqueName="[Range].[Date (Quarter)]" caption="Date (Quarter)" attribute="1" defaultMemberUniqueName="[Range].[Date (Quarter)].[All]" allUniqueName="[Range].[Date (Quarter)].[All]" dimensionUniqueName="[Range]" displayFolder="" count="2" memberValueDatatype="130" unbalanced="0">
      <fieldsUsage count="2">
        <fieldUsage x="-1"/>
        <fieldUsage x="2"/>
      </fieldsUsage>
    </cacheHierarchy>
    <cacheHierarchy uniqueName="[Range].[Date (Month)]" caption="Date (Month)" attribute="1" defaultMemberUniqueName="[Range].[Date (Month)].[All]" allUniqueName="[Range].[Date (Month)].[All]" dimensionUniqueName="[Range]" displayFolder="" count="0" memberValueDatatype="130" unbalanced="0"/>
    <cacheHierarchy uniqueName="[Range].[Date (Month Index)]" caption="Date (Month Index)" attribute="1" defaultMemberUniqueName="[Range].[Date (Month Index)].[All]" allUniqueName="[Range].[Date (Month Index)].[All]" dimensionUniqueName="[Range]" displayFolder="" count="0" memberValueDatatype="20" unbalanced="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Export Value]" caption="Sum of Export Value" measure="1" displayFolder="" measureGroup="Range" count="0" oneField="1" hidden="1">
      <fieldsUsage count="1">
        <fieldUsage x="1"/>
      </fieldsUsage>
      <extLst>
        <ext xmlns:x15="http://schemas.microsoft.com/office/spreadsheetml/2010/11/main" uri="{B97F6D7D-B522-45F9-BDA1-12C45D357490}">
          <x15:cacheHierarchy aggregatedColumn="8"/>
        </ext>
      </extLst>
    </cacheHierarchy>
    <cacheHierarchy uniqueName="[Measures].[Sum of Units Sold]" caption="Sum of Units Sold" measure="1" displayFolder="" measureGroup="Range" count="0" hidden="1">
      <extLst>
        <ext xmlns:x15="http://schemas.microsoft.com/office/spreadsheetml/2010/11/main" uri="{B97F6D7D-B522-45F9-BDA1-12C45D357490}">
          <x15:cacheHierarchy aggregatedColumn="4"/>
        </ext>
      </extLst>
    </cacheHierarchy>
    <cacheHierarchy uniqueName="[Measures].[Sum of Profit per unit]" caption="Sum of Profit per unit" measure="1" displayFolder="" measureGroup="Range" count="0" hidden="1">
      <extLst>
        <ext xmlns:x15="http://schemas.microsoft.com/office/spreadsheetml/2010/11/main" uri="{B97F6D7D-B522-45F9-BDA1-12C45D357490}">
          <x15:cacheHierarchy aggregatedColumn="7"/>
        </ext>
      </extLst>
    </cacheHierarchy>
    <cacheHierarchy uniqueName="[Measures].[Sum of Total Profit]" caption="Sum of Total Profit" measure="1" displayFolder="" measureGroup="Range" count="0" hidden="1">
      <extLst>
        <ext xmlns:x15="http://schemas.microsoft.com/office/spreadsheetml/2010/11/main" uri="{B97F6D7D-B522-45F9-BDA1-12C45D357490}">
          <x15:cacheHierarchy aggregatedColumn="6"/>
        </ext>
      </extLst>
    </cacheHierarchy>
    <cacheHierarchy uniqueName="[Measures].[Count of Product Name]" caption="Count of Product Name" measure="1" displayFolder="" measureGroup="Range" count="0" hidden="1">
      <extLst>
        <ext xmlns:x15="http://schemas.microsoft.com/office/spreadsheetml/2010/11/main" uri="{B97F6D7D-B522-45F9-BDA1-12C45D357490}">
          <x15:cacheHierarchy aggregatedColumn="0"/>
        </ext>
      </extLst>
    </cacheHierarchy>
    <cacheHierarchy uniqueName="[Measures].[Distinct Count of Product Name]" caption="Distinct Count of Product Name" measure="1" displayFolder="" measureGroup="Range" count="0" hidden="1">
      <extLst>
        <ext xmlns:x15="http://schemas.microsoft.com/office/spreadsheetml/2010/11/main" uri="{B97F6D7D-B522-45F9-BDA1-12C45D357490}">
          <x15:cacheHierarchy aggregatedColumn="0"/>
        </ext>
      </extLst>
    </cacheHierarchy>
    <cacheHierarchy uniqueName="[Measures].[Count of Export Country]" caption="Count of Export Country" measure="1" displayFolder="" measureGroup="Range" count="0" hidden="1">
      <extLst>
        <ext xmlns:x15="http://schemas.microsoft.com/office/spreadsheetml/2010/11/main" uri="{B97F6D7D-B522-45F9-BDA1-12C45D357490}">
          <x15:cacheHierarchy aggregatedColumn="2"/>
        </ext>
      </extLst>
    </cacheHierarchy>
    <cacheHierarchy uniqueName="[Measures].[Distinct Count of Export Country]" caption="Distinct Count of Export Country" measure="1" displayFolder="" measureGroup="Range" count="0" hidden="1">
      <extLst>
        <ext xmlns:x15="http://schemas.microsoft.com/office/spreadsheetml/2010/11/main" uri="{B97F6D7D-B522-45F9-BDA1-12C45D357490}">
          <x15:cacheHierarchy aggregatedColumn="2"/>
        </ext>
      </extLst>
    </cacheHierarchy>
    <cacheHierarchy uniqueName="[Measures].[Count of Transportation Mode]" caption="Count of Transportation Mode" measure="1" displayFolder="" measureGroup="Range" count="0" hidden="1">
      <extLst>
        <ext xmlns:x15="http://schemas.microsoft.com/office/spreadsheetml/2010/11/main" uri="{B97F6D7D-B522-45F9-BDA1-12C45D357490}">
          <x15:cacheHierarchy aggregatedColumn="10"/>
        </ext>
      </extLst>
    </cacheHierarchy>
    <cacheHierarchy uniqueName="[Measures].[Sum of unit_price]" caption="Sum of unit_price" measure="1" displayFolder="" measureGroup="Range" count="0" hidden="1">
      <extLst>
        <ext xmlns:x15="http://schemas.microsoft.com/office/spreadsheetml/2010/11/main" uri="{B97F6D7D-B522-45F9-BDA1-12C45D357490}">
          <x15:cacheHierarchy aggregatedColumn="5"/>
        </ext>
      </extLst>
    </cacheHierarchy>
    <cacheHierarchy uniqueName="[Measures].[Average of unit_price]" caption="Average of unit_price" measure="1" displayFolder="" measureGroup="Range" count="0" hidden="1">
      <extLst>
        <ext xmlns:x15="http://schemas.microsoft.com/office/spreadsheetml/2010/11/main" uri="{B97F6D7D-B522-45F9-BDA1-12C45D357490}">
          <x15:cacheHierarchy aggregatedColumn="5"/>
        </ext>
      </extLst>
    </cacheHierarchy>
    <cacheHierarchy uniqueName="[Measures].[Max of Export Value]" caption="Max of Export Value" measure="1" displayFolder="" measureGroup="Range" count="0" hidden="1">
      <extLst>
        <ext xmlns:x15="http://schemas.microsoft.com/office/spreadsheetml/2010/11/main" uri="{B97F6D7D-B522-45F9-BDA1-12C45D357490}">
          <x15:cacheHierarchy aggregatedColumn="8"/>
        </ext>
      </extLst>
    </cacheHierarchy>
    <cacheHierarchy uniqueName="[Measures].[Average of Profit per unit]" caption="Average of Profit per unit" measure="1" displayFolder="" measureGroup="Range" count="0" hidden="1">
      <extLst>
        <ext xmlns:x15="http://schemas.microsoft.com/office/spreadsheetml/2010/11/main" uri="{B97F6D7D-B522-45F9-BDA1-12C45D357490}">
          <x15:cacheHierarchy aggregatedColumn="7"/>
        </ext>
      </extLst>
    </cacheHierarchy>
    <cacheHierarchy uniqueName="[Measures].[Count of Units Sold]" caption="Count of Units Sold" measure="1" displayFolder="" measureGroup="Range" count="0" hidden="1">
      <extLst>
        <ext xmlns:x15="http://schemas.microsoft.com/office/spreadsheetml/2010/11/main" uri="{B97F6D7D-B522-45F9-BDA1-12C45D357490}">
          <x15:cacheHierarchy aggregatedColumn="4"/>
        </ext>
      </extLst>
    </cacheHierarchy>
    <cacheHierarchy uniqueName="[Measures].[Max of Units Sold]" caption="Max of Units Sold" measure="1" displayFolder="" measureGroup="Range" count="0" hidden="1">
      <extLst>
        <ext xmlns:x15="http://schemas.microsoft.com/office/spreadsheetml/2010/11/main" uri="{B97F6D7D-B522-45F9-BDA1-12C45D357490}">
          <x15:cacheHierarchy aggregatedColumn="4"/>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604.883855208333" backgroundQuery="1" createdVersion="8" refreshedVersion="8" minRefreshableVersion="3" recordCount="0" supportSubquery="1" supportAdvancedDrill="1" xr:uid="{93200C16-8797-4D72-83AC-349BA5D88C89}">
  <cacheSource type="external" connectionId="1"/>
  <cacheFields count="4">
    <cacheField name="[Range].[Date (Year)].[Date (Year)]" caption="Date (Year)" numFmtId="0" hierarchy="11" level="1">
      <sharedItems count="4">
        <s v="2020"/>
        <s v="2021"/>
        <s v="2022"/>
        <s v="2023"/>
      </sharedItems>
    </cacheField>
    <cacheField name="[Measures].[Sum of Units Sold]" caption="Sum of Units Sold" numFmtId="0" hierarchy="18" level="32767"/>
    <cacheField name="[Measures].[Count of Product Name]" caption="Count of Product Name" numFmtId="0" hierarchy="21" level="32767"/>
    <cacheField name="[Range].[Date (Quarter)].[Date (Quarter)]" caption="Date (Quarter)" numFmtId="0" hierarchy="12" level="1">
      <sharedItems containsSemiMixedTypes="0" containsNonDate="0" containsString="0"/>
    </cacheField>
  </cacheFields>
  <cacheHierarchies count="32">
    <cacheHierarchy uniqueName="[Range].[Product Name]" caption="Product Name" attribute="1" defaultMemberUniqueName="[Range].[Product Name].[All]" allUniqueName="[Range].[Product Name].[All]" dimensionUniqueName="[Range]" displayFolder="" count="2" memberValueDatatype="130" unbalanced="0"/>
    <cacheHierarchy uniqueName="[Range].[Company]" caption="Company" attribute="1" defaultMemberUniqueName="[Range].[Company].[All]" allUniqueName="[Range].[Company].[All]" dimensionUniqueName="[Range]" displayFolder="" count="0" memberValueDatatype="130" unbalanced="0"/>
    <cacheHierarchy uniqueName="[Range].[Export Country]" caption="Export Country" attribute="1" defaultMemberUniqueName="[Range].[Export Country].[All]" allUniqueName="[Range].[Export Country].[All]" dimensionUniqueName="[Range]" displayFolder="" count="2" memberValueDatatype="130" unbalanced="0"/>
    <cacheHierarchy uniqueName="[Range].[Date]" caption="Date" attribute="1" time="1" defaultMemberUniqueName="[Range].[Date].[All]" allUniqueName="[Range].[Date].[All]" dimensionUniqueName="[Range]" displayFolder="" count="0" memberValueDatatype="7" unbalanced="0"/>
    <cacheHierarchy uniqueName="[Range].[Units Sold]" caption="Units Sold" attribute="1" defaultMemberUniqueName="[Range].[Units Sold].[All]" allUniqueName="[Range].[Units Sold].[All]" dimensionUniqueName="[Range]" displayFolder="" count="0" memberValueDatatype="20" unbalanced="0"/>
    <cacheHierarchy uniqueName="[Range].[unit_price]" caption="unit_price" attribute="1" defaultMemberUniqueName="[Range].[unit_price].[All]" allUniqueName="[Range].[unit_price].[All]" dimensionUniqueName="[Range]" displayFolder="" count="0" memberValueDatatype="5" unbalanced="0"/>
    <cacheHierarchy uniqueName="[Range].[Total Profit]" caption="Total Profit" attribute="1" defaultMemberUniqueName="[Range].[Total Profit].[All]" allUniqueName="[Range].[Total Profit].[All]" dimensionUniqueName="[Range]" displayFolder="" count="0" memberValueDatatype="5" unbalanced="0"/>
    <cacheHierarchy uniqueName="[Range].[Profit per unit]" caption="Profit per unit" attribute="1" defaultMemberUniqueName="[Range].[Profit per unit].[All]" allUniqueName="[Range].[Profit per unit].[All]" dimensionUniqueName="[Range]" displayFolder="" count="0" memberValueDatatype="5" unbalanced="0"/>
    <cacheHierarchy uniqueName="[Range].[Export Value]" caption="Export Value" attribute="1" defaultMemberUniqueName="[Range].[Export Value].[All]" allUniqueName="[Range].[Export Value].[All]" dimensionUniqueName="[Range]" displayFolder="" count="0" memberValueDatatype="5" unbalanced="0"/>
    <cacheHierarchy uniqueName="[Range].[Destination Port]" caption="Destination Port" attribute="1" defaultMemberUniqueName="[Range].[Destination Port].[All]" allUniqueName="[Range].[Destination Port].[All]" dimensionUniqueName="[Range]" displayFolder="" count="0" memberValueDatatype="130" unbalanced="0"/>
    <cacheHierarchy uniqueName="[Range].[Transportation Mode]" caption="Transportation Mode" attribute="1" defaultMemberUniqueName="[Range].[Transportation Mode].[All]" allUniqueName="[Range].[Transportation Mode].[All]" dimensionUniqueName="[Range]" displayFolder="" count="0" memberValueDatatype="130" unbalanced="0"/>
    <cacheHierarchy uniqueName="[Range].[Date (Year)]" caption="Date (Year)" attribute="1" defaultMemberUniqueName="[Range].[Date (Year)].[All]" allUniqueName="[Range].[Date (Year)].[All]" dimensionUniqueName="[Range]" displayFolder="" count="2" memberValueDatatype="130" unbalanced="0">
      <fieldsUsage count="2">
        <fieldUsage x="-1"/>
        <fieldUsage x="0"/>
      </fieldsUsage>
    </cacheHierarchy>
    <cacheHierarchy uniqueName="[Range].[Date (Quarter)]" caption="Date (Quarter)" attribute="1" defaultMemberUniqueName="[Range].[Date (Quarter)].[All]" allUniqueName="[Range].[Date (Quarter)].[All]" dimensionUniqueName="[Range]" displayFolder="" count="2" memberValueDatatype="130" unbalanced="0">
      <fieldsUsage count="2">
        <fieldUsage x="-1"/>
        <fieldUsage x="3"/>
      </fieldsUsage>
    </cacheHierarchy>
    <cacheHierarchy uniqueName="[Range].[Date (Month)]" caption="Date (Month)" attribute="1" defaultMemberUniqueName="[Range].[Date (Month)].[All]" allUniqueName="[Range].[Date (Month)].[All]" dimensionUniqueName="[Range]" displayFolder="" count="0" memberValueDatatype="130" unbalanced="0"/>
    <cacheHierarchy uniqueName="[Range].[Date (Month Index)]" caption="Date (Month Index)" attribute="1" defaultMemberUniqueName="[Range].[Date (Month Index)].[All]" allUniqueName="[Range].[Date (Month Index)].[All]" dimensionUniqueName="[Range]" displayFolder="" count="0" memberValueDatatype="20" unbalanced="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Export Value]" caption="Sum of Export Value" measure="1" displayFolder="" measureGroup="Range" count="0" hidden="1">
      <extLst>
        <ext xmlns:x15="http://schemas.microsoft.com/office/spreadsheetml/2010/11/main" uri="{B97F6D7D-B522-45F9-BDA1-12C45D357490}">
          <x15:cacheHierarchy aggregatedColumn="8"/>
        </ext>
      </extLst>
    </cacheHierarchy>
    <cacheHierarchy uniqueName="[Measures].[Sum of Units Sold]" caption="Sum of Units Sold" measure="1" displayFolder="" measureGroup="Range" count="0" oneField="1" hidden="1">
      <fieldsUsage count="1">
        <fieldUsage x="1"/>
      </fieldsUsage>
      <extLst>
        <ext xmlns:x15="http://schemas.microsoft.com/office/spreadsheetml/2010/11/main" uri="{B97F6D7D-B522-45F9-BDA1-12C45D357490}">
          <x15:cacheHierarchy aggregatedColumn="4"/>
        </ext>
      </extLst>
    </cacheHierarchy>
    <cacheHierarchy uniqueName="[Measures].[Sum of Profit per unit]" caption="Sum of Profit per unit" measure="1" displayFolder="" measureGroup="Range" count="0" hidden="1">
      <extLst>
        <ext xmlns:x15="http://schemas.microsoft.com/office/spreadsheetml/2010/11/main" uri="{B97F6D7D-B522-45F9-BDA1-12C45D357490}">
          <x15:cacheHierarchy aggregatedColumn="7"/>
        </ext>
      </extLst>
    </cacheHierarchy>
    <cacheHierarchy uniqueName="[Measures].[Sum of Total Profit]" caption="Sum of Total Profit" measure="1" displayFolder="" measureGroup="Range" count="0" hidden="1">
      <extLst>
        <ext xmlns:x15="http://schemas.microsoft.com/office/spreadsheetml/2010/11/main" uri="{B97F6D7D-B522-45F9-BDA1-12C45D357490}">
          <x15:cacheHierarchy aggregatedColumn="6"/>
        </ext>
      </extLst>
    </cacheHierarchy>
    <cacheHierarchy uniqueName="[Measures].[Count of Product Name]" caption="Count of Product Name" measure="1" displayFolder="" measureGroup="Range" count="0" oneField="1" hidden="1">
      <fieldsUsage count="1">
        <fieldUsage x="2"/>
      </fieldsUsage>
      <extLst>
        <ext xmlns:x15="http://schemas.microsoft.com/office/spreadsheetml/2010/11/main" uri="{B97F6D7D-B522-45F9-BDA1-12C45D357490}">
          <x15:cacheHierarchy aggregatedColumn="0"/>
        </ext>
      </extLst>
    </cacheHierarchy>
    <cacheHierarchy uniqueName="[Measures].[Distinct Count of Product Name]" caption="Distinct Count of Product Name" measure="1" displayFolder="" measureGroup="Range" count="0" hidden="1">
      <extLst>
        <ext xmlns:x15="http://schemas.microsoft.com/office/spreadsheetml/2010/11/main" uri="{B97F6D7D-B522-45F9-BDA1-12C45D357490}">
          <x15:cacheHierarchy aggregatedColumn="0"/>
        </ext>
      </extLst>
    </cacheHierarchy>
    <cacheHierarchy uniqueName="[Measures].[Count of Export Country]" caption="Count of Export Country" measure="1" displayFolder="" measureGroup="Range" count="0" hidden="1">
      <extLst>
        <ext xmlns:x15="http://schemas.microsoft.com/office/spreadsheetml/2010/11/main" uri="{B97F6D7D-B522-45F9-BDA1-12C45D357490}">
          <x15:cacheHierarchy aggregatedColumn="2"/>
        </ext>
      </extLst>
    </cacheHierarchy>
    <cacheHierarchy uniqueName="[Measures].[Distinct Count of Export Country]" caption="Distinct Count of Export Country" measure="1" displayFolder="" measureGroup="Range" count="0" hidden="1">
      <extLst>
        <ext xmlns:x15="http://schemas.microsoft.com/office/spreadsheetml/2010/11/main" uri="{B97F6D7D-B522-45F9-BDA1-12C45D357490}">
          <x15:cacheHierarchy aggregatedColumn="2"/>
        </ext>
      </extLst>
    </cacheHierarchy>
    <cacheHierarchy uniqueName="[Measures].[Count of Transportation Mode]" caption="Count of Transportation Mode" measure="1" displayFolder="" measureGroup="Range" count="0" hidden="1">
      <extLst>
        <ext xmlns:x15="http://schemas.microsoft.com/office/spreadsheetml/2010/11/main" uri="{B97F6D7D-B522-45F9-BDA1-12C45D357490}">
          <x15:cacheHierarchy aggregatedColumn="10"/>
        </ext>
      </extLst>
    </cacheHierarchy>
    <cacheHierarchy uniqueName="[Measures].[Sum of unit_price]" caption="Sum of unit_price" measure="1" displayFolder="" measureGroup="Range" count="0" hidden="1">
      <extLst>
        <ext xmlns:x15="http://schemas.microsoft.com/office/spreadsheetml/2010/11/main" uri="{B97F6D7D-B522-45F9-BDA1-12C45D357490}">
          <x15:cacheHierarchy aggregatedColumn="5"/>
        </ext>
      </extLst>
    </cacheHierarchy>
    <cacheHierarchy uniqueName="[Measures].[Average of unit_price]" caption="Average of unit_price" measure="1" displayFolder="" measureGroup="Range" count="0" hidden="1">
      <extLst>
        <ext xmlns:x15="http://schemas.microsoft.com/office/spreadsheetml/2010/11/main" uri="{B97F6D7D-B522-45F9-BDA1-12C45D357490}">
          <x15:cacheHierarchy aggregatedColumn="5"/>
        </ext>
      </extLst>
    </cacheHierarchy>
    <cacheHierarchy uniqueName="[Measures].[Max of Export Value]" caption="Max of Export Value" measure="1" displayFolder="" measureGroup="Range" count="0" hidden="1">
      <extLst>
        <ext xmlns:x15="http://schemas.microsoft.com/office/spreadsheetml/2010/11/main" uri="{B97F6D7D-B522-45F9-BDA1-12C45D357490}">
          <x15:cacheHierarchy aggregatedColumn="8"/>
        </ext>
      </extLst>
    </cacheHierarchy>
    <cacheHierarchy uniqueName="[Measures].[Average of Profit per unit]" caption="Average of Profit per unit" measure="1" displayFolder="" measureGroup="Range" count="0" hidden="1">
      <extLst>
        <ext xmlns:x15="http://schemas.microsoft.com/office/spreadsheetml/2010/11/main" uri="{B97F6D7D-B522-45F9-BDA1-12C45D357490}">
          <x15:cacheHierarchy aggregatedColumn="7"/>
        </ext>
      </extLst>
    </cacheHierarchy>
    <cacheHierarchy uniqueName="[Measures].[Count of Units Sold]" caption="Count of Units Sold" measure="1" displayFolder="" measureGroup="Range" count="0" hidden="1">
      <extLst>
        <ext xmlns:x15="http://schemas.microsoft.com/office/spreadsheetml/2010/11/main" uri="{B97F6D7D-B522-45F9-BDA1-12C45D357490}">
          <x15:cacheHierarchy aggregatedColumn="4"/>
        </ext>
      </extLst>
    </cacheHierarchy>
    <cacheHierarchy uniqueName="[Measures].[Max of Units Sold]" caption="Max of Units Sold" measure="1" displayFolder="" measureGroup="Range" count="0" hidden="1">
      <extLst>
        <ext xmlns:x15="http://schemas.microsoft.com/office/spreadsheetml/2010/11/main" uri="{B97F6D7D-B522-45F9-BDA1-12C45D357490}">
          <x15:cacheHierarchy aggregatedColumn="4"/>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604.883855902779" backgroundQuery="1" createdVersion="8" refreshedVersion="8" minRefreshableVersion="3" recordCount="0" supportSubquery="1" supportAdvancedDrill="1" xr:uid="{515D035B-E9BD-4BCF-892A-AFF6D815EEF6}">
  <cacheSource type="external" connectionId="1"/>
  <cacheFields count="5">
    <cacheField name="[Range].[Company].[Company]" caption="Company" numFmtId="0" hierarchy="1" level="1">
      <sharedItems count="10">
        <s v="Agriplus Nigeria Limited"/>
        <s v="Agro Allied Exporters Nigeria Limited"/>
        <s v="Agro Export Nigeria Ltd"/>
        <s v="Farmgate Nigeria Limited"/>
        <s v="Golden Farms Nigeria Limited"/>
        <s v="Greenfield Agro Exporters Nigeria Limited"/>
        <s v="Nigeria Agro Export Company"/>
        <s v="Nigerian Export Promotion Council (NEPC)"/>
        <s v="Prime Agro Exports Nigeria Limited"/>
        <s v="Solid Agro Nigeria Limited"/>
      </sharedItems>
    </cacheField>
    <cacheField name="[Measures].[Sum of Export Value]" caption="Sum of Export Value" numFmtId="0" hierarchy="17" level="32767"/>
    <cacheField name="[Range].[Product Name].[Product Name]" caption="Product Name" numFmtId="0" level="1">
      <sharedItems count="8">
        <s v="Cashew"/>
        <s v="Cassava"/>
        <s v="Cocoa"/>
        <s v="Ginger"/>
        <s v="Palm Oil"/>
        <s v="Plantain"/>
        <s v="Rubber"/>
        <s v="Sesame"/>
      </sharedItems>
    </cacheField>
    <cacheField name="[Measures].[Sum of Total Profit]" caption="Sum of Total Profit" numFmtId="0" hierarchy="20" level="32767"/>
    <cacheField name="[Range].[Date (Quarter)].[Date (Quarter)]" caption="Date (Quarter)" numFmtId="0" hierarchy="12" level="1">
      <sharedItems containsSemiMixedTypes="0" containsNonDate="0" containsString="0"/>
    </cacheField>
  </cacheFields>
  <cacheHierarchies count="32">
    <cacheHierarchy uniqueName="[Range].[Product Name]" caption="Product Name" attribute="1" defaultMemberUniqueName="[Range].[Product Name].[All]" allUniqueName="[Range].[Product Name].[All]" dimensionUniqueName="[Range]" displayFolder="" count="2" memberValueDatatype="130" unbalanced="0">
      <fieldsUsage count="2">
        <fieldUsage x="-1"/>
        <fieldUsage x="2"/>
      </fieldsUsage>
    </cacheHierarchy>
    <cacheHierarchy uniqueName="[Range].[Company]" caption="Company" attribute="1" defaultMemberUniqueName="[Range].[Company].[All]" allUniqueName="[Range].[Company].[All]" dimensionUniqueName="[Range]" displayFolder="" count="2" memberValueDatatype="130" unbalanced="0">
      <fieldsUsage count="2">
        <fieldUsage x="-1"/>
        <fieldUsage x="0"/>
      </fieldsUsage>
    </cacheHierarchy>
    <cacheHierarchy uniqueName="[Range].[Export Country]" caption="Export Country" attribute="1" defaultMemberUniqueName="[Range].[Export Country].[All]" allUniqueName="[Range].[Export Country].[All]" dimensionUniqueName="[Range]" displayFolder="" count="2" memberValueDatatype="130" unbalanced="0"/>
    <cacheHierarchy uniqueName="[Range].[Date]" caption="Date" attribute="1" time="1" defaultMemberUniqueName="[Range].[Date].[All]" allUniqueName="[Range].[Date].[All]" dimensionUniqueName="[Range]" displayFolder="" count="0" memberValueDatatype="7" unbalanced="0"/>
    <cacheHierarchy uniqueName="[Range].[Units Sold]" caption="Units Sold" attribute="1" defaultMemberUniqueName="[Range].[Units Sold].[All]" allUniqueName="[Range].[Units Sold].[All]" dimensionUniqueName="[Range]" displayFolder="" count="0" memberValueDatatype="20" unbalanced="0"/>
    <cacheHierarchy uniqueName="[Range].[unit_price]" caption="unit_price" attribute="1" defaultMemberUniqueName="[Range].[unit_price].[All]" allUniqueName="[Range].[unit_price].[All]" dimensionUniqueName="[Range]" displayFolder="" count="0" memberValueDatatype="5" unbalanced="0"/>
    <cacheHierarchy uniqueName="[Range].[Total Profit]" caption="Total Profit" attribute="1" defaultMemberUniqueName="[Range].[Total Profit].[All]" allUniqueName="[Range].[Total Profit].[All]" dimensionUniqueName="[Range]" displayFolder="" count="0" memberValueDatatype="5" unbalanced="0"/>
    <cacheHierarchy uniqueName="[Range].[Profit per unit]" caption="Profit per unit" attribute="1" defaultMemberUniqueName="[Range].[Profit per unit].[All]" allUniqueName="[Range].[Profit per unit].[All]" dimensionUniqueName="[Range]" displayFolder="" count="0" memberValueDatatype="5" unbalanced="0"/>
    <cacheHierarchy uniqueName="[Range].[Export Value]" caption="Export Value" attribute="1" defaultMemberUniqueName="[Range].[Export Value].[All]" allUniqueName="[Range].[Export Value].[All]" dimensionUniqueName="[Range]" displayFolder="" count="0" memberValueDatatype="5" unbalanced="0"/>
    <cacheHierarchy uniqueName="[Range].[Destination Port]" caption="Destination Port" attribute="1" defaultMemberUniqueName="[Range].[Destination Port].[All]" allUniqueName="[Range].[Destination Port].[All]" dimensionUniqueName="[Range]" displayFolder="" count="0" memberValueDatatype="130" unbalanced="0"/>
    <cacheHierarchy uniqueName="[Range].[Transportation Mode]" caption="Transportation Mode" attribute="1" defaultMemberUniqueName="[Range].[Transportation Mode].[All]" allUniqueName="[Range].[Transportation Mode].[All]" dimensionUniqueName="[Range]" displayFolder="" count="0" memberValueDatatype="130" unbalanced="0"/>
    <cacheHierarchy uniqueName="[Range].[Date (Year)]" caption="Date (Year)" attribute="1" defaultMemberUniqueName="[Range].[Date (Year)].[All]" allUniqueName="[Range].[Date (Year)].[All]" dimensionUniqueName="[Range]" displayFolder="" count="2" memberValueDatatype="130" unbalanced="0"/>
    <cacheHierarchy uniqueName="[Range].[Date (Quarter)]" caption="Date (Quarter)" attribute="1" defaultMemberUniqueName="[Range].[Date (Quarter)].[All]" allUniqueName="[Range].[Date (Quarter)].[All]" dimensionUniqueName="[Range]" displayFolder="" count="2" memberValueDatatype="130" unbalanced="0">
      <fieldsUsage count="2">
        <fieldUsage x="-1"/>
        <fieldUsage x="4"/>
      </fieldsUsage>
    </cacheHierarchy>
    <cacheHierarchy uniqueName="[Range].[Date (Month)]" caption="Date (Month)" attribute="1" defaultMemberUniqueName="[Range].[Date (Month)].[All]" allUniqueName="[Range].[Date (Month)].[All]" dimensionUniqueName="[Range]" displayFolder="" count="0" memberValueDatatype="130" unbalanced="0"/>
    <cacheHierarchy uniqueName="[Range].[Date (Month Index)]" caption="Date (Month Index)" attribute="1" defaultMemberUniqueName="[Range].[Date (Month Index)].[All]" allUniqueName="[Range].[Date (Month Index)].[All]" dimensionUniqueName="[Range]" displayFolder="" count="0" memberValueDatatype="20" unbalanced="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Export Value]" caption="Sum of Export Value" measure="1" displayFolder="" measureGroup="Range" count="0" oneField="1" hidden="1">
      <fieldsUsage count="1">
        <fieldUsage x="1"/>
      </fieldsUsage>
      <extLst>
        <ext xmlns:x15="http://schemas.microsoft.com/office/spreadsheetml/2010/11/main" uri="{B97F6D7D-B522-45F9-BDA1-12C45D357490}">
          <x15:cacheHierarchy aggregatedColumn="8"/>
        </ext>
      </extLst>
    </cacheHierarchy>
    <cacheHierarchy uniqueName="[Measures].[Sum of Units Sold]" caption="Sum of Units Sold" measure="1" displayFolder="" measureGroup="Range" count="0" hidden="1">
      <extLst>
        <ext xmlns:x15="http://schemas.microsoft.com/office/spreadsheetml/2010/11/main" uri="{B97F6D7D-B522-45F9-BDA1-12C45D357490}">
          <x15:cacheHierarchy aggregatedColumn="4"/>
        </ext>
      </extLst>
    </cacheHierarchy>
    <cacheHierarchy uniqueName="[Measures].[Sum of Profit per unit]" caption="Sum of Profit per unit" measure="1" displayFolder="" measureGroup="Range" count="0" hidden="1">
      <extLst>
        <ext xmlns:x15="http://schemas.microsoft.com/office/spreadsheetml/2010/11/main" uri="{B97F6D7D-B522-45F9-BDA1-12C45D357490}">
          <x15:cacheHierarchy aggregatedColumn="7"/>
        </ext>
      </extLst>
    </cacheHierarchy>
    <cacheHierarchy uniqueName="[Measures].[Sum of Total Profit]" caption="Sum of Total Profit" measure="1" displayFolder="" measureGroup="Range" count="0" oneField="1" hidden="1">
      <fieldsUsage count="1">
        <fieldUsage x="3"/>
      </fieldsUsage>
      <extLst>
        <ext xmlns:x15="http://schemas.microsoft.com/office/spreadsheetml/2010/11/main" uri="{B97F6D7D-B522-45F9-BDA1-12C45D357490}">
          <x15:cacheHierarchy aggregatedColumn="6"/>
        </ext>
      </extLst>
    </cacheHierarchy>
    <cacheHierarchy uniqueName="[Measures].[Count of Product Name]" caption="Count of Product Name" measure="1" displayFolder="" measureGroup="Range" count="0" hidden="1">
      <extLst>
        <ext xmlns:x15="http://schemas.microsoft.com/office/spreadsheetml/2010/11/main" uri="{B97F6D7D-B522-45F9-BDA1-12C45D357490}">
          <x15:cacheHierarchy aggregatedColumn="0"/>
        </ext>
      </extLst>
    </cacheHierarchy>
    <cacheHierarchy uniqueName="[Measures].[Distinct Count of Product Name]" caption="Distinct Count of Product Name" measure="1" displayFolder="" measureGroup="Range" count="0" hidden="1">
      <extLst>
        <ext xmlns:x15="http://schemas.microsoft.com/office/spreadsheetml/2010/11/main" uri="{B97F6D7D-B522-45F9-BDA1-12C45D357490}">
          <x15:cacheHierarchy aggregatedColumn="0"/>
        </ext>
      </extLst>
    </cacheHierarchy>
    <cacheHierarchy uniqueName="[Measures].[Count of Export Country]" caption="Count of Export Country" measure="1" displayFolder="" measureGroup="Range" count="0" hidden="1">
      <extLst>
        <ext xmlns:x15="http://schemas.microsoft.com/office/spreadsheetml/2010/11/main" uri="{B97F6D7D-B522-45F9-BDA1-12C45D357490}">
          <x15:cacheHierarchy aggregatedColumn="2"/>
        </ext>
      </extLst>
    </cacheHierarchy>
    <cacheHierarchy uniqueName="[Measures].[Distinct Count of Export Country]" caption="Distinct Count of Export Country" measure="1" displayFolder="" measureGroup="Range" count="0" hidden="1">
      <extLst>
        <ext xmlns:x15="http://schemas.microsoft.com/office/spreadsheetml/2010/11/main" uri="{B97F6D7D-B522-45F9-BDA1-12C45D357490}">
          <x15:cacheHierarchy aggregatedColumn="2"/>
        </ext>
      </extLst>
    </cacheHierarchy>
    <cacheHierarchy uniqueName="[Measures].[Count of Transportation Mode]" caption="Count of Transportation Mode" measure="1" displayFolder="" measureGroup="Range" count="0" hidden="1">
      <extLst>
        <ext xmlns:x15="http://schemas.microsoft.com/office/spreadsheetml/2010/11/main" uri="{B97F6D7D-B522-45F9-BDA1-12C45D357490}">
          <x15:cacheHierarchy aggregatedColumn="10"/>
        </ext>
      </extLst>
    </cacheHierarchy>
    <cacheHierarchy uniqueName="[Measures].[Sum of unit_price]" caption="Sum of unit_price" measure="1" displayFolder="" measureGroup="Range" count="0" hidden="1">
      <extLst>
        <ext xmlns:x15="http://schemas.microsoft.com/office/spreadsheetml/2010/11/main" uri="{B97F6D7D-B522-45F9-BDA1-12C45D357490}">
          <x15:cacheHierarchy aggregatedColumn="5"/>
        </ext>
      </extLst>
    </cacheHierarchy>
    <cacheHierarchy uniqueName="[Measures].[Average of unit_price]" caption="Average of unit_price" measure="1" displayFolder="" measureGroup="Range" count="0" hidden="1">
      <extLst>
        <ext xmlns:x15="http://schemas.microsoft.com/office/spreadsheetml/2010/11/main" uri="{B97F6D7D-B522-45F9-BDA1-12C45D357490}">
          <x15:cacheHierarchy aggregatedColumn="5"/>
        </ext>
      </extLst>
    </cacheHierarchy>
    <cacheHierarchy uniqueName="[Measures].[Max of Export Value]" caption="Max of Export Value" measure="1" displayFolder="" measureGroup="Range" count="0" hidden="1">
      <extLst>
        <ext xmlns:x15="http://schemas.microsoft.com/office/spreadsheetml/2010/11/main" uri="{B97F6D7D-B522-45F9-BDA1-12C45D357490}">
          <x15:cacheHierarchy aggregatedColumn="8"/>
        </ext>
      </extLst>
    </cacheHierarchy>
    <cacheHierarchy uniqueName="[Measures].[Average of Profit per unit]" caption="Average of Profit per unit" measure="1" displayFolder="" measureGroup="Range" count="0" hidden="1">
      <extLst>
        <ext xmlns:x15="http://schemas.microsoft.com/office/spreadsheetml/2010/11/main" uri="{B97F6D7D-B522-45F9-BDA1-12C45D357490}">
          <x15:cacheHierarchy aggregatedColumn="7"/>
        </ext>
      </extLst>
    </cacheHierarchy>
    <cacheHierarchy uniqueName="[Measures].[Count of Units Sold]" caption="Count of Units Sold" measure="1" displayFolder="" measureGroup="Range" count="0" hidden="1">
      <extLst>
        <ext xmlns:x15="http://schemas.microsoft.com/office/spreadsheetml/2010/11/main" uri="{B97F6D7D-B522-45F9-BDA1-12C45D357490}">
          <x15:cacheHierarchy aggregatedColumn="4"/>
        </ext>
      </extLst>
    </cacheHierarchy>
    <cacheHierarchy uniqueName="[Measures].[Max of Units Sold]" caption="Max of Units Sold" measure="1" displayFolder="" measureGroup="Range" count="0" hidden="1">
      <extLst>
        <ext xmlns:x15="http://schemas.microsoft.com/office/spreadsheetml/2010/11/main" uri="{B97F6D7D-B522-45F9-BDA1-12C45D357490}">
          <x15:cacheHierarchy aggregatedColumn="4"/>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604.883856712964" backgroundQuery="1" createdVersion="8" refreshedVersion="8" minRefreshableVersion="3" recordCount="0" supportSubquery="1" supportAdvancedDrill="1" xr:uid="{B9A42A75-7781-499F-8DE0-50672B051349}">
  <cacheSource type="external" connectionId="1"/>
  <cacheFields count="4">
    <cacheField name="[Measures].[Sum of Units Sold]" caption="Sum of Units Sold" numFmtId="0" hierarchy="18" level="32767"/>
    <cacheField name="[Range].[Date (Month)].[Date (Month)]" caption="Date (Month)" numFmtId="0" hierarchy="13" level="1">
      <sharedItems count="12">
        <s v="Jan"/>
        <s v="Feb"/>
        <s v="Mar"/>
        <s v="Apr"/>
        <s v="May"/>
        <s v="Jun"/>
        <s v="Jul"/>
        <s v="Aug"/>
        <s v="Sep"/>
        <s v="Oct"/>
        <s v="Nov"/>
        <s v="Dec"/>
      </sharedItems>
    </cacheField>
    <cacheField name="[Measures].[Sum of Export Value]" caption="Sum of Export Value" numFmtId="0" hierarchy="17" level="32767"/>
    <cacheField name="[Range].[Date (Quarter)].[Date (Quarter)]" caption="Date (Quarter)" numFmtId="0" hierarchy="12" level="1">
      <sharedItems containsSemiMixedTypes="0" containsNonDate="0" containsString="0"/>
    </cacheField>
  </cacheFields>
  <cacheHierarchies count="32">
    <cacheHierarchy uniqueName="[Range].[Product Name]" caption="Product Name" attribute="1" defaultMemberUniqueName="[Range].[Product Name].[All]" allUniqueName="[Range].[Product Name].[All]" dimensionUniqueName="[Range]" displayFolder="" count="2" memberValueDatatype="130" unbalanced="0"/>
    <cacheHierarchy uniqueName="[Range].[Company]" caption="Company" attribute="1" defaultMemberUniqueName="[Range].[Company].[All]" allUniqueName="[Range].[Company].[All]" dimensionUniqueName="[Range]" displayFolder="" count="0" memberValueDatatype="130" unbalanced="0"/>
    <cacheHierarchy uniqueName="[Range].[Export Country]" caption="Export Country" attribute="1" defaultMemberUniqueName="[Range].[Export Country].[All]" allUniqueName="[Range].[Export Country].[All]" dimensionUniqueName="[Range]" displayFolder="" count="2" memberValueDatatype="130" unbalanced="0"/>
    <cacheHierarchy uniqueName="[Range].[Date]" caption="Date" attribute="1" time="1" defaultMemberUniqueName="[Range].[Date].[All]" allUniqueName="[Range].[Date].[All]" dimensionUniqueName="[Range]" displayFolder="" count="0" memberValueDatatype="7" unbalanced="0"/>
    <cacheHierarchy uniqueName="[Range].[Units Sold]" caption="Units Sold" attribute="1" defaultMemberUniqueName="[Range].[Units Sold].[All]" allUniqueName="[Range].[Units Sold].[All]" dimensionUniqueName="[Range]" displayFolder="" count="0" memberValueDatatype="20" unbalanced="0"/>
    <cacheHierarchy uniqueName="[Range].[unit_price]" caption="unit_price" attribute="1" defaultMemberUniqueName="[Range].[unit_price].[All]" allUniqueName="[Range].[unit_price].[All]" dimensionUniqueName="[Range]" displayFolder="" count="0" memberValueDatatype="5" unbalanced="0"/>
    <cacheHierarchy uniqueName="[Range].[Total Profit]" caption="Total Profit" attribute="1" defaultMemberUniqueName="[Range].[Total Profit].[All]" allUniqueName="[Range].[Total Profit].[All]" dimensionUniqueName="[Range]" displayFolder="" count="0" memberValueDatatype="5" unbalanced="0"/>
    <cacheHierarchy uniqueName="[Range].[Profit per unit]" caption="Profit per unit" attribute="1" defaultMemberUniqueName="[Range].[Profit per unit].[All]" allUniqueName="[Range].[Profit per unit].[All]" dimensionUniqueName="[Range]" displayFolder="" count="0" memberValueDatatype="5" unbalanced="0"/>
    <cacheHierarchy uniqueName="[Range].[Export Value]" caption="Export Value" attribute="1" defaultMemberUniqueName="[Range].[Export Value].[All]" allUniqueName="[Range].[Export Value].[All]" dimensionUniqueName="[Range]" displayFolder="" count="0" memberValueDatatype="5" unbalanced="0"/>
    <cacheHierarchy uniqueName="[Range].[Destination Port]" caption="Destination Port" attribute="1" defaultMemberUniqueName="[Range].[Destination Port].[All]" allUniqueName="[Range].[Destination Port].[All]" dimensionUniqueName="[Range]" displayFolder="" count="0" memberValueDatatype="130" unbalanced="0"/>
    <cacheHierarchy uniqueName="[Range].[Transportation Mode]" caption="Transportation Mode" attribute="1" defaultMemberUniqueName="[Range].[Transportation Mode].[All]" allUniqueName="[Range].[Transportation Mode].[All]" dimensionUniqueName="[Range]" displayFolder="" count="0" memberValueDatatype="130" unbalanced="0"/>
    <cacheHierarchy uniqueName="[Range].[Date (Year)]" caption="Date (Year)" attribute="1" defaultMemberUniqueName="[Range].[Date (Year)].[All]" allUniqueName="[Range].[Date (Year)].[All]" dimensionUniqueName="[Range]" displayFolder="" count="2" memberValueDatatype="130" unbalanced="0"/>
    <cacheHierarchy uniqueName="[Range].[Date (Quarter)]" caption="Date (Quarter)" attribute="1" defaultMemberUniqueName="[Range].[Date (Quarter)].[All]" allUniqueName="[Range].[Date (Quarter)].[All]" dimensionUniqueName="[Range]" displayFolder="" count="2" memberValueDatatype="130" unbalanced="0">
      <fieldsUsage count="2">
        <fieldUsage x="-1"/>
        <fieldUsage x="3"/>
      </fieldsUsage>
    </cacheHierarchy>
    <cacheHierarchy uniqueName="[Range].[Date (Month)]" caption="Date (Month)" attribute="1" defaultMemberUniqueName="[Range].[Date (Month)].[All]" allUniqueName="[Range].[Date (Month)].[All]" dimensionUniqueName="[Range]" displayFolder="" count="2" memberValueDatatype="130" unbalanced="0">
      <fieldsUsage count="2">
        <fieldUsage x="-1"/>
        <fieldUsage x="1"/>
      </fieldsUsage>
    </cacheHierarchy>
    <cacheHierarchy uniqueName="[Range].[Date (Month Index)]" caption="Date (Month Index)" attribute="1" defaultMemberUniqueName="[Range].[Date (Month Index)].[All]" allUniqueName="[Range].[Date (Month Index)].[All]" dimensionUniqueName="[Range]" displayFolder="" count="0" memberValueDatatype="20" unbalanced="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Export Value]" caption="Sum of Export Value" measure="1" displayFolder="" measureGroup="Range" count="0" oneField="1" hidden="1">
      <fieldsUsage count="1">
        <fieldUsage x="2"/>
      </fieldsUsage>
      <extLst>
        <ext xmlns:x15="http://schemas.microsoft.com/office/spreadsheetml/2010/11/main" uri="{B97F6D7D-B522-45F9-BDA1-12C45D357490}">
          <x15:cacheHierarchy aggregatedColumn="8"/>
        </ext>
      </extLst>
    </cacheHierarchy>
    <cacheHierarchy uniqueName="[Measures].[Sum of Units Sold]" caption="Sum of Units Sold" measure="1" displayFolder="" measureGroup="Range" count="0" oneField="1" hidden="1">
      <fieldsUsage count="1">
        <fieldUsage x="0"/>
      </fieldsUsage>
      <extLst>
        <ext xmlns:x15="http://schemas.microsoft.com/office/spreadsheetml/2010/11/main" uri="{B97F6D7D-B522-45F9-BDA1-12C45D357490}">
          <x15:cacheHierarchy aggregatedColumn="4"/>
        </ext>
      </extLst>
    </cacheHierarchy>
    <cacheHierarchy uniqueName="[Measures].[Sum of Profit per unit]" caption="Sum of Profit per unit" measure="1" displayFolder="" measureGroup="Range" count="0" hidden="1">
      <extLst>
        <ext xmlns:x15="http://schemas.microsoft.com/office/spreadsheetml/2010/11/main" uri="{B97F6D7D-B522-45F9-BDA1-12C45D357490}">
          <x15:cacheHierarchy aggregatedColumn="7"/>
        </ext>
      </extLst>
    </cacheHierarchy>
    <cacheHierarchy uniqueName="[Measures].[Sum of Total Profit]" caption="Sum of Total Profit" measure="1" displayFolder="" measureGroup="Range" count="0" hidden="1">
      <extLst>
        <ext xmlns:x15="http://schemas.microsoft.com/office/spreadsheetml/2010/11/main" uri="{B97F6D7D-B522-45F9-BDA1-12C45D357490}">
          <x15:cacheHierarchy aggregatedColumn="6"/>
        </ext>
      </extLst>
    </cacheHierarchy>
    <cacheHierarchy uniqueName="[Measures].[Count of Product Name]" caption="Count of Product Name" measure="1" displayFolder="" measureGroup="Range" count="0" hidden="1">
      <extLst>
        <ext xmlns:x15="http://schemas.microsoft.com/office/spreadsheetml/2010/11/main" uri="{B97F6D7D-B522-45F9-BDA1-12C45D357490}">
          <x15:cacheHierarchy aggregatedColumn="0"/>
        </ext>
      </extLst>
    </cacheHierarchy>
    <cacheHierarchy uniqueName="[Measures].[Distinct Count of Product Name]" caption="Distinct Count of Product Name" measure="1" displayFolder="" measureGroup="Range" count="0" hidden="1">
      <extLst>
        <ext xmlns:x15="http://schemas.microsoft.com/office/spreadsheetml/2010/11/main" uri="{B97F6D7D-B522-45F9-BDA1-12C45D357490}">
          <x15:cacheHierarchy aggregatedColumn="0"/>
        </ext>
      </extLst>
    </cacheHierarchy>
    <cacheHierarchy uniqueName="[Measures].[Count of Export Country]" caption="Count of Export Country" measure="1" displayFolder="" measureGroup="Range" count="0" hidden="1">
      <extLst>
        <ext xmlns:x15="http://schemas.microsoft.com/office/spreadsheetml/2010/11/main" uri="{B97F6D7D-B522-45F9-BDA1-12C45D357490}">
          <x15:cacheHierarchy aggregatedColumn="2"/>
        </ext>
      </extLst>
    </cacheHierarchy>
    <cacheHierarchy uniqueName="[Measures].[Distinct Count of Export Country]" caption="Distinct Count of Export Country" measure="1" displayFolder="" measureGroup="Range" count="0" hidden="1">
      <extLst>
        <ext xmlns:x15="http://schemas.microsoft.com/office/spreadsheetml/2010/11/main" uri="{B97F6D7D-B522-45F9-BDA1-12C45D357490}">
          <x15:cacheHierarchy aggregatedColumn="2"/>
        </ext>
      </extLst>
    </cacheHierarchy>
    <cacheHierarchy uniqueName="[Measures].[Count of Transportation Mode]" caption="Count of Transportation Mode" measure="1" displayFolder="" measureGroup="Range" count="0" hidden="1">
      <extLst>
        <ext xmlns:x15="http://schemas.microsoft.com/office/spreadsheetml/2010/11/main" uri="{B97F6D7D-B522-45F9-BDA1-12C45D357490}">
          <x15:cacheHierarchy aggregatedColumn="10"/>
        </ext>
      </extLst>
    </cacheHierarchy>
    <cacheHierarchy uniqueName="[Measures].[Sum of unit_price]" caption="Sum of unit_price" measure="1" displayFolder="" measureGroup="Range" count="0" hidden="1">
      <extLst>
        <ext xmlns:x15="http://schemas.microsoft.com/office/spreadsheetml/2010/11/main" uri="{B97F6D7D-B522-45F9-BDA1-12C45D357490}">
          <x15:cacheHierarchy aggregatedColumn="5"/>
        </ext>
      </extLst>
    </cacheHierarchy>
    <cacheHierarchy uniqueName="[Measures].[Average of unit_price]" caption="Average of unit_price" measure="1" displayFolder="" measureGroup="Range" count="0" hidden="1">
      <extLst>
        <ext xmlns:x15="http://schemas.microsoft.com/office/spreadsheetml/2010/11/main" uri="{B97F6D7D-B522-45F9-BDA1-12C45D357490}">
          <x15:cacheHierarchy aggregatedColumn="5"/>
        </ext>
      </extLst>
    </cacheHierarchy>
    <cacheHierarchy uniqueName="[Measures].[Max of Export Value]" caption="Max of Export Value" measure="1" displayFolder="" measureGroup="Range" count="0" hidden="1">
      <extLst>
        <ext xmlns:x15="http://schemas.microsoft.com/office/spreadsheetml/2010/11/main" uri="{B97F6D7D-B522-45F9-BDA1-12C45D357490}">
          <x15:cacheHierarchy aggregatedColumn="8"/>
        </ext>
      </extLst>
    </cacheHierarchy>
    <cacheHierarchy uniqueName="[Measures].[Average of Profit per unit]" caption="Average of Profit per unit" measure="1" displayFolder="" measureGroup="Range" count="0" hidden="1">
      <extLst>
        <ext xmlns:x15="http://schemas.microsoft.com/office/spreadsheetml/2010/11/main" uri="{B97F6D7D-B522-45F9-BDA1-12C45D357490}">
          <x15:cacheHierarchy aggregatedColumn="7"/>
        </ext>
      </extLst>
    </cacheHierarchy>
    <cacheHierarchy uniqueName="[Measures].[Count of Units Sold]" caption="Count of Units Sold" measure="1" displayFolder="" measureGroup="Range" count="0" hidden="1">
      <extLst>
        <ext xmlns:x15="http://schemas.microsoft.com/office/spreadsheetml/2010/11/main" uri="{B97F6D7D-B522-45F9-BDA1-12C45D357490}">
          <x15:cacheHierarchy aggregatedColumn="4"/>
        </ext>
      </extLst>
    </cacheHierarchy>
    <cacheHierarchy uniqueName="[Measures].[Max of Units Sold]" caption="Max of Units Sold" measure="1" displayFolder="" measureGroup="Range" count="0" hidden="1">
      <extLst>
        <ext xmlns:x15="http://schemas.microsoft.com/office/spreadsheetml/2010/11/main" uri="{B97F6D7D-B522-45F9-BDA1-12C45D357490}">
          <x15:cacheHierarchy aggregatedColumn="4"/>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604.883857407411" backgroundQuery="1" createdVersion="8" refreshedVersion="8" minRefreshableVersion="3" recordCount="0" supportSubquery="1" supportAdvancedDrill="1" xr:uid="{DB83CA61-0056-47F2-81F7-3AB880CC31F5}">
  <cacheSource type="external" connectionId="1"/>
  <cacheFields count="4">
    <cacheField name="[Measures].[Sum of Units Sold]" caption="Sum of Units Sold" numFmtId="0" hierarchy="18" level="32767"/>
    <cacheField name="[Range].[Date (Month)].[Date (Month)]" caption="Date (Month)" numFmtId="0" hierarchy="13" level="1">
      <sharedItems count="12">
        <s v="Jan"/>
        <s v="Feb"/>
        <s v="Mar"/>
        <s v="Apr"/>
        <s v="May"/>
        <s v="Jun"/>
        <s v="Jul"/>
        <s v="Aug"/>
        <s v="Sep"/>
        <s v="Oct"/>
        <s v="Nov"/>
        <s v="Dec"/>
      </sharedItems>
    </cacheField>
    <cacheField name="[Measures].[Sum of Export Value]" caption="Sum of Export Value" numFmtId="0" hierarchy="17" level="32767"/>
    <cacheField name="[Range].[Date (Quarter)].[Date (Quarter)]" caption="Date (Quarter)" numFmtId="0" hierarchy="12" level="1">
      <sharedItems count="4">
        <s v="Qtr1"/>
        <s v="Qtr2"/>
        <s v="Qtr3"/>
        <s v="Qtr4"/>
      </sharedItems>
    </cacheField>
  </cacheFields>
  <cacheHierarchies count="32">
    <cacheHierarchy uniqueName="[Range].[Product Name]" caption="Product Name" attribute="1" defaultMemberUniqueName="[Range].[Product Name].[All]" allUniqueName="[Range].[Product Name].[All]" dimensionUniqueName="[Range]" displayFolder="" count="2" memberValueDatatype="130" unbalanced="0"/>
    <cacheHierarchy uniqueName="[Range].[Company]" caption="Company" attribute="1" defaultMemberUniqueName="[Range].[Company].[All]" allUniqueName="[Range].[Company].[All]" dimensionUniqueName="[Range]" displayFolder="" count="0" memberValueDatatype="130" unbalanced="0"/>
    <cacheHierarchy uniqueName="[Range].[Export Country]" caption="Export Country" attribute="1" defaultMemberUniqueName="[Range].[Export Country].[All]" allUniqueName="[Range].[Export Country].[All]" dimensionUniqueName="[Range]" displayFolder="" count="2" memberValueDatatype="130" unbalanced="0"/>
    <cacheHierarchy uniqueName="[Range].[Date]" caption="Date" attribute="1" time="1" defaultMemberUniqueName="[Range].[Date].[All]" allUniqueName="[Range].[Date].[All]" dimensionUniqueName="[Range]" displayFolder="" count="0" memberValueDatatype="7" unbalanced="0"/>
    <cacheHierarchy uniqueName="[Range].[Units Sold]" caption="Units Sold" attribute="1" defaultMemberUniqueName="[Range].[Units Sold].[All]" allUniqueName="[Range].[Units Sold].[All]" dimensionUniqueName="[Range]" displayFolder="" count="0" memberValueDatatype="20" unbalanced="0"/>
    <cacheHierarchy uniqueName="[Range].[unit_price]" caption="unit_price" attribute="1" defaultMemberUniqueName="[Range].[unit_price].[All]" allUniqueName="[Range].[unit_price].[All]" dimensionUniqueName="[Range]" displayFolder="" count="0" memberValueDatatype="5" unbalanced="0"/>
    <cacheHierarchy uniqueName="[Range].[Total Profit]" caption="Total Profit" attribute="1" defaultMemberUniqueName="[Range].[Total Profit].[All]" allUniqueName="[Range].[Total Profit].[All]" dimensionUniqueName="[Range]" displayFolder="" count="0" memberValueDatatype="5" unbalanced="0"/>
    <cacheHierarchy uniqueName="[Range].[Profit per unit]" caption="Profit per unit" attribute="1" defaultMemberUniqueName="[Range].[Profit per unit].[All]" allUniqueName="[Range].[Profit per unit].[All]" dimensionUniqueName="[Range]" displayFolder="" count="0" memberValueDatatype="5" unbalanced="0"/>
    <cacheHierarchy uniqueName="[Range].[Export Value]" caption="Export Value" attribute="1" defaultMemberUniqueName="[Range].[Export Value].[All]" allUniqueName="[Range].[Export Value].[All]" dimensionUniqueName="[Range]" displayFolder="" count="0" memberValueDatatype="5" unbalanced="0"/>
    <cacheHierarchy uniqueName="[Range].[Destination Port]" caption="Destination Port" attribute="1" defaultMemberUniqueName="[Range].[Destination Port].[All]" allUniqueName="[Range].[Destination Port].[All]" dimensionUniqueName="[Range]" displayFolder="" count="0" memberValueDatatype="130" unbalanced="0"/>
    <cacheHierarchy uniqueName="[Range].[Transportation Mode]" caption="Transportation Mode" attribute="1" defaultMemberUniqueName="[Range].[Transportation Mode].[All]" allUniqueName="[Range].[Transportation Mode].[All]" dimensionUniqueName="[Range]" displayFolder="" count="0" memberValueDatatype="130" unbalanced="0"/>
    <cacheHierarchy uniqueName="[Range].[Date (Year)]" caption="Date (Year)" attribute="1" defaultMemberUniqueName="[Range].[Date (Year)].[All]" allUniqueName="[Range].[Date (Year)].[All]" dimensionUniqueName="[Range]" displayFolder="" count="2" memberValueDatatype="130" unbalanced="0"/>
    <cacheHierarchy uniqueName="[Range].[Date (Quarter)]" caption="Date (Quarter)" attribute="1" defaultMemberUniqueName="[Range].[Date (Quarter)].[All]" allUniqueName="[Range].[Date (Quarter)].[All]" dimensionUniqueName="[Range]" displayFolder="" count="2" memberValueDatatype="130" unbalanced="0">
      <fieldsUsage count="2">
        <fieldUsage x="-1"/>
        <fieldUsage x="3"/>
      </fieldsUsage>
    </cacheHierarchy>
    <cacheHierarchy uniqueName="[Range].[Date (Month)]" caption="Date (Month)" attribute="1" defaultMemberUniqueName="[Range].[Date (Month)].[All]" allUniqueName="[Range].[Date (Month)].[All]" dimensionUniqueName="[Range]" displayFolder="" count="2" memberValueDatatype="130" unbalanced="0">
      <fieldsUsage count="2">
        <fieldUsage x="-1"/>
        <fieldUsage x="1"/>
      </fieldsUsage>
    </cacheHierarchy>
    <cacheHierarchy uniqueName="[Range].[Date (Month Index)]" caption="Date (Month Index)" attribute="1" defaultMemberUniqueName="[Range].[Date (Month Index)].[All]" allUniqueName="[Range].[Date (Month Index)].[All]" dimensionUniqueName="[Range]" displayFolder="" count="0" memberValueDatatype="20" unbalanced="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Export Value]" caption="Sum of Export Value" measure="1" displayFolder="" measureGroup="Range" count="0" oneField="1" hidden="1">
      <fieldsUsage count="1">
        <fieldUsage x="2"/>
      </fieldsUsage>
      <extLst>
        <ext xmlns:x15="http://schemas.microsoft.com/office/spreadsheetml/2010/11/main" uri="{B97F6D7D-B522-45F9-BDA1-12C45D357490}">
          <x15:cacheHierarchy aggregatedColumn="8"/>
        </ext>
      </extLst>
    </cacheHierarchy>
    <cacheHierarchy uniqueName="[Measures].[Sum of Units Sold]" caption="Sum of Units Sold" measure="1" displayFolder="" measureGroup="Range" count="0" oneField="1" hidden="1">
      <fieldsUsage count="1">
        <fieldUsage x="0"/>
      </fieldsUsage>
      <extLst>
        <ext xmlns:x15="http://schemas.microsoft.com/office/spreadsheetml/2010/11/main" uri="{B97F6D7D-B522-45F9-BDA1-12C45D357490}">
          <x15:cacheHierarchy aggregatedColumn="4"/>
        </ext>
      </extLst>
    </cacheHierarchy>
    <cacheHierarchy uniqueName="[Measures].[Sum of Profit per unit]" caption="Sum of Profit per unit" measure="1" displayFolder="" measureGroup="Range" count="0" hidden="1">
      <extLst>
        <ext xmlns:x15="http://schemas.microsoft.com/office/spreadsheetml/2010/11/main" uri="{B97F6D7D-B522-45F9-BDA1-12C45D357490}">
          <x15:cacheHierarchy aggregatedColumn="7"/>
        </ext>
      </extLst>
    </cacheHierarchy>
    <cacheHierarchy uniqueName="[Measures].[Sum of Total Profit]" caption="Sum of Total Profit" measure="1" displayFolder="" measureGroup="Range" count="0" hidden="1">
      <extLst>
        <ext xmlns:x15="http://schemas.microsoft.com/office/spreadsheetml/2010/11/main" uri="{B97F6D7D-B522-45F9-BDA1-12C45D357490}">
          <x15:cacheHierarchy aggregatedColumn="6"/>
        </ext>
      </extLst>
    </cacheHierarchy>
    <cacheHierarchy uniqueName="[Measures].[Count of Product Name]" caption="Count of Product Name" measure="1" displayFolder="" measureGroup="Range" count="0" hidden="1">
      <extLst>
        <ext xmlns:x15="http://schemas.microsoft.com/office/spreadsheetml/2010/11/main" uri="{B97F6D7D-B522-45F9-BDA1-12C45D357490}">
          <x15:cacheHierarchy aggregatedColumn="0"/>
        </ext>
      </extLst>
    </cacheHierarchy>
    <cacheHierarchy uniqueName="[Measures].[Distinct Count of Product Name]" caption="Distinct Count of Product Name" measure="1" displayFolder="" measureGroup="Range" count="0" hidden="1">
      <extLst>
        <ext xmlns:x15="http://schemas.microsoft.com/office/spreadsheetml/2010/11/main" uri="{B97F6D7D-B522-45F9-BDA1-12C45D357490}">
          <x15:cacheHierarchy aggregatedColumn="0"/>
        </ext>
      </extLst>
    </cacheHierarchy>
    <cacheHierarchy uniqueName="[Measures].[Count of Export Country]" caption="Count of Export Country" measure="1" displayFolder="" measureGroup="Range" count="0" hidden="1">
      <extLst>
        <ext xmlns:x15="http://schemas.microsoft.com/office/spreadsheetml/2010/11/main" uri="{B97F6D7D-B522-45F9-BDA1-12C45D357490}">
          <x15:cacheHierarchy aggregatedColumn="2"/>
        </ext>
      </extLst>
    </cacheHierarchy>
    <cacheHierarchy uniqueName="[Measures].[Distinct Count of Export Country]" caption="Distinct Count of Export Country" measure="1" displayFolder="" measureGroup="Range" count="0" hidden="1">
      <extLst>
        <ext xmlns:x15="http://schemas.microsoft.com/office/spreadsheetml/2010/11/main" uri="{B97F6D7D-B522-45F9-BDA1-12C45D357490}">
          <x15:cacheHierarchy aggregatedColumn="2"/>
        </ext>
      </extLst>
    </cacheHierarchy>
    <cacheHierarchy uniqueName="[Measures].[Count of Transportation Mode]" caption="Count of Transportation Mode" measure="1" displayFolder="" measureGroup="Range" count="0" hidden="1">
      <extLst>
        <ext xmlns:x15="http://schemas.microsoft.com/office/spreadsheetml/2010/11/main" uri="{B97F6D7D-B522-45F9-BDA1-12C45D357490}">
          <x15:cacheHierarchy aggregatedColumn="10"/>
        </ext>
      </extLst>
    </cacheHierarchy>
    <cacheHierarchy uniqueName="[Measures].[Sum of unit_price]" caption="Sum of unit_price" measure="1" displayFolder="" measureGroup="Range" count="0" hidden="1">
      <extLst>
        <ext xmlns:x15="http://schemas.microsoft.com/office/spreadsheetml/2010/11/main" uri="{B97F6D7D-B522-45F9-BDA1-12C45D357490}">
          <x15:cacheHierarchy aggregatedColumn="5"/>
        </ext>
      </extLst>
    </cacheHierarchy>
    <cacheHierarchy uniqueName="[Measures].[Average of unit_price]" caption="Average of unit_price" measure="1" displayFolder="" measureGroup="Range" count="0" hidden="1">
      <extLst>
        <ext xmlns:x15="http://schemas.microsoft.com/office/spreadsheetml/2010/11/main" uri="{B97F6D7D-B522-45F9-BDA1-12C45D357490}">
          <x15:cacheHierarchy aggregatedColumn="5"/>
        </ext>
      </extLst>
    </cacheHierarchy>
    <cacheHierarchy uniqueName="[Measures].[Max of Export Value]" caption="Max of Export Value" measure="1" displayFolder="" measureGroup="Range" count="0" hidden="1">
      <extLst>
        <ext xmlns:x15="http://schemas.microsoft.com/office/spreadsheetml/2010/11/main" uri="{B97F6D7D-B522-45F9-BDA1-12C45D357490}">
          <x15:cacheHierarchy aggregatedColumn="8"/>
        </ext>
      </extLst>
    </cacheHierarchy>
    <cacheHierarchy uniqueName="[Measures].[Average of Profit per unit]" caption="Average of Profit per unit" measure="1" displayFolder="" measureGroup="Range" count="0" hidden="1">
      <extLst>
        <ext xmlns:x15="http://schemas.microsoft.com/office/spreadsheetml/2010/11/main" uri="{B97F6D7D-B522-45F9-BDA1-12C45D357490}">
          <x15:cacheHierarchy aggregatedColumn="7"/>
        </ext>
      </extLst>
    </cacheHierarchy>
    <cacheHierarchy uniqueName="[Measures].[Count of Units Sold]" caption="Count of Units Sold" measure="1" displayFolder="" measureGroup="Range" count="0" hidden="1">
      <extLst>
        <ext xmlns:x15="http://schemas.microsoft.com/office/spreadsheetml/2010/11/main" uri="{B97F6D7D-B522-45F9-BDA1-12C45D357490}">
          <x15:cacheHierarchy aggregatedColumn="4"/>
        </ext>
      </extLst>
    </cacheHierarchy>
    <cacheHierarchy uniqueName="[Measures].[Max of Units Sold]" caption="Max of Units Sold" measure="1" displayFolder="" measureGroup="Range" count="0" hidden="1">
      <extLst>
        <ext xmlns:x15="http://schemas.microsoft.com/office/spreadsheetml/2010/11/main" uri="{B97F6D7D-B522-45F9-BDA1-12C45D357490}">
          <x15:cacheHierarchy aggregatedColumn="4"/>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604.883858217596" backgroundQuery="1" createdVersion="8" refreshedVersion="8" minRefreshableVersion="3" recordCount="0" supportSubquery="1" supportAdvancedDrill="1" xr:uid="{A03378CD-8AB7-4F6B-9088-62A98A28C9BB}">
  <cacheSource type="external" connectionId="1"/>
  <cacheFields count="3">
    <cacheField name="[Measures].[Sum of Profit per unit]" caption="Sum of Profit per unit" numFmtId="0" hierarchy="19" level="32767"/>
    <cacheField name="[Range].[Units Sold].[Units Sold]" caption="Units Sold" numFmtId="0" hierarchy="4" level="1">
      <sharedItems containsSemiMixedTypes="0" containsString="0" containsNumber="1" containsInteger="1" minValue="103" maxValue="999" count="609">
        <n v="103"/>
        <n v="104"/>
        <n v="105"/>
        <n v="108"/>
        <n v="109"/>
        <n v="112"/>
        <n v="113"/>
        <n v="115"/>
        <n v="118"/>
        <n v="121"/>
        <n v="123"/>
        <n v="127"/>
        <n v="128"/>
        <n v="129"/>
        <n v="131"/>
        <n v="132"/>
        <n v="133"/>
        <n v="137"/>
        <n v="141"/>
        <n v="142"/>
        <n v="143"/>
        <n v="144"/>
        <n v="147"/>
        <n v="150"/>
        <n v="151"/>
        <n v="155"/>
        <n v="157"/>
        <n v="158"/>
        <n v="160"/>
        <n v="161"/>
        <n v="163"/>
        <n v="164"/>
        <n v="165"/>
        <n v="166"/>
        <n v="167"/>
        <n v="169"/>
        <n v="170"/>
        <n v="171"/>
        <n v="172"/>
        <n v="173"/>
        <n v="175"/>
        <n v="177"/>
        <n v="179"/>
        <n v="180"/>
        <n v="181"/>
        <n v="182"/>
        <n v="184"/>
        <n v="185"/>
        <n v="187"/>
        <n v="188"/>
        <n v="189"/>
        <n v="190"/>
        <n v="191"/>
        <n v="192"/>
        <n v="193"/>
        <n v="194"/>
        <n v="195"/>
        <n v="196"/>
        <n v="197"/>
        <n v="198"/>
        <n v="199"/>
        <n v="204"/>
        <n v="205"/>
        <n v="206"/>
        <n v="207"/>
        <n v="208"/>
        <n v="210"/>
        <n v="211"/>
        <n v="212"/>
        <n v="215"/>
        <n v="216"/>
        <n v="217"/>
        <n v="218"/>
        <n v="220"/>
        <n v="221"/>
        <n v="222"/>
        <n v="223"/>
        <n v="224"/>
        <n v="225"/>
        <n v="226"/>
        <n v="227"/>
        <n v="228"/>
        <n v="229"/>
        <n v="230"/>
        <n v="231"/>
        <n v="232"/>
        <n v="234"/>
        <n v="238"/>
        <n v="242"/>
        <n v="243"/>
        <n v="245"/>
        <n v="246"/>
        <n v="247"/>
        <n v="248"/>
        <n v="249"/>
        <n v="250"/>
        <n v="253"/>
        <n v="256"/>
        <n v="258"/>
        <n v="259"/>
        <n v="261"/>
        <n v="262"/>
        <n v="263"/>
        <n v="264"/>
        <n v="266"/>
        <n v="267"/>
        <n v="268"/>
        <n v="269"/>
        <n v="270"/>
        <n v="272"/>
        <n v="273"/>
        <n v="274"/>
        <n v="275"/>
        <n v="276"/>
        <n v="278"/>
        <n v="279"/>
        <n v="280"/>
        <n v="282"/>
        <n v="283"/>
        <n v="284"/>
        <n v="285"/>
        <n v="287"/>
        <n v="289"/>
        <n v="290"/>
        <n v="291"/>
        <n v="292"/>
        <n v="293"/>
        <n v="295"/>
        <n v="296"/>
        <n v="298"/>
        <n v="301"/>
        <n v="302"/>
        <n v="303"/>
        <n v="304"/>
        <n v="305"/>
        <n v="306"/>
        <n v="307"/>
        <n v="309"/>
        <n v="310"/>
        <n v="312"/>
        <n v="313"/>
        <n v="314"/>
        <n v="315"/>
        <n v="316"/>
        <n v="317"/>
        <n v="318"/>
        <n v="319"/>
        <n v="320"/>
        <n v="321"/>
        <n v="322"/>
        <n v="323"/>
        <n v="324"/>
        <n v="326"/>
        <n v="329"/>
        <n v="331"/>
        <n v="332"/>
        <n v="336"/>
        <n v="337"/>
        <n v="338"/>
        <n v="339"/>
        <n v="340"/>
        <n v="341"/>
        <n v="342"/>
        <n v="343"/>
        <n v="344"/>
        <n v="345"/>
        <n v="346"/>
        <n v="347"/>
        <n v="350"/>
        <n v="354"/>
        <n v="355"/>
        <n v="357"/>
        <n v="359"/>
        <n v="360"/>
        <n v="361"/>
        <n v="363"/>
        <n v="364"/>
        <n v="366"/>
        <n v="367"/>
        <n v="368"/>
        <n v="369"/>
        <n v="370"/>
        <n v="371"/>
        <n v="372"/>
        <n v="373"/>
        <n v="374"/>
        <n v="375"/>
        <n v="376"/>
        <n v="377"/>
        <n v="378"/>
        <n v="379"/>
        <n v="383"/>
        <n v="384"/>
        <n v="385"/>
        <n v="386"/>
        <n v="387"/>
        <n v="388"/>
        <n v="389"/>
        <n v="390"/>
        <n v="391"/>
        <n v="393"/>
        <n v="394"/>
        <n v="395"/>
        <n v="396"/>
        <n v="397"/>
        <n v="398"/>
        <n v="401"/>
        <n v="402"/>
        <n v="403"/>
        <n v="405"/>
        <n v="406"/>
        <n v="407"/>
        <n v="408"/>
        <n v="409"/>
        <n v="410"/>
        <n v="412"/>
        <n v="413"/>
        <n v="414"/>
        <n v="415"/>
        <n v="419"/>
        <n v="420"/>
        <n v="421"/>
        <n v="422"/>
        <n v="424"/>
        <n v="425"/>
        <n v="426"/>
        <n v="427"/>
        <n v="428"/>
        <n v="430"/>
        <n v="431"/>
        <n v="433"/>
        <n v="435"/>
        <n v="437"/>
        <n v="438"/>
        <n v="439"/>
        <n v="442"/>
        <n v="443"/>
        <n v="444"/>
        <n v="445"/>
        <n v="447"/>
        <n v="448"/>
        <n v="449"/>
        <n v="450"/>
        <n v="452"/>
        <n v="455"/>
        <n v="456"/>
        <n v="457"/>
        <n v="458"/>
        <n v="459"/>
        <n v="460"/>
        <n v="461"/>
        <n v="462"/>
        <n v="463"/>
        <n v="464"/>
        <n v="466"/>
        <n v="467"/>
        <n v="469"/>
        <n v="471"/>
        <n v="472"/>
        <n v="473"/>
        <n v="474"/>
        <n v="475"/>
        <n v="476"/>
        <n v="478"/>
        <n v="479"/>
        <n v="480"/>
        <n v="481"/>
        <n v="482"/>
        <n v="483"/>
        <n v="484"/>
        <n v="485"/>
        <n v="486"/>
        <n v="487"/>
        <n v="489"/>
        <n v="490"/>
        <n v="491"/>
        <n v="492"/>
        <n v="493"/>
        <n v="494"/>
        <n v="495"/>
        <n v="496"/>
        <n v="497"/>
        <n v="498"/>
        <n v="499"/>
        <n v="500"/>
        <n v="501"/>
        <n v="504"/>
        <n v="506"/>
        <n v="507"/>
        <n v="508"/>
        <n v="509"/>
        <n v="511"/>
        <n v="512"/>
        <n v="513"/>
        <n v="516"/>
        <n v="517"/>
        <n v="518"/>
        <n v="519"/>
        <n v="520"/>
        <n v="522"/>
        <n v="525"/>
        <n v="530"/>
        <n v="531"/>
        <n v="534"/>
        <n v="535"/>
        <n v="536"/>
        <n v="537"/>
        <n v="538"/>
        <n v="539"/>
        <n v="540"/>
        <n v="541"/>
        <n v="544"/>
        <n v="545"/>
        <n v="547"/>
        <n v="551"/>
        <n v="553"/>
        <n v="554"/>
        <n v="555"/>
        <n v="556"/>
        <n v="558"/>
        <n v="559"/>
        <n v="561"/>
        <n v="562"/>
        <n v="563"/>
        <n v="564"/>
        <n v="565"/>
        <n v="566"/>
        <n v="567"/>
        <n v="568"/>
        <n v="569"/>
        <n v="571"/>
        <n v="573"/>
        <n v="574"/>
        <n v="575"/>
        <n v="576"/>
        <n v="578"/>
        <n v="579"/>
        <n v="581"/>
        <n v="583"/>
        <n v="584"/>
        <n v="585"/>
        <n v="586"/>
        <n v="588"/>
        <n v="589"/>
        <n v="592"/>
        <n v="593"/>
        <n v="594"/>
        <n v="595"/>
        <n v="596"/>
        <n v="597"/>
        <n v="599"/>
        <n v="600"/>
        <n v="601"/>
        <n v="603"/>
        <n v="604"/>
        <n v="605"/>
        <n v="606"/>
        <n v="608"/>
        <n v="609"/>
        <n v="610"/>
        <n v="611"/>
        <n v="613"/>
        <n v="614"/>
        <n v="615"/>
        <n v="616"/>
        <n v="617"/>
        <n v="618"/>
        <n v="619"/>
        <n v="620"/>
        <n v="622"/>
        <n v="626"/>
        <n v="627"/>
        <n v="630"/>
        <n v="631"/>
        <n v="633"/>
        <n v="634"/>
        <n v="635"/>
        <n v="636"/>
        <n v="639"/>
        <n v="640"/>
        <n v="641"/>
        <n v="643"/>
        <n v="644"/>
        <n v="646"/>
        <n v="647"/>
        <n v="648"/>
        <n v="649"/>
        <n v="651"/>
        <n v="653"/>
        <n v="654"/>
        <n v="655"/>
        <n v="656"/>
        <n v="657"/>
        <n v="659"/>
        <n v="660"/>
        <n v="661"/>
        <n v="662"/>
        <n v="663"/>
        <n v="665"/>
        <n v="666"/>
        <n v="667"/>
        <n v="669"/>
        <n v="670"/>
        <n v="671"/>
        <n v="672"/>
        <n v="673"/>
        <n v="674"/>
        <n v="676"/>
        <n v="679"/>
        <n v="681"/>
        <n v="684"/>
        <n v="685"/>
        <n v="686"/>
        <n v="687"/>
        <n v="689"/>
        <n v="690"/>
        <n v="692"/>
        <n v="696"/>
        <n v="698"/>
        <n v="699"/>
        <n v="700"/>
        <n v="702"/>
        <n v="705"/>
        <n v="706"/>
        <n v="708"/>
        <n v="709"/>
        <n v="710"/>
        <n v="711"/>
        <n v="712"/>
        <n v="715"/>
        <n v="716"/>
        <n v="719"/>
        <n v="720"/>
        <n v="721"/>
        <n v="722"/>
        <n v="723"/>
        <n v="726"/>
        <n v="727"/>
        <n v="729"/>
        <n v="730"/>
        <n v="732"/>
        <n v="733"/>
        <n v="736"/>
        <n v="737"/>
        <n v="738"/>
        <n v="740"/>
        <n v="741"/>
        <n v="743"/>
        <n v="744"/>
        <n v="746"/>
        <n v="747"/>
        <n v="748"/>
        <n v="749"/>
        <n v="750"/>
        <n v="752"/>
        <n v="755"/>
        <n v="757"/>
        <n v="760"/>
        <n v="761"/>
        <n v="762"/>
        <n v="763"/>
        <n v="764"/>
        <n v="765"/>
        <n v="766"/>
        <n v="768"/>
        <n v="769"/>
        <n v="773"/>
        <n v="774"/>
        <n v="775"/>
        <n v="776"/>
        <n v="777"/>
        <n v="778"/>
        <n v="779"/>
        <n v="780"/>
        <n v="783"/>
        <n v="785"/>
        <n v="786"/>
        <n v="787"/>
        <n v="789"/>
        <n v="793"/>
        <n v="794"/>
        <n v="795"/>
        <n v="796"/>
        <n v="797"/>
        <n v="798"/>
        <n v="800"/>
        <n v="803"/>
        <n v="804"/>
        <n v="805"/>
        <n v="807"/>
        <n v="808"/>
        <n v="809"/>
        <n v="810"/>
        <n v="811"/>
        <n v="812"/>
        <n v="813"/>
        <n v="814"/>
        <n v="815"/>
        <n v="816"/>
        <n v="820"/>
        <n v="821"/>
        <n v="823"/>
        <n v="824"/>
        <n v="825"/>
        <n v="828"/>
        <n v="837"/>
        <n v="839"/>
        <n v="840"/>
        <n v="841"/>
        <n v="842"/>
        <n v="844"/>
        <n v="846"/>
        <n v="847"/>
        <n v="851"/>
        <n v="855"/>
        <n v="856"/>
        <n v="858"/>
        <n v="859"/>
        <n v="860"/>
        <n v="862"/>
        <n v="863"/>
        <n v="864"/>
        <n v="866"/>
        <n v="869"/>
        <n v="870"/>
        <n v="871"/>
        <n v="872"/>
        <n v="873"/>
        <n v="874"/>
        <n v="877"/>
        <n v="878"/>
        <n v="880"/>
        <n v="881"/>
        <n v="883"/>
        <n v="884"/>
        <n v="885"/>
        <n v="887"/>
        <n v="890"/>
        <n v="891"/>
        <n v="892"/>
        <n v="893"/>
        <n v="895"/>
        <n v="896"/>
        <n v="898"/>
        <n v="899"/>
        <n v="900"/>
        <n v="902"/>
        <n v="903"/>
        <n v="905"/>
        <n v="906"/>
        <n v="907"/>
        <n v="909"/>
        <n v="910"/>
        <n v="911"/>
        <n v="912"/>
        <n v="913"/>
        <n v="914"/>
        <n v="915"/>
        <n v="919"/>
        <n v="920"/>
        <n v="922"/>
        <n v="924"/>
        <n v="925"/>
        <n v="926"/>
        <n v="928"/>
        <n v="930"/>
        <n v="931"/>
        <n v="933"/>
        <n v="934"/>
        <n v="936"/>
        <n v="938"/>
        <n v="939"/>
        <n v="940"/>
        <n v="941"/>
        <n v="945"/>
        <n v="948"/>
        <n v="949"/>
        <n v="951"/>
        <n v="952"/>
        <n v="953"/>
        <n v="954"/>
        <n v="957"/>
        <n v="960"/>
        <n v="961"/>
        <n v="962"/>
        <n v="963"/>
        <n v="964"/>
        <n v="965"/>
        <n v="967"/>
        <n v="969"/>
        <n v="972"/>
        <n v="973"/>
        <n v="978"/>
        <n v="980"/>
        <n v="981"/>
        <n v="983"/>
        <n v="985"/>
        <n v="987"/>
        <n v="988"/>
        <n v="989"/>
        <n v="990"/>
        <n v="991"/>
        <n v="993"/>
        <n v="994"/>
        <n v="995"/>
        <n v="996"/>
        <n v="997"/>
        <n v="998"/>
        <n v="999"/>
      </sharedItems>
      <extLst>
        <ext xmlns:x15="http://schemas.microsoft.com/office/spreadsheetml/2010/11/main" uri="{4F2E5C28-24EA-4eb8-9CBF-B6C8F9C3D259}">
          <x15:cachedUniqueNames>
            <x15:cachedUniqueName index="0" name="[Range].[Units Sold].&amp;[103]"/>
            <x15:cachedUniqueName index="1" name="[Range].[Units Sold].&amp;[104]"/>
            <x15:cachedUniqueName index="2" name="[Range].[Units Sold].&amp;[105]"/>
            <x15:cachedUniqueName index="3" name="[Range].[Units Sold].&amp;[108]"/>
            <x15:cachedUniqueName index="4" name="[Range].[Units Sold].&amp;[109]"/>
            <x15:cachedUniqueName index="5" name="[Range].[Units Sold].&amp;[112]"/>
            <x15:cachedUniqueName index="6" name="[Range].[Units Sold].&amp;[113]"/>
            <x15:cachedUniqueName index="7" name="[Range].[Units Sold].&amp;[115]"/>
            <x15:cachedUniqueName index="8" name="[Range].[Units Sold].&amp;[118]"/>
            <x15:cachedUniqueName index="9" name="[Range].[Units Sold].&amp;[121]"/>
            <x15:cachedUniqueName index="10" name="[Range].[Units Sold].&amp;[123]"/>
            <x15:cachedUniqueName index="11" name="[Range].[Units Sold].&amp;[127]"/>
            <x15:cachedUniqueName index="12" name="[Range].[Units Sold].&amp;[128]"/>
            <x15:cachedUniqueName index="13" name="[Range].[Units Sold].&amp;[129]"/>
            <x15:cachedUniqueName index="14" name="[Range].[Units Sold].&amp;[131]"/>
            <x15:cachedUniqueName index="15" name="[Range].[Units Sold].&amp;[132]"/>
            <x15:cachedUniqueName index="16" name="[Range].[Units Sold].&amp;[133]"/>
            <x15:cachedUniqueName index="17" name="[Range].[Units Sold].&amp;[137]"/>
            <x15:cachedUniqueName index="18" name="[Range].[Units Sold].&amp;[141]"/>
            <x15:cachedUniqueName index="19" name="[Range].[Units Sold].&amp;[142]"/>
            <x15:cachedUniqueName index="20" name="[Range].[Units Sold].&amp;[143]"/>
            <x15:cachedUniqueName index="21" name="[Range].[Units Sold].&amp;[144]"/>
            <x15:cachedUniqueName index="22" name="[Range].[Units Sold].&amp;[147]"/>
            <x15:cachedUniqueName index="23" name="[Range].[Units Sold].&amp;[150]"/>
            <x15:cachedUniqueName index="24" name="[Range].[Units Sold].&amp;[151]"/>
            <x15:cachedUniqueName index="25" name="[Range].[Units Sold].&amp;[155]"/>
            <x15:cachedUniqueName index="26" name="[Range].[Units Sold].&amp;[157]"/>
            <x15:cachedUniqueName index="27" name="[Range].[Units Sold].&amp;[158]"/>
            <x15:cachedUniqueName index="28" name="[Range].[Units Sold].&amp;[160]"/>
            <x15:cachedUniqueName index="29" name="[Range].[Units Sold].&amp;[161]"/>
            <x15:cachedUniqueName index="30" name="[Range].[Units Sold].&amp;[163]"/>
            <x15:cachedUniqueName index="31" name="[Range].[Units Sold].&amp;[164]"/>
            <x15:cachedUniqueName index="32" name="[Range].[Units Sold].&amp;[165]"/>
            <x15:cachedUniqueName index="33" name="[Range].[Units Sold].&amp;[166]"/>
            <x15:cachedUniqueName index="34" name="[Range].[Units Sold].&amp;[167]"/>
            <x15:cachedUniqueName index="35" name="[Range].[Units Sold].&amp;[169]"/>
            <x15:cachedUniqueName index="36" name="[Range].[Units Sold].&amp;[170]"/>
            <x15:cachedUniqueName index="37" name="[Range].[Units Sold].&amp;[171]"/>
            <x15:cachedUniqueName index="38" name="[Range].[Units Sold].&amp;[172]"/>
            <x15:cachedUniqueName index="39" name="[Range].[Units Sold].&amp;[173]"/>
            <x15:cachedUniqueName index="40" name="[Range].[Units Sold].&amp;[175]"/>
            <x15:cachedUniqueName index="41" name="[Range].[Units Sold].&amp;[177]"/>
            <x15:cachedUniqueName index="42" name="[Range].[Units Sold].&amp;[179]"/>
            <x15:cachedUniqueName index="43" name="[Range].[Units Sold].&amp;[180]"/>
            <x15:cachedUniqueName index="44" name="[Range].[Units Sold].&amp;[181]"/>
            <x15:cachedUniqueName index="45" name="[Range].[Units Sold].&amp;[182]"/>
            <x15:cachedUniqueName index="46" name="[Range].[Units Sold].&amp;[184]"/>
            <x15:cachedUniqueName index="47" name="[Range].[Units Sold].&amp;[185]"/>
            <x15:cachedUniqueName index="48" name="[Range].[Units Sold].&amp;[187]"/>
            <x15:cachedUniqueName index="49" name="[Range].[Units Sold].&amp;[188]"/>
            <x15:cachedUniqueName index="50" name="[Range].[Units Sold].&amp;[189]"/>
            <x15:cachedUniqueName index="51" name="[Range].[Units Sold].&amp;[190]"/>
            <x15:cachedUniqueName index="52" name="[Range].[Units Sold].&amp;[191]"/>
            <x15:cachedUniqueName index="53" name="[Range].[Units Sold].&amp;[192]"/>
            <x15:cachedUniqueName index="54" name="[Range].[Units Sold].&amp;[193]"/>
            <x15:cachedUniqueName index="55" name="[Range].[Units Sold].&amp;[194]"/>
            <x15:cachedUniqueName index="56" name="[Range].[Units Sold].&amp;[195]"/>
            <x15:cachedUniqueName index="57" name="[Range].[Units Sold].&amp;[196]"/>
            <x15:cachedUniqueName index="58" name="[Range].[Units Sold].&amp;[197]"/>
            <x15:cachedUniqueName index="59" name="[Range].[Units Sold].&amp;[198]"/>
            <x15:cachedUniqueName index="60" name="[Range].[Units Sold].&amp;[199]"/>
            <x15:cachedUniqueName index="61" name="[Range].[Units Sold].&amp;[204]"/>
            <x15:cachedUniqueName index="62" name="[Range].[Units Sold].&amp;[205]"/>
            <x15:cachedUniqueName index="63" name="[Range].[Units Sold].&amp;[206]"/>
            <x15:cachedUniqueName index="64" name="[Range].[Units Sold].&amp;[207]"/>
            <x15:cachedUniqueName index="65" name="[Range].[Units Sold].&amp;[208]"/>
            <x15:cachedUniqueName index="66" name="[Range].[Units Sold].&amp;[210]"/>
            <x15:cachedUniqueName index="67" name="[Range].[Units Sold].&amp;[211]"/>
            <x15:cachedUniqueName index="68" name="[Range].[Units Sold].&amp;[212]"/>
            <x15:cachedUniqueName index="69" name="[Range].[Units Sold].&amp;[215]"/>
            <x15:cachedUniqueName index="70" name="[Range].[Units Sold].&amp;[216]"/>
            <x15:cachedUniqueName index="71" name="[Range].[Units Sold].&amp;[217]"/>
            <x15:cachedUniqueName index="72" name="[Range].[Units Sold].&amp;[218]"/>
            <x15:cachedUniqueName index="73" name="[Range].[Units Sold].&amp;[220]"/>
            <x15:cachedUniqueName index="74" name="[Range].[Units Sold].&amp;[221]"/>
            <x15:cachedUniqueName index="75" name="[Range].[Units Sold].&amp;[222]"/>
            <x15:cachedUniqueName index="76" name="[Range].[Units Sold].&amp;[223]"/>
            <x15:cachedUniqueName index="77" name="[Range].[Units Sold].&amp;[224]"/>
            <x15:cachedUniqueName index="78" name="[Range].[Units Sold].&amp;[225]"/>
            <x15:cachedUniqueName index="79" name="[Range].[Units Sold].&amp;[226]"/>
            <x15:cachedUniqueName index="80" name="[Range].[Units Sold].&amp;[227]"/>
            <x15:cachedUniqueName index="81" name="[Range].[Units Sold].&amp;[228]"/>
            <x15:cachedUniqueName index="82" name="[Range].[Units Sold].&amp;[229]"/>
            <x15:cachedUniqueName index="83" name="[Range].[Units Sold].&amp;[230]"/>
            <x15:cachedUniqueName index="84" name="[Range].[Units Sold].&amp;[231]"/>
            <x15:cachedUniqueName index="85" name="[Range].[Units Sold].&amp;[232]"/>
            <x15:cachedUniqueName index="86" name="[Range].[Units Sold].&amp;[234]"/>
            <x15:cachedUniqueName index="87" name="[Range].[Units Sold].&amp;[238]"/>
            <x15:cachedUniqueName index="88" name="[Range].[Units Sold].&amp;[242]"/>
            <x15:cachedUniqueName index="89" name="[Range].[Units Sold].&amp;[243]"/>
            <x15:cachedUniqueName index="90" name="[Range].[Units Sold].&amp;[245]"/>
            <x15:cachedUniqueName index="91" name="[Range].[Units Sold].&amp;[246]"/>
            <x15:cachedUniqueName index="92" name="[Range].[Units Sold].&amp;[247]"/>
            <x15:cachedUniqueName index="93" name="[Range].[Units Sold].&amp;[248]"/>
            <x15:cachedUniqueName index="94" name="[Range].[Units Sold].&amp;[249]"/>
            <x15:cachedUniqueName index="95" name="[Range].[Units Sold].&amp;[250]"/>
            <x15:cachedUniqueName index="96" name="[Range].[Units Sold].&amp;[253]"/>
            <x15:cachedUniqueName index="97" name="[Range].[Units Sold].&amp;[256]"/>
            <x15:cachedUniqueName index="98" name="[Range].[Units Sold].&amp;[258]"/>
            <x15:cachedUniqueName index="99" name="[Range].[Units Sold].&amp;[259]"/>
            <x15:cachedUniqueName index="100" name="[Range].[Units Sold].&amp;[261]"/>
            <x15:cachedUniqueName index="101" name="[Range].[Units Sold].&amp;[262]"/>
            <x15:cachedUniqueName index="102" name="[Range].[Units Sold].&amp;[263]"/>
            <x15:cachedUniqueName index="103" name="[Range].[Units Sold].&amp;[264]"/>
            <x15:cachedUniqueName index="104" name="[Range].[Units Sold].&amp;[266]"/>
            <x15:cachedUniqueName index="105" name="[Range].[Units Sold].&amp;[267]"/>
            <x15:cachedUniqueName index="106" name="[Range].[Units Sold].&amp;[268]"/>
            <x15:cachedUniqueName index="107" name="[Range].[Units Sold].&amp;[269]"/>
            <x15:cachedUniqueName index="108" name="[Range].[Units Sold].&amp;[270]"/>
            <x15:cachedUniqueName index="109" name="[Range].[Units Sold].&amp;[272]"/>
            <x15:cachedUniqueName index="110" name="[Range].[Units Sold].&amp;[273]"/>
            <x15:cachedUniqueName index="111" name="[Range].[Units Sold].&amp;[274]"/>
            <x15:cachedUniqueName index="112" name="[Range].[Units Sold].&amp;[275]"/>
            <x15:cachedUniqueName index="113" name="[Range].[Units Sold].&amp;[276]"/>
            <x15:cachedUniqueName index="114" name="[Range].[Units Sold].&amp;[278]"/>
            <x15:cachedUniqueName index="115" name="[Range].[Units Sold].&amp;[279]"/>
            <x15:cachedUniqueName index="116" name="[Range].[Units Sold].&amp;[280]"/>
            <x15:cachedUniqueName index="117" name="[Range].[Units Sold].&amp;[282]"/>
            <x15:cachedUniqueName index="118" name="[Range].[Units Sold].&amp;[283]"/>
            <x15:cachedUniqueName index="119" name="[Range].[Units Sold].&amp;[284]"/>
            <x15:cachedUniqueName index="120" name="[Range].[Units Sold].&amp;[285]"/>
            <x15:cachedUniqueName index="121" name="[Range].[Units Sold].&amp;[287]"/>
            <x15:cachedUniqueName index="122" name="[Range].[Units Sold].&amp;[289]"/>
            <x15:cachedUniqueName index="123" name="[Range].[Units Sold].&amp;[290]"/>
            <x15:cachedUniqueName index="124" name="[Range].[Units Sold].&amp;[291]"/>
            <x15:cachedUniqueName index="125" name="[Range].[Units Sold].&amp;[292]"/>
            <x15:cachedUniqueName index="126" name="[Range].[Units Sold].&amp;[293]"/>
            <x15:cachedUniqueName index="127" name="[Range].[Units Sold].&amp;[295]"/>
            <x15:cachedUniqueName index="128" name="[Range].[Units Sold].&amp;[296]"/>
            <x15:cachedUniqueName index="129" name="[Range].[Units Sold].&amp;[298]"/>
            <x15:cachedUniqueName index="130" name="[Range].[Units Sold].&amp;[301]"/>
            <x15:cachedUniqueName index="131" name="[Range].[Units Sold].&amp;[302]"/>
            <x15:cachedUniqueName index="132" name="[Range].[Units Sold].&amp;[303]"/>
            <x15:cachedUniqueName index="133" name="[Range].[Units Sold].&amp;[304]"/>
            <x15:cachedUniqueName index="134" name="[Range].[Units Sold].&amp;[305]"/>
            <x15:cachedUniqueName index="135" name="[Range].[Units Sold].&amp;[306]"/>
            <x15:cachedUniqueName index="136" name="[Range].[Units Sold].&amp;[307]"/>
            <x15:cachedUniqueName index="137" name="[Range].[Units Sold].&amp;[309]"/>
            <x15:cachedUniqueName index="138" name="[Range].[Units Sold].&amp;[310]"/>
            <x15:cachedUniqueName index="139" name="[Range].[Units Sold].&amp;[312]"/>
            <x15:cachedUniqueName index="140" name="[Range].[Units Sold].&amp;[313]"/>
            <x15:cachedUniqueName index="141" name="[Range].[Units Sold].&amp;[314]"/>
            <x15:cachedUniqueName index="142" name="[Range].[Units Sold].&amp;[315]"/>
            <x15:cachedUniqueName index="143" name="[Range].[Units Sold].&amp;[316]"/>
            <x15:cachedUniqueName index="144" name="[Range].[Units Sold].&amp;[317]"/>
            <x15:cachedUniqueName index="145" name="[Range].[Units Sold].&amp;[318]"/>
            <x15:cachedUniqueName index="146" name="[Range].[Units Sold].&amp;[319]"/>
            <x15:cachedUniqueName index="147" name="[Range].[Units Sold].&amp;[320]"/>
            <x15:cachedUniqueName index="148" name="[Range].[Units Sold].&amp;[321]"/>
            <x15:cachedUniqueName index="149" name="[Range].[Units Sold].&amp;[322]"/>
            <x15:cachedUniqueName index="150" name="[Range].[Units Sold].&amp;[323]"/>
            <x15:cachedUniqueName index="151" name="[Range].[Units Sold].&amp;[324]"/>
            <x15:cachedUniqueName index="152" name="[Range].[Units Sold].&amp;[326]"/>
            <x15:cachedUniqueName index="153" name="[Range].[Units Sold].&amp;[329]"/>
            <x15:cachedUniqueName index="154" name="[Range].[Units Sold].&amp;[331]"/>
            <x15:cachedUniqueName index="155" name="[Range].[Units Sold].&amp;[332]"/>
            <x15:cachedUniqueName index="156" name="[Range].[Units Sold].&amp;[336]"/>
            <x15:cachedUniqueName index="157" name="[Range].[Units Sold].&amp;[337]"/>
            <x15:cachedUniqueName index="158" name="[Range].[Units Sold].&amp;[338]"/>
            <x15:cachedUniqueName index="159" name="[Range].[Units Sold].&amp;[339]"/>
            <x15:cachedUniqueName index="160" name="[Range].[Units Sold].&amp;[340]"/>
            <x15:cachedUniqueName index="161" name="[Range].[Units Sold].&amp;[341]"/>
            <x15:cachedUniqueName index="162" name="[Range].[Units Sold].&amp;[342]"/>
            <x15:cachedUniqueName index="163" name="[Range].[Units Sold].&amp;[343]"/>
            <x15:cachedUniqueName index="164" name="[Range].[Units Sold].&amp;[344]"/>
            <x15:cachedUniqueName index="165" name="[Range].[Units Sold].&amp;[345]"/>
            <x15:cachedUniqueName index="166" name="[Range].[Units Sold].&amp;[346]"/>
            <x15:cachedUniqueName index="167" name="[Range].[Units Sold].&amp;[347]"/>
            <x15:cachedUniqueName index="168" name="[Range].[Units Sold].&amp;[350]"/>
            <x15:cachedUniqueName index="169" name="[Range].[Units Sold].&amp;[354]"/>
            <x15:cachedUniqueName index="170" name="[Range].[Units Sold].&amp;[355]"/>
            <x15:cachedUniqueName index="171" name="[Range].[Units Sold].&amp;[357]"/>
            <x15:cachedUniqueName index="172" name="[Range].[Units Sold].&amp;[359]"/>
            <x15:cachedUniqueName index="173" name="[Range].[Units Sold].&amp;[360]"/>
            <x15:cachedUniqueName index="174" name="[Range].[Units Sold].&amp;[361]"/>
            <x15:cachedUniqueName index="175" name="[Range].[Units Sold].&amp;[363]"/>
            <x15:cachedUniqueName index="176" name="[Range].[Units Sold].&amp;[364]"/>
            <x15:cachedUniqueName index="177" name="[Range].[Units Sold].&amp;[366]"/>
            <x15:cachedUniqueName index="178" name="[Range].[Units Sold].&amp;[367]"/>
            <x15:cachedUniqueName index="179" name="[Range].[Units Sold].&amp;[368]"/>
            <x15:cachedUniqueName index="180" name="[Range].[Units Sold].&amp;[369]"/>
            <x15:cachedUniqueName index="181" name="[Range].[Units Sold].&amp;[370]"/>
            <x15:cachedUniqueName index="182" name="[Range].[Units Sold].&amp;[371]"/>
            <x15:cachedUniqueName index="183" name="[Range].[Units Sold].&amp;[372]"/>
            <x15:cachedUniqueName index="184" name="[Range].[Units Sold].&amp;[373]"/>
            <x15:cachedUniqueName index="185" name="[Range].[Units Sold].&amp;[374]"/>
            <x15:cachedUniqueName index="186" name="[Range].[Units Sold].&amp;[375]"/>
            <x15:cachedUniqueName index="187" name="[Range].[Units Sold].&amp;[376]"/>
            <x15:cachedUniqueName index="188" name="[Range].[Units Sold].&amp;[377]"/>
            <x15:cachedUniqueName index="189" name="[Range].[Units Sold].&amp;[378]"/>
            <x15:cachedUniqueName index="190" name="[Range].[Units Sold].&amp;[379]"/>
            <x15:cachedUniqueName index="191" name="[Range].[Units Sold].&amp;[383]"/>
            <x15:cachedUniqueName index="192" name="[Range].[Units Sold].&amp;[384]"/>
            <x15:cachedUniqueName index="193" name="[Range].[Units Sold].&amp;[385]"/>
            <x15:cachedUniqueName index="194" name="[Range].[Units Sold].&amp;[386]"/>
            <x15:cachedUniqueName index="195" name="[Range].[Units Sold].&amp;[387]"/>
            <x15:cachedUniqueName index="196" name="[Range].[Units Sold].&amp;[388]"/>
            <x15:cachedUniqueName index="197" name="[Range].[Units Sold].&amp;[389]"/>
            <x15:cachedUniqueName index="198" name="[Range].[Units Sold].&amp;[390]"/>
            <x15:cachedUniqueName index="199" name="[Range].[Units Sold].&amp;[391]"/>
            <x15:cachedUniqueName index="200" name="[Range].[Units Sold].&amp;[393]"/>
            <x15:cachedUniqueName index="201" name="[Range].[Units Sold].&amp;[394]"/>
            <x15:cachedUniqueName index="202" name="[Range].[Units Sold].&amp;[395]"/>
            <x15:cachedUniqueName index="203" name="[Range].[Units Sold].&amp;[396]"/>
            <x15:cachedUniqueName index="204" name="[Range].[Units Sold].&amp;[397]"/>
            <x15:cachedUniqueName index="205" name="[Range].[Units Sold].&amp;[398]"/>
            <x15:cachedUniqueName index="206" name="[Range].[Units Sold].&amp;[401]"/>
            <x15:cachedUniqueName index="207" name="[Range].[Units Sold].&amp;[402]"/>
            <x15:cachedUniqueName index="208" name="[Range].[Units Sold].&amp;[403]"/>
            <x15:cachedUniqueName index="209" name="[Range].[Units Sold].&amp;[405]"/>
            <x15:cachedUniqueName index="210" name="[Range].[Units Sold].&amp;[406]"/>
            <x15:cachedUniqueName index="211" name="[Range].[Units Sold].&amp;[407]"/>
            <x15:cachedUniqueName index="212" name="[Range].[Units Sold].&amp;[408]"/>
            <x15:cachedUniqueName index="213" name="[Range].[Units Sold].&amp;[409]"/>
            <x15:cachedUniqueName index="214" name="[Range].[Units Sold].&amp;[410]"/>
            <x15:cachedUniqueName index="215" name="[Range].[Units Sold].&amp;[412]"/>
            <x15:cachedUniqueName index="216" name="[Range].[Units Sold].&amp;[413]"/>
            <x15:cachedUniqueName index="217" name="[Range].[Units Sold].&amp;[414]"/>
            <x15:cachedUniqueName index="218" name="[Range].[Units Sold].&amp;[415]"/>
            <x15:cachedUniqueName index="219" name="[Range].[Units Sold].&amp;[419]"/>
            <x15:cachedUniqueName index="220" name="[Range].[Units Sold].&amp;[420]"/>
            <x15:cachedUniqueName index="221" name="[Range].[Units Sold].&amp;[421]"/>
            <x15:cachedUniqueName index="222" name="[Range].[Units Sold].&amp;[422]"/>
            <x15:cachedUniqueName index="223" name="[Range].[Units Sold].&amp;[424]"/>
            <x15:cachedUniqueName index="224" name="[Range].[Units Sold].&amp;[425]"/>
            <x15:cachedUniqueName index="225" name="[Range].[Units Sold].&amp;[426]"/>
            <x15:cachedUniqueName index="226" name="[Range].[Units Sold].&amp;[427]"/>
            <x15:cachedUniqueName index="227" name="[Range].[Units Sold].&amp;[428]"/>
            <x15:cachedUniqueName index="228" name="[Range].[Units Sold].&amp;[430]"/>
            <x15:cachedUniqueName index="229" name="[Range].[Units Sold].&amp;[431]"/>
            <x15:cachedUniqueName index="230" name="[Range].[Units Sold].&amp;[433]"/>
            <x15:cachedUniqueName index="231" name="[Range].[Units Sold].&amp;[435]"/>
            <x15:cachedUniqueName index="232" name="[Range].[Units Sold].&amp;[437]"/>
            <x15:cachedUniqueName index="233" name="[Range].[Units Sold].&amp;[438]"/>
            <x15:cachedUniqueName index="234" name="[Range].[Units Sold].&amp;[439]"/>
            <x15:cachedUniqueName index="235" name="[Range].[Units Sold].&amp;[442]"/>
            <x15:cachedUniqueName index="236" name="[Range].[Units Sold].&amp;[443]"/>
            <x15:cachedUniqueName index="237" name="[Range].[Units Sold].&amp;[444]"/>
            <x15:cachedUniqueName index="238" name="[Range].[Units Sold].&amp;[445]"/>
            <x15:cachedUniqueName index="239" name="[Range].[Units Sold].&amp;[447]"/>
            <x15:cachedUniqueName index="240" name="[Range].[Units Sold].&amp;[448]"/>
            <x15:cachedUniqueName index="241" name="[Range].[Units Sold].&amp;[449]"/>
            <x15:cachedUniqueName index="242" name="[Range].[Units Sold].&amp;[450]"/>
            <x15:cachedUniqueName index="243" name="[Range].[Units Sold].&amp;[452]"/>
            <x15:cachedUniqueName index="244" name="[Range].[Units Sold].&amp;[455]"/>
            <x15:cachedUniqueName index="245" name="[Range].[Units Sold].&amp;[456]"/>
            <x15:cachedUniqueName index="246" name="[Range].[Units Sold].&amp;[457]"/>
            <x15:cachedUniqueName index="247" name="[Range].[Units Sold].&amp;[458]"/>
            <x15:cachedUniqueName index="248" name="[Range].[Units Sold].&amp;[459]"/>
            <x15:cachedUniqueName index="249" name="[Range].[Units Sold].&amp;[460]"/>
            <x15:cachedUniqueName index="250" name="[Range].[Units Sold].&amp;[461]"/>
            <x15:cachedUniqueName index="251" name="[Range].[Units Sold].&amp;[462]"/>
            <x15:cachedUniqueName index="252" name="[Range].[Units Sold].&amp;[463]"/>
            <x15:cachedUniqueName index="253" name="[Range].[Units Sold].&amp;[464]"/>
            <x15:cachedUniqueName index="254" name="[Range].[Units Sold].&amp;[466]"/>
            <x15:cachedUniqueName index="255" name="[Range].[Units Sold].&amp;[467]"/>
            <x15:cachedUniqueName index="256" name="[Range].[Units Sold].&amp;[469]"/>
            <x15:cachedUniqueName index="257" name="[Range].[Units Sold].&amp;[471]"/>
            <x15:cachedUniqueName index="258" name="[Range].[Units Sold].&amp;[472]"/>
            <x15:cachedUniqueName index="259" name="[Range].[Units Sold].&amp;[473]"/>
            <x15:cachedUniqueName index="260" name="[Range].[Units Sold].&amp;[474]"/>
            <x15:cachedUniqueName index="261" name="[Range].[Units Sold].&amp;[475]"/>
            <x15:cachedUniqueName index="262" name="[Range].[Units Sold].&amp;[476]"/>
            <x15:cachedUniqueName index="263" name="[Range].[Units Sold].&amp;[478]"/>
            <x15:cachedUniqueName index="264" name="[Range].[Units Sold].&amp;[479]"/>
            <x15:cachedUniqueName index="265" name="[Range].[Units Sold].&amp;[480]"/>
            <x15:cachedUniqueName index="266" name="[Range].[Units Sold].&amp;[481]"/>
            <x15:cachedUniqueName index="267" name="[Range].[Units Sold].&amp;[482]"/>
            <x15:cachedUniqueName index="268" name="[Range].[Units Sold].&amp;[483]"/>
            <x15:cachedUniqueName index="269" name="[Range].[Units Sold].&amp;[484]"/>
            <x15:cachedUniqueName index="270" name="[Range].[Units Sold].&amp;[485]"/>
            <x15:cachedUniqueName index="271" name="[Range].[Units Sold].&amp;[486]"/>
            <x15:cachedUniqueName index="272" name="[Range].[Units Sold].&amp;[487]"/>
            <x15:cachedUniqueName index="273" name="[Range].[Units Sold].&amp;[489]"/>
            <x15:cachedUniqueName index="274" name="[Range].[Units Sold].&amp;[490]"/>
            <x15:cachedUniqueName index="275" name="[Range].[Units Sold].&amp;[491]"/>
            <x15:cachedUniqueName index="276" name="[Range].[Units Sold].&amp;[492]"/>
            <x15:cachedUniqueName index="277" name="[Range].[Units Sold].&amp;[493]"/>
            <x15:cachedUniqueName index="278" name="[Range].[Units Sold].&amp;[494]"/>
            <x15:cachedUniqueName index="279" name="[Range].[Units Sold].&amp;[495]"/>
            <x15:cachedUniqueName index="280" name="[Range].[Units Sold].&amp;[496]"/>
            <x15:cachedUniqueName index="281" name="[Range].[Units Sold].&amp;[497]"/>
            <x15:cachedUniqueName index="282" name="[Range].[Units Sold].&amp;[498]"/>
            <x15:cachedUniqueName index="283" name="[Range].[Units Sold].&amp;[499]"/>
            <x15:cachedUniqueName index="284" name="[Range].[Units Sold].&amp;[500]"/>
            <x15:cachedUniqueName index="285" name="[Range].[Units Sold].&amp;[501]"/>
            <x15:cachedUniqueName index="286" name="[Range].[Units Sold].&amp;[504]"/>
            <x15:cachedUniqueName index="287" name="[Range].[Units Sold].&amp;[506]"/>
            <x15:cachedUniqueName index="288" name="[Range].[Units Sold].&amp;[507]"/>
            <x15:cachedUniqueName index="289" name="[Range].[Units Sold].&amp;[508]"/>
            <x15:cachedUniqueName index="290" name="[Range].[Units Sold].&amp;[509]"/>
            <x15:cachedUniqueName index="291" name="[Range].[Units Sold].&amp;[511]"/>
            <x15:cachedUniqueName index="292" name="[Range].[Units Sold].&amp;[512]"/>
            <x15:cachedUniqueName index="293" name="[Range].[Units Sold].&amp;[513]"/>
            <x15:cachedUniqueName index="294" name="[Range].[Units Sold].&amp;[516]"/>
            <x15:cachedUniqueName index="295" name="[Range].[Units Sold].&amp;[517]"/>
            <x15:cachedUniqueName index="296" name="[Range].[Units Sold].&amp;[518]"/>
            <x15:cachedUniqueName index="297" name="[Range].[Units Sold].&amp;[519]"/>
            <x15:cachedUniqueName index="298" name="[Range].[Units Sold].&amp;[520]"/>
            <x15:cachedUniqueName index="299" name="[Range].[Units Sold].&amp;[522]"/>
            <x15:cachedUniqueName index="300" name="[Range].[Units Sold].&amp;[525]"/>
            <x15:cachedUniqueName index="301" name="[Range].[Units Sold].&amp;[530]"/>
            <x15:cachedUniqueName index="302" name="[Range].[Units Sold].&amp;[531]"/>
            <x15:cachedUniqueName index="303" name="[Range].[Units Sold].&amp;[534]"/>
            <x15:cachedUniqueName index="304" name="[Range].[Units Sold].&amp;[535]"/>
            <x15:cachedUniqueName index="305" name="[Range].[Units Sold].&amp;[536]"/>
            <x15:cachedUniqueName index="306" name="[Range].[Units Sold].&amp;[537]"/>
            <x15:cachedUniqueName index="307" name="[Range].[Units Sold].&amp;[538]"/>
            <x15:cachedUniqueName index="308" name="[Range].[Units Sold].&amp;[539]"/>
            <x15:cachedUniqueName index="309" name="[Range].[Units Sold].&amp;[540]"/>
            <x15:cachedUniqueName index="310" name="[Range].[Units Sold].&amp;[541]"/>
            <x15:cachedUniqueName index="311" name="[Range].[Units Sold].&amp;[544]"/>
            <x15:cachedUniqueName index="312" name="[Range].[Units Sold].&amp;[545]"/>
            <x15:cachedUniqueName index="313" name="[Range].[Units Sold].&amp;[547]"/>
            <x15:cachedUniqueName index="314" name="[Range].[Units Sold].&amp;[551]"/>
            <x15:cachedUniqueName index="315" name="[Range].[Units Sold].&amp;[553]"/>
            <x15:cachedUniqueName index="316" name="[Range].[Units Sold].&amp;[554]"/>
            <x15:cachedUniqueName index="317" name="[Range].[Units Sold].&amp;[555]"/>
            <x15:cachedUniqueName index="318" name="[Range].[Units Sold].&amp;[556]"/>
            <x15:cachedUniqueName index="319" name="[Range].[Units Sold].&amp;[558]"/>
            <x15:cachedUniqueName index="320" name="[Range].[Units Sold].&amp;[559]"/>
            <x15:cachedUniqueName index="321" name="[Range].[Units Sold].&amp;[561]"/>
            <x15:cachedUniqueName index="322" name="[Range].[Units Sold].&amp;[562]"/>
            <x15:cachedUniqueName index="323" name="[Range].[Units Sold].&amp;[563]"/>
            <x15:cachedUniqueName index="324" name="[Range].[Units Sold].&amp;[564]"/>
            <x15:cachedUniqueName index="325" name="[Range].[Units Sold].&amp;[565]"/>
            <x15:cachedUniqueName index="326" name="[Range].[Units Sold].&amp;[566]"/>
            <x15:cachedUniqueName index="327" name="[Range].[Units Sold].&amp;[567]"/>
            <x15:cachedUniqueName index="328" name="[Range].[Units Sold].&amp;[568]"/>
            <x15:cachedUniqueName index="329" name="[Range].[Units Sold].&amp;[569]"/>
            <x15:cachedUniqueName index="330" name="[Range].[Units Sold].&amp;[571]"/>
            <x15:cachedUniqueName index="331" name="[Range].[Units Sold].&amp;[573]"/>
            <x15:cachedUniqueName index="332" name="[Range].[Units Sold].&amp;[574]"/>
            <x15:cachedUniqueName index="333" name="[Range].[Units Sold].&amp;[575]"/>
            <x15:cachedUniqueName index="334" name="[Range].[Units Sold].&amp;[576]"/>
            <x15:cachedUniqueName index="335" name="[Range].[Units Sold].&amp;[578]"/>
            <x15:cachedUniqueName index="336" name="[Range].[Units Sold].&amp;[579]"/>
            <x15:cachedUniqueName index="337" name="[Range].[Units Sold].&amp;[581]"/>
            <x15:cachedUniqueName index="338" name="[Range].[Units Sold].&amp;[583]"/>
            <x15:cachedUniqueName index="339" name="[Range].[Units Sold].&amp;[584]"/>
            <x15:cachedUniqueName index="340" name="[Range].[Units Sold].&amp;[585]"/>
            <x15:cachedUniqueName index="341" name="[Range].[Units Sold].&amp;[586]"/>
            <x15:cachedUniqueName index="342" name="[Range].[Units Sold].&amp;[588]"/>
            <x15:cachedUniqueName index="343" name="[Range].[Units Sold].&amp;[589]"/>
            <x15:cachedUniqueName index="344" name="[Range].[Units Sold].&amp;[592]"/>
            <x15:cachedUniqueName index="345" name="[Range].[Units Sold].&amp;[593]"/>
            <x15:cachedUniqueName index="346" name="[Range].[Units Sold].&amp;[594]"/>
            <x15:cachedUniqueName index="347" name="[Range].[Units Sold].&amp;[595]"/>
            <x15:cachedUniqueName index="348" name="[Range].[Units Sold].&amp;[596]"/>
            <x15:cachedUniqueName index="349" name="[Range].[Units Sold].&amp;[597]"/>
            <x15:cachedUniqueName index="350" name="[Range].[Units Sold].&amp;[599]"/>
            <x15:cachedUniqueName index="351" name="[Range].[Units Sold].&amp;[600]"/>
            <x15:cachedUniqueName index="352" name="[Range].[Units Sold].&amp;[601]"/>
            <x15:cachedUniqueName index="353" name="[Range].[Units Sold].&amp;[603]"/>
            <x15:cachedUniqueName index="354" name="[Range].[Units Sold].&amp;[604]"/>
            <x15:cachedUniqueName index="355" name="[Range].[Units Sold].&amp;[605]"/>
            <x15:cachedUniqueName index="356" name="[Range].[Units Sold].&amp;[606]"/>
            <x15:cachedUniqueName index="357" name="[Range].[Units Sold].&amp;[608]"/>
            <x15:cachedUniqueName index="358" name="[Range].[Units Sold].&amp;[609]"/>
            <x15:cachedUniqueName index="359" name="[Range].[Units Sold].&amp;[610]"/>
            <x15:cachedUniqueName index="360" name="[Range].[Units Sold].&amp;[611]"/>
            <x15:cachedUniqueName index="361" name="[Range].[Units Sold].&amp;[613]"/>
            <x15:cachedUniqueName index="362" name="[Range].[Units Sold].&amp;[614]"/>
            <x15:cachedUniqueName index="363" name="[Range].[Units Sold].&amp;[615]"/>
            <x15:cachedUniqueName index="364" name="[Range].[Units Sold].&amp;[616]"/>
            <x15:cachedUniqueName index="365" name="[Range].[Units Sold].&amp;[617]"/>
            <x15:cachedUniqueName index="366" name="[Range].[Units Sold].&amp;[618]"/>
            <x15:cachedUniqueName index="367" name="[Range].[Units Sold].&amp;[619]"/>
            <x15:cachedUniqueName index="368" name="[Range].[Units Sold].&amp;[620]"/>
            <x15:cachedUniqueName index="369" name="[Range].[Units Sold].&amp;[622]"/>
            <x15:cachedUniqueName index="370" name="[Range].[Units Sold].&amp;[626]"/>
            <x15:cachedUniqueName index="371" name="[Range].[Units Sold].&amp;[627]"/>
            <x15:cachedUniqueName index="372" name="[Range].[Units Sold].&amp;[630]"/>
            <x15:cachedUniqueName index="373" name="[Range].[Units Sold].&amp;[631]"/>
            <x15:cachedUniqueName index="374" name="[Range].[Units Sold].&amp;[633]"/>
            <x15:cachedUniqueName index="375" name="[Range].[Units Sold].&amp;[634]"/>
            <x15:cachedUniqueName index="376" name="[Range].[Units Sold].&amp;[635]"/>
            <x15:cachedUniqueName index="377" name="[Range].[Units Sold].&amp;[636]"/>
            <x15:cachedUniqueName index="378" name="[Range].[Units Sold].&amp;[639]"/>
            <x15:cachedUniqueName index="379" name="[Range].[Units Sold].&amp;[640]"/>
            <x15:cachedUniqueName index="380" name="[Range].[Units Sold].&amp;[641]"/>
            <x15:cachedUniqueName index="381" name="[Range].[Units Sold].&amp;[643]"/>
            <x15:cachedUniqueName index="382" name="[Range].[Units Sold].&amp;[644]"/>
            <x15:cachedUniqueName index="383" name="[Range].[Units Sold].&amp;[646]"/>
            <x15:cachedUniqueName index="384" name="[Range].[Units Sold].&amp;[647]"/>
            <x15:cachedUniqueName index="385" name="[Range].[Units Sold].&amp;[648]"/>
            <x15:cachedUniqueName index="386" name="[Range].[Units Sold].&amp;[649]"/>
            <x15:cachedUniqueName index="387" name="[Range].[Units Sold].&amp;[651]"/>
            <x15:cachedUniqueName index="388" name="[Range].[Units Sold].&amp;[653]"/>
            <x15:cachedUniqueName index="389" name="[Range].[Units Sold].&amp;[654]"/>
            <x15:cachedUniqueName index="390" name="[Range].[Units Sold].&amp;[655]"/>
            <x15:cachedUniqueName index="391" name="[Range].[Units Sold].&amp;[656]"/>
            <x15:cachedUniqueName index="392" name="[Range].[Units Sold].&amp;[657]"/>
            <x15:cachedUniqueName index="393" name="[Range].[Units Sold].&amp;[659]"/>
            <x15:cachedUniqueName index="394" name="[Range].[Units Sold].&amp;[660]"/>
            <x15:cachedUniqueName index="395" name="[Range].[Units Sold].&amp;[661]"/>
            <x15:cachedUniqueName index="396" name="[Range].[Units Sold].&amp;[662]"/>
            <x15:cachedUniqueName index="397" name="[Range].[Units Sold].&amp;[663]"/>
            <x15:cachedUniqueName index="398" name="[Range].[Units Sold].&amp;[665]"/>
            <x15:cachedUniqueName index="399" name="[Range].[Units Sold].&amp;[666]"/>
            <x15:cachedUniqueName index="400" name="[Range].[Units Sold].&amp;[667]"/>
            <x15:cachedUniqueName index="401" name="[Range].[Units Sold].&amp;[669]"/>
            <x15:cachedUniqueName index="402" name="[Range].[Units Sold].&amp;[670]"/>
            <x15:cachedUniqueName index="403" name="[Range].[Units Sold].&amp;[671]"/>
            <x15:cachedUniqueName index="404" name="[Range].[Units Sold].&amp;[672]"/>
            <x15:cachedUniqueName index="405" name="[Range].[Units Sold].&amp;[673]"/>
            <x15:cachedUniqueName index="406" name="[Range].[Units Sold].&amp;[674]"/>
            <x15:cachedUniqueName index="407" name="[Range].[Units Sold].&amp;[676]"/>
            <x15:cachedUniqueName index="408" name="[Range].[Units Sold].&amp;[679]"/>
            <x15:cachedUniqueName index="409" name="[Range].[Units Sold].&amp;[681]"/>
            <x15:cachedUniqueName index="410" name="[Range].[Units Sold].&amp;[684]"/>
            <x15:cachedUniqueName index="411" name="[Range].[Units Sold].&amp;[685]"/>
            <x15:cachedUniqueName index="412" name="[Range].[Units Sold].&amp;[686]"/>
            <x15:cachedUniqueName index="413" name="[Range].[Units Sold].&amp;[687]"/>
            <x15:cachedUniqueName index="414" name="[Range].[Units Sold].&amp;[689]"/>
            <x15:cachedUniqueName index="415" name="[Range].[Units Sold].&amp;[690]"/>
            <x15:cachedUniqueName index="416" name="[Range].[Units Sold].&amp;[692]"/>
            <x15:cachedUniqueName index="417" name="[Range].[Units Sold].&amp;[696]"/>
            <x15:cachedUniqueName index="418" name="[Range].[Units Sold].&amp;[698]"/>
            <x15:cachedUniqueName index="419" name="[Range].[Units Sold].&amp;[699]"/>
            <x15:cachedUniqueName index="420" name="[Range].[Units Sold].&amp;[700]"/>
            <x15:cachedUniqueName index="421" name="[Range].[Units Sold].&amp;[702]"/>
            <x15:cachedUniqueName index="422" name="[Range].[Units Sold].&amp;[705]"/>
            <x15:cachedUniqueName index="423" name="[Range].[Units Sold].&amp;[706]"/>
            <x15:cachedUniqueName index="424" name="[Range].[Units Sold].&amp;[708]"/>
            <x15:cachedUniqueName index="425" name="[Range].[Units Sold].&amp;[709]"/>
            <x15:cachedUniqueName index="426" name="[Range].[Units Sold].&amp;[710]"/>
            <x15:cachedUniqueName index="427" name="[Range].[Units Sold].&amp;[711]"/>
            <x15:cachedUniqueName index="428" name="[Range].[Units Sold].&amp;[712]"/>
            <x15:cachedUniqueName index="429" name="[Range].[Units Sold].&amp;[715]"/>
            <x15:cachedUniqueName index="430" name="[Range].[Units Sold].&amp;[716]"/>
            <x15:cachedUniqueName index="431" name="[Range].[Units Sold].&amp;[719]"/>
            <x15:cachedUniqueName index="432" name="[Range].[Units Sold].&amp;[720]"/>
            <x15:cachedUniqueName index="433" name="[Range].[Units Sold].&amp;[721]"/>
            <x15:cachedUniqueName index="434" name="[Range].[Units Sold].&amp;[722]"/>
            <x15:cachedUniqueName index="435" name="[Range].[Units Sold].&amp;[723]"/>
            <x15:cachedUniqueName index="436" name="[Range].[Units Sold].&amp;[726]"/>
            <x15:cachedUniqueName index="437" name="[Range].[Units Sold].&amp;[727]"/>
            <x15:cachedUniqueName index="438" name="[Range].[Units Sold].&amp;[729]"/>
            <x15:cachedUniqueName index="439" name="[Range].[Units Sold].&amp;[730]"/>
            <x15:cachedUniqueName index="440" name="[Range].[Units Sold].&amp;[732]"/>
            <x15:cachedUniqueName index="441" name="[Range].[Units Sold].&amp;[733]"/>
            <x15:cachedUniqueName index="442" name="[Range].[Units Sold].&amp;[736]"/>
            <x15:cachedUniqueName index="443" name="[Range].[Units Sold].&amp;[737]"/>
            <x15:cachedUniqueName index="444" name="[Range].[Units Sold].&amp;[738]"/>
            <x15:cachedUniqueName index="445" name="[Range].[Units Sold].&amp;[740]"/>
            <x15:cachedUniqueName index="446" name="[Range].[Units Sold].&amp;[741]"/>
            <x15:cachedUniqueName index="447" name="[Range].[Units Sold].&amp;[743]"/>
            <x15:cachedUniqueName index="448" name="[Range].[Units Sold].&amp;[744]"/>
            <x15:cachedUniqueName index="449" name="[Range].[Units Sold].&amp;[746]"/>
            <x15:cachedUniqueName index="450" name="[Range].[Units Sold].&amp;[747]"/>
            <x15:cachedUniqueName index="451" name="[Range].[Units Sold].&amp;[748]"/>
            <x15:cachedUniqueName index="452" name="[Range].[Units Sold].&amp;[749]"/>
            <x15:cachedUniqueName index="453" name="[Range].[Units Sold].&amp;[750]"/>
            <x15:cachedUniqueName index="454" name="[Range].[Units Sold].&amp;[752]"/>
            <x15:cachedUniqueName index="455" name="[Range].[Units Sold].&amp;[755]"/>
            <x15:cachedUniqueName index="456" name="[Range].[Units Sold].&amp;[757]"/>
            <x15:cachedUniqueName index="457" name="[Range].[Units Sold].&amp;[760]"/>
            <x15:cachedUniqueName index="458" name="[Range].[Units Sold].&amp;[761]"/>
            <x15:cachedUniqueName index="459" name="[Range].[Units Sold].&amp;[762]"/>
            <x15:cachedUniqueName index="460" name="[Range].[Units Sold].&amp;[763]"/>
            <x15:cachedUniqueName index="461" name="[Range].[Units Sold].&amp;[764]"/>
            <x15:cachedUniqueName index="462" name="[Range].[Units Sold].&amp;[765]"/>
            <x15:cachedUniqueName index="463" name="[Range].[Units Sold].&amp;[766]"/>
            <x15:cachedUniqueName index="464" name="[Range].[Units Sold].&amp;[768]"/>
            <x15:cachedUniqueName index="465" name="[Range].[Units Sold].&amp;[769]"/>
            <x15:cachedUniqueName index="466" name="[Range].[Units Sold].&amp;[773]"/>
            <x15:cachedUniqueName index="467" name="[Range].[Units Sold].&amp;[774]"/>
            <x15:cachedUniqueName index="468" name="[Range].[Units Sold].&amp;[775]"/>
            <x15:cachedUniqueName index="469" name="[Range].[Units Sold].&amp;[776]"/>
            <x15:cachedUniqueName index="470" name="[Range].[Units Sold].&amp;[777]"/>
            <x15:cachedUniqueName index="471" name="[Range].[Units Sold].&amp;[778]"/>
            <x15:cachedUniqueName index="472" name="[Range].[Units Sold].&amp;[779]"/>
            <x15:cachedUniqueName index="473" name="[Range].[Units Sold].&amp;[780]"/>
            <x15:cachedUniqueName index="474" name="[Range].[Units Sold].&amp;[783]"/>
            <x15:cachedUniqueName index="475" name="[Range].[Units Sold].&amp;[785]"/>
            <x15:cachedUniqueName index="476" name="[Range].[Units Sold].&amp;[786]"/>
            <x15:cachedUniqueName index="477" name="[Range].[Units Sold].&amp;[787]"/>
            <x15:cachedUniqueName index="478" name="[Range].[Units Sold].&amp;[789]"/>
            <x15:cachedUniqueName index="479" name="[Range].[Units Sold].&amp;[793]"/>
            <x15:cachedUniqueName index="480" name="[Range].[Units Sold].&amp;[794]"/>
            <x15:cachedUniqueName index="481" name="[Range].[Units Sold].&amp;[795]"/>
            <x15:cachedUniqueName index="482" name="[Range].[Units Sold].&amp;[796]"/>
            <x15:cachedUniqueName index="483" name="[Range].[Units Sold].&amp;[797]"/>
            <x15:cachedUniqueName index="484" name="[Range].[Units Sold].&amp;[798]"/>
            <x15:cachedUniqueName index="485" name="[Range].[Units Sold].&amp;[800]"/>
            <x15:cachedUniqueName index="486" name="[Range].[Units Sold].&amp;[803]"/>
            <x15:cachedUniqueName index="487" name="[Range].[Units Sold].&amp;[804]"/>
            <x15:cachedUniqueName index="488" name="[Range].[Units Sold].&amp;[805]"/>
            <x15:cachedUniqueName index="489" name="[Range].[Units Sold].&amp;[807]"/>
            <x15:cachedUniqueName index="490" name="[Range].[Units Sold].&amp;[808]"/>
            <x15:cachedUniqueName index="491" name="[Range].[Units Sold].&amp;[809]"/>
            <x15:cachedUniqueName index="492" name="[Range].[Units Sold].&amp;[810]"/>
            <x15:cachedUniqueName index="493" name="[Range].[Units Sold].&amp;[811]"/>
            <x15:cachedUniqueName index="494" name="[Range].[Units Sold].&amp;[812]"/>
            <x15:cachedUniqueName index="495" name="[Range].[Units Sold].&amp;[813]"/>
            <x15:cachedUniqueName index="496" name="[Range].[Units Sold].&amp;[814]"/>
            <x15:cachedUniqueName index="497" name="[Range].[Units Sold].&amp;[815]"/>
            <x15:cachedUniqueName index="498" name="[Range].[Units Sold].&amp;[816]"/>
            <x15:cachedUniqueName index="499" name="[Range].[Units Sold].&amp;[820]"/>
            <x15:cachedUniqueName index="500" name="[Range].[Units Sold].&amp;[821]"/>
            <x15:cachedUniqueName index="501" name="[Range].[Units Sold].&amp;[823]"/>
            <x15:cachedUniqueName index="502" name="[Range].[Units Sold].&amp;[824]"/>
            <x15:cachedUniqueName index="503" name="[Range].[Units Sold].&amp;[825]"/>
            <x15:cachedUniqueName index="504" name="[Range].[Units Sold].&amp;[828]"/>
            <x15:cachedUniqueName index="505" name="[Range].[Units Sold].&amp;[837]"/>
            <x15:cachedUniqueName index="506" name="[Range].[Units Sold].&amp;[839]"/>
            <x15:cachedUniqueName index="507" name="[Range].[Units Sold].&amp;[840]"/>
            <x15:cachedUniqueName index="508" name="[Range].[Units Sold].&amp;[841]"/>
            <x15:cachedUniqueName index="509" name="[Range].[Units Sold].&amp;[842]"/>
            <x15:cachedUniqueName index="510" name="[Range].[Units Sold].&amp;[844]"/>
            <x15:cachedUniqueName index="511" name="[Range].[Units Sold].&amp;[846]"/>
            <x15:cachedUniqueName index="512" name="[Range].[Units Sold].&amp;[847]"/>
            <x15:cachedUniqueName index="513" name="[Range].[Units Sold].&amp;[851]"/>
            <x15:cachedUniqueName index="514" name="[Range].[Units Sold].&amp;[855]"/>
            <x15:cachedUniqueName index="515" name="[Range].[Units Sold].&amp;[856]"/>
            <x15:cachedUniqueName index="516" name="[Range].[Units Sold].&amp;[858]"/>
            <x15:cachedUniqueName index="517" name="[Range].[Units Sold].&amp;[859]"/>
            <x15:cachedUniqueName index="518" name="[Range].[Units Sold].&amp;[860]"/>
            <x15:cachedUniqueName index="519" name="[Range].[Units Sold].&amp;[862]"/>
            <x15:cachedUniqueName index="520" name="[Range].[Units Sold].&amp;[863]"/>
            <x15:cachedUniqueName index="521" name="[Range].[Units Sold].&amp;[864]"/>
            <x15:cachedUniqueName index="522" name="[Range].[Units Sold].&amp;[866]"/>
            <x15:cachedUniqueName index="523" name="[Range].[Units Sold].&amp;[869]"/>
            <x15:cachedUniqueName index="524" name="[Range].[Units Sold].&amp;[870]"/>
            <x15:cachedUniqueName index="525" name="[Range].[Units Sold].&amp;[871]"/>
            <x15:cachedUniqueName index="526" name="[Range].[Units Sold].&amp;[872]"/>
            <x15:cachedUniqueName index="527" name="[Range].[Units Sold].&amp;[873]"/>
            <x15:cachedUniqueName index="528" name="[Range].[Units Sold].&amp;[874]"/>
            <x15:cachedUniqueName index="529" name="[Range].[Units Sold].&amp;[877]"/>
            <x15:cachedUniqueName index="530" name="[Range].[Units Sold].&amp;[878]"/>
            <x15:cachedUniqueName index="531" name="[Range].[Units Sold].&amp;[880]"/>
            <x15:cachedUniqueName index="532" name="[Range].[Units Sold].&amp;[881]"/>
            <x15:cachedUniqueName index="533" name="[Range].[Units Sold].&amp;[883]"/>
            <x15:cachedUniqueName index="534" name="[Range].[Units Sold].&amp;[884]"/>
            <x15:cachedUniqueName index="535" name="[Range].[Units Sold].&amp;[885]"/>
            <x15:cachedUniqueName index="536" name="[Range].[Units Sold].&amp;[887]"/>
            <x15:cachedUniqueName index="537" name="[Range].[Units Sold].&amp;[890]"/>
            <x15:cachedUniqueName index="538" name="[Range].[Units Sold].&amp;[891]"/>
            <x15:cachedUniqueName index="539" name="[Range].[Units Sold].&amp;[892]"/>
            <x15:cachedUniqueName index="540" name="[Range].[Units Sold].&amp;[893]"/>
            <x15:cachedUniqueName index="541" name="[Range].[Units Sold].&amp;[895]"/>
            <x15:cachedUniqueName index="542" name="[Range].[Units Sold].&amp;[896]"/>
            <x15:cachedUniqueName index="543" name="[Range].[Units Sold].&amp;[898]"/>
            <x15:cachedUniqueName index="544" name="[Range].[Units Sold].&amp;[899]"/>
            <x15:cachedUniqueName index="545" name="[Range].[Units Sold].&amp;[900]"/>
            <x15:cachedUniqueName index="546" name="[Range].[Units Sold].&amp;[902]"/>
            <x15:cachedUniqueName index="547" name="[Range].[Units Sold].&amp;[903]"/>
            <x15:cachedUniqueName index="548" name="[Range].[Units Sold].&amp;[905]"/>
            <x15:cachedUniqueName index="549" name="[Range].[Units Sold].&amp;[906]"/>
            <x15:cachedUniqueName index="550" name="[Range].[Units Sold].&amp;[907]"/>
            <x15:cachedUniqueName index="551" name="[Range].[Units Sold].&amp;[909]"/>
            <x15:cachedUniqueName index="552" name="[Range].[Units Sold].&amp;[910]"/>
            <x15:cachedUniqueName index="553" name="[Range].[Units Sold].&amp;[911]"/>
            <x15:cachedUniqueName index="554" name="[Range].[Units Sold].&amp;[912]"/>
            <x15:cachedUniqueName index="555" name="[Range].[Units Sold].&amp;[913]"/>
            <x15:cachedUniqueName index="556" name="[Range].[Units Sold].&amp;[914]"/>
            <x15:cachedUniqueName index="557" name="[Range].[Units Sold].&amp;[915]"/>
            <x15:cachedUniqueName index="558" name="[Range].[Units Sold].&amp;[919]"/>
            <x15:cachedUniqueName index="559" name="[Range].[Units Sold].&amp;[920]"/>
            <x15:cachedUniqueName index="560" name="[Range].[Units Sold].&amp;[922]"/>
            <x15:cachedUniqueName index="561" name="[Range].[Units Sold].&amp;[924]"/>
            <x15:cachedUniqueName index="562" name="[Range].[Units Sold].&amp;[925]"/>
            <x15:cachedUniqueName index="563" name="[Range].[Units Sold].&amp;[926]"/>
            <x15:cachedUniqueName index="564" name="[Range].[Units Sold].&amp;[928]"/>
            <x15:cachedUniqueName index="565" name="[Range].[Units Sold].&amp;[930]"/>
            <x15:cachedUniqueName index="566" name="[Range].[Units Sold].&amp;[931]"/>
            <x15:cachedUniqueName index="567" name="[Range].[Units Sold].&amp;[933]"/>
            <x15:cachedUniqueName index="568" name="[Range].[Units Sold].&amp;[934]"/>
            <x15:cachedUniqueName index="569" name="[Range].[Units Sold].&amp;[936]"/>
            <x15:cachedUniqueName index="570" name="[Range].[Units Sold].&amp;[938]"/>
            <x15:cachedUniqueName index="571" name="[Range].[Units Sold].&amp;[939]"/>
            <x15:cachedUniqueName index="572" name="[Range].[Units Sold].&amp;[940]"/>
            <x15:cachedUniqueName index="573" name="[Range].[Units Sold].&amp;[941]"/>
            <x15:cachedUniqueName index="574" name="[Range].[Units Sold].&amp;[945]"/>
            <x15:cachedUniqueName index="575" name="[Range].[Units Sold].&amp;[948]"/>
            <x15:cachedUniqueName index="576" name="[Range].[Units Sold].&amp;[949]"/>
            <x15:cachedUniqueName index="577" name="[Range].[Units Sold].&amp;[951]"/>
            <x15:cachedUniqueName index="578" name="[Range].[Units Sold].&amp;[952]"/>
            <x15:cachedUniqueName index="579" name="[Range].[Units Sold].&amp;[953]"/>
            <x15:cachedUniqueName index="580" name="[Range].[Units Sold].&amp;[954]"/>
            <x15:cachedUniqueName index="581" name="[Range].[Units Sold].&amp;[957]"/>
            <x15:cachedUniqueName index="582" name="[Range].[Units Sold].&amp;[960]"/>
            <x15:cachedUniqueName index="583" name="[Range].[Units Sold].&amp;[961]"/>
            <x15:cachedUniqueName index="584" name="[Range].[Units Sold].&amp;[962]"/>
            <x15:cachedUniqueName index="585" name="[Range].[Units Sold].&amp;[963]"/>
            <x15:cachedUniqueName index="586" name="[Range].[Units Sold].&amp;[964]"/>
            <x15:cachedUniqueName index="587" name="[Range].[Units Sold].&amp;[965]"/>
            <x15:cachedUniqueName index="588" name="[Range].[Units Sold].&amp;[967]"/>
            <x15:cachedUniqueName index="589" name="[Range].[Units Sold].&amp;[969]"/>
            <x15:cachedUniqueName index="590" name="[Range].[Units Sold].&amp;[972]"/>
            <x15:cachedUniqueName index="591" name="[Range].[Units Sold].&amp;[973]"/>
            <x15:cachedUniqueName index="592" name="[Range].[Units Sold].&amp;[978]"/>
            <x15:cachedUniqueName index="593" name="[Range].[Units Sold].&amp;[980]"/>
            <x15:cachedUniqueName index="594" name="[Range].[Units Sold].&amp;[981]"/>
            <x15:cachedUniqueName index="595" name="[Range].[Units Sold].&amp;[983]"/>
            <x15:cachedUniqueName index="596" name="[Range].[Units Sold].&amp;[985]"/>
            <x15:cachedUniqueName index="597" name="[Range].[Units Sold].&amp;[987]"/>
            <x15:cachedUniqueName index="598" name="[Range].[Units Sold].&amp;[988]"/>
            <x15:cachedUniqueName index="599" name="[Range].[Units Sold].&amp;[989]"/>
            <x15:cachedUniqueName index="600" name="[Range].[Units Sold].&amp;[990]"/>
            <x15:cachedUniqueName index="601" name="[Range].[Units Sold].&amp;[991]"/>
            <x15:cachedUniqueName index="602" name="[Range].[Units Sold].&amp;[993]"/>
            <x15:cachedUniqueName index="603" name="[Range].[Units Sold].&amp;[994]"/>
            <x15:cachedUniqueName index="604" name="[Range].[Units Sold].&amp;[995]"/>
            <x15:cachedUniqueName index="605" name="[Range].[Units Sold].&amp;[996]"/>
            <x15:cachedUniqueName index="606" name="[Range].[Units Sold].&amp;[997]"/>
            <x15:cachedUniqueName index="607" name="[Range].[Units Sold].&amp;[998]"/>
            <x15:cachedUniqueName index="608" name="[Range].[Units Sold].&amp;[999]"/>
          </x15:cachedUniqueNames>
        </ext>
      </extLst>
    </cacheField>
    <cacheField name="[Range].[Date (Quarter)].[Date (Quarter)]" caption="Date (Quarter)" numFmtId="0" hierarchy="12" level="1">
      <sharedItems containsSemiMixedTypes="0" containsNonDate="0" containsString="0"/>
    </cacheField>
  </cacheFields>
  <cacheHierarchies count="32">
    <cacheHierarchy uniqueName="[Range].[Product Name]" caption="Product Name" attribute="1" defaultMemberUniqueName="[Range].[Product Name].[All]" allUniqueName="[Range].[Product Name].[All]" dimensionUniqueName="[Range]" displayFolder="" count="2" memberValueDatatype="130" unbalanced="0"/>
    <cacheHierarchy uniqueName="[Range].[Company]" caption="Company" attribute="1" defaultMemberUniqueName="[Range].[Company].[All]" allUniqueName="[Range].[Company].[All]" dimensionUniqueName="[Range]" displayFolder="" count="2" memberValueDatatype="130" unbalanced="0"/>
    <cacheHierarchy uniqueName="[Range].[Export Country]" caption="Export Country" attribute="1" defaultMemberUniqueName="[Range].[Export Country].[All]" allUniqueName="[Range].[Export Country].[All]" dimensionUniqueName="[Range]" displayFolder="" count="2" memberValueDatatype="130" unbalanced="0"/>
    <cacheHierarchy uniqueName="[Range].[Date]" caption="Date" attribute="1" time="1" defaultMemberUniqueName="[Range].[Date].[All]" allUniqueName="[Range].[Date].[All]" dimensionUniqueName="[Range]" displayFolder="" count="0" memberValueDatatype="7" unbalanced="0"/>
    <cacheHierarchy uniqueName="[Range].[Units Sold]" caption="Units Sold" attribute="1" defaultMemberUniqueName="[Range].[Units Sold].[All]" allUniqueName="[Range].[Units Sold].[All]" dimensionUniqueName="[Range]" displayFolder="" count="2" memberValueDatatype="20" unbalanced="0">
      <fieldsUsage count="2">
        <fieldUsage x="-1"/>
        <fieldUsage x="1"/>
      </fieldsUsage>
    </cacheHierarchy>
    <cacheHierarchy uniqueName="[Range].[unit_price]" caption="unit_price" attribute="1" defaultMemberUniqueName="[Range].[unit_price].[All]" allUniqueName="[Range].[unit_price].[All]" dimensionUniqueName="[Range]" displayFolder="" count="0" memberValueDatatype="5" unbalanced="0"/>
    <cacheHierarchy uniqueName="[Range].[Total Profit]" caption="Total Profit" attribute="1" defaultMemberUniqueName="[Range].[Total Profit].[All]" allUniqueName="[Range].[Total Profit].[All]" dimensionUniqueName="[Range]" displayFolder="" count="0" memberValueDatatype="5" unbalanced="0"/>
    <cacheHierarchy uniqueName="[Range].[Profit per unit]" caption="Profit per unit" attribute="1" defaultMemberUniqueName="[Range].[Profit per unit].[All]" allUniqueName="[Range].[Profit per unit].[All]" dimensionUniqueName="[Range]" displayFolder="" count="0" memberValueDatatype="5" unbalanced="0"/>
    <cacheHierarchy uniqueName="[Range].[Export Value]" caption="Export Value" attribute="1" defaultMemberUniqueName="[Range].[Export Value].[All]" allUniqueName="[Range].[Export Value].[All]" dimensionUniqueName="[Range]" displayFolder="" count="0" memberValueDatatype="5" unbalanced="0"/>
    <cacheHierarchy uniqueName="[Range].[Destination Port]" caption="Destination Port" attribute="1" defaultMemberUniqueName="[Range].[Destination Port].[All]" allUniqueName="[Range].[Destination Port].[All]" dimensionUniqueName="[Range]" displayFolder="" count="0" memberValueDatatype="130" unbalanced="0"/>
    <cacheHierarchy uniqueName="[Range].[Transportation Mode]" caption="Transportation Mode" attribute="1" defaultMemberUniqueName="[Range].[Transportation Mode].[All]" allUniqueName="[Range].[Transportation Mode].[All]" dimensionUniqueName="[Range]" displayFolder="" count="0" memberValueDatatype="130" unbalanced="0"/>
    <cacheHierarchy uniqueName="[Range].[Date (Year)]" caption="Date (Year)" attribute="1" defaultMemberUniqueName="[Range].[Date (Year)].[All]" allUniqueName="[Range].[Date (Year)].[All]" dimensionUniqueName="[Range]" displayFolder="" count="2" memberValueDatatype="130" unbalanced="0"/>
    <cacheHierarchy uniqueName="[Range].[Date (Quarter)]" caption="Date (Quarter)" attribute="1" defaultMemberUniqueName="[Range].[Date (Quarter)].[All]" allUniqueName="[Range].[Date (Quarter)].[All]" dimensionUniqueName="[Range]" displayFolder="" count="2" memberValueDatatype="130" unbalanced="0">
      <fieldsUsage count="2">
        <fieldUsage x="-1"/>
        <fieldUsage x="2"/>
      </fieldsUsage>
    </cacheHierarchy>
    <cacheHierarchy uniqueName="[Range].[Date (Month)]" caption="Date (Month)" attribute="1" defaultMemberUniqueName="[Range].[Date (Month)].[All]" allUniqueName="[Range].[Date (Month)].[All]" dimensionUniqueName="[Range]" displayFolder="" count="0" memberValueDatatype="130" unbalanced="0"/>
    <cacheHierarchy uniqueName="[Range].[Date (Month Index)]" caption="Date (Month Index)" attribute="1" defaultMemberUniqueName="[Range].[Date (Month Index)].[All]" allUniqueName="[Range].[Date (Month Index)].[All]" dimensionUniqueName="[Range]" displayFolder="" count="0" memberValueDatatype="20" unbalanced="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Export Value]" caption="Sum of Export Value" measure="1" displayFolder="" measureGroup="Range" count="0" hidden="1">
      <extLst>
        <ext xmlns:x15="http://schemas.microsoft.com/office/spreadsheetml/2010/11/main" uri="{B97F6D7D-B522-45F9-BDA1-12C45D357490}">
          <x15:cacheHierarchy aggregatedColumn="8"/>
        </ext>
      </extLst>
    </cacheHierarchy>
    <cacheHierarchy uniqueName="[Measures].[Sum of Units Sold]" caption="Sum of Units Sold" measure="1" displayFolder="" measureGroup="Range" count="0" hidden="1">
      <extLst>
        <ext xmlns:x15="http://schemas.microsoft.com/office/spreadsheetml/2010/11/main" uri="{B97F6D7D-B522-45F9-BDA1-12C45D357490}">
          <x15:cacheHierarchy aggregatedColumn="4"/>
        </ext>
      </extLst>
    </cacheHierarchy>
    <cacheHierarchy uniqueName="[Measures].[Sum of Profit per unit]" caption="Sum of Profit per unit" measure="1" displayFolder="" measureGroup="Range" count="0" oneField="1" hidden="1">
      <fieldsUsage count="1">
        <fieldUsage x="0"/>
      </fieldsUsage>
      <extLst>
        <ext xmlns:x15="http://schemas.microsoft.com/office/spreadsheetml/2010/11/main" uri="{B97F6D7D-B522-45F9-BDA1-12C45D357490}">
          <x15:cacheHierarchy aggregatedColumn="7"/>
        </ext>
      </extLst>
    </cacheHierarchy>
    <cacheHierarchy uniqueName="[Measures].[Sum of Total Profit]" caption="Sum of Total Profit" measure="1" displayFolder="" measureGroup="Range" count="0" hidden="1">
      <extLst>
        <ext xmlns:x15="http://schemas.microsoft.com/office/spreadsheetml/2010/11/main" uri="{B97F6D7D-B522-45F9-BDA1-12C45D357490}">
          <x15:cacheHierarchy aggregatedColumn="6"/>
        </ext>
      </extLst>
    </cacheHierarchy>
    <cacheHierarchy uniqueName="[Measures].[Count of Product Name]" caption="Count of Product Name" measure="1" displayFolder="" measureGroup="Range" count="0" hidden="1">
      <extLst>
        <ext xmlns:x15="http://schemas.microsoft.com/office/spreadsheetml/2010/11/main" uri="{B97F6D7D-B522-45F9-BDA1-12C45D357490}">
          <x15:cacheHierarchy aggregatedColumn="0"/>
        </ext>
      </extLst>
    </cacheHierarchy>
    <cacheHierarchy uniqueName="[Measures].[Distinct Count of Product Name]" caption="Distinct Count of Product Name" measure="1" displayFolder="" measureGroup="Range" count="0" hidden="1">
      <extLst>
        <ext xmlns:x15="http://schemas.microsoft.com/office/spreadsheetml/2010/11/main" uri="{B97F6D7D-B522-45F9-BDA1-12C45D357490}">
          <x15:cacheHierarchy aggregatedColumn="0"/>
        </ext>
      </extLst>
    </cacheHierarchy>
    <cacheHierarchy uniqueName="[Measures].[Count of Export Country]" caption="Count of Export Country" measure="1" displayFolder="" measureGroup="Range" count="0" hidden="1">
      <extLst>
        <ext xmlns:x15="http://schemas.microsoft.com/office/spreadsheetml/2010/11/main" uri="{B97F6D7D-B522-45F9-BDA1-12C45D357490}">
          <x15:cacheHierarchy aggregatedColumn="2"/>
        </ext>
      </extLst>
    </cacheHierarchy>
    <cacheHierarchy uniqueName="[Measures].[Distinct Count of Export Country]" caption="Distinct Count of Export Country" measure="1" displayFolder="" measureGroup="Range" count="0" hidden="1">
      <extLst>
        <ext xmlns:x15="http://schemas.microsoft.com/office/spreadsheetml/2010/11/main" uri="{B97F6D7D-B522-45F9-BDA1-12C45D357490}">
          <x15:cacheHierarchy aggregatedColumn="2"/>
        </ext>
      </extLst>
    </cacheHierarchy>
    <cacheHierarchy uniqueName="[Measures].[Count of Transportation Mode]" caption="Count of Transportation Mode" measure="1" displayFolder="" measureGroup="Range" count="0" hidden="1">
      <extLst>
        <ext xmlns:x15="http://schemas.microsoft.com/office/spreadsheetml/2010/11/main" uri="{B97F6D7D-B522-45F9-BDA1-12C45D357490}">
          <x15:cacheHierarchy aggregatedColumn="10"/>
        </ext>
      </extLst>
    </cacheHierarchy>
    <cacheHierarchy uniqueName="[Measures].[Sum of unit_price]" caption="Sum of unit_price" measure="1" displayFolder="" measureGroup="Range" count="0" hidden="1">
      <extLst>
        <ext xmlns:x15="http://schemas.microsoft.com/office/spreadsheetml/2010/11/main" uri="{B97F6D7D-B522-45F9-BDA1-12C45D357490}">
          <x15:cacheHierarchy aggregatedColumn="5"/>
        </ext>
      </extLst>
    </cacheHierarchy>
    <cacheHierarchy uniqueName="[Measures].[Average of unit_price]" caption="Average of unit_price" measure="1" displayFolder="" measureGroup="Range" count="0" hidden="1">
      <extLst>
        <ext xmlns:x15="http://schemas.microsoft.com/office/spreadsheetml/2010/11/main" uri="{B97F6D7D-B522-45F9-BDA1-12C45D357490}">
          <x15:cacheHierarchy aggregatedColumn="5"/>
        </ext>
      </extLst>
    </cacheHierarchy>
    <cacheHierarchy uniqueName="[Measures].[Max of Export Value]" caption="Max of Export Value" measure="1" displayFolder="" measureGroup="Range" count="0" hidden="1">
      <extLst>
        <ext xmlns:x15="http://schemas.microsoft.com/office/spreadsheetml/2010/11/main" uri="{B97F6D7D-B522-45F9-BDA1-12C45D357490}">
          <x15:cacheHierarchy aggregatedColumn="8"/>
        </ext>
      </extLst>
    </cacheHierarchy>
    <cacheHierarchy uniqueName="[Measures].[Average of Profit per unit]" caption="Average of Profit per unit" measure="1" displayFolder="" measureGroup="Range" count="0" hidden="1">
      <extLst>
        <ext xmlns:x15="http://schemas.microsoft.com/office/spreadsheetml/2010/11/main" uri="{B97F6D7D-B522-45F9-BDA1-12C45D357490}">
          <x15:cacheHierarchy aggregatedColumn="7"/>
        </ext>
      </extLst>
    </cacheHierarchy>
    <cacheHierarchy uniqueName="[Measures].[Count of Units Sold]" caption="Count of Units Sold" measure="1" displayFolder="" measureGroup="Range" count="0" hidden="1">
      <extLst>
        <ext xmlns:x15="http://schemas.microsoft.com/office/spreadsheetml/2010/11/main" uri="{B97F6D7D-B522-45F9-BDA1-12C45D357490}">
          <x15:cacheHierarchy aggregatedColumn="4"/>
        </ext>
      </extLst>
    </cacheHierarchy>
    <cacheHierarchy uniqueName="[Measures].[Max of Units Sold]" caption="Max of Units Sold" measure="1" displayFolder="" measureGroup="Range" count="0" hidden="1">
      <extLst>
        <ext xmlns:x15="http://schemas.microsoft.com/office/spreadsheetml/2010/11/main" uri="{B97F6D7D-B522-45F9-BDA1-12C45D357490}">
          <x15:cacheHierarchy aggregatedColumn="4"/>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604.854404745369" backgroundQuery="1" createdVersion="3" refreshedVersion="8" minRefreshableVersion="3" recordCount="0" supportSubquery="1" supportAdvancedDrill="1" xr:uid="{3E29418A-4413-4E5C-8088-CEBDE5D38A27}">
  <cacheSource type="external" connectionId="1">
    <extLst>
      <ext xmlns:x14="http://schemas.microsoft.com/office/spreadsheetml/2009/9/main" uri="{F057638F-6D5F-4e77-A914-E7F072B9BCA8}">
        <x14:sourceConnection name="ThisWorkbookDataModel"/>
      </ext>
    </extLst>
  </cacheSource>
  <cacheFields count="0"/>
  <cacheHierarchies count="32">
    <cacheHierarchy uniqueName="[Range].[Product Name]" caption="Product Name" attribute="1" defaultMemberUniqueName="[Range].[Product Name].[All]" allUniqueName="[Range].[Product Name].[All]" dimensionUniqueName="[Range]" displayFolder="" count="2" memberValueDatatype="130" unbalanced="0"/>
    <cacheHierarchy uniqueName="[Range].[Company]" caption="Company" attribute="1" defaultMemberUniqueName="[Range].[Company].[All]" allUniqueName="[Range].[Company].[All]" dimensionUniqueName="[Range]" displayFolder="" count="0" memberValueDatatype="130" unbalanced="0"/>
    <cacheHierarchy uniqueName="[Range].[Export Country]" caption="Export Country" attribute="1" defaultMemberUniqueName="[Range].[Export Country].[All]" allUniqueName="[Range].[Export Country].[All]" dimensionUniqueName="[Range]" displayFolder="" count="2" memberValueDatatype="130" unbalanced="0"/>
    <cacheHierarchy uniqueName="[Range].[Date]" caption="Date" attribute="1" time="1" defaultMemberUniqueName="[Range].[Date].[All]" allUniqueName="[Range].[Date].[All]" dimensionUniqueName="[Range]" displayFolder="" count="0" memberValueDatatype="7" unbalanced="0"/>
    <cacheHierarchy uniqueName="[Range].[Units Sold]" caption="Units Sold" attribute="1" defaultMemberUniqueName="[Range].[Units Sold].[All]" allUniqueName="[Range].[Units Sold].[All]" dimensionUniqueName="[Range]" displayFolder="" count="0" memberValueDatatype="20" unbalanced="0"/>
    <cacheHierarchy uniqueName="[Range].[unit_price]" caption="unit_price" attribute="1" defaultMemberUniqueName="[Range].[unit_price].[All]" allUniqueName="[Range].[unit_price].[All]" dimensionUniqueName="[Range]" displayFolder="" count="0" memberValueDatatype="5" unbalanced="0"/>
    <cacheHierarchy uniqueName="[Range].[Total Profit]" caption="Total Profit" attribute="1" defaultMemberUniqueName="[Range].[Total Profit].[All]" allUniqueName="[Range].[Total Profit].[All]" dimensionUniqueName="[Range]" displayFolder="" count="0" memberValueDatatype="5" unbalanced="0"/>
    <cacheHierarchy uniqueName="[Range].[Profit per unit]" caption="Profit per unit" attribute="1" defaultMemberUniqueName="[Range].[Profit per unit].[All]" allUniqueName="[Range].[Profit per unit].[All]" dimensionUniqueName="[Range]" displayFolder="" count="0" memberValueDatatype="5" unbalanced="0"/>
    <cacheHierarchy uniqueName="[Range].[Export Value]" caption="Export Value" attribute="1" defaultMemberUniqueName="[Range].[Export Value].[All]" allUniqueName="[Range].[Export Value].[All]" dimensionUniqueName="[Range]" displayFolder="" count="0" memberValueDatatype="5" unbalanced="0"/>
    <cacheHierarchy uniqueName="[Range].[Destination Port]" caption="Destination Port" attribute="1" defaultMemberUniqueName="[Range].[Destination Port].[All]" allUniqueName="[Range].[Destination Port].[All]" dimensionUniqueName="[Range]" displayFolder="" count="0" memberValueDatatype="130" unbalanced="0"/>
    <cacheHierarchy uniqueName="[Range].[Transportation Mode]" caption="Transportation Mode" attribute="1" defaultMemberUniqueName="[Range].[Transportation Mode].[All]" allUniqueName="[Range].[Transportation Mode].[All]" dimensionUniqueName="[Range]" displayFolder="" count="0" memberValueDatatype="130" unbalanced="0"/>
    <cacheHierarchy uniqueName="[Range].[Date (Year)]" caption="Date (Year)" attribute="1" defaultMemberUniqueName="[Range].[Date (Year)].[All]" allUniqueName="[Range].[Date (Year)].[All]" dimensionUniqueName="[Range]" displayFolder="" count="2" memberValueDatatype="130" unbalanced="0"/>
    <cacheHierarchy uniqueName="[Range].[Date (Quarter)]" caption="Date (Quarter)" attribute="1" defaultMemberUniqueName="[Range].[Date (Quarter)].[All]" allUniqueName="[Range].[Date (Quarter)].[All]" dimensionUniqueName="[Range]" displayFolder="" count="2" memberValueDatatype="130" unbalanced="0"/>
    <cacheHierarchy uniqueName="[Range].[Date (Month)]" caption="Date (Month)" attribute="1" defaultMemberUniqueName="[Range].[Date (Month)].[All]" allUniqueName="[Range].[Date (Month)].[All]" dimensionUniqueName="[Range]" displayFolder="" count="0" memberValueDatatype="130" unbalanced="0"/>
    <cacheHierarchy uniqueName="[Range].[Date (Month Index)]" caption="Date (Month Index)" attribute="1" defaultMemberUniqueName="[Range].[Date (Month Index)].[All]" allUniqueName="[Range].[Date (Month Index)].[All]" dimensionUniqueName="[Range]" displayFolder="" count="0" memberValueDatatype="20" unbalanced="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Export Value]" caption="Sum of Export Value" measure="1" displayFolder="" measureGroup="Range" count="0" hidden="1">
      <extLst>
        <ext xmlns:x15="http://schemas.microsoft.com/office/spreadsheetml/2010/11/main" uri="{B97F6D7D-B522-45F9-BDA1-12C45D357490}">
          <x15:cacheHierarchy aggregatedColumn="8"/>
        </ext>
      </extLst>
    </cacheHierarchy>
    <cacheHierarchy uniqueName="[Measures].[Sum of Units Sold]" caption="Sum of Units Sold" measure="1" displayFolder="" measureGroup="Range" count="0" hidden="1">
      <extLst>
        <ext xmlns:x15="http://schemas.microsoft.com/office/spreadsheetml/2010/11/main" uri="{B97F6D7D-B522-45F9-BDA1-12C45D357490}">
          <x15:cacheHierarchy aggregatedColumn="4"/>
        </ext>
      </extLst>
    </cacheHierarchy>
    <cacheHierarchy uniqueName="[Measures].[Sum of Profit per unit]" caption="Sum of Profit per unit" measure="1" displayFolder="" measureGroup="Range" count="0" hidden="1">
      <extLst>
        <ext xmlns:x15="http://schemas.microsoft.com/office/spreadsheetml/2010/11/main" uri="{B97F6D7D-B522-45F9-BDA1-12C45D357490}">
          <x15:cacheHierarchy aggregatedColumn="7"/>
        </ext>
      </extLst>
    </cacheHierarchy>
    <cacheHierarchy uniqueName="[Measures].[Sum of Total Profit]" caption="Sum of Total Profit" measure="1" displayFolder="" measureGroup="Range" count="0" hidden="1">
      <extLst>
        <ext xmlns:x15="http://schemas.microsoft.com/office/spreadsheetml/2010/11/main" uri="{B97F6D7D-B522-45F9-BDA1-12C45D357490}">
          <x15:cacheHierarchy aggregatedColumn="6"/>
        </ext>
      </extLst>
    </cacheHierarchy>
    <cacheHierarchy uniqueName="[Measures].[Count of Product Name]" caption="Count of Product Name" measure="1" displayFolder="" measureGroup="Range" count="0" hidden="1">
      <extLst>
        <ext xmlns:x15="http://schemas.microsoft.com/office/spreadsheetml/2010/11/main" uri="{B97F6D7D-B522-45F9-BDA1-12C45D357490}">
          <x15:cacheHierarchy aggregatedColumn="0"/>
        </ext>
      </extLst>
    </cacheHierarchy>
    <cacheHierarchy uniqueName="[Measures].[Distinct Count of Product Name]" caption="Distinct Count of Product Name" measure="1" displayFolder="" measureGroup="Range" count="0" hidden="1">
      <extLst>
        <ext xmlns:x15="http://schemas.microsoft.com/office/spreadsheetml/2010/11/main" uri="{B97F6D7D-B522-45F9-BDA1-12C45D357490}">
          <x15:cacheHierarchy aggregatedColumn="0"/>
        </ext>
      </extLst>
    </cacheHierarchy>
    <cacheHierarchy uniqueName="[Measures].[Count of Export Country]" caption="Count of Export Country" measure="1" displayFolder="" measureGroup="Range" count="0" hidden="1">
      <extLst>
        <ext xmlns:x15="http://schemas.microsoft.com/office/spreadsheetml/2010/11/main" uri="{B97F6D7D-B522-45F9-BDA1-12C45D357490}">
          <x15:cacheHierarchy aggregatedColumn="2"/>
        </ext>
      </extLst>
    </cacheHierarchy>
    <cacheHierarchy uniqueName="[Measures].[Distinct Count of Export Country]" caption="Distinct Count of Export Country" measure="1" displayFolder="" measureGroup="Range" count="0" hidden="1">
      <extLst>
        <ext xmlns:x15="http://schemas.microsoft.com/office/spreadsheetml/2010/11/main" uri="{B97F6D7D-B522-45F9-BDA1-12C45D357490}">
          <x15:cacheHierarchy aggregatedColumn="2"/>
        </ext>
      </extLst>
    </cacheHierarchy>
    <cacheHierarchy uniqueName="[Measures].[Count of Transportation Mode]" caption="Count of Transportation Mode" measure="1" displayFolder="" measureGroup="Range" count="0" hidden="1">
      <extLst>
        <ext xmlns:x15="http://schemas.microsoft.com/office/spreadsheetml/2010/11/main" uri="{B97F6D7D-B522-45F9-BDA1-12C45D357490}">
          <x15:cacheHierarchy aggregatedColumn="10"/>
        </ext>
      </extLst>
    </cacheHierarchy>
    <cacheHierarchy uniqueName="[Measures].[Sum of unit_price]" caption="Sum of unit_price" measure="1" displayFolder="" measureGroup="Range" count="0" hidden="1">
      <extLst>
        <ext xmlns:x15="http://schemas.microsoft.com/office/spreadsheetml/2010/11/main" uri="{B97F6D7D-B522-45F9-BDA1-12C45D357490}">
          <x15:cacheHierarchy aggregatedColumn="5"/>
        </ext>
      </extLst>
    </cacheHierarchy>
    <cacheHierarchy uniqueName="[Measures].[Average of unit_price]" caption="Average of unit_price" measure="1" displayFolder="" measureGroup="Range" count="0" hidden="1">
      <extLst>
        <ext xmlns:x15="http://schemas.microsoft.com/office/spreadsheetml/2010/11/main" uri="{B97F6D7D-B522-45F9-BDA1-12C45D357490}">
          <x15:cacheHierarchy aggregatedColumn="5"/>
        </ext>
      </extLst>
    </cacheHierarchy>
    <cacheHierarchy uniqueName="[Measures].[Max of Export Value]" caption="Max of Export Value" measure="1" displayFolder="" measureGroup="Range" count="0" hidden="1">
      <extLst>
        <ext xmlns:x15="http://schemas.microsoft.com/office/spreadsheetml/2010/11/main" uri="{B97F6D7D-B522-45F9-BDA1-12C45D357490}">
          <x15:cacheHierarchy aggregatedColumn="8"/>
        </ext>
      </extLst>
    </cacheHierarchy>
    <cacheHierarchy uniqueName="[Measures].[Average of Profit per unit]" caption="Average of Profit per unit" measure="1" displayFolder="" measureGroup="Range" count="0" hidden="1">
      <extLst>
        <ext xmlns:x15="http://schemas.microsoft.com/office/spreadsheetml/2010/11/main" uri="{B97F6D7D-B522-45F9-BDA1-12C45D357490}">
          <x15:cacheHierarchy aggregatedColumn="7"/>
        </ext>
      </extLst>
    </cacheHierarchy>
    <cacheHierarchy uniqueName="[Measures].[Count of Units Sold]" caption="Count of Units Sold" measure="1" displayFolder="" measureGroup="Range" count="0" hidden="1">
      <extLst>
        <ext xmlns:x15="http://schemas.microsoft.com/office/spreadsheetml/2010/11/main" uri="{B97F6D7D-B522-45F9-BDA1-12C45D357490}">
          <x15:cacheHierarchy aggregatedColumn="4"/>
        </ext>
      </extLst>
    </cacheHierarchy>
    <cacheHierarchy uniqueName="[Measures].[Max of Units Sold]" caption="Max of Units Sold" measure="1" displayFolder="" measureGroup="Range" count="0" hidden="1">
      <extLst>
        <ext xmlns:x15="http://schemas.microsoft.com/office/spreadsheetml/2010/11/main" uri="{B97F6D7D-B522-45F9-BDA1-12C45D357490}">
          <x15:cacheHierarchy aggregatedColumn="4"/>
        </ext>
      </extLst>
    </cacheHierarchy>
  </cacheHierarchies>
  <kpis count="0"/>
  <extLst>
    <ext xmlns:x14="http://schemas.microsoft.com/office/spreadsheetml/2009/9/main" uri="{725AE2AE-9491-48be-B2B4-4EB974FC3084}">
      <x14:pivotCacheDefinition slicerData="1" pivotCacheId="730392365"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604.883848263889" backgroundQuery="1" createdVersion="8" refreshedVersion="8" minRefreshableVersion="3" recordCount="0" supportSubquery="1" supportAdvancedDrill="1" xr:uid="{E6159E60-31C7-49DB-AD96-99E950222CCA}">
  <cacheSource type="external" connectionId="1"/>
  <cacheFields count="2">
    <cacheField name="[Measures].[Sum of Export Value]" caption="Sum of Export Value" numFmtId="0" hierarchy="17" level="32767"/>
    <cacheField name="[Range].[Date (Quarter)].[Date (Quarter)]" caption="Date (Quarter)" numFmtId="0" hierarchy="12" level="1">
      <sharedItems containsSemiMixedTypes="0" containsNonDate="0" containsString="0"/>
    </cacheField>
  </cacheFields>
  <cacheHierarchies count="32">
    <cacheHierarchy uniqueName="[Range].[Product Name]" caption="Product Name" attribute="1" defaultMemberUniqueName="[Range].[Product Name].[All]" allUniqueName="[Range].[Product Name].[All]" dimensionUniqueName="[Range]" displayFolder="" count="2" memberValueDatatype="130" unbalanced="0"/>
    <cacheHierarchy uniqueName="[Range].[Company]" caption="Company" attribute="1" defaultMemberUniqueName="[Range].[Company].[All]" allUniqueName="[Range].[Company].[All]" dimensionUniqueName="[Range]" displayFolder="" count="0" memberValueDatatype="130" unbalanced="0"/>
    <cacheHierarchy uniqueName="[Range].[Export Country]" caption="Export Country" attribute="1" defaultMemberUniqueName="[Range].[Export Country].[All]" allUniqueName="[Range].[Export Country].[All]" dimensionUniqueName="[Range]" displayFolder="" count="2" memberValueDatatype="130" unbalanced="0"/>
    <cacheHierarchy uniqueName="[Range].[Date]" caption="Date" attribute="1" time="1" defaultMemberUniqueName="[Range].[Date].[All]" allUniqueName="[Range].[Date].[All]" dimensionUniqueName="[Range]" displayFolder="" count="0" memberValueDatatype="7" unbalanced="0"/>
    <cacheHierarchy uniqueName="[Range].[Units Sold]" caption="Units Sold" attribute="1" defaultMemberUniqueName="[Range].[Units Sold].[All]" allUniqueName="[Range].[Units Sold].[All]" dimensionUniqueName="[Range]" displayFolder="" count="0" memberValueDatatype="20" unbalanced="0"/>
    <cacheHierarchy uniqueName="[Range].[unit_price]" caption="unit_price" attribute="1" defaultMemberUniqueName="[Range].[unit_price].[All]" allUniqueName="[Range].[unit_price].[All]" dimensionUniqueName="[Range]" displayFolder="" count="0" memberValueDatatype="5" unbalanced="0"/>
    <cacheHierarchy uniqueName="[Range].[Total Profit]" caption="Total Profit" attribute="1" defaultMemberUniqueName="[Range].[Total Profit].[All]" allUniqueName="[Range].[Total Profit].[All]" dimensionUniqueName="[Range]" displayFolder="" count="0" memberValueDatatype="5" unbalanced="0"/>
    <cacheHierarchy uniqueName="[Range].[Profit per unit]" caption="Profit per unit" attribute="1" defaultMemberUniqueName="[Range].[Profit per unit].[All]" allUniqueName="[Range].[Profit per unit].[All]" dimensionUniqueName="[Range]" displayFolder="" count="0" memberValueDatatype="5" unbalanced="0"/>
    <cacheHierarchy uniqueName="[Range].[Export Value]" caption="Export Value" attribute="1" defaultMemberUniqueName="[Range].[Export Value].[All]" allUniqueName="[Range].[Export Value].[All]" dimensionUniqueName="[Range]" displayFolder="" count="0" memberValueDatatype="5" unbalanced="0"/>
    <cacheHierarchy uniqueName="[Range].[Destination Port]" caption="Destination Port" attribute="1" defaultMemberUniqueName="[Range].[Destination Port].[All]" allUniqueName="[Range].[Destination Port].[All]" dimensionUniqueName="[Range]" displayFolder="" count="0" memberValueDatatype="130" unbalanced="0"/>
    <cacheHierarchy uniqueName="[Range].[Transportation Mode]" caption="Transportation Mode" attribute="1" defaultMemberUniqueName="[Range].[Transportation Mode].[All]" allUniqueName="[Range].[Transportation Mode].[All]" dimensionUniqueName="[Range]" displayFolder="" count="0" memberValueDatatype="130" unbalanced="0"/>
    <cacheHierarchy uniqueName="[Range].[Date (Year)]" caption="Date (Year)" attribute="1" defaultMemberUniqueName="[Range].[Date (Year)].[All]" allUniqueName="[Range].[Date (Year)].[All]" dimensionUniqueName="[Range]" displayFolder="" count="2" memberValueDatatype="130" unbalanced="0"/>
    <cacheHierarchy uniqueName="[Range].[Date (Quarter)]" caption="Date (Quarter)" attribute="1" defaultMemberUniqueName="[Range].[Date (Quarter)].[All]" allUniqueName="[Range].[Date (Quarter)].[All]" dimensionUniqueName="[Range]" displayFolder="" count="2" memberValueDatatype="130" unbalanced="0">
      <fieldsUsage count="2">
        <fieldUsage x="-1"/>
        <fieldUsage x="1"/>
      </fieldsUsage>
    </cacheHierarchy>
    <cacheHierarchy uniqueName="[Range].[Date (Month)]" caption="Date (Month)" attribute="1" defaultMemberUniqueName="[Range].[Date (Month)].[All]" allUniqueName="[Range].[Date (Month)].[All]" dimensionUniqueName="[Range]" displayFolder="" count="0" memberValueDatatype="130" unbalanced="0"/>
    <cacheHierarchy uniqueName="[Range].[Date (Month Index)]" caption="Date (Month Index)" attribute="1" defaultMemberUniqueName="[Range].[Date (Month Index)].[All]" allUniqueName="[Range].[Date (Month Index)].[All]" dimensionUniqueName="[Range]" displayFolder="" count="0" memberValueDatatype="20" unbalanced="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Export Value]" caption="Sum of Export Value" measure="1" displayFolder="" measureGroup="Range" count="0" oneField="1" hidden="1">
      <fieldsUsage count="1">
        <fieldUsage x="0"/>
      </fieldsUsage>
      <extLst>
        <ext xmlns:x15="http://schemas.microsoft.com/office/spreadsheetml/2010/11/main" uri="{B97F6D7D-B522-45F9-BDA1-12C45D357490}">
          <x15:cacheHierarchy aggregatedColumn="8"/>
        </ext>
      </extLst>
    </cacheHierarchy>
    <cacheHierarchy uniqueName="[Measures].[Sum of Units Sold]" caption="Sum of Units Sold" measure="1" displayFolder="" measureGroup="Range" count="0" hidden="1">
      <extLst>
        <ext xmlns:x15="http://schemas.microsoft.com/office/spreadsheetml/2010/11/main" uri="{B97F6D7D-B522-45F9-BDA1-12C45D357490}">
          <x15:cacheHierarchy aggregatedColumn="4"/>
        </ext>
      </extLst>
    </cacheHierarchy>
    <cacheHierarchy uniqueName="[Measures].[Sum of Profit per unit]" caption="Sum of Profit per unit" measure="1" displayFolder="" measureGroup="Range" count="0" hidden="1">
      <extLst>
        <ext xmlns:x15="http://schemas.microsoft.com/office/spreadsheetml/2010/11/main" uri="{B97F6D7D-B522-45F9-BDA1-12C45D357490}">
          <x15:cacheHierarchy aggregatedColumn="7"/>
        </ext>
      </extLst>
    </cacheHierarchy>
    <cacheHierarchy uniqueName="[Measures].[Sum of Total Profit]" caption="Sum of Total Profit" measure="1" displayFolder="" measureGroup="Range" count="0" hidden="1">
      <extLst>
        <ext xmlns:x15="http://schemas.microsoft.com/office/spreadsheetml/2010/11/main" uri="{B97F6D7D-B522-45F9-BDA1-12C45D357490}">
          <x15:cacheHierarchy aggregatedColumn="6"/>
        </ext>
      </extLst>
    </cacheHierarchy>
    <cacheHierarchy uniqueName="[Measures].[Count of Product Name]" caption="Count of Product Name" measure="1" displayFolder="" measureGroup="Range" count="0" hidden="1">
      <extLst>
        <ext xmlns:x15="http://schemas.microsoft.com/office/spreadsheetml/2010/11/main" uri="{B97F6D7D-B522-45F9-BDA1-12C45D357490}">
          <x15:cacheHierarchy aggregatedColumn="0"/>
        </ext>
      </extLst>
    </cacheHierarchy>
    <cacheHierarchy uniqueName="[Measures].[Distinct Count of Product Name]" caption="Distinct Count of Product Name" measure="1" displayFolder="" measureGroup="Range" count="0" hidden="1">
      <extLst>
        <ext xmlns:x15="http://schemas.microsoft.com/office/spreadsheetml/2010/11/main" uri="{B97F6D7D-B522-45F9-BDA1-12C45D357490}">
          <x15:cacheHierarchy aggregatedColumn="0"/>
        </ext>
      </extLst>
    </cacheHierarchy>
    <cacheHierarchy uniqueName="[Measures].[Count of Export Country]" caption="Count of Export Country" measure="1" displayFolder="" measureGroup="Range" count="0" hidden="1">
      <extLst>
        <ext xmlns:x15="http://schemas.microsoft.com/office/spreadsheetml/2010/11/main" uri="{B97F6D7D-B522-45F9-BDA1-12C45D357490}">
          <x15:cacheHierarchy aggregatedColumn="2"/>
        </ext>
      </extLst>
    </cacheHierarchy>
    <cacheHierarchy uniqueName="[Measures].[Distinct Count of Export Country]" caption="Distinct Count of Export Country" measure="1" displayFolder="" measureGroup="Range" count="0" hidden="1">
      <extLst>
        <ext xmlns:x15="http://schemas.microsoft.com/office/spreadsheetml/2010/11/main" uri="{B97F6D7D-B522-45F9-BDA1-12C45D357490}">
          <x15:cacheHierarchy aggregatedColumn="2"/>
        </ext>
      </extLst>
    </cacheHierarchy>
    <cacheHierarchy uniqueName="[Measures].[Count of Transportation Mode]" caption="Count of Transportation Mode" measure="1" displayFolder="" measureGroup="Range" count="0" hidden="1">
      <extLst>
        <ext xmlns:x15="http://schemas.microsoft.com/office/spreadsheetml/2010/11/main" uri="{B97F6D7D-B522-45F9-BDA1-12C45D357490}">
          <x15:cacheHierarchy aggregatedColumn="10"/>
        </ext>
      </extLst>
    </cacheHierarchy>
    <cacheHierarchy uniqueName="[Measures].[Sum of unit_price]" caption="Sum of unit_price" measure="1" displayFolder="" measureGroup="Range" count="0" hidden="1">
      <extLst>
        <ext xmlns:x15="http://schemas.microsoft.com/office/spreadsheetml/2010/11/main" uri="{B97F6D7D-B522-45F9-BDA1-12C45D357490}">
          <x15:cacheHierarchy aggregatedColumn="5"/>
        </ext>
      </extLst>
    </cacheHierarchy>
    <cacheHierarchy uniqueName="[Measures].[Average of unit_price]" caption="Average of unit_price" measure="1" displayFolder="" measureGroup="Range" count="0" hidden="1">
      <extLst>
        <ext xmlns:x15="http://schemas.microsoft.com/office/spreadsheetml/2010/11/main" uri="{B97F6D7D-B522-45F9-BDA1-12C45D357490}">
          <x15:cacheHierarchy aggregatedColumn="5"/>
        </ext>
      </extLst>
    </cacheHierarchy>
    <cacheHierarchy uniqueName="[Measures].[Max of Export Value]" caption="Max of Export Value" measure="1" displayFolder="" measureGroup="Range" count="0" hidden="1">
      <extLst>
        <ext xmlns:x15="http://schemas.microsoft.com/office/spreadsheetml/2010/11/main" uri="{B97F6D7D-B522-45F9-BDA1-12C45D357490}">
          <x15:cacheHierarchy aggregatedColumn="8"/>
        </ext>
      </extLst>
    </cacheHierarchy>
    <cacheHierarchy uniqueName="[Measures].[Average of Profit per unit]" caption="Average of Profit per unit" measure="1" displayFolder="" measureGroup="Range" count="0" hidden="1">
      <extLst>
        <ext xmlns:x15="http://schemas.microsoft.com/office/spreadsheetml/2010/11/main" uri="{B97F6D7D-B522-45F9-BDA1-12C45D357490}">
          <x15:cacheHierarchy aggregatedColumn="7"/>
        </ext>
      </extLst>
    </cacheHierarchy>
    <cacheHierarchy uniqueName="[Measures].[Count of Units Sold]" caption="Count of Units Sold" measure="1" displayFolder="" measureGroup="Range" count="0" hidden="1">
      <extLst>
        <ext xmlns:x15="http://schemas.microsoft.com/office/spreadsheetml/2010/11/main" uri="{B97F6D7D-B522-45F9-BDA1-12C45D357490}">
          <x15:cacheHierarchy aggregatedColumn="4"/>
        </ext>
      </extLst>
    </cacheHierarchy>
    <cacheHierarchy uniqueName="[Measures].[Max of Units Sold]" caption="Max of Units Sold" measure="1" displayFolder="" measureGroup="Range" count="0" hidden="1">
      <extLst>
        <ext xmlns:x15="http://schemas.microsoft.com/office/spreadsheetml/2010/11/main" uri="{B97F6D7D-B522-45F9-BDA1-12C45D357490}">
          <x15:cacheHierarchy aggregatedColumn="4"/>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604.883848611113" backgroundQuery="1" createdVersion="8" refreshedVersion="8" minRefreshableVersion="3" recordCount="0" supportSubquery="1" supportAdvancedDrill="1" xr:uid="{5B36C590-CD18-467D-A0D2-3BC2C4CA3DA8}">
  <cacheSource type="external" connectionId="1"/>
  <cacheFields count="2">
    <cacheField name="[Measures].[Sum of Units Sold]" caption="Sum of Units Sold" numFmtId="0" hierarchy="18" level="32767"/>
    <cacheField name="[Range].[Date (Quarter)].[Date (Quarter)]" caption="Date (Quarter)" numFmtId="0" hierarchy="12" level="1">
      <sharedItems containsSemiMixedTypes="0" containsNonDate="0" containsString="0"/>
    </cacheField>
  </cacheFields>
  <cacheHierarchies count="32">
    <cacheHierarchy uniqueName="[Range].[Product Name]" caption="Product Name" attribute="1" defaultMemberUniqueName="[Range].[Product Name].[All]" allUniqueName="[Range].[Product Name].[All]" dimensionUniqueName="[Range]" displayFolder="" count="2" memberValueDatatype="130" unbalanced="0"/>
    <cacheHierarchy uniqueName="[Range].[Company]" caption="Company" attribute="1" defaultMemberUniqueName="[Range].[Company].[All]" allUniqueName="[Range].[Company].[All]" dimensionUniqueName="[Range]" displayFolder="" count="0" memberValueDatatype="130" unbalanced="0"/>
    <cacheHierarchy uniqueName="[Range].[Export Country]" caption="Export Country" attribute="1" defaultMemberUniqueName="[Range].[Export Country].[All]" allUniqueName="[Range].[Export Country].[All]" dimensionUniqueName="[Range]" displayFolder="" count="2" memberValueDatatype="130" unbalanced="0"/>
    <cacheHierarchy uniqueName="[Range].[Date]" caption="Date" attribute="1" time="1" defaultMemberUniqueName="[Range].[Date].[All]" allUniqueName="[Range].[Date].[All]" dimensionUniqueName="[Range]" displayFolder="" count="0" memberValueDatatype="7" unbalanced="0"/>
    <cacheHierarchy uniqueName="[Range].[Units Sold]" caption="Units Sold" attribute="1" defaultMemberUniqueName="[Range].[Units Sold].[All]" allUniqueName="[Range].[Units Sold].[All]" dimensionUniqueName="[Range]" displayFolder="" count="0" memberValueDatatype="20" unbalanced="0"/>
    <cacheHierarchy uniqueName="[Range].[unit_price]" caption="unit_price" attribute="1" defaultMemberUniqueName="[Range].[unit_price].[All]" allUniqueName="[Range].[unit_price].[All]" dimensionUniqueName="[Range]" displayFolder="" count="0" memberValueDatatype="5" unbalanced="0"/>
    <cacheHierarchy uniqueName="[Range].[Total Profit]" caption="Total Profit" attribute="1" defaultMemberUniqueName="[Range].[Total Profit].[All]" allUniqueName="[Range].[Total Profit].[All]" dimensionUniqueName="[Range]" displayFolder="" count="0" memberValueDatatype="5" unbalanced="0"/>
    <cacheHierarchy uniqueName="[Range].[Profit per unit]" caption="Profit per unit" attribute="1" defaultMemberUniqueName="[Range].[Profit per unit].[All]" allUniqueName="[Range].[Profit per unit].[All]" dimensionUniqueName="[Range]" displayFolder="" count="0" memberValueDatatype="5" unbalanced="0"/>
    <cacheHierarchy uniqueName="[Range].[Export Value]" caption="Export Value" attribute="1" defaultMemberUniqueName="[Range].[Export Value].[All]" allUniqueName="[Range].[Export Value].[All]" dimensionUniqueName="[Range]" displayFolder="" count="0" memberValueDatatype="5" unbalanced="0"/>
    <cacheHierarchy uniqueName="[Range].[Destination Port]" caption="Destination Port" attribute="1" defaultMemberUniqueName="[Range].[Destination Port].[All]" allUniqueName="[Range].[Destination Port].[All]" dimensionUniqueName="[Range]" displayFolder="" count="0" memberValueDatatype="130" unbalanced="0"/>
    <cacheHierarchy uniqueName="[Range].[Transportation Mode]" caption="Transportation Mode" attribute="1" defaultMemberUniqueName="[Range].[Transportation Mode].[All]" allUniqueName="[Range].[Transportation Mode].[All]" dimensionUniqueName="[Range]" displayFolder="" count="0" memberValueDatatype="130" unbalanced="0"/>
    <cacheHierarchy uniqueName="[Range].[Date (Year)]" caption="Date (Year)" attribute="1" defaultMemberUniqueName="[Range].[Date (Year)].[All]" allUniqueName="[Range].[Date (Year)].[All]" dimensionUniqueName="[Range]" displayFolder="" count="2" memberValueDatatype="130" unbalanced="0"/>
    <cacheHierarchy uniqueName="[Range].[Date (Quarter)]" caption="Date (Quarter)" attribute="1" defaultMemberUniqueName="[Range].[Date (Quarter)].[All]" allUniqueName="[Range].[Date (Quarter)].[All]" dimensionUniqueName="[Range]" displayFolder="" count="2" memberValueDatatype="130" unbalanced="0">
      <fieldsUsage count="2">
        <fieldUsage x="-1"/>
        <fieldUsage x="1"/>
      </fieldsUsage>
    </cacheHierarchy>
    <cacheHierarchy uniqueName="[Range].[Date (Month)]" caption="Date (Month)" attribute="1" defaultMemberUniqueName="[Range].[Date (Month)].[All]" allUniqueName="[Range].[Date (Month)].[All]" dimensionUniqueName="[Range]" displayFolder="" count="0" memberValueDatatype="130" unbalanced="0"/>
    <cacheHierarchy uniqueName="[Range].[Date (Month Index)]" caption="Date (Month Index)" attribute="1" defaultMemberUniqueName="[Range].[Date (Month Index)].[All]" allUniqueName="[Range].[Date (Month Index)].[All]" dimensionUniqueName="[Range]" displayFolder="" count="0" memberValueDatatype="20" unbalanced="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Export Value]" caption="Sum of Export Value" measure="1" displayFolder="" measureGroup="Range" count="0" hidden="1">
      <extLst>
        <ext xmlns:x15="http://schemas.microsoft.com/office/spreadsheetml/2010/11/main" uri="{B97F6D7D-B522-45F9-BDA1-12C45D357490}">
          <x15:cacheHierarchy aggregatedColumn="8"/>
        </ext>
      </extLst>
    </cacheHierarchy>
    <cacheHierarchy uniqueName="[Measures].[Sum of Units Sold]" caption="Sum of Units Sold" measure="1" displayFolder="" measureGroup="Range" count="0" oneField="1" hidden="1">
      <fieldsUsage count="1">
        <fieldUsage x="0"/>
      </fieldsUsage>
      <extLst>
        <ext xmlns:x15="http://schemas.microsoft.com/office/spreadsheetml/2010/11/main" uri="{B97F6D7D-B522-45F9-BDA1-12C45D357490}">
          <x15:cacheHierarchy aggregatedColumn="4"/>
        </ext>
      </extLst>
    </cacheHierarchy>
    <cacheHierarchy uniqueName="[Measures].[Sum of Profit per unit]" caption="Sum of Profit per unit" measure="1" displayFolder="" measureGroup="Range" count="0" hidden="1">
      <extLst>
        <ext xmlns:x15="http://schemas.microsoft.com/office/spreadsheetml/2010/11/main" uri="{B97F6D7D-B522-45F9-BDA1-12C45D357490}">
          <x15:cacheHierarchy aggregatedColumn="7"/>
        </ext>
      </extLst>
    </cacheHierarchy>
    <cacheHierarchy uniqueName="[Measures].[Sum of Total Profit]" caption="Sum of Total Profit" measure="1" displayFolder="" measureGroup="Range" count="0" hidden="1">
      <extLst>
        <ext xmlns:x15="http://schemas.microsoft.com/office/spreadsheetml/2010/11/main" uri="{B97F6D7D-B522-45F9-BDA1-12C45D357490}">
          <x15:cacheHierarchy aggregatedColumn="6"/>
        </ext>
      </extLst>
    </cacheHierarchy>
    <cacheHierarchy uniqueName="[Measures].[Count of Product Name]" caption="Count of Product Name" measure="1" displayFolder="" measureGroup="Range" count="0" hidden="1">
      <extLst>
        <ext xmlns:x15="http://schemas.microsoft.com/office/spreadsheetml/2010/11/main" uri="{B97F6D7D-B522-45F9-BDA1-12C45D357490}">
          <x15:cacheHierarchy aggregatedColumn="0"/>
        </ext>
      </extLst>
    </cacheHierarchy>
    <cacheHierarchy uniqueName="[Measures].[Distinct Count of Product Name]" caption="Distinct Count of Product Name" measure="1" displayFolder="" measureGroup="Range" count="0" hidden="1">
      <extLst>
        <ext xmlns:x15="http://schemas.microsoft.com/office/spreadsheetml/2010/11/main" uri="{B97F6D7D-B522-45F9-BDA1-12C45D357490}">
          <x15:cacheHierarchy aggregatedColumn="0"/>
        </ext>
      </extLst>
    </cacheHierarchy>
    <cacheHierarchy uniqueName="[Measures].[Count of Export Country]" caption="Count of Export Country" measure="1" displayFolder="" measureGroup="Range" count="0" hidden="1">
      <extLst>
        <ext xmlns:x15="http://schemas.microsoft.com/office/spreadsheetml/2010/11/main" uri="{B97F6D7D-B522-45F9-BDA1-12C45D357490}">
          <x15:cacheHierarchy aggregatedColumn="2"/>
        </ext>
      </extLst>
    </cacheHierarchy>
    <cacheHierarchy uniqueName="[Measures].[Distinct Count of Export Country]" caption="Distinct Count of Export Country" measure="1" displayFolder="" measureGroup="Range" count="0" hidden="1">
      <extLst>
        <ext xmlns:x15="http://schemas.microsoft.com/office/spreadsheetml/2010/11/main" uri="{B97F6D7D-B522-45F9-BDA1-12C45D357490}">
          <x15:cacheHierarchy aggregatedColumn="2"/>
        </ext>
      </extLst>
    </cacheHierarchy>
    <cacheHierarchy uniqueName="[Measures].[Count of Transportation Mode]" caption="Count of Transportation Mode" measure="1" displayFolder="" measureGroup="Range" count="0" hidden="1">
      <extLst>
        <ext xmlns:x15="http://schemas.microsoft.com/office/spreadsheetml/2010/11/main" uri="{B97F6D7D-B522-45F9-BDA1-12C45D357490}">
          <x15:cacheHierarchy aggregatedColumn="10"/>
        </ext>
      </extLst>
    </cacheHierarchy>
    <cacheHierarchy uniqueName="[Measures].[Sum of unit_price]" caption="Sum of unit_price" measure="1" displayFolder="" measureGroup="Range" count="0" hidden="1">
      <extLst>
        <ext xmlns:x15="http://schemas.microsoft.com/office/spreadsheetml/2010/11/main" uri="{B97F6D7D-B522-45F9-BDA1-12C45D357490}">
          <x15:cacheHierarchy aggregatedColumn="5"/>
        </ext>
      </extLst>
    </cacheHierarchy>
    <cacheHierarchy uniqueName="[Measures].[Average of unit_price]" caption="Average of unit_price" measure="1" displayFolder="" measureGroup="Range" count="0" hidden="1">
      <extLst>
        <ext xmlns:x15="http://schemas.microsoft.com/office/spreadsheetml/2010/11/main" uri="{B97F6D7D-B522-45F9-BDA1-12C45D357490}">
          <x15:cacheHierarchy aggregatedColumn="5"/>
        </ext>
      </extLst>
    </cacheHierarchy>
    <cacheHierarchy uniqueName="[Measures].[Max of Export Value]" caption="Max of Export Value" measure="1" displayFolder="" measureGroup="Range" count="0" hidden="1">
      <extLst>
        <ext xmlns:x15="http://schemas.microsoft.com/office/spreadsheetml/2010/11/main" uri="{B97F6D7D-B522-45F9-BDA1-12C45D357490}">
          <x15:cacheHierarchy aggregatedColumn="8"/>
        </ext>
      </extLst>
    </cacheHierarchy>
    <cacheHierarchy uniqueName="[Measures].[Average of Profit per unit]" caption="Average of Profit per unit" measure="1" displayFolder="" measureGroup="Range" count="0" hidden="1">
      <extLst>
        <ext xmlns:x15="http://schemas.microsoft.com/office/spreadsheetml/2010/11/main" uri="{B97F6D7D-B522-45F9-BDA1-12C45D357490}">
          <x15:cacheHierarchy aggregatedColumn="7"/>
        </ext>
      </extLst>
    </cacheHierarchy>
    <cacheHierarchy uniqueName="[Measures].[Count of Units Sold]" caption="Count of Units Sold" measure="1" displayFolder="" measureGroup="Range" count="0" hidden="1">
      <extLst>
        <ext xmlns:x15="http://schemas.microsoft.com/office/spreadsheetml/2010/11/main" uri="{B97F6D7D-B522-45F9-BDA1-12C45D357490}">
          <x15:cacheHierarchy aggregatedColumn="4"/>
        </ext>
      </extLst>
    </cacheHierarchy>
    <cacheHierarchy uniqueName="[Measures].[Max of Units Sold]" caption="Max of Units Sold" measure="1" displayFolder="" measureGroup="Range" count="0" hidden="1">
      <extLst>
        <ext xmlns:x15="http://schemas.microsoft.com/office/spreadsheetml/2010/11/main" uri="{B97F6D7D-B522-45F9-BDA1-12C45D357490}">
          <x15:cacheHierarchy aggregatedColumn="4"/>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604.883849074075" backgroundQuery="1" createdVersion="8" refreshedVersion="8" minRefreshableVersion="3" recordCount="0" supportSubquery="1" supportAdvancedDrill="1" xr:uid="{43213AA1-15AB-4763-88CC-47C669CF8E00}">
  <cacheSource type="external" connectionId="1"/>
  <cacheFields count="2">
    <cacheField name="[Measures].[Sum of Total Profit]" caption="Sum of Total Profit" numFmtId="0" hierarchy="20" level="32767"/>
    <cacheField name="[Range].[Date (Quarter)].[Date (Quarter)]" caption="Date (Quarter)" numFmtId="0" hierarchy="12" level="1">
      <sharedItems containsSemiMixedTypes="0" containsNonDate="0" containsString="0"/>
    </cacheField>
  </cacheFields>
  <cacheHierarchies count="32">
    <cacheHierarchy uniqueName="[Range].[Product Name]" caption="Product Name" attribute="1" defaultMemberUniqueName="[Range].[Product Name].[All]" allUniqueName="[Range].[Product Name].[All]" dimensionUniqueName="[Range]" displayFolder="" count="2" memberValueDatatype="130" unbalanced="0"/>
    <cacheHierarchy uniqueName="[Range].[Company]" caption="Company" attribute="1" defaultMemberUniqueName="[Range].[Company].[All]" allUniqueName="[Range].[Company].[All]" dimensionUniqueName="[Range]" displayFolder="" count="0" memberValueDatatype="130" unbalanced="0"/>
    <cacheHierarchy uniqueName="[Range].[Export Country]" caption="Export Country" attribute="1" defaultMemberUniqueName="[Range].[Export Country].[All]" allUniqueName="[Range].[Export Country].[All]" dimensionUniqueName="[Range]" displayFolder="" count="2" memberValueDatatype="130" unbalanced="0"/>
    <cacheHierarchy uniqueName="[Range].[Date]" caption="Date" attribute="1" time="1" defaultMemberUniqueName="[Range].[Date].[All]" allUniqueName="[Range].[Date].[All]" dimensionUniqueName="[Range]" displayFolder="" count="0" memberValueDatatype="7" unbalanced="0"/>
    <cacheHierarchy uniqueName="[Range].[Units Sold]" caption="Units Sold" attribute="1" defaultMemberUniqueName="[Range].[Units Sold].[All]" allUniqueName="[Range].[Units Sold].[All]" dimensionUniqueName="[Range]" displayFolder="" count="0" memberValueDatatype="20" unbalanced="0"/>
    <cacheHierarchy uniqueName="[Range].[unit_price]" caption="unit_price" attribute="1" defaultMemberUniqueName="[Range].[unit_price].[All]" allUniqueName="[Range].[unit_price].[All]" dimensionUniqueName="[Range]" displayFolder="" count="0" memberValueDatatype="5" unbalanced="0"/>
    <cacheHierarchy uniqueName="[Range].[Total Profit]" caption="Total Profit" attribute="1" defaultMemberUniqueName="[Range].[Total Profit].[All]" allUniqueName="[Range].[Total Profit].[All]" dimensionUniqueName="[Range]" displayFolder="" count="0" memberValueDatatype="5" unbalanced="0"/>
    <cacheHierarchy uniqueName="[Range].[Profit per unit]" caption="Profit per unit" attribute="1" defaultMemberUniqueName="[Range].[Profit per unit].[All]" allUniqueName="[Range].[Profit per unit].[All]" dimensionUniqueName="[Range]" displayFolder="" count="0" memberValueDatatype="5" unbalanced="0"/>
    <cacheHierarchy uniqueName="[Range].[Export Value]" caption="Export Value" attribute="1" defaultMemberUniqueName="[Range].[Export Value].[All]" allUniqueName="[Range].[Export Value].[All]" dimensionUniqueName="[Range]" displayFolder="" count="0" memberValueDatatype="5" unbalanced="0"/>
    <cacheHierarchy uniqueName="[Range].[Destination Port]" caption="Destination Port" attribute="1" defaultMemberUniqueName="[Range].[Destination Port].[All]" allUniqueName="[Range].[Destination Port].[All]" dimensionUniqueName="[Range]" displayFolder="" count="0" memberValueDatatype="130" unbalanced="0"/>
    <cacheHierarchy uniqueName="[Range].[Transportation Mode]" caption="Transportation Mode" attribute="1" defaultMemberUniqueName="[Range].[Transportation Mode].[All]" allUniqueName="[Range].[Transportation Mode].[All]" dimensionUniqueName="[Range]" displayFolder="" count="0" memberValueDatatype="130" unbalanced="0"/>
    <cacheHierarchy uniqueName="[Range].[Date (Year)]" caption="Date (Year)" attribute="1" defaultMemberUniqueName="[Range].[Date (Year)].[All]" allUniqueName="[Range].[Date (Year)].[All]" dimensionUniqueName="[Range]" displayFolder="" count="2" memberValueDatatype="130" unbalanced="0"/>
    <cacheHierarchy uniqueName="[Range].[Date (Quarter)]" caption="Date (Quarter)" attribute="1" defaultMemberUniqueName="[Range].[Date (Quarter)].[All]" allUniqueName="[Range].[Date (Quarter)].[All]" dimensionUniqueName="[Range]" displayFolder="" count="2" memberValueDatatype="130" unbalanced="0">
      <fieldsUsage count="2">
        <fieldUsage x="-1"/>
        <fieldUsage x="1"/>
      </fieldsUsage>
    </cacheHierarchy>
    <cacheHierarchy uniqueName="[Range].[Date (Month)]" caption="Date (Month)" attribute="1" defaultMemberUniqueName="[Range].[Date (Month)].[All]" allUniqueName="[Range].[Date (Month)].[All]" dimensionUniqueName="[Range]" displayFolder="" count="0" memberValueDatatype="130" unbalanced="0"/>
    <cacheHierarchy uniqueName="[Range].[Date (Month Index)]" caption="Date (Month Index)" attribute="1" defaultMemberUniqueName="[Range].[Date (Month Index)].[All]" allUniqueName="[Range].[Date (Month Index)].[All]" dimensionUniqueName="[Range]" displayFolder="" count="0" memberValueDatatype="20" unbalanced="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Export Value]" caption="Sum of Export Value" measure="1" displayFolder="" measureGroup="Range" count="0" hidden="1">
      <extLst>
        <ext xmlns:x15="http://schemas.microsoft.com/office/spreadsheetml/2010/11/main" uri="{B97F6D7D-B522-45F9-BDA1-12C45D357490}">
          <x15:cacheHierarchy aggregatedColumn="8"/>
        </ext>
      </extLst>
    </cacheHierarchy>
    <cacheHierarchy uniqueName="[Measures].[Sum of Units Sold]" caption="Sum of Units Sold" measure="1" displayFolder="" measureGroup="Range" count="0" hidden="1">
      <extLst>
        <ext xmlns:x15="http://schemas.microsoft.com/office/spreadsheetml/2010/11/main" uri="{B97F6D7D-B522-45F9-BDA1-12C45D357490}">
          <x15:cacheHierarchy aggregatedColumn="4"/>
        </ext>
      </extLst>
    </cacheHierarchy>
    <cacheHierarchy uniqueName="[Measures].[Sum of Profit per unit]" caption="Sum of Profit per unit" measure="1" displayFolder="" measureGroup="Range" count="0" hidden="1">
      <extLst>
        <ext xmlns:x15="http://schemas.microsoft.com/office/spreadsheetml/2010/11/main" uri="{B97F6D7D-B522-45F9-BDA1-12C45D357490}">
          <x15:cacheHierarchy aggregatedColumn="7"/>
        </ext>
      </extLst>
    </cacheHierarchy>
    <cacheHierarchy uniqueName="[Measures].[Sum of Total Profit]" caption="Sum of Total Profit" measure="1" displayFolder="" measureGroup="Range" count="0" oneField="1" hidden="1">
      <fieldsUsage count="1">
        <fieldUsage x="0"/>
      </fieldsUsage>
      <extLst>
        <ext xmlns:x15="http://schemas.microsoft.com/office/spreadsheetml/2010/11/main" uri="{B97F6D7D-B522-45F9-BDA1-12C45D357490}">
          <x15:cacheHierarchy aggregatedColumn="6"/>
        </ext>
      </extLst>
    </cacheHierarchy>
    <cacheHierarchy uniqueName="[Measures].[Count of Product Name]" caption="Count of Product Name" measure="1" displayFolder="" measureGroup="Range" count="0" hidden="1">
      <extLst>
        <ext xmlns:x15="http://schemas.microsoft.com/office/spreadsheetml/2010/11/main" uri="{B97F6D7D-B522-45F9-BDA1-12C45D357490}">
          <x15:cacheHierarchy aggregatedColumn="0"/>
        </ext>
      </extLst>
    </cacheHierarchy>
    <cacheHierarchy uniqueName="[Measures].[Distinct Count of Product Name]" caption="Distinct Count of Product Name" measure="1" displayFolder="" measureGroup="Range" count="0" hidden="1">
      <extLst>
        <ext xmlns:x15="http://schemas.microsoft.com/office/spreadsheetml/2010/11/main" uri="{B97F6D7D-B522-45F9-BDA1-12C45D357490}">
          <x15:cacheHierarchy aggregatedColumn="0"/>
        </ext>
      </extLst>
    </cacheHierarchy>
    <cacheHierarchy uniqueName="[Measures].[Count of Export Country]" caption="Count of Export Country" measure="1" displayFolder="" measureGroup="Range" count="0" hidden="1">
      <extLst>
        <ext xmlns:x15="http://schemas.microsoft.com/office/spreadsheetml/2010/11/main" uri="{B97F6D7D-B522-45F9-BDA1-12C45D357490}">
          <x15:cacheHierarchy aggregatedColumn="2"/>
        </ext>
      </extLst>
    </cacheHierarchy>
    <cacheHierarchy uniqueName="[Measures].[Distinct Count of Export Country]" caption="Distinct Count of Export Country" measure="1" displayFolder="" measureGroup="Range" count="0" hidden="1">
      <extLst>
        <ext xmlns:x15="http://schemas.microsoft.com/office/spreadsheetml/2010/11/main" uri="{B97F6D7D-B522-45F9-BDA1-12C45D357490}">
          <x15:cacheHierarchy aggregatedColumn="2"/>
        </ext>
      </extLst>
    </cacheHierarchy>
    <cacheHierarchy uniqueName="[Measures].[Count of Transportation Mode]" caption="Count of Transportation Mode" measure="1" displayFolder="" measureGroup="Range" count="0" hidden="1">
      <extLst>
        <ext xmlns:x15="http://schemas.microsoft.com/office/spreadsheetml/2010/11/main" uri="{B97F6D7D-B522-45F9-BDA1-12C45D357490}">
          <x15:cacheHierarchy aggregatedColumn="10"/>
        </ext>
      </extLst>
    </cacheHierarchy>
    <cacheHierarchy uniqueName="[Measures].[Sum of unit_price]" caption="Sum of unit_price" measure="1" displayFolder="" measureGroup="Range" count="0" hidden="1">
      <extLst>
        <ext xmlns:x15="http://schemas.microsoft.com/office/spreadsheetml/2010/11/main" uri="{B97F6D7D-B522-45F9-BDA1-12C45D357490}">
          <x15:cacheHierarchy aggregatedColumn="5"/>
        </ext>
      </extLst>
    </cacheHierarchy>
    <cacheHierarchy uniqueName="[Measures].[Average of unit_price]" caption="Average of unit_price" measure="1" displayFolder="" measureGroup="Range" count="0" hidden="1">
      <extLst>
        <ext xmlns:x15="http://schemas.microsoft.com/office/spreadsheetml/2010/11/main" uri="{B97F6D7D-B522-45F9-BDA1-12C45D357490}">
          <x15:cacheHierarchy aggregatedColumn="5"/>
        </ext>
      </extLst>
    </cacheHierarchy>
    <cacheHierarchy uniqueName="[Measures].[Max of Export Value]" caption="Max of Export Value" measure="1" displayFolder="" measureGroup="Range" count="0" hidden="1">
      <extLst>
        <ext xmlns:x15="http://schemas.microsoft.com/office/spreadsheetml/2010/11/main" uri="{B97F6D7D-B522-45F9-BDA1-12C45D357490}">
          <x15:cacheHierarchy aggregatedColumn="8"/>
        </ext>
      </extLst>
    </cacheHierarchy>
    <cacheHierarchy uniqueName="[Measures].[Average of Profit per unit]" caption="Average of Profit per unit" measure="1" displayFolder="" measureGroup="Range" count="0" hidden="1">
      <extLst>
        <ext xmlns:x15="http://schemas.microsoft.com/office/spreadsheetml/2010/11/main" uri="{B97F6D7D-B522-45F9-BDA1-12C45D357490}">
          <x15:cacheHierarchy aggregatedColumn="7"/>
        </ext>
      </extLst>
    </cacheHierarchy>
    <cacheHierarchy uniqueName="[Measures].[Count of Units Sold]" caption="Count of Units Sold" measure="1" displayFolder="" measureGroup="Range" count="0" hidden="1">
      <extLst>
        <ext xmlns:x15="http://schemas.microsoft.com/office/spreadsheetml/2010/11/main" uri="{B97F6D7D-B522-45F9-BDA1-12C45D357490}">
          <x15:cacheHierarchy aggregatedColumn="4"/>
        </ext>
      </extLst>
    </cacheHierarchy>
    <cacheHierarchy uniqueName="[Measures].[Max of Units Sold]" caption="Max of Units Sold" measure="1" displayFolder="" measureGroup="Range" count="0" hidden="1">
      <extLst>
        <ext xmlns:x15="http://schemas.microsoft.com/office/spreadsheetml/2010/11/main" uri="{B97F6D7D-B522-45F9-BDA1-12C45D357490}">
          <x15:cacheHierarchy aggregatedColumn="4"/>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604.883849537036" backgroundQuery="1" createdVersion="8" refreshedVersion="8" minRefreshableVersion="3" recordCount="0" supportSubquery="1" supportAdvancedDrill="1" xr:uid="{2C3B2DD4-A5CC-45F1-A426-797FE2A0881A}">
  <cacheSource type="external" connectionId="1"/>
  <cacheFields count="2">
    <cacheField name="[Measures].[Distinct Count of Product Name]" caption="Distinct Count of Product Name" numFmtId="0" hierarchy="22" level="32767"/>
    <cacheField name="[Range].[Date (Quarter)].[Date (Quarter)]" caption="Date (Quarter)" numFmtId="0" hierarchy="12" level="1">
      <sharedItems containsSemiMixedTypes="0" containsNonDate="0" containsString="0"/>
    </cacheField>
  </cacheFields>
  <cacheHierarchies count="32">
    <cacheHierarchy uniqueName="[Range].[Product Name]" caption="Product Name" attribute="1" defaultMemberUniqueName="[Range].[Product Name].[All]" allUniqueName="[Range].[Product Name].[All]" dimensionUniqueName="[Range]" displayFolder="" count="2" memberValueDatatype="130" unbalanced="0"/>
    <cacheHierarchy uniqueName="[Range].[Company]" caption="Company" attribute="1" defaultMemberUniqueName="[Range].[Company].[All]" allUniqueName="[Range].[Company].[All]" dimensionUniqueName="[Range]" displayFolder="" count="0" memberValueDatatype="130" unbalanced="0"/>
    <cacheHierarchy uniqueName="[Range].[Export Country]" caption="Export Country" attribute="1" defaultMemberUniqueName="[Range].[Export Country].[All]" allUniqueName="[Range].[Export Country].[All]" dimensionUniqueName="[Range]" displayFolder="" count="2" memberValueDatatype="130" unbalanced="0"/>
    <cacheHierarchy uniqueName="[Range].[Date]" caption="Date" attribute="1" time="1" defaultMemberUniqueName="[Range].[Date].[All]" allUniqueName="[Range].[Date].[All]" dimensionUniqueName="[Range]" displayFolder="" count="0" memberValueDatatype="7" unbalanced="0"/>
    <cacheHierarchy uniqueName="[Range].[Units Sold]" caption="Units Sold" attribute="1" defaultMemberUniqueName="[Range].[Units Sold].[All]" allUniqueName="[Range].[Units Sold].[All]" dimensionUniqueName="[Range]" displayFolder="" count="0" memberValueDatatype="20" unbalanced="0"/>
    <cacheHierarchy uniqueName="[Range].[unit_price]" caption="unit_price" attribute="1" defaultMemberUniqueName="[Range].[unit_price].[All]" allUniqueName="[Range].[unit_price].[All]" dimensionUniqueName="[Range]" displayFolder="" count="0" memberValueDatatype="5" unbalanced="0"/>
    <cacheHierarchy uniqueName="[Range].[Total Profit]" caption="Total Profit" attribute="1" defaultMemberUniqueName="[Range].[Total Profit].[All]" allUniqueName="[Range].[Total Profit].[All]" dimensionUniqueName="[Range]" displayFolder="" count="0" memberValueDatatype="5" unbalanced="0"/>
    <cacheHierarchy uniqueName="[Range].[Profit per unit]" caption="Profit per unit" attribute="1" defaultMemberUniqueName="[Range].[Profit per unit].[All]" allUniqueName="[Range].[Profit per unit].[All]" dimensionUniqueName="[Range]" displayFolder="" count="0" memberValueDatatype="5" unbalanced="0"/>
    <cacheHierarchy uniqueName="[Range].[Export Value]" caption="Export Value" attribute="1" defaultMemberUniqueName="[Range].[Export Value].[All]" allUniqueName="[Range].[Export Value].[All]" dimensionUniqueName="[Range]" displayFolder="" count="0" memberValueDatatype="5" unbalanced="0"/>
    <cacheHierarchy uniqueName="[Range].[Destination Port]" caption="Destination Port" attribute="1" defaultMemberUniqueName="[Range].[Destination Port].[All]" allUniqueName="[Range].[Destination Port].[All]" dimensionUniqueName="[Range]" displayFolder="" count="0" memberValueDatatype="130" unbalanced="0"/>
    <cacheHierarchy uniqueName="[Range].[Transportation Mode]" caption="Transportation Mode" attribute="1" defaultMemberUniqueName="[Range].[Transportation Mode].[All]" allUniqueName="[Range].[Transportation Mode].[All]" dimensionUniqueName="[Range]" displayFolder="" count="0" memberValueDatatype="130" unbalanced="0"/>
    <cacheHierarchy uniqueName="[Range].[Date (Year)]" caption="Date (Year)" attribute="1" defaultMemberUniqueName="[Range].[Date (Year)].[All]" allUniqueName="[Range].[Date (Year)].[All]" dimensionUniqueName="[Range]" displayFolder="" count="2" memberValueDatatype="130" unbalanced="0"/>
    <cacheHierarchy uniqueName="[Range].[Date (Quarter)]" caption="Date (Quarter)" attribute="1" defaultMemberUniqueName="[Range].[Date (Quarter)].[All]" allUniqueName="[Range].[Date (Quarter)].[All]" dimensionUniqueName="[Range]" displayFolder="" count="2" memberValueDatatype="130" unbalanced="0">
      <fieldsUsage count="2">
        <fieldUsage x="-1"/>
        <fieldUsage x="1"/>
      </fieldsUsage>
    </cacheHierarchy>
    <cacheHierarchy uniqueName="[Range].[Date (Month)]" caption="Date (Month)" attribute="1" defaultMemberUniqueName="[Range].[Date (Month)].[All]" allUniqueName="[Range].[Date (Month)].[All]" dimensionUniqueName="[Range]" displayFolder="" count="0" memberValueDatatype="130" unbalanced="0"/>
    <cacheHierarchy uniqueName="[Range].[Date (Month Index)]" caption="Date (Month Index)" attribute="1" defaultMemberUniqueName="[Range].[Date (Month Index)].[All]" allUniqueName="[Range].[Date (Month Index)].[All]" dimensionUniqueName="[Range]" displayFolder="" count="0" memberValueDatatype="20" unbalanced="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Export Value]" caption="Sum of Export Value" measure="1" displayFolder="" measureGroup="Range" count="0" hidden="1">
      <extLst>
        <ext xmlns:x15="http://schemas.microsoft.com/office/spreadsheetml/2010/11/main" uri="{B97F6D7D-B522-45F9-BDA1-12C45D357490}">
          <x15:cacheHierarchy aggregatedColumn="8"/>
        </ext>
      </extLst>
    </cacheHierarchy>
    <cacheHierarchy uniqueName="[Measures].[Sum of Units Sold]" caption="Sum of Units Sold" measure="1" displayFolder="" measureGroup="Range" count="0" hidden="1">
      <extLst>
        <ext xmlns:x15="http://schemas.microsoft.com/office/spreadsheetml/2010/11/main" uri="{B97F6D7D-B522-45F9-BDA1-12C45D357490}">
          <x15:cacheHierarchy aggregatedColumn="4"/>
        </ext>
      </extLst>
    </cacheHierarchy>
    <cacheHierarchy uniqueName="[Measures].[Sum of Profit per unit]" caption="Sum of Profit per unit" measure="1" displayFolder="" measureGroup="Range" count="0" hidden="1">
      <extLst>
        <ext xmlns:x15="http://schemas.microsoft.com/office/spreadsheetml/2010/11/main" uri="{B97F6D7D-B522-45F9-BDA1-12C45D357490}">
          <x15:cacheHierarchy aggregatedColumn="7"/>
        </ext>
      </extLst>
    </cacheHierarchy>
    <cacheHierarchy uniqueName="[Measures].[Sum of Total Profit]" caption="Sum of Total Profit" measure="1" displayFolder="" measureGroup="Range" count="0" hidden="1">
      <extLst>
        <ext xmlns:x15="http://schemas.microsoft.com/office/spreadsheetml/2010/11/main" uri="{B97F6D7D-B522-45F9-BDA1-12C45D357490}">
          <x15:cacheHierarchy aggregatedColumn="6"/>
        </ext>
      </extLst>
    </cacheHierarchy>
    <cacheHierarchy uniqueName="[Measures].[Count of Product Name]" caption="Count of Product Name" measure="1" displayFolder="" measureGroup="Range" count="0" hidden="1">
      <extLst>
        <ext xmlns:x15="http://schemas.microsoft.com/office/spreadsheetml/2010/11/main" uri="{B97F6D7D-B522-45F9-BDA1-12C45D357490}">
          <x15:cacheHierarchy aggregatedColumn="0"/>
        </ext>
      </extLst>
    </cacheHierarchy>
    <cacheHierarchy uniqueName="[Measures].[Distinct Count of Product Name]" caption="Distinct Count of Product Name" measure="1" displayFolder="" measureGroup="Range" count="0" oneField="1" hidden="1">
      <fieldsUsage count="1">
        <fieldUsage x="0"/>
      </fieldsUsage>
      <extLst>
        <ext xmlns:x15="http://schemas.microsoft.com/office/spreadsheetml/2010/11/main" uri="{B97F6D7D-B522-45F9-BDA1-12C45D357490}">
          <x15:cacheHierarchy aggregatedColumn="0"/>
        </ext>
      </extLst>
    </cacheHierarchy>
    <cacheHierarchy uniqueName="[Measures].[Count of Export Country]" caption="Count of Export Country" measure="1" displayFolder="" measureGroup="Range" count="0" hidden="1">
      <extLst>
        <ext xmlns:x15="http://schemas.microsoft.com/office/spreadsheetml/2010/11/main" uri="{B97F6D7D-B522-45F9-BDA1-12C45D357490}">
          <x15:cacheHierarchy aggregatedColumn="2"/>
        </ext>
      </extLst>
    </cacheHierarchy>
    <cacheHierarchy uniqueName="[Measures].[Distinct Count of Export Country]" caption="Distinct Count of Export Country" measure="1" displayFolder="" measureGroup="Range" count="0" hidden="1">
      <extLst>
        <ext xmlns:x15="http://schemas.microsoft.com/office/spreadsheetml/2010/11/main" uri="{B97F6D7D-B522-45F9-BDA1-12C45D357490}">
          <x15:cacheHierarchy aggregatedColumn="2"/>
        </ext>
      </extLst>
    </cacheHierarchy>
    <cacheHierarchy uniqueName="[Measures].[Count of Transportation Mode]" caption="Count of Transportation Mode" measure="1" displayFolder="" measureGroup="Range" count="0" hidden="1">
      <extLst>
        <ext xmlns:x15="http://schemas.microsoft.com/office/spreadsheetml/2010/11/main" uri="{B97F6D7D-B522-45F9-BDA1-12C45D357490}">
          <x15:cacheHierarchy aggregatedColumn="10"/>
        </ext>
      </extLst>
    </cacheHierarchy>
    <cacheHierarchy uniqueName="[Measures].[Sum of unit_price]" caption="Sum of unit_price" measure="1" displayFolder="" measureGroup="Range" count="0" hidden="1">
      <extLst>
        <ext xmlns:x15="http://schemas.microsoft.com/office/spreadsheetml/2010/11/main" uri="{B97F6D7D-B522-45F9-BDA1-12C45D357490}">
          <x15:cacheHierarchy aggregatedColumn="5"/>
        </ext>
      </extLst>
    </cacheHierarchy>
    <cacheHierarchy uniqueName="[Measures].[Average of unit_price]" caption="Average of unit_price" measure="1" displayFolder="" measureGroup="Range" count="0" hidden="1">
      <extLst>
        <ext xmlns:x15="http://schemas.microsoft.com/office/spreadsheetml/2010/11/main" uri="{B97F6D7D-B522-45F9-BDA1-12C45D357490}">
          <x15:cacheHierarchy aggregatedColumn="5"/>
        </ext>
      </extLst>
    </cacheHierarchy>
    <cacheHierarchy uniqueName="[Measures].[Max of Export Value]" caption="Max of Export Value" measure="1" displayFolder="" measureGroup="Range" count="0" hidden="1">
      <extLst>
        <ext xmlns:x15="http://schemas.microsoft.com/office/spreadsheetml/2010/11/main" uri="{B97F6D7D-B522-45F9-BDA1-12C45D357490}">
          <x15:cacheHierarchy aggregatedColumn="8"/>
        </ext>
      </extLst>
    </cacheHierarchy>
    <cacheHierarchy uniqueName="[Measures].[Average of Profit per unit]" caption="Average of Profit per unit" measure="1" displayFolder="" measureGroup="Range" count="0" hidden="1">
      <extLst>
        <ext xmlns:x15="http://schemas.microsoft.com/office/spreadsheetml/2010/11/main" uri="{B97F6D7D-B522-45F9-BDA1-12C45D357490}">
          <x15:cacheHierarchy aggregatedColumn="7"/>
        </ext>
      </extLst>
    </cacheHierarchy>
    <cacheHierarchy uniqueName="[Measures].[Count of Units Sold]" caption="Count of Units Sold" measure="1" displayFolder="" measureGroup="Range" count="0" hidden="1">
      <extLst>
        <ext xmlns:x15="http://schemas.microsoft.com/office/spreadsheetml/2010/11/main" uri="{B97F6D7D-B522-45F9-BDA1-12C45D357490}">
          <x15:cacheHierarchy aggregatedColumn="4"/>
        </ext>
      </extLst>
    </cacheHierarchy>
    <cacheHierarchy uniqueName="[Measures].[Max of Units Sold]" caption="Max of Units Sold" measure="1" displayFolder="" measureGroup="Range" count="0" hidden="1">
      <extLst>
        <ext xmlns:x15="http://schemas.microsoft.com/office/spreadsheetml/2010/11/main" uri="{B97F6D7D-B522-45F9-BDA1-12C45D357490}">
          <x15:cacheHierarchy aggregatedColumn="4"/>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604.883849999998" backgroundQuery="1" createdVersion="8" refreshedVersion="8" minRefreshableVersion="3" recordCount="0" supportSubquery="1" supportAdvancedDrill="1" xr:uid="{A86A87C1-60F4-454A-868F-A19DD873B4F4}">
  <cacheSource type="external" connectionId="1"/>
  <cacheFields count="2">
    <cacheField name="[Measures].[Distinct Count of Export Country]" caption="Distinct Count of Export Country" numFmtId="0" hierarchy="24" level="32767"/>
    <cacheField name="[Range].[Date (Quarter)].[Date (Quarter)]" caption="Date (Quarter)" numFmtId="0" hierarchy="12" level="1">
      <sharedItems containsSemiMixedTypes="0" containsNonDate="0" containsString="0"/>
    </cacheField>
  </cacheFields>
  <cacheHierarchies count="32">
    <cacheHierarchy uniqueName="[Range].[Product Name]" caption="Product Name" attribute="1" defaultMemberUniqueName="[Range].[Product Name].[All]" allUniqueName="[Range].[Product Name].[All]" dimensionUniqueName="[Range]" displayFolder="" count="2" memberValueDatatype="130" unbalanced="0"/>
    <cacheHierarchy uniqueName="[Range].[Company]" caption="Company" attribute="1" defaultMemberUniqueName="[Range].[Company].[All]" allUniqueName="[Range].[Company].[All]" dimensionUniqueName="[Range]" displayFolder="" count="0" memberValueDatatype="130" unbalanced="0"/>
    <cacheHierarchy uniqueName="[Range].[Export Country]" caption="Export Country" attribute="1" defaultMemberUniqueName="[Range].[Export Country].[All]" allUniqueName="[Range].[Export Country].[All]" dimensionUniqueName="[Range]" displayFolder="" count="2" memberValueDatatype="130" unbalanced="0"/>
    <cacheHierarchy uniqueName="[Range].[Date]" caption="Date" attribute="1" time="1" defaultMemberUniqueName="[Range].[Date].[All]" allUniqueName="[Range].[Date].[All]" dimensionUniqueName="[Range]" displayFolder="" count="0" memberValueDatatype="7" unbalanced="0"/>
    <cacheHierarchy uniqueName="[Range].[Units Sold]" caption="Units Sold" attribute="1" defaultMemberUniqueName="[Range].[Units Sold].[All]" allUniqueName="[Range].[Units Sold].[All]" dimensionUniqueName="[Range]" displayFolder="" count="0" memberValueDatatype="20" unbalanced="0"/>
    <cacheHierarchy uniqueName="[Range].[unit_price]" caption="unit_price" attribute="1" defaultMemberUniqueName="[Range].[unit_price].[All]" allUniqueName="[Range].[unit_price].[All]" dimensionUniqueName="[Range]" displayFolder="" count="0" memberValueDatatype="5" unbalanced="0"/>
    <cacheHierarchy uniqueName="[Range].[Total Profit]" caption="Total Profit" attribute="1" defaultMemberUniqueName="[Range].[Total Profit].[All]" allUniqueName="[Range].[Total Profit].[All]" dimensionUniqueName="[Range]" displayFolder="" count="0" memberValueDatatype="5" unbalanced="0"/>
    <cacheHierarchy uniqueName="[Range].[Profit per unit]" caption="Profit per unit" attribute="1" defaultMemberUniqueName="[Range].[Profit per unit].[All]" allUniqueName="[Range].[Profit per unit].[All]" dimensionUniqueName="[Range]" displayFolder="" count="0" memberValueDatatype="5" unbalanced="0"/>
    <cacheHierarchy uniqueName="[Range].[Export Value]" caption="Export Value" attribute="1" defaultMemberUniqueName="[Range].[Export Value].[All]" allUniqueName="[Range].[Export Value].[All]" dimensionUniqueName="[Range]" displayFolder="" count="0" memberValueDatatype="5" unbalanced="0"/>
    <cacheHierarchy uniqueName="[Range].[Destination Port]" caption="Destination Port" attribute="1" defaultMemberUniqueName="[Range].[Destination Port].[All]" allUniqueName="[Range].[Destination Port].[All]" dimensionUniqueName="[Range]" displayFolder="" count="0" memberValueDatatype="130" unbalanced="0"/>
    <cacheHierarchy uniqueName="[Range].[Transportation Mode]" caption="Transportation Mode" attribute="1" defaultMemberUniqueName="[Range].[Transportation Mode].[All]" allUniqueName="[Range].[Transportation Mode].[All]" dimensionUniqueName="[Range]" displayFolder="" count="0" memberValueDatatype="130" unbalanced="0"/>
    <cacheHierarchy uniqueName="[Range].[Date (Year)]" caption="Date (Year)" attribute="1" defaultMemberUniqueName="[Range].[Date (Year)].[All]" allUniqueName="[Range].[Date (Year)].[All]" dimensionUniqueName="[Range]" displayFolder="" count="2" memberValueDatatype="130" unbalanced="0"/>
    <cacheHierarchy uniqueName="[Range].[Date (Quarter)]" caption="Date (Quarter)" attribute="1" defaultMemberUniqueName="[Range].[Date (Quarter)].[All]" allUniqueName="[Range].[Date (Quarter)].[All]" dimensionUniqueName="[Range]" displayFolder="" count="2" memberValueDatatype="130" unbalanced="0">
      <fieldsUsage count="2">
        <fieldUsage x="-1"/>
        <fieldUsage x="1"/>
      </fieldsUsage>
    </cacheHierarchy>
    <cacheHierarchy uniqueName="[Range].[Date (Month)]" caption="Date (Month)" attribute="1" defaultMemberUniqueName="[Range].[Date (Month)].[All]" allUniqueName="[Range].[Date (Month)].[All]" dimensionUniqueName="[Range]" displayFolder="" count="0" memberValueDatatype="130" unbalanced="0"/>
    <cacheHierarchy uniqueName="[Range].[Date (Month Index)]" caption="Date (Month Index)" attribute="1" defaultMemberUniqueName="[Range].[Date (Month Index)].[All]" allUniqueName="[Range].[Date (Month Index)].[All]" dimensionUniqueName="[Range]" displayFolder="" count="0" memberValueDatatype="20" unbalanced="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Export Value]" caption="Sum of Export Value" measure="1" displayFolder="" measureGroup="Range" count="0" hidden="1">
      <extLst>
        <ext xmlns:x15="http://schemas.microsoft.com/office/spreadsheetml/2010/11/main" uri="{B97F6D7D-B522-45F9-BDA1-12C45D357490}">
          <x15:cacheHierarchy aggregatedColumn="8"/>
        </ext>
      </extLst>
    </cacheHierarchy>
    <cacheHierarchy uniqueName="[Measures].[Sum of Units Sold]" caption="Sum of Units Sold" measure="1" displayFolder="" measureGroup="Range" count="0" hidden="1">
      <extLst>
        <ext xmlns:x15="http://schemas.microsoft.com/office/spreadsheetml/2010/11/main" uri="{B97F6D7D-B522-45F9-BDA1-12C45D357490}">
          <x15:cacheHierarchy aggregatedColumn="4"/>
        </ext>
      </extLst>
    </cacheHierarchy>
    <cacheHierarchy uniqueName="[Measures].[Sum of Profit per unit]" caption="Sum of Profit per unit" measure="1" displayFolder="" measureGroup="Range" count="0" hidden="1">
      <extLst>
        <ext xmlns:x15="http://schemas.microsoft.com/office/spreadsheetml/2010/11/main" uri="{B97F6D7D-B522-45F9-BDA1-12C45D357490}">
          <x15:cacheHierarchy aggregatedColumn="7"/>
        </ext>
      </extLst>
    </cacheHierarchy>
    <cacheHierarchy uniqueName="[Measures].[Sum of Total Profit]" caption="Sum of Total Profit" measure="1" displayFolder="" measureGroup="Range" count="0" hidden="1">
      <extLst>
        <ext xmlns:x15="http://schemas.microsoft.com/office/spreadsheetml/2010/11/main" uri="{B97F6D7D-B522-45F9-BDA1-12C45D357490}">
          <x15:cacheHierarchy aggregatedColumn="6"/>
        </ext>
      </extLst>
    </cacheHierarchy>
    <cacheHierarchy uniqueName="[Measures].[Count of Product Name]" caption="Count of Product Name" measure="1" displayFolder="" measureGroup="Range" count="0" hidden="1">
      <extLst>
        <ext xmlns:x15="http://schemas.microsoft.com/office/spreadsheetml/2010/11/main" uri="{B97F6D7D-B522-45F9-BDA1-12C45D357490}">
          <x15:cacheHierarchy aggregatedColumn="0"/>
        </ext>
      </extLst>
    </cacheHierarchy>
    <cacheHierarchy uniqueName="[Measures].[Distinct Count of Product Name]" caption="Distinct Count of Product Name" measure="1" displayFolder="" measureGroup="Range" count="0" hidden="1">
      <extLst>
        <ext xmlns:x15="http://schemas.microsoft.com/office/spreadsheetml/2010/11/main" uri="{B97F6D7D-B522-45F9-BDA1-12C45D357490}">
          <x15:cacheHierarchy aggregatedColumn="0"/>
        </ext>
      </extLst>
    </cacheHierarchy>
    <cacheHierarchy uniqueName="[Measures].[Count of Export Country]" caption="Count of Export Country" measure="1" displayFolder="" measureGroup="Range" count="0" hidden="1">
      <extLst>
        <ext xmlns:x15="http://schemas.microsoft.com/office/spreadsheetml/2010/11/main" uri="{B97F6D7D-B522-45F9-BDA1-12C45D357490}">
          <x15:cacheHierarchy aggregatedColumn="2"/>
        </ext>
      </extLst>
    </cacheHierarchy>
    <cacheHierarchy uniqueName="[Measures].[Distinct Count of Export Country]" caption="Distinct Count of Export Country" measure="1" displayFolder="" measureGroup="Range" count="0" oneField="1" hidden="1">
      <fieldsUsage count="1">
        <fieldUsage x="0"/>
      </fieldsUsage>
      <extLst>
        <ext xmlns:x15="http://schemas.microsoft.com/office/spreadsheetml/2010/11/main" uri="{B97F6D7D-B522-45F9-BDA1-12C45D357490}">
          <x15:cacheHierarchy aggregatedColumn="2"/>
        </ext>
      </extLst>
    </cacheHierarchy>
    <cacheHierarchy uniqueName="[Measures].[Count of Transportation Mode]" caption="Count of Transportation Mode" measure="1" displayFolder="" measureGroup="Range" count="0" hidden="1">
      <extLst>
        <ext xmlns:x15="http://schemas.microsoft.com/office/spreadsheetml/2010/11/main" uri="{B97F6D7D-B522-45F9-BDA1-12C45D357490}">
          <x15:cacheHierarchy aggregatedColumn="10"/>
        </ext>
      </extLst>
    </cacheHierarchy>
    <cacheHierarchy uniqueName="[Measures].[Sum of unit_price]" caption="Sum of unit_price" measure="1" displayFolder="" measureGroup="Range" count="0" hidden="1">
      <extLst>
        <ext xmlns:x15="http://schemas.microsoft.com/office/spreadsheetml/2010/11/main" uri="{B97F6D7D-B522-45F9-BDA1-12C45D357490}">
          <x15:cacheHierarchy aggregatedColumn="5"/>
        </ext>
      </extLst>
    </cacheHierarchy>
    <cacheHierarchy uniqueName="[Measures].[Average of unit_price]" caption="Average of unit_price" measure="1" displayFolder="" measureGroup="Range" count="0" hidden="1">
      <extLst>
        <ext xmlns:x15="http://schemas.microsoft.com/office/spreadsheetml/2010/11/main" uri="{B97F6D7D-B522-45F9-BDA1-12C45D357490}">
          <x15:cacheHierarchy aggregatedColumn="5"/>
        </ext>
      </extLst>
    </cacheHierarchy>
    <cacheHierarchy uniqueName="[Measures].[Max of Export Value]" caption="Max of Export Value" measure="1" displayFolder="" measureGroup="Range" count="0" hidden="1">
      <extLst>
        <ext xmlns:x15="http://schemas.microsoft.com/office/spreadsheetml/2010/11/main" uri="{B97F6D7D-B522-45F9-BDA1-12C45D357490}">
          <x15:cacheHierarchy aggregatedColumn="8"/>
        </ext>
      </extLst>
    </cacheHierarchy>
    <cacheHierarchy uniqueName="[Measures].[Average of Profit per unit]" caption="Average of Profit per unit" measure="1" displayFolder="" measureGroup="Range" count="0" hidden="1">
      <extLst>
        <ext xmlns:x15="http://schemas.microsoft.com/office/spreadsheetml/2010/11/main" uri="{B97F6D7D-B522-45F9-BDA1-12C45D357490}">
          <x15:cacheHierarchy aggregatedColumn="7"/>
        </ext>
      </extLst>
    </cacheHierarchy>
    <cacheHierarchy uniqueName="[Measures].[Count of Units Sold]" caption="Count of Units Sold" measure="1" displayFolder="" measureGroup="Range" count="0" hidden="1">
      <extLst>
        <ext xmlns:x15="http://schemas.microsoft.com/office/spreadsheetml/2010/11/main" uri="{B97F6D7D-B522-45F9-BDA1-12C45D357490}">
          <x15:cacheHierarchy aggregatedColumn="4"/>
        </ext>
      </extLst>
    </cacheHierarchy>
    <cacheHierarchy uniqueName="[Measures].[Max of Units Sold]" caption="Max of Units Sold" measure="1" displayFolder="" measureGroup="Range" count="0" hidden="1">
      <extLst>
        <ext xmlns:x15="http://schemas.microsoft.com/office/spreadsheetml/2010/11/main" uri="{B97F6D7D-B522-45F9-BDA1-12C45D357490}">
          <x15:cacheHierarchy aggregatedColumn="4"/>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604.88385046296" backgroundQuery="1" createdVersion="8" refreshedVersion="8" minRefreshableVersion="3" recordCount="0" supportSubquery="1" supportAdvancedDrill="1" xr:uid="{D50BEECB-595B-45EE-8E1F-70C346279421}">
  <cacheSource type="external" connectionId="1"/>
  <cacheFields count="2">
    <cacheField name="[Measures].[Count of Transportation Mode]" caption="Count of Transportation Mode" numFmtId="0" hierarchy="25" level="32767"/>
    <cacheField name="[Range].[Date (Quarter)].[Date (Quarter)]" caption="Date (Quarter)" numFmtId="0" hierarchy="12" level="1">
      <sharedItems containsSemiMixedTypes="0" containsNonDate="0" containsString="0"/>
    </cacheField>
  </cacheFields>
  <cacheHierarchies count="32">
    <cacheHierarchy uniqueName="[Range].[Product Name]" caption="Product Name" attribute="1" defaultMemberUniqueName="[Range].[Product Name].[All]" allUniqueName="[Range].[Product Name].[All]" dimensionUniqueName="[Range]" displayFolder="" count="2" memberValueDatatype="130" unbalanced="0"/>
    <cacheHierarchy uniqueName="[Range].[Company]" caption="Company" attribute="1" defaultMemberUniqueName="[Range].[Company].[All]" allUniqueName="[Range].[Company].[All]" dimensionUniqueName="[Range]" displayFolder="" count="0" memberValueDatatype="130" unbalanced="0"/>
    <cacheHierarchy uniqueName="[Range].[Export Country]" caption="Export Country" attribute="1" defaultMemberUniqueName="[Range].[Export Country].[All]" allUniqueName="[Range].[Export Country].[All]" dimensionUniqueName="[Range]" displayFolder="" count="2" memberValueDatatype="130" unbalanced="0"/>
    <cacheHierarchy uniqueName="[Range].[Date]" caption="Date" attribute="1" time="1" defaultMemberUniqueName="[Range].[Date].[All]" allUniqueName="[Range].[Date].[All]" dimensionUniqueName="[Range]" displayFolder="" count="0" memberValueDatatype="7" unbalanced="0"/>
    <cacheHierarchy uniqueName="[Range].[Units Sold]" caption="Units Sold" attribute="1" defaultMemberUniqueName="[Range].[Units Sold].[All]" allUniqueName="[Range].[Units Sold].[All]" dimensionUniqueName="[Range]" displayFolder="" count="0" memberValueDatatype="20" unbalanced="0"/>
    <cacheHierarchy uniqueName="[Range].[unit_price]" caption="unit_price" attribute="1" defaultMemberUniqueName="[Range].[unit_price].[All]" allUniqueName="[Range].[unit_price].[All]" dimensionUniqueName="[Range]" displayFolder="" count="0" memberValueDatatype="5" unbalanced="0"/>
    <cacheHierarchy uniqueName="[Range].[Total Profit]" caption="Total Profit" attribute="1" defaultMemberUniqueName="[Range].[Total Profit].[All]" allUniqueName="[Range].[Total Profit].[All]" dimensionUniqueName="[Range]" displayFolder="" count="0" memberValueDatatype="5" unbalanced="0"/>
    <cacheHierarchy uniqueName="[Range].[Profit per unit]" caption="Profit per unit" attribute="1" defaultMemberUniqueName="[Range].[Profit per unit].[All]" allUniqueName="[Range].[Profit per unit].[All]" dimensionUniqueName="[Range]" displayFolder="" count="0" memberValueDatatype="5" unbalanced="0"/>
    <cacheHierarchy uniqueName="[Range].[Export Value]" caption="Export Value" attribute="1" defaultMemberUniqueName="[Range].[Export Value].[All]" allUniqueName="[Range].[Export Value].[All]" dimensionUniqueName="[Range]" displayFolder="" count="0" memberValueDatatype="5" unbalanced="0"/>
    <cacheHierarchy uniqueName="[Range].[Destination Port]" caption="Destination Port" attribute="1" defaultMemberUniqueName="[Range].[Destination Port].[All]" allUniqueName="[Range].[Destination Port].[All]" dimensionUniqueName="[Range]" displayFolder="" count="0" memberValueDatatype="130" unbalanced="0"/>
    <cacheHierarchy uniqueName="[Range].[Transportation Mode]" caption="Transportation Mode" attribute="1" defaultMemberUniqueName="[Range].[Transportation Mode].[All]" allUniqueName="[Range].[Transportation Mode].[All]" dimensionUniqueName="[Range]" displayFolder="" count="0" memberValueDatatype="130" unbalanced="0"/>
    <cacheHierarchy uniqueName="[Range].[Date (Year)]" caption="Date (Year)" attribute="1" defaultMemberUniqueName="[Range].[Date (Year)].[All]" allUniqueName="[Range].[Date (Year)].[All]" dimensionUniqueName="[Range]" displayFolder="" count="2" memberValueDatatype="130" unbalanced="0"/>
    <cacheHierarchy uniqueName="[Range].[Date (Quarter)]" caption="Date (Quarter)" attribute="1" defaultMemberUniqueName="[Range].[Date (Quarter)].[All]" allUniqueName="[Range].[Date (Quarter)].[All]" dimensionUniqueName="[Range]" displayFolder="" count="2" memberValueDatatype="130" unbalanced="0">
      <fieldsUsage count="2">
        <fieldUsage x="-1"/>
        <fieldUsage x="1"/>
      </fieldsUsage>
    </cacheHierarchy>
    <cacheHierarchy uniqueName="[Range].[Date (Month)]" caption="Date (Month)" attribute="1" defaultMemberUniqueName="[Range].[Date (Month)].[All]" allUniqueName="[Range].[Date (Month)].[All]" dimensionUniqueName="[Range]" displayFolder="" count="0" memberValueDatatype="130" unbalanced="0"/>
    <cacheHierarchy uniqueName="[Range].[Date (Month Index)]" caption="Date (Month Index)" attribute="1" defaultMemberUniqueName="[Range].[Date (Month Index)].[All]" allUniqueName="[Range].[Date (Month Index)].[All]" dimensionUniqueName="[Range]" displayFolder="" count="0" memberValueDatatype="20" unbalanced="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Export Value]" caption="Sum of Export Value" measure="1" displayFolder="" measureGroup="Range" count="0" hidden="1">
      <extLst>
        <ext xmlns:x15="http://schemas.microsoft.com/office/spreadsheetml/2010/11/main" uri="{B97F6D7D-B522-45F9-BDA1-12C45D357490}">
          <x15:cacheHierarchy aggregatedColumn="8"/>
        </ext>
      </extLst>
    </cacheHierarchy>
    <cacheHierarchy uniqueName="[Measures].[Sum of Units Sold]" caption="Sum of Units Sold" measure="1" displayFolder="" measureGroup="Range" count="0" hidden="1">
      <extLst>
        <ext xmlns:x15="http://schemas.microsoft.com/office/spreadsheetml/2010/11/main" uri="{B97F6D7D-B522-45F9-BDA1-12C45D357490}">
          <x15:cacheHierarchy aggregatedColumn="4"/>
        </ext>
      </extLst>
    </cacheHierarchy>
    <cacheHierarchy uniqueName="[Measures].[Sum of Profit per unit]" caption="Sum of Profit per unit" measure="1" displayFolder="" measureGroup="Range" count="0" hidden="1">
      <extLst>
        <ext xmlns:x15="http://schemas.microsoft.com/office/spreadsheetml/2010/11/main" uri="{B97F6D7D-B522-45F9-BDA1-12C45D357490}">
          <x15:cacheHierarchy aggregatedColumn="7"/>
        </ext>
      </extLst>
    </cacheHierarchy>
    <cacheHierarchy uniqueName="[Measures].[Sum of Total Profit]" caption="Sum of Total Profit" measure="1" displayFolder="" measureGroup="Range" count="0" hidden="1">
      <extLst>
        <ext xmlns:x15="http://schemas.microsoft.com/office/spreadsheetml/2010/11/main" uri="{B97F6D7D-B522-45F9-BDA1-12C45D357490}">
          <x15:cacheHierarchy aggregatedColumn="6"/>
        </ext>
      </extLst>
    </cacheHierarchy>
    <cacheHierarchy uniqueName="[Measures].[Count of Product Name]" caption="Count of Product Name" measure="1" displayFolder="" measureGroup="Range" count="0" hidden="1">
      <extLst>
        <ext xmlns:x15="http://schemas.microsoft.com/office/spreadsheetml/2010/11/main" uri="{B97F6D7D-B522-45F9-BDA1-12C45D357490}">
          <x15:cacheHierarchy aggregatedColumn="0"/>
        </ext>
      </extLst>
    </cacheHierarchy>
    <cacheHierarchy uniqueName="[Measures].[Distinct Count of Product Name]" caption="Distinct Count of Product Name" measure="1" displayFolder="" measureGroup="Range" count="0" hidden="1">
      <extLst>
        <ext xmlns:x15="http://schemas.microsoft.com/office/spreadsheetml/2010/11/main" uri="{B97F6D7D-B522-45F9-BDA1-12C45D357490}">
          <x15:cacheHierarchy aggregatedColumn="0"/>
        </ext>
      </extLst>
    </cacheHierarchy>
    <cacheHierarchy uniqueName="[Measures].[Count of Export Country]" caption="Count of Export Country" measure="1" displayFolder="" measureGroup="Range" count="0" hidden="1">
      <extLst>
        <ext xmlns:x15="http://schemas.microsoft.com/office/spreadsheetml/2010/11/main" uri="{B97F6D7D-B522-45F9-BDA1-12C45D357490}">
          <x15:cacheHierarchy aggregatedColumn="2"/>
        </ext>
      </extLst>
    </cacheHierarchy>
    <cacheHierarchy uniqueName="[Measures].[Distinct Count of Export Country]" caption="Distinct Count of Export Country" measure="1" displayFolder="" measureGroup="Range" count="0" hidden="1">
      <extLst>
        <ext xmlns:x15="http://schemas.microsoft.com/office/spreadsheetml/2010/11/main" uri="{B97F6D7D-B522-45F9-BDA1-12C45D357490}">
          <x15:cacheHierarchy aggregatedColumn="2"/>
        </ext>
      </extLst>
    </cacheHierarchy>
    <cacheHierarchy uniqueName="[Measures].[Count of Transportation Mode]" caption="Count of Transportation Mode" measure="1" displayFolder="" measureGroup="Range" count="0" oneField="1" hidden="1">
      <fieldsUsage count="1">
        <fieldUsage x="0"/>
      </fieldsUsage>
      <extLst>
        <ext xmlns:x15="http://schemas.microsoft.com/office/spreadsheetml/2010/11/main" uri="{B97F6D7D-B522-45F9-BDA1-12C45D357490}">
          <x15:cacheHierarchy aggregatedColumn="10"/>
        </ext>
      </extLst>
    </cacheHierarchy>
    <cacheHierarchy uniqueName="[Measures].[Sum of unit_price]" caption="Sum of unit_price" measure="1" displayFolder="" measureGroup="Range" count="0" hidden="1">
      <extLst>
        <ext xmlns:x15="http://schemas.microsoft.com/office/spreadsheetml/2010/11/main" uri="{B97F6D7D-B522-45F9-BDA1-12C45D357490}">
          <x15:cacheHierarchy aggregatedColumn="5"/>
        </ext>
      </extLst>
    </cacheHierarchy>
    <cacheHierarchy uniqueName="[Measures].[Average of unit_price]" caption="Average of unit_price" measure="1" displayFolder="" measureGroup="Range" count="0" hidden="1">
      <extLst>
        <ext xmlns:x15="http://schemas.microsoft.com/office/spreadsheetml/2010/11/main" uri="{B97F6D7D-B522-45F9-BDA1-12C45D357490}">
          <x15:cacheHierarchy aggregatedColumn="5"/>
        </ext>
      </extLst>
    </cacheHierarchy>
    <cacheHierarchy uniqueName="[Measures].[Max of Export Value]" caption="Max of Export Value" measure="1" displayFolder="" measureGroup="Range" count="0" hidden="1">
      <extLst>
        <ext xmlns:x15="http://schemas.microsoft.com/office/spreadsheetml/2010/11/main" uri="{B97F6D7D-B522-45F9-BDA1-12C45D357490}">
          <x15:cacheHierarchy aggregatedColumn="8"/>
        </ext>
      </extLst>
    </cacheHierarchy>
    <cacheHierarchy uniqueName="[Measures].[Average of Profit per unit]" caption="Average of Profit per unit" measure="1" displayFolder="" measureGroup="Range" count="0" hidden="1">
      <extLst>
        <ext xmlns:x15="http://schemas.microsoft.com/office/spreadsheetml/2010/11/main" uri="{B97F6D7D-B522-45F9-BDA1-12C45D357490}">
          <x15:cacheHierarchy aggregatedColumn="7"/>
        </ext>
      </extLst>
    </cacheHierarchy>
    <cacheHierarchy uniqueName="[Measures].[Count of Units Sold]" caption="Count of Units Sold" measure="1" displayFolder="" measureGroup="Range" count="0" hidden="1">
      <extLst>
        <ext xmlns:x15="http://schemas.microsoft.com/office/spreadsheetml/2010/11/main" uri="{B97F6D7D-B522-45F9-BDA1-12C45D357490}">
          <x15:cacheHierarchy aggregatedColumn="4"/>
        </ext>
      </extLst>
    </cacheHierarchy>
    <cacheHierarchy uniqueName="[Measures].[Max of Units Sold]" caption="Max of Units Sold" measure="1" displayFolder="" measureGroup="Range" count="0" hidden="1">
      <extLst>
        <ext xmlns:x15="http://schemas.microsoft.com/office/spreadsheetml/2010/11/main" uri="{B97F6D7D-B522-45F9-BDA1-12C45D357490}">
          <x15:cacheHierarchy aggregatedColumn="4"/>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604.883851041668" backgroundQuery="1" createdVersion="8" refreshedVersion="8" minRefreshableVersion="3" recordCount="0" supportSubquery="1" supportAdvancedDrill="1" xr:uid="{CB0A5ED6-49A6-4730-B497-523F44ABB178}">
  <cacheSource type="external" connectionId="1"/>
  <cacheFields count="3">
    <cacheField name="[Measures].[Sum of Units Sold]" caption="Sum of Units Sold" numFmtId="0" hierarchy="18" level="32767"/>
    <cacheField name="[Range].[Product Name].[Product Name]" caption="Product Name" numFmtId="0" level="1">
      <sharedItems count="8">
        <s v="Cashew"/>
        <s v="Cassava"/>
        <s v="Cocoa"/>
        <s v="Ginger"/>
        <s v="Palm Oil"/>
        <s v="Plantain"/>
        <s v="Rubber"/>
        <s v="Sesame"/>
      </sharedItems>
    </cacheField>
    <cacheField name="[Range].[Date (Quarter)].[Date (Quarter)]" caption="Date (Quarter)" numFmtId="0" hierarchy="12" level="1">
      <sharedItems containsSemiMixedTypes="0" containsNonDate="0" containsString="0"/>
    </cacheField>
  </cacheFields>
  <cacheHierarchies count="32">
    <cacheHierarchy uniqueName="[Range].[Product Name]" caption="Product Name" attribute="1" defaultMemberUniqueName="[Range].[Product Name].[All]" allUniqueName="[Range].[Product Name].[All]" dimensionUniqueName="[Range]" displayFolder="" count="2" memberValueDatatype="130" unbalanced="0">
      <fieldsUsage count="2">
        <fieldUsage x="-1"/>
        <fieldUsage x="1"/>
      </fieldsUsage>
    </cacheHierarchy>
    <cacheHierarchy uniqueName="[Range].[Company]" caption="Company" attribute="1" defaultMemberUniqueName="[Range].[Company].[All]" allUniqueName="[Range].[Company].[All]" dimensionUniqueName="[Range]" displayFolder="" count="0" memberValueDatatype="130" unbalanced="0"/>
    <cacheHierarchy uniqueName="[Range].[Export Country]" caption="Export Country" attribute="1" defaultMemberUniqueName="[Range].[Export Country].[All]" allUniqueName="[Range].[Export Country].[All]" dimensionUniqueName="[Range]" displayFolder="" count="2" memberValueDatatype="130" unbalanced="0"/>
    <cacheHierarchy uniqueName="[Range].[Date]" caption="Date" attribute="1" time="1" defaultMemberUniqueName="[Range].[Date].[All]" allUniqueName="[Range].[Date].[All]" dimensionUniqueName="[Range]" displayFolder="" count="0" memberValueDatatype="7" unbalanced="0"/>
    <cacheHierarchy uniqueName="[Range].[Units Sold]" caption="Units Sold" attribute="1" defaultMemberUniqueName="[Range].[Units Sold].[All]" allUniqueName="[Range].[Units Sold].[All]" dimensionUniqueName="[Range]" displayFolder="" count="0" memberValueDatatype="20" unbalanced="0"/>
    <cacheHierarchy uniqueName="[Range].[unit_price]" caption="unit_price" attribute="1" defaultMemberUniqueName="[Range].[unit_price].[All]" allUniqueName="[Range].[unit_price].[All]" dimensionUniqueName="[Range]" displayFolder="" count="0" memberValueDatatype="5" unbalanced="0"/>
    <cacheHierarchy uniqueName="[Range].[Total Profit]" caption="Total Profit" attribute="1" defaultMemberUniqueName="[Range].[Total Profit].[All]" allUniqueName="[Range].[Total Profit].[All]" dimensionUniqueName="[Range]" displayFolder="" count="0" memberValueDatatype="5" unbalanced="0"/>
    <cacheHierarchy uniqueName="[Range].[Profit per unit]" caption="Profit per unit" attribute="1" defaultMemberUniqueName="[Range].[Profit per unit].[All]" allUniqueName="[Range].[Profit per unit].[All]" dimensionUniqueName="[Range]" displayFolder="" count="0" memberValueDatatype="5" unbalanced="0"/>
    <cacheHierarchy uniqueName="[Range].[Export Value]" caption="Export Value" attribute="1" defaultMemberUniqueName="[Range].[Export Value].[All]" allUniqueName="[Range].[Export Value].[All]" dimensionUniqueName="[Range]" displayFolder="" count="0" memberValueDatatype="5" unbalanced="0"/>
    <cacheHierarchy uniqueName="[Range].[Destination Port]" caption="Destination Port" attribute="1" defaultMemberUniqueName="[Range].[Destination Port].[All]" allUniqueName="[Range].[Destination Port].[All]" dimensionUniqueName="[Range]" displayFolder="" count="0" memberValueDatatype="130" unbalanced="0"/>
    <cacheHierarchy uniqueName="[Range].[Transportation Mode]" caption="Transportation Mode" attribute="1" defaultMemberUniqueName="[Range].[Transportation Mode].[All]" allUniqueName="[Range].[Transportation Mode].[All]" dimensionUniqueName="[Range]" displayFolder="" count="0" memberValueDatatype="130" unbalanced="0"/>
    <cacheHierarchy uniqueName="[Range].[Date (Year)]" caption="Date (Year)" attribute="1" defaultMemberUniqueName="[Range].[Date (Year)].[All]" allUniqueName="[Range].[Date (Year)].[All]" dimensionUniqueName="[Range]" displayFolder="" count="2" memberValueDatatype="130" unbalanced="0"/>
    <cacheHierarchy uniqueName="[Range].[Date (Quarter)]" caption="Date (Quarter)" attribute="1" defaultMemberUniqueName="[Range].[Date (Quarter)].[All]" allUniqueName="[Range].[Date (Quarter)].[All]" dimensionUniqueName="[Range]" displayFolder="" count="2" memberValueDatatype="130" unbalanced="0">
      <fieldsUsage count="2">
        <fieldUsage x="-1"/>
        <fieldUsage x="2"/>
      </fieldsUsage>
    </cacheHierarchy>
    <cacheHierarchy uniqueName="[Range].[Date (Month)]" caption="Date (Month)" attribute="1" defaultMemberUniqueName="[Range].[Date (Month)].[All]" allUniqueName="[Range].[Date (Month)].[All]" dimensionUniqueName="[Range]" displayFolder="" count="0" memberValueDatatype="130" unbalanced="0"/>
    <cacheHierarchy uniqueName="[Range].[Date (Month Index)]" caption="Date (Month Index)" attribute="1" defaultMemberUniqueName="[Range].[Date (Month Index)].[All]" allUniqueName="[Range].[Date (Month Index)].[All]" dimensionUniqueName="[Range]" displayFolder="" count="0" memberValueDatatype="20" unbalanced="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Export Value]" caption="Sum of Export Value" measure="1" displayFolder="" measureGroup="Range" count="0" hidden="1">
      <extLst>
        <ext xmlns:x15="http://schemas.microsoft.com/office/spreadsheetml/2010/11/main" uri="{B97F6D7D-B522-45F9-BDA1-12C45D357490}">
          <x15:cacheHierarchy aggregatedColumn="8"/>
        </ext>
      </extLst>
    </cacheHierarchy>
    <cacheHierarchy uniqueName="[Measures].[Sum of Units Sold]" caption="Sum of Units Sold" measure="1" displayFolder="" measureGroup="Range" count="0" oneField="1" hidden="1">
      <fieldsUsage count="1">
        <fieldUsage x="0"/>
      </fieldsUsage>
      <extLst>
        <ext xmlns:x15="http://schemas.microsoft.com/office/spreadsheetml/2010/11/main" uri="{B97F6D7D-B522-45F9-BDA1-12C45D357490}">
          <x15:cacheHierarchy aggregatedColumn="4"/>
        </ext>
      </extLst>
    </cacheHierarchy>
    <cacheHierarchy uniqueName="[Measures].[Sum of Profit per unit]" caption="Sum of Profit per unit" measure="1" displayFolder="" measureGroup="Range" count="0" hidden="1">
      <extLst>
        <ext xmlns:x15="http://schemas.microsoft.com/office/spreadsheetml/2010/11/main" uri="{B97F6D7D-B522-45F9-BDA1-12C45D357490}">
          <x15:cacheHierarchy aggregatedColumn="7"/>
        </ext>
      </extLst>
    </cacheHierarchy>
    <cacheHierarchy uniqueName="[Measures].[Sum of Total Profit]" caption="Sum of Total Profit" measure="1" displayFolder="" measureGroup="Range" count="0" hidden="1">
      <extLst>
        <ext xmlns:x15="http://schemas.microsoft.com/office/spreadsheetml/2010/11/main" uri="{B97F6D7D-B522-45F9-BDA1-12C45D357490}">
          <x15:cacheHierarchy aggregatedColumn="6"/>
        </ext>
      </extLst>
    </cacheHierarchy>
    <cacheHierarchy uniqueName="[Measures].[Count of Product Name]" caption="Count of Product Name" measure="1" displayFolder="" measureGroup="Range" count="0" hidden="1">
      <extLst>
        <ext xmlns:x15="http://schemas.microsoft.com/office/spreadsheetml/2010/11/main" uri="{B97F6D7D-B522-45F9-BDA1-12C45D357490}">
          <x15:cacheHierarchy aggregatedColumn="0"/>
        </ext>
      </extLst>
    </cacheHierarchy>
    <cacheHierarchy uniqueName="[Measures].[Distinct Count of Product Name]" caption="Distinct Count of Product Name" measure="1" displayFolder="" measureGroup="Range" count="0" hidden="1">
      <extLst>
        <ext xmlns:x15="http://schemas.microsoft.com/office/spreadsheetml/2010/11/main" uri="{B97F6D7D-B522-45F9-BDA1-12C45D357490}">
          <x15:cacheHierarchy aggregatedColumn="0"/>
        </ext>
      </extLst>
    </cacheHierarchy>
    <cacheHierarchy uniqueName="[Measures].[Count of Export Country]" caption="Count of Export Country" measure="1" displayFolder="" measureGroup="Range" count="0" hidden="1">
      <extLst>
        <ext xmlns:x15="http://schemas.microsoft.com/office/spreadsheetml/2010/11/main" uri="{B97F6D7D-B522-45F9-BDA1-12C45D357490}">
          <x15:cacheHierarchy aggregatedColumn="2"/>
        </ext>
      </extLst>
    </cacheHierarchy>
    <cacheHierarchy uniqueName="[Measures].[Distinct Count of Export Country]" caption="Distinct Count of Export Country" measure="1" displayFolder="" measureGroup="Range" count="0" hidden="1">
      <extLst>
        <ext xmlns:x15="http://schemas.microsoft.com/office/spreadsheetml/2010/11/main" uri="{B97F6D7D-B522-45F9-BDA1-12C45D357490}">
          <x15:cacheHierarchy aggregatedColumn="2"/>
        </ext>
      </extLst>
    </cacheHierarchy>
    <cacheHierarchy uniqueName="[Measures].[Count of Transportation Mode]" caption="Count of Transportation Mode" measure="1" displayFolder="" measureGroup="Range" count="0" hidden="1">
      <extLst>
        <ext xmlns:x15="http://schemas.microsoft.com/office/spreadsheetml/2010/11/main" uri="{B97F6D7D-B522-45F9-BDA1-12C45D357490}">
          <x15:cacheHierarchy aggregatedColumn="10"/>
        </ext>
      </extLst>
    </cacheHierarchy>
    <cacheHierarchy uniqueName="[Measures].[Sum of unit_price]" caption="Sum of unit_price" measure="1" displayFolder="" measureGroup="Range" count="0" hidden="1">
      <extLst>
        <ext xmlns:x15="http://schemas.microsoft.com/office/spreadsheetml/2010/11/main" uri="{B97F6D7D-B522-45F9-BDA1-12C45D357490}">
          <x15:cacheHierarchy aggregatedColumn="5"/>
        </ext>
      </extLst>
    </cacheHierarchy>
    <cacheHierarchy uniqueName="[Measures].[Average of unit_price]" caption="Average of unit_price" measure="1" displayFolder="" measureGroup="Range" count="0" hidden="1">
      <extLst>
        <ext xmlns:x15="http://schemas.microsoft.com/office/spreadsheetml/2010/11/main" uri="{B97F6D7D-B522-45F9-BDA1-12C45D357490}">
          <x15:cacheHierarchy aggregatedColumn="5"/>
        </ext>
      </extLst>
    </cacheHierarchy>
    <cacheHierarchy uniqueName="[Measures].[Max of Export Value]" caption="Max of Export Value" measure="1" displayFolder="" measureGroup="Range" count="0" hidden="1">
      <extLst>
        <ext xmlns:x15="http://schemas.microsoft.com/office/spreadsheetml/2010/11/main" uri="{B97F6D7D-B522-45F9-BDA1-12C45D357490}">
          <x15:cacheHierarchy aggregatedColumn="8"/>
        </ext>
      </extLst>
    </cacheHierarchy>
    <cacheHierarchy uniqueName="[Measures].[Average of Profit per unit]" caption="Average of Profit per unit" measure="1" displayFolder="" measureGroup="Range" count="0" hidden="1">
      <extLst>
        <ext xmlns:x15="http://schemas.microsoft.com/office/spreadsheetml/2010/11/main" uri="{B97F6D7D-B522-45F9-BDA1-12C45D357490}">
          <x15:cacheHierarchy aggregatedColumn="7"/>
        </ext>
      </extLst>
    </cacheHierarchy>
    <cacheHierarchy uniqueName="[Measures].[Count of Units Sold]" caption="Count of Units Sold" measure="1" displayFolder="" measureGroup="Range" count="0" hidden="1">
      <extLst>
        <ext xmlns:x15="http://schemas.microsoft.com/office/spreadsheetml/2010/11/main" uri="{B97F6D7D-B522-45F9-BDA1-12C45D357490}">
          <x15:cacheHierarchy aggregatedColumn="4"/>
        </ext>
      </extLst>
    </cacheHierarchy>
    <cacheHierarchy uniqueName="[Measures].[Max of Units Sold]" caption="Max of Units Sold" measure="1" displayFolder="" measureGroup="Range" count="0" hidden="1">
      <extLst>
        <ext xmlns:x15="http://schemas.microsoft.com/office/spreadsheetml/2010/11/main" uri="{B97F6D7D-B522-45F9-BDA1-12C45D357490}">
          <x15:cacheHierarchy aggregatedColumn="4"/>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604.883851851853" backgroundQuery="1" createdVersion="8" refreshedVersion="8" minRefreshableVersion="3" recordCount="0" supportSubquery="1" supportAdvancedDrill="1" xr:uid="{FC1DFBF1-6E07-4BB7-9FCF-CD70692D1897}">
  <cacheSource type="external" connectionId="1"/>
  <cacheFields count="5">
    <cacheField name="[Measures].[Sum of Units Sold]" caption="Sum of Units Sold" numFmtId="0" hierarchy="18" level="32767"/>
    <cacheField name="[Range].[Product Name].[Product Name]" caption="Product Name" numFmtId="0" level="1">
      <sharedItems count="8">
        <s v="Cashew"/>
        <s v="Cassava"/>
        <s v="Cocoa"/>
        <s v="Ginger"/>
        <s v="Palm Oil"/>
        <s v="Plantain"/>
        <s v="Rubber"/>
        <s v="Sesame"/>
      </sharedItems>
    </cacheField>
    <cacheField name="[Range].[Company].[Company]" caption="Company" numFmtId="0" hierarchy="1" level="1">
      <sharedItems count="10">
        <s v="Agriplus Nigeria Limited"/>
        <s v="Agro Allied Exporters Nigeria Limited"/>
        <s v="Agro Export Nigeria Ltd"/>
        <s v="Farmgate Nigeria Limited"/>
        <s v="Golden Farms Nigeria Limited"/>
        <s v="Greenfield Agro Exporters Nigeria Limited"/>
        <s v="Nigeria Agro Export Company"/>
        <s v="Nigerian Export Promotion Council (NEPC)"/>
        <s v="Prime Agro Exports Nigeria Limited"/>
        <s v="Solid Agro Nigeria Limited"/>
      </sharedItems>
    </cacheField>
    <cacheField name="[Range].[Date (Quarter)].[Date (Quarter)]" caption="Date (Quarter)" numFmtId="0" hierarchy="12" level="1">
      <sharedItems containsSemiMixedTypes="0" containsNonDate="0" containsString="0"/>
    </cacheField>
    <cacheField name="Dummy0" numFmtId="0" hierarchy="32" level="32767">
      <extLst>
        <ext xmlns:x14="http://schemas.microsoft.com/office/spreadsheetml/2009/9/main" uri="{63CAB8AC-B538-458d-9737-405883B0398D}">
          <x14:cacheField ignore="1"/>
        </ext>
      </extLst>
    </cacheField>
  </cacheFields>
  <cacheHierarchies count="33">
    <cacheHierarchy uniqueName="[Range].[Product Name]" caption="Product Name" attribute="1" defaultMemberUniqueName="[Range].[Product Name].[All]" allUniqueName="[Range].[Product Name].[All]" dimensionUniqueName="[Range]" displayFolder="" count="2" memberValueDatatype="130" unbalanced="0">
      <fieldsUsage count="2">
        <fieldUsage x="-1"/>
        <fieldUsage x="1"/>
      </fieldsUsage>
    </cacheHierarchy>
    <cacheHierarchy uniqueName="[Range].[Company]" caption="Company" attribute="1" defaultMemberUniqueName="[Range].[Company].[All]" allUniqueName="[Range].[Company].[All]" dimensionUniqueName="[Range]" displayFolder="" count="2" memberValueDatatype="130" unbalanced="0">
      <fieldsUsage count="2">
        <fieldUsage x="-1"/>
        <fieldUsage x="2"/>
      </fieldsUsage>
    </cacheHierarchy>
    <cacheHierarchy uniqueName="[Range].[Export Country]" caption="Export Country" attribute="1" defaultMemberUniqueName="[Range].[Export Country].[All]" allUniqueName="[Range].[Export Country].[All]" dimensionUniqueName="[Range]" displayFolder="" count="2" memberValueDatatype="130" unbalanced="0"/>
    <cacheHierarchy uniqueName="[Range].[Date]" caption="Date" attribute="1" time="1" defaultMemberUniqueName="[Range].[Date].[All]" allUniqueName="[Range].[Date].[All]" dimensionUniqueName="[Range]" displayFolder="" count="0" memberValueDatatype="7" unbalanced="0"/>
    <cacheHierarchy uniqueName="[Range].[Units Sold]" caption="Units Sold" attribute="1" defaultMemberUniqueName="[Range].[Units Sold].[All]" allUniqueName="[Range].[Units Sold].[All]" dimensionUniqueName="[Range]" displayFolder="" count="0" memberValueDatatype="20" unbalanced="0"/>
    <cacheHierarchy uniqueName="[Range].[unit_price]" caption="unit_price" attribute="1" defaultMemberUniqueName="[Range].[unit_price].[All]" allUniqueName="[Range].[unit_price].[All]" dimensionUniqueName="[Range]" displayFolder="" count="0" memberValueDatatype="5" unbalanced="0"/>
    <cacheHierarchy uniqueName="[Range].[Total Profit]" caption="Total Profit" attribute="1" defaultMemberUniqueName="[Range].[Total Profit].[All]" allUniqueName="[Range].[Total Profit].[All]" dimensionUniqueName="[Range]" displayFolder="" count="0" memberValueDatatype="5" unbalanced="0"/>
    <cacheHierarchy uniqueName="[Range].[Profit per unit]" caption="Profit per unit" attribute="1" defaultMemberUniqueName="[Range].[Profit per unit].[All]" allUniqueName="[Range].[Profit per unit].[All]" dimensionUniqueName="[Range]" displayFolder="" count="0" memberValueDatatype="5" unbalanced="0"/>
    <cacheHierarchy uniqueName="[Range].[Export Value]" caption="Export Value" attribute="1" defaultMemberUniqueName="[Range].[Export Value].[All]" allUniqueName="[Range].[Export Value].[All]" dimensionUniqueName="[Range]" displayFolder="" count="0" memberValueDatatype="5" unbalanced="0"/>
    <cacheHierarchy uniqueName="[Range].[Destination Port]" caption="Destination Port" attribute="1" defaultMemberUniqueName="[Range].[Destination Port].[All]" allUniqueName="[Range].[Destination Port].[All]" dimensionUniqueName="[Range]" displayFolder="" count="0" memberValueDatatype="130" unbalanced="0"/>
    <cacheHierarchy uniqueName="[Range].[Transportation Mode]" caption="Transportation Mode" attribute="1" defaultMemberUniqueName="[Range].[Transportation Mode].[All]" allUniqueName="[Range].[Transportation Mode].[All]" dimensionUniqueName="[Range]" displayFolder="" count="0" memberValueDatatype="130" unbalanced="0"/>
    <cacheHierarchy uniqueName="[Range].[Date (Year)]" caption="Date (Year)" attribute="1" defaultMemberUniqueName="[Range].[Date (Year)].[All]" allUniqueName="[Range].[Date (Year)].[All]" dimensionUniqueName="[Range]" displayFolder="" count="2" memberValueDatatype="130" unbalanced="0"/>
    <cacheHierarchy uniqueName="[Range].[Date (Quarter)]" caption="Date (Quarter)" attribute="1" defaultMemberUniqueName="[Range].[Date (Quarter)].[All]" allUniqueName="[Range].[Date (Quarter)].[All]" dimensionUniqueName="[Range]" displayFolder="" count="2" memberValueDatatype="130" unbalanced="0">
      <fieldsUsage count="2">
        <fieldUsage x="-1"/>
        <fieldUsage x="3"/>
      </fieldsUsage>
    </cacheHierarchy>
    <cacheHierarchy uniqueName="[Range].[Date (Month)]" caption="Date (Month)" attribute="1" defaultMemberUniqueName="[Range].[Date (Month)].[All]" allUniqueName="[Range].[Date (Month)].[All]" dimensionUniqueName="[Range]" displayFolder="" count="0" memberValueDatatype="130" unbalanced="0"/>
    <cacheHierarchy uniqueName="[Range].[Date (Month Index)]" caption="Date (Month Index)" attribute="1" defaultMemberUniqueName="[Range].[Date (Month Index)].[All]" allUniqueName="[Range].[Date (Month Index)].[All]" dimensionUniqueName="[Range]" displayFolder="" count="0" memberValueDatatype="20" unbalanced="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Export Value]" caption="Sum of Export Value" measure="1" displayFolder="" measureGroup="Range" count="0" hidden="1">
      <extLst>
        <ext xmlns:x15="http://schemas.microsoft.com/office/spreadsheetml/2010/11/main" uri="{B97F6D7D-B522-45F9-BDA1-12C45D357490}">
          <x15:cacheHierarchy aggregatedColumn="8"/>
        </ext>
      </extLst>
    </cacheHierarchy>
    <cacheHierarchy uniqueName="[Measures].[Sum of Units Sold]" caption="Sum of Units Sold" measure="1" displayFolder="" measureGroup="Range" count="0" oneField="1" hidden="1">
      <fieldsUsage count="1">
        <fieldUsage x="0"/>
      </fieldsUsage>
      <extLst>
        <ext xmlns:x15="http://schemas.microsoft.com/office/spreadsheetml/2010/11/main" uri="{B97F6D7D-B522-45F9-BDA1-12C45D357490}">
          <x15:cacheHierarchy aggregatedColumn="4"/>
        </ext>
      </extLst>
    </cacheHierarchy>
    <cacheHierarchy uniqueName="[Measures].[Sum of Profit per unit]" caption="Sum of Profit per unit" measure="1" displayFolder="" measureGroup="Range" count="0" hidden="1">
      <extLst>
        <ext xmlns:x15="http://schemas.microsoft.com/office/spreadsheetml/2010/11/main" uri="{B97F6D7D-B522-45F9-BDA1-12C45D357490}">
          <x15:cacheHierarchy aggregatedColumn="7"/>
        </ext>
      </extLst>
    </cacheHierarchy>
    <cacheHierarchy uniqueName="[Measures].[Sum of Total Profit]" caption="Sum of Total Profit" measure="1" displayFolder="" measureGroup="Range" count="0" hidden="1">
      <extLst>
        <ext xmlns:x15="http://schemas.microsoft.com/office/spreadsheetml/2010/11/main" uri="{B97F6D7D-B522-45F9-BDA1-12C45D357490}">
          <x15:cacheHierarchy aggregatedColumn="6"/>
        </ext>
      </extLst>
    </cacheHierarchy>
    <cacheHierarchy uniqueName="[Measures].[Count of Product Name]" caption="Count of Product Name" measure="1" displayFolder="" measureGroup="Range" count="0" hidden="1">
      <extLst>
        <ext xmlns:x15="http://schemas.microsoft.com/office/spreadsheetml/2010/11/main" uri="{B97F6D7D-B522-45F9-BDA1-12C45D357490}">
          <x15:cacheHierarchy aggregatedColumn="0"/>
        </ext>
      </extLst>
    </cacheHierarchy>
    <cacheHierarchy uniqueName="[Measures].[Distinct Count of Product Name]" caption="Distinct Count of Product Name" measure="1" displayFolder="" measureGroup="Range" count="0" hidden="1">
      <extLst>
        <ext xmlns:x15="http://schemas.microsoft.com/office/spreadsheetml/2010/11/main" uri="{B97F6D7D-B522-45F9-BDA1-12C45D357490}">
          <x15:cacheHierarchy aggregatedColumn="0"/>
        </ext>
      </extLst>
    </cacheHierarchy>
    <cacheHierarchy uniqueName="[Measures].[Count of Export Country]" caption="Count of Export Country" measure="1" displayFolder="" measureGroup="Range" count="0" hidden="1">
      <extLst>
        <ext xmlns:x15="http://schemas.microsoft.com/office/spreadsheetml/2010/11/main" uri="{B97F6D7D-B522-45F9-BDA1-12C45D357490}">
          <x15:cacheHierarchy aggregatedColumn="2"/>
        </ext>
      </extLst>
    </cacheHierarchy>
    <cacheHierarchy uniqueName="[Measures].[Distinct Count of Export Country]" caption="Distinct Count of Export Country" measure="1" displayFolder="" measureGroup="Range" count="0" hidden="1">
      <extLst>
        <ext xmlns:x15="http://schemas.microsoft.com/office/spreadsheetml/2010/11/main" uri="{B97F6D7D-B522-45F9-BDA1-12C45D357490}">
          <x15:cacheHierarchy aggregatedColumn="2"/>
        </ext>
      </extLst>
    </cacheHierarchy>
    <cacheHierarchy uniqueName="[Measures].[Count of Transportation Mode]" caption="Count of Transportation Mode" measure="1" displayFolder="" measureGroup="Range" count="0" hidden="1">
      <extLst>
        <ext xmlns:x15="http://schemas.microsoft.com/office/spreadsheetml/2010/11/main" uri="{B97F6D7D-B522-45F9-BDA1-12C45D357490}">
          <x15:cacheHierarchy aggregatedColumn="10"/>
        </ext>
      </extLst>
    </cacheHierarchy>
    <cacheHierarchy uniqueName="[Measures].[Sum of unit_price]" caption="Sum of unit_price" measure="1" displayFolder="" measureGroup="Range" count="0" hidden="1">
      <extLst>
        <ext xmlns:x15="http://schemas.microsoft.com/office/spreadsheetml/2010/11/main" uri="{B97F6D7D-B522-45F9-BDA1-12C45D357490}">
          <x15:cacheHierarchy aggregatedColumn="5"/>
        </ext>
      </extLst>
    </cacheHierarchy>
    <cacheHierarchy uniqueName="[Measures].[Average of unit_price]" caption="Average of unit_price" measure="1" displayFolder="" measureGroup="Range" count="0" hidden="1">
      <extLst>
        <ext xmlns:x15="http://schemas.microsoft.com/office/spreadsheetml/2010/11/main" uri="{B97F6D7D-B522-45F9-BDA1-12C45D357490}">
          <x15:cacheHierarchy aggregatedColumn="5"/>
        </ext>
      </extLst>
    </cacheHierarchy>
    <cacheHierarchy uniqueName="[Measures].[Max of Export Value]" caption="Max of Export Value" measure="1" displayFolder="" measureGroup="Range" count="0" hidden="1">
      <extLst>
        <ext xmlns:x15="http://schemas.microsoft.com/office/spreadsheetml/2010/11/main" uri="{B97F6D7D-B522-45F9-BDA1-12C45D357490}">
          <x15:cacheHierarchy aggregatedColumn="8"/>
        </ext>
      </extLst>
    </cacheHierarchy>
    <cacheHierarchy uniqueName="[Measures].[Average of Profit per unit]" caption="Average of Profit per unit" measure="1" displayFolder="" measureGroup="Range" count="0" hidden="1">
      <extLst>
        <ext xmlns:x15="http://schemas.microsoft.com/office/spreadsheetml/2010/11/main" uri="{B97F6D7D-B522-45F9-BDA1-12C45D357490}">
          <x15:cacheHierarchy aggregatedColumn="7"/>
        </ext>
      </extLst>
    </cacheHierarchy>
    <cacheHierarchy uniqueName="[Measures].[Count of Units Sold]" caption="Count of Units Sold" measure="1" displayFolder="" measureGroup="Range" count="0" hidden="1">
      <extLst>
        <ext xmlns:x15="http://schemas.microsoft.com/office/spreadsheetml/2010/11/main" uri="{B97F6D7D-B522-45F9-BDA1-12C45D357490}">
          <x15:cacheHierarchy aggregatedColumn="4"/>
        </ext>
      </extLst>
    </cacheHierarchy>
    <cacheHierarchy uniqueName="[Measures].[Max of Units Sold]" caption="Max of Units Sold" measure="1" displayFolder="" measureGroup="Range" count="0" hidden="1">
      <extLst>
        <ext xmlns:x15="http://schemas.microsoft.com/office/spreadsheetml/2010/11/main" uri="{B97F6D7D-B522-45F9-BDA1-12C45D357490}">
          <x15:cacheHierarchy aggregatedColumn="4"/>
        </ext>
      </extLst>
    </cacheHierarchy>
    <cacheHierarchy uniqueName="Dummy0" caption="Product Name" measure="1" count="0">
      <extLst>
        <ext xmlns:x14="http://schemas.microsoft.com/office/spreadsheetml/2009/9/main" uri="{8CF416AD-EC4C-4aba-99F5-12A058AE0983}">
          <x14:cacheHierarchy ignore="1"/>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8.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7.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6.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B97636F-EF1E-497A-8BF3-9FB636313D22}" name="PivotTable23" cacheId="17" applyNumberFormats="0" applyBorderFormats="0" applyFontFormats="0" applyPatternFormats="0" applyAlignmentFormats="0" applyWidthHeightFormats="1" dataCaption="Values" updatedVersion="8" minRefreshableVersion="3" useAutoFormatting="1" subtotalHiddenItems="1" rowGrandTotals="0" itemPrintTitles="1" createdVersion="8" indent="0" outline="1" outlineData="1" multipleFieldFilters="0">
  <location ref="J36:K46" firstHeaderRow="1" firstDataRow="1" firstDataCol="1"/>
  <pivotFields count="3">
    <pivotField axis="axisRow" allDrilled="1" subtotalTop="0" showAll="0"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10">
    <i>
      <x v="5"/>
    </i>
    <i>
      <x v="2"/>
    </i>
    <i>
      <x v="3"/>
    </i>
    <i>
      <x v="9"/>
    </i>
    <i>
      <x v="1"/>
    </i>
    <i>
      <x v="6"/>
    </i>
    <i>
      <x/>
    </i>
    <i>
      <x v="8"/>
    </i>
    <i>
      <x v="7"/>
    </i>
    <i>
      <x v="4"/>
    </i>
  </rowItems>
  <colItems count="1">
    <i/>
  </colItems>
  <dataFields count="1">
    <dataField name="Sum of Export Value" fld="1" baseField="0" baseItem="0"/>
  </dataFields>
  <formats count="1">
    <format dxfId="2">
      <pivotArea outline="0" collapsedLevelsAreSubtotals="1" fieldPosition="0"/>
    </format>
  </formats>
  <pivotHierarchies count="32">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Row="0" dragToCol="0" dragToPage="0" dragToData="1"/>
    <pivotHierarchy dragToRow="0" dragToCol="0" dragToPage="0" dragToData="1"/>
    <pivotHierarchy dragToData="1" caption="Revenue Generated"/>
    <pivotHierarchy dragToData="1" caption="Total Unit Sold"/>
    <pivotHierarchy dragToData="1"/>
    <pivotHierarchy dragToData="1"/>
    <pivotHierarchy dragToData="1"/>
    <pivotHierarchy dragToData="1"/>
    <pivotHierarchy dragToData="1"/>
    <pivotHierarchy dragToData="1"/>
    <pivotHierarchy dragToData="1"/>
    <pivotHierarchy dragToData="1"/>
    <pivotHierarchy dragToData="1" caption="Average of unit_price"/>
    <pivotHierarchy dragToData="1"/>
    <pivotHierarchy dragToData="1" caption="Average of Profit per unit"/>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gro Export!$A$1:$J$100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4C0BFF4B-A61E-4506-A5A8-EEB80F78B971}" name="PivotTable20" cacheId="14" applyNumberFormats="0" applyBorderFormats="0" applyFontFormats="0" applyPatternFormats="0" applyAlignmentFormats="0" applyWidthHeightFormats="1" dataCaption="Values" updatedVersion="8" minRefreshableVersion="3" useAutoFormatting="1" subtotalHiddenItems="1" rowGrandTotals="0" itemPrintTitles="1" createdVersion="8" indent="0" outline="1" outlineData="1" multipleFieldFilters="0">
  <location ref="J21:K29" firstHeaderRow="1" firstDataRow="1" firstDataCol="1"/>
  <pivotFields count="3">
    <pivotField axis="axisRow" allDrilled="1" subtotalTop="0" showAll="0" defaultSubtotal="0" defaultAttributeDrillState="1">
      <items count="8">
        <item x="5"/>
        <item x="0"/>
        <item x="1"/>
        <item x="2"/>
        <item x="3"/>
        <item x="4"/>
        <item x="6"/>
        <item x="7"/>
      </items>
    </pivotField>
    <pivotField dataField="1" subtotalTop="0" showAll="0" defaultSubtotal="0"/>
    <pivotField allDrilled="1" subtotalTop="0" showAll="0" dataSourceSort="1" defaultSubtotal="0" defaultAttributeDrillState="1"/>
  </pivotFields>
  <rowFields count="1">
    <field x="0"/>
  </rowFields>
  <rowItems count="8">
    <i>
      <x/>
    </i>
    <i>
      <x v="1"/>
    </i>
    <i>
      <x v="2"/>
    </i>
    <i>
      <x v="3"/>
    </i>
    <i>
      <x v="4"/>
    </i>
    <i>
      <x v="5"/>
    </i>
    <i>
      <x v="6"/>
    </i>
    <i>
      <x v="7"/>
    </i>
  </rowItems>
  <colItems count="1">
    <i/>
  </colItems>
  <dataFields count="1">
    <dataField name="Average of unit_price" fld="1" subtotal="average" baseField="0" baseItem="0"/>
  </dataFields>
  <formats count="1">
    <format dxfId="11">
      <pivotArea outline="0" collapsedLevelsAreSubtotals="1" fieldPosition="0"/>
    </format>
  </formats>
  <pivotHierarchies count="32">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Row="0" dragToCol="0" dragToPage="0" dragToData="1"/>
    <pivotHierarchy dragToRow="0" dragToCol="0" dragToPage="0" dragToData="1"/>
    <pivotHierarchy dragToData="1" caption="Revenue Generated"/>
    <pivotHierarchy dragToData="1" caption="Total Unit Sold"/>
    <pivotHierarchy dragToData="1"/>
    <pivotHierarchy dragToData="1"/>
    <pivotHierarchy dragToData="1"/>
    <pivotHierarchy dragToData="1"/>
    <pivotHierarchy dragToData="1"/>
    <pivotHierarchy dragToData="1"/>
    <pivotHierarchy dragToData="1"/>
    <pivotHierarchy dragToData="1"/>
    <pivotHierarchy dragToData="1" caption="Average of unit_price"/>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gro Export!$A$1:$J$100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E6351662-399F-48BD-A59D-1D3C0E366F83}" name="PivotTable15" cacheId="10"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D13:D14"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Number Of Export Country" fld="0" subtotal="count" baseField="0" baseItem="0">
      <extLst>
        <ext xmlns:x15="http://schemas.microsoft.com/office/spreadsheetml/2010/11/main" uri="{FABC7310-3BB5-11E1-824E-6D434824019B}">
          <x15:dataField isCountDistinct="1"/>
        </ext>
      </extLst>
    </dataField>
  </dataFields>
  <formats count="1">
    <format dxfId="12">
      <pivotArea outline="0" collapsedLevelsAreSubtotals="1" fieldPosition="0"/>
    </format>
  </formats>
  <pivotHierarchies count="32">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Row="0" dragToCol="0" dragToPage="0" dragToData="1"/>
    <pivotHierarchy dragToRow="0" dragToCol="0" dragToPage="0" dragToData="1"/>
    <pivotHierarchy dragToData="1" caption="Revenue Generated"/>
    <pivotHierarchy dragToData="1" caption="Total Unit Sold"/>
    <pivotHierarchy dragToData="1"/>
    <pivotHierarchy dragToData="1"/>
    <pivotHierarchy dragToData="1"/>
    <pivotHierarchy dragToData="1" caption="Number Of Product Export"/>
    <pivotHierarchy dragToData="1"/>
    <pivotHierarchy dragToData="1" caption="Number Of Export Country"/>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gro Export!$A$1:$J$100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8021A6CC-89D2-4DC0-AFA9-283C1F1F373E}" name="PivotTable25" cacheId="19" applyNumberFormats="0" applyBorderFormats="0" applyFontFormats="0" applyPatternFormats="0" applyAlignmentFormats="0" applyWidthHeightFormats="1" dataCaption="Values" updatedVersion="8" minRefreshableVersion="3" useAutoFormatting="1" subtotalHiddenItems="1" rowGrandTotals="0" itemPrintTitles="1" createdVersion="8" indent="0" outline="1" outlineData="1" multipleFieldFilters="0" chartFormat="4">
  <location ref="A37:C45" firstHeaderRow="0" firstDataRow="1" firstDataCol="1"/>
  <pivotFields count="5">
    <pivotField allDrilled="1" subtotalTop="0" showAll="0"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axis="axisRow" allDrilled="1" subtotalTop="0" showAll="0" dataSourceSort="1" defaultSubtotal="0" defaultAttributeDrillState="1">
      <items count="8">
        <item x="0"/>
        <item x="1"/>
        <item x="2"/>
        <item x="3"/>
        <item x="4"/>
        <item x="5"/>
        <item x="6"/>
        <item x="7"/>
      </items>
    </pivotField>
    <pivotField dataField="1" subtotalTop="0" showAll="0" defaultSubtotal="0"/>
    <pivotField allDrilled="1" subtotalTop="0" showAll="0" dataSourceSort="1" defaultSubtotal="0" defaultAttributeDrillState="1"/>
  </pivotFields>
  <rowFields count="1">
    <field x="2"/>
  </rowFields>
  <rowItems count="8">
    <i>
      <x/>
    </i>
    <i>
      <x v="1"/>
    </i>
    <i>
      <x v="2"/>
    </i>
    <i>
      <x v="3"/>
    </i>
    <i>
      <x v="4"/>
    </i>
    <i>
      <x v="5"/>
    </i>
    <i>
      <x v="6"/>
    </i>
    <i>
      <x v="7"/>
    </i>
  </rowItems>
  <colFields count="1">
    <field x="-2"/>
  </colFields>
  <colItems count="2">
    <i>
      <x/>
    </i>
    <i i="1">
      <x v="1"/>
    </i>
  </colItems>
  <dataFields count="2">
    <dataField name="Sum of Export Value" fld="1" baseField="0" baseItem="7"/>
    <dataField name="Sum of Total Profit" fld="3" baseField="0" baseItem="0"/>
  </dataFields>
  <formats count="1">
    <format dxfId="13">
      <pivotArea outline="0" collapsedLevelsAreSubtotals="1" fieldPosition="0"/>
    </format>
  </formats>
  <chartFormats count="2">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Hierarchies count="32">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Row="0" dragToCol="0" dragToPage="0" dragToData="1"/>
    <pivotHierarchy dragToRow="0" dragToCol="0" dragToPage="0" dragToData="1"/>
    <pivotHierarchy dragToData="1" caption="Sum of Export Value"/>
    <pivotHierarchy dragToData="1" caption="Total Unit Sold"/>
    <pivotHierarchy dragToData="1"/>
    <pivotHierarchy dragToData="1"/>
    <pivotHierarchy dragToData="1"/>
    <pivotHierarchy dragToData="1"/>
    <pivotHierarchy dragToData="1"/>
    <pivotHierarchy dragToData="1"/>
    <pivotHierarchy dragToData="1"/>
    <pivotHierarchy dragToData="1"/>
    <pivotHierarchy dragToData="1" caption="Average of unit_price"/>
    <pivotHierarchy dragToData="1" caption="Max of Export Value"/>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gro Export!$A$1:$J$100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C0F52883-7D62-42C8-BA1E-40F0CC461CAD}" name="PivotTable19" cacheId="5" applyNumberFormats="0" applyBorderFormats="0" applyFontFormats="0" applyPatternFormats="0" applyAlignmentFormats="0" applyWidthHeightFormats="1" dataCaption="Values" updatedVersion="8" minRefreshableVersion="3" useAutoFormatting="1" subtotalHiddenItems="1" rowGrandTotals="0" itemPrintTitles="1" createdVersion="8" indent="0" outline="1" outlineData="1" multipleFieldFilters="0" chartFormat="4">
  <location ref="G21:H25" firstHeaderRow="1" firstDataRow="1" firstDataCol="1"/>
  <pivotFields count="4">
    <pivotField dataField="1" subtotalTop="0" showAll="0" defaultSubtotal="0"/>
    <pivotField allDrilled="1" subtotalTop="0" showAll="0" sortType="descending" defaultSubtotal="0" defaultAttributeDrillState="1">
      <items count="8">
        <item x="0"/>
        <item x="1"/>
        <item x="2"/>
        <item x="3"/>
        <item x="4"/>
        <item x="5"/>
        <item x="6"/>
        <item x="7"/>
      </items>
      <autoSortScope>
        <pivotArea dataOnly="0" outline="0" fieldPosition="0">
          <references count="1">
            <reference field="4294967294" count="1" selected="0">
              <x v="0"/>
            </reference>
          </references>
        </pivotArea>
      </autoSortScope>
    </pivotField>
    <pivotField axis="axisRow" allDrilled="1" subtotalTop="0" showAll="0" dataSourceSort="1" defaultSubtotal="0" defaultAttributeDrillState="1">
      <items count="4">
        <item x="0"/>
        <item x="1"/>
        <item x="2"/>
        <item x="3"/>
      </items>
    </pivotField>
    <pivotField allDrilled="1" subtotalTop="0" showAll="0" dataSourceSort="1" defaultSubtotal="0" defaultAttributeDrillState="1"/>
  </pivotFields>
  <rowFields count="1">
    <field x="2"/>
  </rowFields>
  <rowItems count="4">
    <i>
      <x/>
    </i>
    <i>
      <x v="1"/>
    </i>
    <i>
      <x v="2"/>
    </i>
    <i>
      <x v="3"/>
    </i>
  </rowItems>
  <colItems count="1">
    <i/>
  </colItems>
  <dataFields count="1">
    <dataField name="Total Unit Sold" fld="0" baseField="0" baseItem="0" numFmtId="167"/>
  </dataFields>
  <formats count="1">
    <format dxfId="14">
      <pivotArea outline="0" collapsedLevelsAreSubtotals="1" fieldPosition="0"/>
    </format>
  </formats>
  <conditionalFormats count="1">
    <conditionalFormat priority="5">
      <pivotAreas count="1">
        <pivotArea type="data" outline="0" collapsedLevelsAreSubtotals="1" fieldPosition="0">
          <references count="1">
            <reference field="4294967294" count="1" selected="0">
              <x v="0"/>
            </reference>
          </references>
        </pivotArea>
      </pivotAreas>
    </conditionalFormat>
  </conditionalFormats>
  <chartFormats count="5">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2" count="1" selected="0">
            <x v="0"/>
          </reference>
        </references>
      </pivotArea>
    </chartFormat>
    <chartFormat chart="2" format="8">
      <pivotArea type="data" outline="0" fieldPosition="0">
        <references count="2">
          <reference field="4294967294" count="1" selected="0">
            <x v="0"/>
          </reference>
          <reference field="2" count="1" selected="0">
            <x v="1"/>
          </reference>
        </references>
      </pivotArea>
    </chartFormat>
    <chartFormat chart="2" format="9">
      <pivotArea type="data" outline="0" fieldPosition="0">
        <references count="2">
          <reference field="4294967294" count="1" selected="0">
            <x v="0"/>
          </reference>
          <reference field="2" count="1" selected="0">
            <x v="2"/>
          </reference>
        </references>
      </pivotArea>
    </chartFormat>
    <chartFormat chart="2" format="10">
      <pivotArea type="data" outline="0" fieldPosition="0">
        <references count="2">
          <reference field="4294967294" count="1" selected="0">
            <x v="0"/>
          </reference>
          <reference field="2" count="1" selected="0">
            <x v="3"/>
          </reference>
        </references>
      </pivotArea>
    </chartFormat>
  </chartFormats>
  <pivotHierarchies count="32">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Row="0" dragToCol="0" dragToPage="0" dragToData="1"/>
    <pivotHierarchy dragToRow="0" dragToCol="0" dragToPage="0" dragToData="1"/>
    <pivotHierarchy dragToData="1" caption="Revenue Generated"/>
    <pivotHierarchy dragToData="1" caption="Total Unit Sol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gro Export!$A$1:$J$100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EC06C821-570C-4B15-B45A-A70259CA6556}" name="PivotTable24" cacheId="18" applyNumberFormats="0" applyBorderFormats="0" applyFontFormats="0" applyPatternFormats="0" applyAlignmentFormats="0" applyWidthHeightFormats="1" dataCaption="Values" updatedVersion="8" minRefreshableVersion="3" useAutoFormatting="1" subtotalHiddenItems="1" rowGrandTotals="0" itemPrintTitles="1" createdVersion="8" indent="0" outline="1" outlineData="1" multipleFieldFilters="0" chartFormat="3">
  <location ref="D52:F56" firstHeaderRow="0" firstDataRow="1" firstDataCol="1"/>
  <pivotFields count="4">
    <pivotField axis="axisRow" allDrilled="1" subtotalTop="0" showAll="0" defaultSubtotal="0">
      <items count="4">
        <item x="0" e="0"/>
        <item x="1" e="0"/>
        <item x="2" e="0"/>
        <item x="3" e="0"/>
      </items>
    </pivotField>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4">
    <i>
      <x/>
    </i>
    <i>
      <x v="1"/>
    </i>
    <i>
      <x v="2"/>
    </i>
    <i>
      <x v="3"/>
    </i>
  </rowItems>
  <colFields count="1">
    <field x="-2"/>
  </colFields>
  <colItems count="2">
    <i>
      <x/>
    </i>
    <i i="1">
      <x v="1"/>
    </i>
  </colItems>
  <dataFields count="2">
    <dataField name="Sum of Units Sold" fld="1" baseField="0" baseItem="1"/>
    <dataField name="Count of Product Name" fld="2" subtotal="count" baseField="0" baseItem="0"/>
  </dataFields>
  <formats count="1">
    <format dxfId="15">
      <pivotArea outline="0" collapsedLevelsAreSubtotals="1" fieldPosition="0"/>
    </format>
  </formats>
  <conditionalFormats count="1">
    <conditionalFormat priority="3">
      <pivotAreas count="1">
        <pivotArea type="data" outline="0" collapsedLevelsAreSubtotals="1" fieldPosition="0">
          <references count="1">
            <reference field="4294967294" count="1" selected="0">
              <x v="0"/>
            </reference>
          </references>
        </pivotArea>
      </pivotAreas>
    </conditionalFormat>
  </conditionalFormats>
  <chartFormats count="2">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Hierarchies count="32">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Row="0" dragToCol="0" dragToPage="0" dragToData="1"/>
    <pivotHierarchy dragToRow="0" dragToCol="0" dragToPage="0" dragToData="1"/>
    <pivotHierarchy dragToData="1" caption="Revenue Generated"/>
    <pivotHierarchy dragToData="1" caption="Sum of Units Sold2"/>
    <pivotHierarchy dragToData="1"/>
    <pivotHierarchy dragToData="1"/>
    <pivotHierarchy dragToData="1"/>
    <pivotHierarchy dragToData="1"/>
    <pivotHierarchy dragToData="1"/>
    <pivotHierarchy dragToData="1"/>
    <pivotHierarchy dragToData="1"/>
    <pivotHierarchy dragToData="1"/>
    <pivotHierarchy dragToData="1" caption="Average of unit_price"/>
    <pivotHierarchy dragToData="1"/>
    <pivotHierarchy dragToData="1" caption="Average of Profit per unit"/>
    <pivotHierarchy dragToData="1" caption="Count of Units Sold"/>
    <pivotHierarchy dragToData="1" caption="Max of Units Sold2"/>
  </pivotHierarchies>
  <pivotTableStyleInfo name="PivotStyleLight16" showRowHeaders="1" showColHeaders="1" showRowStripes="0" showColStripes="0" showLastColumn="1"/>
  <rowHierarchiesUsage count="1">
    <rowHierarchyUsage hierarchyUsage="1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gro Export!$A$1:$J$100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AF8005CB-C3D0-4DD2-9BEA-D5C872C1D6C1}" name="PivotTable14" cacheId="9"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13:A14"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Number Of Product Export" fld="0" subtotal="count" baseField="0" baseItem="0">
      <extLst>
        <ext xmlns:x15="http://schemas.microsoft.com/office/spreadsheetml/2010/11/main" uri="{FABC7310-3BB5-11E1-824E-6D434824019B}">
          <x15:dataField isCountDistinct="1"/>
        </ext>
      </extLst>
    </dataField>
  </dataFields>
  <formats count="1">
    <format dxfId="16">
      <pivotArea outline="0" collapsedLevelsAreSubtotals="1" fieldPosition="0"/>
    </format>
  </formats>
  <pivotHierarchies count="32">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Row="0" dragToCol="0" dragToPage="0" dragToData="1"/>
    <pivotHierarchy dragToRow="0" dragToCol="0" dragToPage="0" dragToData="1"/>
    <pivotHierarchy dragToData="1" caption="Revenue Generated"/>
    <pivotHierarchy dragToData="1" caption="Total Unit Sold"/>
    <pivotHierarchy dragToData="1"/>
    <pivotHierarchy dragToData="1"/>
    <pivotHierarchy dragToData="1"/>
    <pivotHierarchy dragToData="1" caption="Number Of Product Export"/>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gro Export!$A$1:$J$100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245EDF29-4A7D-4627-9DF9-CA5902B27387}" name="PivotTable33" cacheId="22" applyNumberFormats="0" applyBorderFormats="0" applyFontFormats="0" applyPatternFormats="0" applyAlignmentFormats="0" applyWidthHeightFormats="1" dataCaption="Values" updatedVersion="8" minRefreshableVersion="3" useAutoFormatting="1" subtotalHiddenItems="1" rowGrandTotals="0" itemPrintTitles="1" createdVersion="8" indent="0" outline="1" outlineData="1" multipleFieldFilters="0">
  <location ref="F72:G681" firstHeaderRow="1" firstDataRow="1" firstDataCol="1"/>
  <pivotFields count="3">
    <pivotField dataField="1" subtotalTop="0" showAll="0" defaultSubtotal="0"/>
    <pivotField axis="axisRow" allDrilled="1" subtotalTop="0" showAll="0" dataSourceSort="1" defaultSubtotal="0" defaultAttributeDrillState="1">
      <items count="60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s>
    </pivotField>
    <pivotField allDrilled="1" subtotalTop="0" showAll="0" dataSourceSort="1" defaultSubtotal="0" defaultAttributeDrillState="1"/>
  </pivotFields>
  <rowFields count="1">
    <field x="1"/>
  </rowFields>
  <rowItems count="60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x v="547"/>
    </i>
    <i>
      <x v="548"/>
    </i>
    <i>
      <x v="549"/>
    </i>
    <i>
      <x v="550"/>
    </i>
    <i>
      <x v="551"/>
    </i>
    <i>
      <x v="552"/>
    </i>
    <i>
      <x v="553"/>
    </i>
    <i>
      <x v="554"/>
    </i>
    <i>
      <x v="555"/>
    </i>
    <i>
      <x v="556"/>
    </i>
    <i>
      <x v="557"/>
    </i>
    <i>
      <x v="558"/>
    </i>
    <i>
      <x v="559"/>
    </i>
    <i>
      <x v="560"/>
    </i>
    <i>
      <x v="561"/>
    </i>
    <i>
      <x v="562"/>
    </i>
    <i>
      <x v="563"/>
    </i>
    <i>
      <x v="564"/>
    </i>
    <i>
      <x v="565"/>
    </i>
    <i>
      <x v="566"/>
    </i>
    <i>
      <x v="567"/>
    </i>
    <i>
      <x v="568"/>
    </i>
    <i>
      <x v="569"/>
    </i>
    <i>
      <x v="570"/>
    </i>
    <i>
      <x v="571"/>
    </i>
    <i>
      <x v="572"/>
    </i>
    <i>
      <x v="573"/>
    </i>
    <i>
      <x v="574"/>
    </i>
    <i>
      <x v="575"/>
    </i>
    <i>
      <x v="576"/>
    </i>
    <i>
      <x v="577"/>
    </i>
    <i>
      <x v="578"/>
    </i>
    <i>
      <x v="579"/>
    </i>
    <i>
      <x v="580"/>
    </i>
    <i>
      <x v="581"/>
    </i>
    <i>
      <x v="582"/>
    </i>
    <i>
      <x v="583"/>
    </i>
    <i>
      <x v="584"/>
    </i>
    <i>
      <x v="585"/>
    </i>
    <i>
      <x v="586"/>
    </i>
    <i>
      <x v="587"/>
    </i>
    <i>
      <x v="588"/>
    </i>
    <i>
      <x v="589"/>
    </i>
    <i>
      <x v="590"/>
    </i>
    <i>
      <x v="591"/>
    </i>
    <i>
      <x v="592"/>
    </i>
    <i>
      <x v="593"/>
    </i>
    <i>
      <x v="594"/>
    </i>
    <i>
      <x v="595"/>
    </i>
    <i>
      <x v="596"/>
    </i>
    <i>
      <x v="597"/>
    </i>
    <i>
      <x v="598"/>
    </i>
    <i>
      <x v="599"/>
    </i>
    <i>
      <x v="600"/>
    </i>
    <i>
      <x v="601"/>
    </i>
    <i>
      <x v="602"/>
    </i>
    <i>
      <x v="603"/>
    </i>
    <i>
      <x v="604"/>
    </i>
    <i>
      <x v="605"/>
    </i>
    <i>
      <x v="606"/>
    </i>
    <i>
      <x v="607"/>
    </i>
    <i>
      <x v="608"/>
    </i>
  </rowItems>
  <colItems count="1">
    <i/>
  </colItems>
  <dataFields count="1">
    <dataField name="Sum of Profit per unit" fld="0" baseField="0" baseItem="0"/>
  </dataFields>
  <formats count="1">
    <format dxfId="17">
      <pivotArea outline="0" collapsedLevelsAreSubtotals="1" fieldPosition="0"/>
    </format>
  </formats>
  <pivotHierarchies count="32">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Row="0" dragToCol="0" dragToPage="0" dragToData="1"/>
    <pivotHierarchy dragToRow="0" dragToCol="0" dragToPage="0" dragToData="1"/>
    <pivotHierarchy dragToData="1" caption="Sum of Export Value"/>
    <pivotHierarchy dragToData="1" caption="Total Unit Sold"/>
    <pivotHierarchy dragToData="1"/>
    <pivotHierarchy dragToData="1"/>
    <pivotHierarchy dragToData="1"/>
    <pivotHierarchy dragToData="1"/>
    <pivotHierarchy dragToData="1"/>
    <pivotHierarchy dragToData="1"/>
    <pivotHierarchy dragToData="1"/>
    <pivotHierarchy dragToData="1"/>
    <pivotHierarchy dragToData="1" caption="Average of unit_price"/>
    <pivotHierarchy dragToData="1" caption="Max of Export Value"/>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gro Export!$A$1:$J$100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886A2204-FE47-455D-9861-934829EEB3C3}" name="PivotTable13" cacheId="8"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D3:D4"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Total Profit" fld="0" baseField="0" baseItem="0"/>
  </dataFields>
  <formats count="1">
    <format dxfId="18">
      <pivotArea outline="0" collapsedLevelsAreSubtotals="1" fieldPosition="0"/>
    </format>
  </formats>
  <pivotHierarchies count="32">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Row="0" dragToCol="0" dragToPage="0" dragToData="1"/>
    <pivotHierarchy dragToRow="0" dragToCol="0" dragToPage="0" dragToData="1"/>
    <pivotHierarchy dragToData="1" caption="Revenue Generated"/>
    <pivotHierarchy dragToData="1" caption="Total Unit Sold"/>
    <pivotHierarchy dragToData="1"/>
    <pivotHierarchy dragToData="1" caption="Total Profit"/>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gro Export!$A$1:$J$100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9AB98F53-D9E0-4A69-BCEC-D69D896F5C71}" name="PivotTable18" cacheId="13" applyNumberFormats="0" applyBorderFormats="0" applyFontFormats="0" applyPatternFormats="0" applyAlignmentFormats="0" applyWidthHeightFormats="1" dataCaption="Values" updatedVersion="8" minRefreshableVersion="3" useAutoFormatting="1" subtotalHiddenItems="1" rowGrandTotals="0" itemPrintTitles="1" createdVersion="8" indent="0" outline="1" outlineData="1" multipleFieldFilters="0">
  <location ref="J5:L15" firstHeaderRow="0" firstDataRow="1" firstDataCol="1"/>
  <pivotFields count="5">
    <pivotField dataField="1" subtotalTop="0" showAll="0" defaultSubtotal="0"/>
    <pivotField allDrilled="1" subtotalTop="0" showAll="0" sortType="descending" defaultSubtotal="0" defaultAttributeDrillState="1">
      <items count="8">
        <item x="0"/>
        <item x="1"/>
        <item x="2"/>
        <item x="3"/>
        <item x="4"/>
        <item x="5"/>
        <item x="6"/>
        <item x="7"/>
      </items>
      <autoSortScope>
        <pivotArea dataOnly="0" outline="0" fieldPosition="0">
          <references count="1">
            <reference field="4294967294" count="1" selected="0">
              <x v="0"/>
            </reference>
          </references>
        </pivotArea>
      </autoSortScope>
    </pivotField>
    <pivotField axis="axisRow" allDrilled="1" subtotalTop="0" showAll="0"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1"/>
            </reference>
          </references>
        </pivotArea>
      </autoSortScope>
    </pivotField>
    <pivotField allDrilled="1"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2"/>
  </rowFields>
  <rowItems count="10">
    <i>
      <x v="4"/>
    </i>
    <i>
      <x v="2"/>
    </i>
    <i>
      <x v="7"/>
    </i>
    <i>
      <x v="6"/>
    </i>
    <i>
      <x/>
    </i>
    <i>
      <x v="8"/>
    </i>
    <i>
      <x v="3"/>
    </i>
    <i>
      <x v="9"/>
    </i>
    <i>
      <x v="5"/>
    </i>
    <i>
      <x v="1"/>
    </i>
  </rowItems>
  <colFields count="1">
    <field x="-2"/>
  </colFields>
  <colItems count="2">
    <i>
      <x/>
    </i>
    <i i="1">
      <x v="1"/>
    </i>
  </colItems>
  <dataFields count="2">
    <dataField name="Total Unit Sold" fld="0" baseField="0" baseItem="0" numFmtId="167"/>
    <dataField name="%" fld="4" showDataAs="percentOfTotal" baseField="0" baseItem="0" numFmtId="10">
      <extLst>
        <ext xmlns:x14="http://schemas.microsoft.com/office/spreadsheetml/2009/9/main" uri="{E15A36E0-9728-4e99-A89B-3F7291B0FE68}">
          <x14:dataField sourceField="0" uniqueName="[__Xl2].[Measures].[Sum of Units Sold]"/>
        </ext>
      </extLst>
    </dataField>
  </dataFields>
  <formats count="2">
    <format dxfId="20">
      <pivotArea outline="0" collapsedLevelsAreSubtotals="1" fieldPosition="0"/>
    </format>
    <format dxfId="19">
      <pivotArea outline="0" fieldPosition="0">
        <references count="1">
          <reference field="4294967294" count="1">
            <x v="1"/>
          </reference>
        </references>
      </pivotArea>
    </format>
  </formats>
  <conditionalFormats count="2">
    <conditionalFormat priority="6">
      <pivotAreas count="1">
        <pivotArea type="data" outline="0" collapsedLevelsAreSubtotals="1" fieldPosition="0">
          <references count="1">
            <reference field="4294967294" count="1" selected="0">
              <x v="1"/>
            </reference>
          </references>
        </pivotArea>
      </pivotAreas>
    </conditionalFormat>
    <conditionalFormat priority="7">
      <pivotAreas count="1">
        <pivotArea type="data" outline="0" collapsedLevelsAreSubtotals="1" fieldPosition="0">
          <references count="1">
            <reference field="4294967294" count="1" selected="0">
              <x v="0"/>
            </reference>
          </references>
        </pivotArea>
      </pivotAreas>
    </conditionalFormat>
  </conditionalFormats>
  <pivotHierarchies count="33">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Row="0" dragToCol="0" dragToPage="0" dragToData="1"/>
    <pivotHierarchy dragToRow="0" dragToCol="0" dragToPage="0" dragToData="1"/>
    <pivotHierarchy dragToData="1" caption="Revenue Generated"/>
    <pivotHierarchy dragToData="1" caption="%"/>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gro Export!$A$1:$J$100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2AF8937-D1A0-4AEE-9DCC-CA1837800638}" name="PivotTable27" cacheId="21" applyNumberFormats="0" applyBorderFormats="0" applyFontFormats="0" applyPatternFormats="0" applyAlignmentFormats="0" applyWidthHeightFormats="1" dataCaption="Values" updatedVersion="8" minRefreshableVersion="3" useAutoFormatting="1" subtotalHiddenItems="1" rowGrandTotals="0" itemPrintTitles="1" createdVersion="8" indent="0" outline="1" outlineData="1" multipleFieldFilters="0" chartFormat="3">
  <location ref="L52:N56" firstHeaderRow="0" firstDataRow="1" firstDataCol="1"/>
  <pivotFields count="4">
    <pivotField dataField="1" subtotalTop="0" showAll="0" defaultSubtotal="0"/>
    <pivotField allDrilled="1" subtotalTop="0" showAll="0" sortType="descending" defaultSubtotal="0" defaultAttributeDrillState="1">
      <items count="12">
        <item x="0"/>
        <item x="1"/>
        <item x="2"/>
        <item x="3"/>
        <item x="4"/>
        <item x="5"/>
        <item x="6"/>
        <item x="7"/>
        <item x="8"/>
        <item x="9"/>
        <item x="10"/>
        <item x="11"/>
      </items>
      <autoSortScope>
        <pivotArea dataOnly="0" outline="0" fieldPosition="0">
          <references count="1">
            <reference field="4294967294" count="1" selected="0">
              <x v="0"/>
            </reference>
          </references>
        </pivotArea>
      </autoSortScope>
    </pivotField>
    <pivotField dataField="1" subtotalTop="0" showAll="0" defaultSubtotal="0"/>
    <pivotField axis="axisRow" allDrilled="1" subtotalTop="0" showAll="0" dataSourceSort="1" defaultSubtotal="0" defaultAttributeDrillState="1">
      <items count="4">
        <item x="0"/>
        <item x="1"/>
        <item x="2"/>
        <item x="3"/>
      </items>
    </pivotField>
  </pivotFields>
  <rowFields count="1">
    <field x="3"/>
  </rowFields>
  <rowItems count="4">
    <i>
      <x/>
    </i>
    <i>
      <x v="1"/>
    </i>
    <i>
      <x v="2"/>
    </i>
    <i>
      <x v="3"/>
    </i>
  </rowItems>
  <colFields count="1">
    <field x="-2"/>
  </colFields>
  <colItems count="2">
    <i>
      <x/>
    </i>
    <i i="1">
      <x v="1"/>
    </i>
  </colItems>
  <dataFields count="2">
    <dataField name="Sum of Units Sold" fld="0" baseField="0" baseItem="0"/>
    <dataField name="Sum of Export Value" fld="2" baseField="0" baseItem="0"/>
  </dataFields>
  <formats count="1">
    <format dxfId="3">
      <pivotArea outline="0" collapsedLevelsAreSubtotals="1" fieldPosition="0"/>
    </format>
  </formats>
  <conditionalFormats count="1">
    <conditionalFormat priority="1">
      <pivotAreas count="1">
        <pivotArea type="data" outline="0" collapsedLevelsAreSubtotals="1" fieldPosition="0">
          <references count="1">
            <reference field="4294967294" count="1" selected="0">
              <x v="0"/>
            </reference>
          </references>
        </pivotArea>
      </pivotAreas>
    </conditionalFormat>
  </conditionalFormats>
  <chartFormats count="2">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Hierarchies count="32">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Row="0" dragToCol="0" dragToPage="0" dragToData="1"/>
    <pivotHierarchy dragToRow="0" dragToCol="0" dragToPage="0" dragToData="1"/>
    <pivotHierarchy dragToData="1" caption="Revenue Generated"/>
    <pivotHierarchy dragToData="1" caption="Sum of Units Sold"/>
    <pivotHierarchy dragToData="1"/>
    <pivotHierarchy dragToData="1"/>
    <pivotHierarchy dragToData="1"/>
    <pivotHierarchy dragToData="1"/>
    <pivotHierarchy dragToData="1"/>
    <pivotHierarchy dragToData="1"/>
    <pivotHierarchy dragToData="1"/>
    <pivotHierarchy dragToData="1"/>
    <pivotHierarchy dragToData="1" caption="Average of unit_price"/>
    <pivotHierarchy dragToData="1"/>
    <pivotHierarchy dragToData="1" caption="Average of Profit per unit"/>
    <pivotHierarchy dragToData="1" caption="Count of Units Sold"/>
    <pivotHierarchy dragToData="1" caption="Max of Units Sold2"/>
  </pivotHierarchies>
  <pivotTableStyleInfo name="PivotStyleLight16" showRowHeaders="1" showColHeaders="1" showRowStripes="0" showColStripes="0" showLastColumn="1"/>
  <rowHierarchiesUsage count="1">
    <rowHierarchyUsage hierarchyUsage="1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gro Export!$A$1:$J$100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D547D43-93F7-4B3C-A5F5-659C28CA98A9}" name="PivotTable12" cacheId="7"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8:A9"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Total Unit Sold" fld="0" baseField="0" baseItem="0" numFmtId="167"/>
  </dataFields>
  <formats count="1">
    <format dxfId="4">
      <pivotArea outline="0" collapsedLevelsAreSubtotals="1" fieldPosition="0"/>
    </format>
  </formats>
  <pivotHierarchies count="32">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Row="0" dragToCol="0" dragToPage="0" dragToData="1"/>
    <pivotHierarchy dragToRow="0" dragToCol="0" dragToPage="0" dragToData="1"/>
    <pivotHierarchy dragToData="1" caption="Revenue Generated"/>
    <pivotHierarchy dragToData="1" caption="Total Unit Sol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gro Export!$A$1:$J$100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54E09A9-09FA-4D58-94D6-FFF09FDFD52A}" name="PivotTable17" cacheId="12" applyNumberFormats="0" applyBorderFormats="0" applyFontFormats="0" applyPatternFormats="0" applyAlignmentFormats="0" applyWidthHeightFormats="1" dataCaption="Values" updatedVersion="8" minRefreshableVersion="3" useAutoFormatting="1" subtotalHiddenItems="1" rowGrandTotals="0" itemPrintTitles="1" createdVersion="8" indent="0" outline="1" outlineData="1" multipleFieldFilters="0" chartFormat="3">
  <location ref="G5:H13" firstHeaderRow="1" firstDataRow="1" firstDataCol="1"/>
  <pivotFields count="3">
    <pivotField dataField="1" subtotalTop="0" showAll="0" defaultSubtotal="0"/>
    <pivotField axis="axisRow" allDrilled="1" subtotalTop="0" showAll="0" sortType="descending" defaultSubtotal="0" defaultAttributeDrillState="1">
      <items count="8">
        <item x="0"/>
        <item x="1"/>
        <item x="2"/>
        <item x="3"/>
        <item x="4"/>
        <item x="5"/>
        <item x="6"/>
        <item x="7"/>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1"/>
  </rowFields>
  <rowItems count="8">
    <i>
      <x v="7"/>
    </i>
    <i>
      <x v="2"/>
    </i>
    <i>
      <x/>
    </i>
    <i>
      <x v="6"/>
    </i>
    <i>
      <x v="5"/>
    </i>
    <i>
      <x v="1"/>
    </i>
    <i>
      <x v="4"/>
    </i>
    <i>
      <x v="3"/>
    </i>
  </rowItems>
  <colItems count="1">
    <i/>
  </colItems>
  <dataFields count="1">
    <dataField name="Total Unit Sold" fld="0" baseField="0" baseItem="0" numFmtId="167"/>
  </dataFields>
  <formats count="1">
    <format dxfId="5">
      <pivotArea outline="0" collapsedLevelsAreSubtotals="1" fieldPosition="0"/>
    </format>
  </formats>
  <conditionalFormats count="1">
    <conditionalFormat priority="8">
      <pivotAreas count="1">
        <pivotArea type="data" outline="0" collapsedLevelsAreSubtotals="1" fieldPosition="0">
          <references count="1">
            <reference field="4294967294" count="1" selected="0">
              <x v="0"/>
            </reference>
          </references>
        </pivotArea>
      </pivotAreas>
    </conditionalFormat>
  </conditionalFormats>
  <chartFormats count="1">
    <chartFormat chart="2" format="6" series="1">
      <pivotArea type="data" outline="0" fieldPosition="0">
        <references count="1">
          <reference field="4294967294" count="1" selected="0">
            <x v="0"/>
          </reference>
        </references>
      </pivotArea>
    </chartFormat>
  </chartFormats>
  <pivotHierarchies count="32">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Row="0" dragToCol="0" dragToPage="0" dragToData="1"/>
    <pivotHierarchy dragToRow="0" dragToCol="0" dragToPage="0" dragToData="1"/>
    <pivotHierarchy dragToData="1" caption="Revenue Generated"/>
    <pivotHierarchy dragToData="1" caption="Total Unit Sol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gro Export!$A$1:$J$100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CCB8D92-F83E-4CD1-883B-4FF30E4FF932}" name="PivotTable22" cacheId="16" applyNumberFormats="0" applyBorderFormats="0" applyFontFormats="0" applyPatternFormats="0" applyAlignmentFormats="0" applyWidthHeightFormats="1" dataCaption="Values" updatedVersion="8" minRefreshableVersion="3" useAutoFormatting="1" subtotalHiddenItems="1" rowGrandTotals="0" itemPrintTitles="1" createdVersion="8" indent="0" outline="1" outlineData="1" multipleFieldFilters="0">
  <location ref="D36:F44" firstHeaderRow="0" firstDataRow="1" firstDataCol="1"/>
  <pivotFields count="4">
    <pivotField axis="axisRow" allDrilled="1" subtotalTop="0" showAll="0" sortType="descending" defaultSubtotal="0" defaultAttributeDrillState="1">
      <items count="8">
        <item x="0"/>
        <item x="1"/>
        <item x="2"/>
        <item x="3"/>
        <item x="4"/>
        <item x="5"/>
        <item x="6"/>
        <item x="7"/>
      </items>
      <autoSortScope>
        <pivotArea dataOnly="0" outline="0" fieldPosition="0">
          <references count="1">
            <reference field="4294967294" count="1" selected="0">
              <x v="1"/>
            </reference>
          </references>
        </pivotArea>
      </autoSortScope>
    </pivotField>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8">
    <i>
      <x v="1"/>
    </i>
    <i>
      <x v="7"/>
    </i>
    <i>
      <x/>
    </i>
    <i>
      <x v="5"/>
    </i>
    <i>
      <x v="4"/>
    </i>
    <i>
      <x v="3"/>
    </i>
    <i>
      <x v="2"/>
    </i>
    <i>
      <x v="6"/>
    </i>
  </rowItems>
  <colFields count="1">
    <field x="-2"/>
  </colFields>
  <colItems count="2">
    <i>
      <x/>
    </i>
    <i i="1">
      <x v="1"/>
    </i>
  </colItems>
  <dataFields count="2">
    <dataField name="Sum of Total Profit" fld="1" baseField="0" baseItem="0"/>
    <dataField name="Average of Profit per unit" fld="2" subtotal="average" baseField="0" baseItem="0"/>
  </dataFields>
  <formats count="1">
    <format dxfId="6">
      <pivotArea outline="0" collapsedLevelsAreSubtotals="1" fieldPosition="0"/>
    </format>
  </formats>
  <pivotHierarchies count="32">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Row="0" dragToCol="0" dragToPage="0" dragToData="1"/>
    <pivotHierarchy dragToRow="0" dragToCol="0" dragToPage="0" dragToData="1"/>
    <pivotHierarchy dragToData="1" caption="Revenue Generated"/>
    <pivotHierarchy dragToData="1" caption="Total Unit Sold"/>
    <pivotHierarchy dragToData="1"/>
    <pivotHierarchy dragToData="1"/>
    <pivotHierarchy dragToData="1"/>
    <pivotHierarchy dragToData="1"/>
    <pivotHierarchy dragToData="1"/>
    <pivotHierarchy dragToData="1"/>
    <pivotHierarchy dragToData="1"/>
    <pivotHierarchy dragToData="1"/>
    <pivotHierarchy dragToData="1" caption="Average of unit_price"/>
    <pivotHierarchy dragToData="1"/>
    <pivotHierarchy dragToData="1" caption="Average of Profit per unit"/>
    <pivotHierarchy dragToData="1"/>
    <pivotHierarchy dragToData="1"/>
  </pivotHierarchies>
  <pivotTableStyleInfo name="PivotStyleLight16" showRowHeaders="1" showColHeaders="1" showRowStripes="0" showColStripes="0" showLastColumn="1"/>
  <rowHierarchiesUsage count="1">
    <rowHierarchyUsage hierarchyUsage="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gro Export!$A$1:$J$100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690EAC2-8525-45EB-901E-82B54A948DE8}" name="PivotTable16" cacheId="11"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18:A19"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Export Transactions" fld="0" subtotal="count" baseField="0" baseItem="0"/>
  </dataFields>
  <formats count="1">
    <format dxfId="7">
      <pivotArea outline="0" collapsedLevelsAreSubtotals="1" fieldPosition="0"/>
    </format>
  </formats>
  <pivotHierarchies count="32">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Row="0" dragToCol="0" dragToPage="0" dragToData="1"/>
    <pivotHierarchy dragToRow="0" dragToCol="0" dragToPage="0" dragToData="1"/>
    <pivotHierarchy dragToData="1" caption="Revenue Generated"/>
    <pivotHierarchy dragToData="1" caption="Total Unit Sold"/>
    <pivotHierarchy dragToData="1"/>
    <pivotHierarchy dragToData="1"/>
    <pivotHierarchy dragToData="1"/>
    <pivotHierarchy dragToData="1" caption="Number Of Product Export"/>
    <pivotHierarchy dragToData="1"/>
    <pivotHierarchy dragToData="1"/>
    <pivotHierarchy dragToData="1" caption="Export Transactions"/>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gro Export!$A$1:$J$100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46F221E-0C12-4CC6-A5AA-9C5FB5957102}" name="PivotTable21" cacheId="15" applyNumberFormats="0" applyBorderFormats="0" applyFontFormats="0" applyPatternFormats="0" applyAlignmentFormats="0" applyWidthHeightFormats="1" dataCaption="Values" updatedVersion="8" minRefreshableVersion="3" useAutoFormatting="1" subtotalHiddenItems="1" rowGrandTotals="0" itemPrintTitles="1" createdVersion="8" indent="0" outline="1" outlineData="1" multipleFieldFilters="0">
  <location ref="A24:B34" firstHeaderRow="1" firstDataRow="1" firstDataCol="1"/>
  <pivotFields count="3">
    <pivotField axis="axisRow" allDrilled="1" subtotalTop="0" showAll="0"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10">
    <i>
      <x v="2"/>
    </i>
    <i>
      <x v="4"/>
    </i>
    <i>
      <x v="8"/>
    </i>
    <i>
      <x v="6"/>
    </i>
    <i>
      <x v="7"/>
    </i>
    <i>
      <x v="3"/>
    </i>
    <i>
      <x v="9"/>
    </i>
    <i>
      <x v="5"/>
    </i>
    <i>
      <x/>
    </i>
    <i>
      <x v="1"/>
    </i>
  </rowItems>
  <colItems count="1">
    <i/>
  </colItems>
  <dataFields count="1">
    <dataField name="Sum of Export Value" fld="1" baseField="0" baseItem="7"/>
  </dataFields>
  <formats count="1">
    <format dxfId="8">
      <pivotArea outline="0" collapsedLevelsAreSubtotals="1" fieldPosition="0"/>
    </format>
  </formats>
  <pivotHierarchies count="32">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Row="0" dragToCol="0" dragToPage="0" dragToData="1"/>
    <pivotHierarchy dragToRow="0" dragToCol="0" dragToPage="0" dragToData="1"/>
    <pivotHierarchy dragToData="1" caption="Sum of Export Value"/>
    <pivotHierarchy dragToData="1" caption="Total Unit Sold"/>
    <pivotHierarchy dragToData="1"/>
    <pivotHierarchy dragToData="1"/>
    <pivotHierarchy dragToData="1"/>
    <pivotHierarchy dragToData="1"/>
    <pivotHierarchy dragToData="1"/>
    <pivotHierarchy dragToData="1"/>
    <pivotHierarchy dragToData="1"/>
    <pivotHierarchy dragToData="1"/>
    <pivotHierarchy dragToData="1" caption="Average of unit_price"/>
    <pivotHierarchy dragToData="1" caption="Max of Export Value"/>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gro Export!$A$1:$J$100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364A34F-A4A9-404F-94BA-DCD98B7657A6}" name="PivotTable26" cacheId="20" applyNumberFormats="0" applyBorderFormats="0" applyFontFormats="0" applyPatternFormats="0" applyAlignmentFormats="0" applyWidthHeightFormats="1" dataCaption="Values" updatedVersion="8" minRefreshableVersion="3" useAutoFormatting="1" subtotalHiddenItems="1" rowGrandTotals="0" itemPrintTitles="1" createdVersion="8" indent="0" outline="1" outlineData="1" multipleFieldFilters="0" chartFormat="3">
  <location ref="H52:J64" firstHeaderRow="0" firstDataRow="1" firstDataCol="1"/>
  <pivotFields count="4">
    <pivotField dataField="1" subtotalTop="0" showAll="0" defaultSubtotal="0"/>
    <pivotField axis="axisRow" allDrilled="1" subtotalTop="0" showAll="0" sortType="descending" defaultSubtotal="0" defaultAttributeDrillState="1">
      <items count="12">
        <item x="0"/>
        <item x="1"/>
        <item x="2"/>
        <item x="3"/>
        <item x="4"/>
        <item x="5"/>
        <item x="6"/>
        <item x="7"/>
        <item x="8"/>
        <item x="9"/>
        <item x="10"/>
        <item x="11"/>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1"/>
  </rowFields>
  <rowItems count="12">
    <i>
      <x v="6"/>
    </i>
    <i>
      <x v="2"/>
    </i>
    <i>
      <x v="11"/>
    </i>
    <i>
      <x v="5"/>
    </i>
    <i>
      <x v="9"/>
    </i>
    <i>
      <x v="4"/>
    </i>
    <i>
      <x v="10"/>
    </i>
    <i>
      <x v="7"/>
    </i>
    <i>
      <x v="3"/>
    </i>
    <i>
      <x v="1"/>
    </i>
    <i>
      <x/>
    </i>
    <i>
      <x v="8"/>
    </i>
  </rowItems>
  <colFields count="1">
    <field x="-2"/>
  </colFields>
  <colItems count="2">
    <i>
      <x/>
    </i>
    <i i="1">
      <x v="1"/>
    </i>
  </colItems>
  <dataFields count="2">
    <dataField name="Sum of Units Sold" fld="0" baseField="0" baseItem="0"/>
    <dataField name="Sum of Export Value" fld="2" baseField="0" baseItem="0"/>
  </dataFields>
  <formats count="1">
    <format dxfId="9">
      <pivotArea outline="0" collapsedLevelsAreSubtotals="1" fieldPosition="0"/>
    </format>
  </formats>
  <conditionalFormats count="1">
    <conditionalFormat priority="2">
      <pivotAreas count="1">
        <pivotArea type="data" outline="0" collapsedLevelsAreSubtotals="1" fieldPosition="0">
          <references count="1">
            <reference field="4294967294" count="1" selected="0">
              <x v="0"/>
            </reference>
          </references>
        </pivotArea>
      </pivotAreas>
    </conditionalFormat>
  </conditionalFormats>
  <chartFormats count="2">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Hierarchies count="32">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Row="0" dragToCol="0" dragToPage="0" dragToData="1"/>
    <pivotHierarchy dragToRow="0" dragToCol="0" dragToPage="0" dragToData="1"/>
    <pivotHierarchy dragToData="1" caption="Revenue Generated"/>
    <pivotHierarchy dragToData="1" caption="Sum of Units Sold"/>
    <pivotHierarchy dragToData="1"/>
    <pivotHierarchy dragToData="1"/>
    <pivotHierarchy dragToData="1"/>
    <pivotHierarchy dragToData="1"/>
    <pivotHierarchy dragToData="1"/>
    <pivotHierarchy dragToData="1"/>
    <pivotHierarchy dragToData="1"/>
    <pivotHierarchy dragToData="1"/>
    <pivotHierarchy dragToData="1" caption="Average of unit_price"/>
    <pivotHierarchy dragToData="1"/>
    <pivotHierarchy dragToData="1" caption="Average of Profit per unit"/>
    <pivotHierarchy dragToData="1" caption="Count of Units Sold"/>
    <pivotHierarchy dragToData="1" caption="Max of Units Sold2"/>
  </pivotHierarchies>
  <pivotTableStyleInfo name="PivotStyleLight16" showRowHeaders="1" showColHeaders="1" showRowStripes="0" showColStripes="0" showLastColumn="1"/>
  <rowHierarchiesUsage count="1">
    <rowHierarchyUsage hierarchyUsage="1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gro Export!$A$1:$J$100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65FD9E2B-8F2B-4E37-9210-9F4AC7636DDF}" name="PivotTable11" cacheId="6"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3:A4"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Revenue Generated" fld="0" baseField="0" baseItem="0" numFmtId="165"/>
  </dataFields>
  <formats count="1">
    <format dxfId="10">
      <pivotArea outline="0" collapsedLevelsAreSubtotals="1" fieldPosition="0"/>
    </format>
  </formats>
  <pivotHierarchies count="32">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Row="0" dragToCol="0" dragToPage="0" dragToData="1"/>
    <pivotHierarchy dragToRow="0" dragToCol="0" dragToPage="0" dragToData="1"/>
    <pivotHierarchy dragToData="1" caption="Revenue Generate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gro Export!$A$1:$J$100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xport_Country" xr10:uid="{2D33BB57-05F3-4DF6-B9FA-4B794903EE32}" sourceName="[Range].[Export Country]">
  <pivotTables>
    <pivotTable tabId="4" name="PivotTable19"/>
    <pivotTable tabId="4" name="PivotTable11"/>
    <pivotTable tabId="4" name="PivotTable12"/>
    <pivotTable tabId="4" name="PivotTable13"/>
    <pivotTable tabId="4" name="PivotTable14"/>
    <pivotTable tabId="4" name="PivotTable15"/>
    <pivotTable tabId="4" name="PivotTable16"/>
    <pivotTable tabId="4" name="PivotTable17"/>
    <pivotTable tabId="4" name="PivotTable18"/>
    <pivotTable tabId="4" name="PivotTable20"/>
    <pivotTable tabId="4" name="PivotTable21"/>
    <pivotTable tabId="4" name="PivotTable22"/>
    <pivotTable tabId="4" name="PivotTable23"/>
    <pivotTable tabId="4" name="PivotTable24"/>
    <pivotTable tabId="4" name="PivotTable25"/>
    <pivotTable tabId="4" name="PivotTable26"/>
    <pivotTable tabId="4" name="PivotTable27"/>
    <pivotTable tabId="4" name="PivotTable33"/>
  </pivotTables>
  <data>
    <olap pivotCacheId="730392365">
      <levels count="2">
        <level uniqueName="[Range].[Export Country].[(All)]" sourceCaption="(All)" count="0"/>
        <level uniqueName="[Range].[Export Country].[Export Country]" sourceCaption="Export Country" count="10">
          <ranges>
            <range startItem="0">
              <i n="[Range].[Export Country].&amp;[Austria]" c="Austria"/>
              <i n="[Range].[Export Country].&amp;[Belgium]" c="Belgium"/>
              <i n="[Range].[Export Country].&amp;[Denmark]" c="Denmark"/>
              <i n="[Range].[Export Country].&amp;[France]" c="France"/>
              <i n="[Range].[Export Country].&amp;[Germany]" c="Germany"/>
              <i n="[Range].[Export Country].&amp;[Italy]" c="Italy"/>
              <i n="[Range].[Export Country].&amp;[Netherlands]" c="Netherlands"/>
              <i n="[Range].[Export Country].&amp;[Spain]" c="Spain"/>
              <i n="[Range].[Export Country].&amp;[Sweden]" c="Sweden"/>
              <i n="[Range].[Export Country].&amp;[Switzerland]" c="Switzerland"/>
            </range>
          </ranges>
        </level>
      </levels>
      <selections count="1">
        <selection n="[Range].[Export Country].[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Year" xr10:uid="{A4FE3FA0-06F0-4CD3-B7A8-5FCABA2ABDF2}" sourceName="[Range].[Date (Year)]">
  <pivotTables>
    <pivotTable tabId="4" name="PivotTable19"/>
    <pivotTable tabId="4" name="PivotTable11"/>
    <pivotTable tabId="4" name="PivotTable12"/>
    <pivotTable tabId="4" name="PivotTable13"/>
    <pivotTable tabId="4" name="PivotTable14"/>
    <pivotTable tabId="4" name="PivotTable15"/>
    <pivotTable tabId="4" name="PivotTable16"/>
    <pivotTable tabId="4" name="PivotTable17"/>
    <pivotTable tabId="4" name="PivotTable18"/>
    <pivotTable tabId="4" name="PivotTable20"/>
    <pivotTable tabId="4" name="PivotTable21"/>
    <pivotTable tabId="4" name="PivotTable22"/>
    <pivotTable tabId="4" name="PivotTable23"/>
    <pivotTable tabId="4" name="PivotTable24"/>
    <pivotTable tabId="4" name="PivotTable25"/>
    <pivotTable tabId="4" name="PivotTable26"/>
    <pivotTable tabId="4" name="PivotTable27"/>
    <pivotTable tabId="4" name="PivotTable33"/>
  </pivotTables>
  <data>
    <olap pivotCacheId="730392365">
      <levels count="2">
        <level uniqueName="[Range].[Date (Year)].[(All)]" sourceCaption="(All)" count="0"/>
        <level uniqueName="[Range].[Date (Year)].[Date (Year)]" sourceCaption="Date (Year)" count="4">
          <ranges>
            <range startItem="0">
              <i n="[Range].[Date (Year)].&amp;[2020]" c="2020"/>
              <i n="[Range].[Date (Year)].&amp;[2021]" c="2021"/>
              <i n="[Range].[Date (Year)].&amp;[2022]" c="2022"/>
              <i n="[Range].[Date (Year)].&amp;[2023]" c="2023"/>
            </range>
          </ranges>
        </level>
      </levels>
      <selections count="1">
        <selection n="[Range].[Date (Year)].[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Name" xr10:uid="{904F9FB9-A3D2-4BC1-BD2C-99D2896C1CDF}" sourceName="[Range].[Product Name]">
  <pivotTables>
    <pivotTable tabId="4" name="PivotTable19"/>
    <pivotTable tabId="4" name="PivotTable11"/>
    <pivotTable tabId="4" name="PivotTable12"/>
    <pivotTable tabId="4" name="PivotTable13"/>
    <pivotTable tabId="4" name="PivotTable14"/>
    <pivotTable tabId="4" name="PivotTable15"/>
    <pivotTable tabId="4" name="PivotTable16"/>
    <pivotTable tabId="4" name="PivotTable17"/>
    <pivotTable tabId="4" name="PivotTable18"/>
    <pivotTable tabId="4" name="PivotTable20"/>
    <pivotTable tabId="4" name="PivotTable21"/>
    <pivotTable tabId="4" name="PivotTable22"/>
    <pivotTable tabId="4" name="PivotTable23"/>
    <pivotTable tabId="4" name="PivotTable24"/>
    <pivotTable tabId="4" name="PivotTable25"/>
    <pivotTable tabId="4" name="PivotTable26"/>
    <pivotTable tabId="4" name="PivotTable27"/>
    <pivotTable tabId="4" name="PivotTable33"/>
  </pivotTables>
  <data>
    <olap pivotCacheId="730392365">
      <levels count="2">
        <level uniqueName="[Range].[Product Name].[(All)]" sourceCaption="(All)" count="0"/>
        <level uniqueName="[Range].[Product Name].[Product Name]" sourceCaption="Product Name" count="8">
          <ranges>
            <range startItem="0">
              <i n="[Range].[Product Name].&amp;[Cashew]" c="Cashew"/>
              <i n="[Range].[Product Name].&amp;[Cassava]" c="Cassava"/>
              <i n="[Range].[Product Name].&amp;[Cocoa]" c="Cocoa"/>
              <i n="[Range].[Product Name].&amp;[Ginger]" c="Ginger"/>
              <i n="[Range].[Product Name].&amp;[Palm Oil]" c="Palm Oil"/>
              <i n="[Range].[Product Name].&amp;[Plantain]" c="Plantain"/>
              <i n="[Range].[Product Name].&amp;[Rubber]" c="Rubber"/>
              <i n="[Range].[Product Name].&amp;[Sesame]" c="Sesame"/>
            </range>
          </ranges>
        </level>
      </levels>
      <selections count="1">
        <selection n="[Range].[Product Name].[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Quarter" xr10:uid="{C3A7AF76-2E5E-4623-8D67-01D9DFFF181C}" sourceName="[Range].[Date (Quarter)]">
  <pivotTables>
    <pivotTable tabId="4" name="PivotTable19"/>
    <pivotTable tabId="4" name="PivotTable11"/>
    <pivotTable tabId="4" name="PivotTable12"/>
    <pivotTable tabId="4" name="PivotTable13"/>
    <pivotTable tabId="4" name="PivotTable14"/>
    <pivotTable tabId="4" name="PivotTable15"/>
    <pivotTable tabId="4" name="PivotTable16"/>
    <pivotTable tabId="4" name="PivotTable17"/>
    <pivotTable tabId="4" name="PivotTable18"/>
    <pivotTable tabId="4" name="PivotTable20"/>
    <pivotTable tabId="4" name="PivotTable21"/>
    <pivotTable tabId="4" name="PivotTable22"/>
    <pivotTable tabId="4" name="PivotTable23"/>
    <pivotTable tabId="4" name="PivotTable24"/>
    <pivotTable tabId="4" name="PivotTable25"/>
    <pivotTable tabId="4" name="PivotTable26"/>
    <pivotTable tabId="4" name="PivotTable27"/>
    <pivotTable tabId="4" name="PivotTable33"/>
  </pivotTables>
  <data>
    <olap pivotCacheId="730392365">
      <levels count="2">
        <level uniqueName="[Range].[Date (Quarter)].[(All)]" sourceCaption="(All)" count="0"/>
        <level uniqueName="[Range].[Date (Quarter)].[Date (Quarter)]" sourceCaption="Date (Quarter)" count="4">
          <ranges>
            <range startItem="0">
              <i n="[Range].[Date (Quarter)].&amp;[Qtr1]" c="Qtr1"/>
              <i n="[Range].[Date (Quarter)].&amp;[Qtr2]" c="Qtr2"/>
              <i n="[Range].[Date (Quarter)].&amp;[Qtr3]" c="Qtr3"/>
              <i n="[Range].[Date (Quarter)].&amp;[Qtr4]" c="Qtr4"/>
            </range>
          </ranges>
        </level>
      </levels>
      <selections count="1">
        <selection n="[Range].[Date (Quarter)].[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xport Country" xr10:uid="{A9B8632A-F8B4-45A9-B2E3-2A163AD97B7E}" cache="Slicer_Export_Country" caption="Export Country" level="1" style="SlicerStyleLight1 2" rowHeight="241300"/>
  <slicer name="Date (Year)" xr10:uid="{33DCB977-187E-4E2C-A9A9-29D2078388B2}" cache="Slicer_Date__Year" caption="Date (Year)" columnCount="2" level="1" style="SlicerStyleLight1 2" rowHeight="241300"/>
  <slicer name="Product Name" xr10:uid="{C6173CB3-A9A2-41E7-ACE7-5021B9579A12}" cache="Slicer_Product_Name" caption="Product Name" columnCount="2" level="1" style="SlicerStyleLight1 2" rowHeight="241300"/>
  <slicer name="Date (Quarter)" xr10:uid="{F4C9C58A-9F28-4303-B2A3-EF6E7274F6F4}" cache="Slicer_Date__Quarter" caption="Date (Quarter)" columnCount="4" showCaption="0" level="1" style="SlicerStyleLight1 2 2" rowHeight="241300"/>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18" Type="http://schemas.openxmlformats.org/officeDocument/2006/relationships/pivotTable" Target="../pivotTables/pivotTable1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openxmlformats.org/officeDocument/2006/relationships/pivotTable" Target="../pivotTables/pivotTable17.xml"/><Relationship Id="rId2" Type="http://schemas.openxmlformats.org/officeDocument/2006/relationships/pivotTable" Target="../pivotTables/pivotTable2.xml"/><Relationship Id="rId16" Type="http://schemas.openxmlformats.org/officeDocument/2006/relationships/pivotTable" Target="../pivotTables/pivotTable16.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ivotTable" Target="../pivotTables/pivotTable1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001"/>
  <sheetViews>
    <sheetView workbookViewId="0">
      <selection activeCell="G2" sqref="G2"/>
    </sheetView>
  </sheetViews>
  <sheetFormatPr defaultColWidth="14.42578125" defaultRowHeight="15" customHeight="1" x14ac:dyDescent="0.25"/>
  <cols>
    <col min="1" max="1" width="16" bestFit="1" customWidth="1"/>
    <col min="2" max="2" width="39.140625" bestFit="1" customWidth="1"/>
    <col min="3" max="3" width="16.5703125" bestFit="1" customWidth="1"/>
    <col min="4" max="4" width="10.85546875" style="4" customWidth="1"/>
    <col min="5" max="5" width="12.140625" bestFit="1" customWidth="1"/>
    <col min="6" max="6" width="12.28515625" bestFit="1" customWidth="1"/>
    <col min="7" max="7" width="12.28515625" customWidth="1"/>
    <col min="8" max="8" width="15.85546875" customWidth="1"/>
    <col min="9" max="9" width="14.5703125" bestFit="1" customWidth="1"/>
    <col min="10" max="10" width="17.85546875" bestFit="1" customWidth="1"/>
    <col min="11" max="11" width="22.140625" bestFit="1" customWidth="1"/>
    <col min="12" max="27" width="15.85546875" customWidth="1"/>
  </cols>
  <sheetData>
    <row r="1" spans="1:11" x14ac:dyDescent="0.25">
      <c r="A1" s="1" t="s">
        <v>0</v>
      </c>
      <c r="B1" s="1" t="s">
        <v>1</v>
      </c>
      <c r="C1" s="1" t="s">
        <v>2</v>
      </c>
      <c r="D1" s="2" t="s">
        <v>3</v>
      </c>
      <c r="E1" s="1" t="s">
        <v>4</v>
      </c>
      <c r="F1" s="1" t="s">
        <v>5</v>
      </c>
      <c r="G1" s="10" t="s">
        <v>49</v>
      </c>
      <c r="H1" s="1" t="s">
        <v>6</v>
      </c>
      <c r="I1" s="1" t="s">
        <v>7</v>
      </c>
      <c r="J1" s="1" t="s">
        <v>8</v>
      </c>
      <c r="K1" s="1" t="s">
        <v>9</v>
      </c>
    </row>
    <row r="2" spans="1:11" x14ac:dyDescent="0.25">
      <c r="A2" s="1" t="s">
        <v>10</v>
      </c>
      <c r="B2" s="1" t="s">
        <v>11</v>
      </c>
      <c r="C2" s="1" t="s">
        <v>12</v>
      </c>
      <c r="D2" s="3">
        <v>45246</v>
      </c>
      <c r="E2" s="1">
        <v>721</v>
      </c>
      <c r="F2" s="1">
        <v>31443.05</v>
      </c>
      <c r="G2" s="1">
        <f>PRODUCT(H2,E2)</f>
        <v>4227886.32</v>
      </c>
      <c r="H2" s="1">
        <v>5863.92</v>
      </c>
      <c r="I2" s="1">
        <v>22670439.050000001</v>
      </c>
      <c r="J2" s="1" t="s">
        <v>13</v>
      </c>
      <c r="K2" s="1" t="s">
        <v>14</v>
      </c>
    </row>
    <row r="3" spans="1:11" x14ac:dyDescent="0.25">
      <c r="A3" s="1" t="s">
        <v>15</v>
      </c>
      <c r="B3" s="1" t="s">
        <v>16</v>
      </c>
      <c r="C3" s="1" t="s">
        <v>17</v>
      </c>
      <c r="D3" s="3">
        <v>44409</v>
      </c>
      <c r="E3" s="1">
        <v>881</v>
      </c>
      <c r="F3" s="1">
        <v>23151.97</v>
      </c>
      <c r="G3" s="1">
        <f t="shared" ref="G3:G66" si="0">PRODUCT(H3,E3)</f>
        <v>5170351.13</v>
      </c>
      <c r="H3" s="1">
        <v>5868.73</v>
      </c>
      <c r="I3" s="1">
        <v>20396885.57</v>
      </c>
      <c r="J3" s="1" t="s">
        <v>13</v>
      </c>
      <c r="K3" s="1" t="s">
        <v>14</v>
      </c>
    </row>
    <row r="4" spans="1:11" x14ac:dyDescent="0.25">
      <c r="A4" s="1" t="s">
        <v>18</v>
      </c>
      <c r="B4" s="1" t="s">
        <v>11</v>
      </c>
      <c r="C4" s="1" t="s">
        <v>17</v>
      </c>
      <c r="D4" s="3">
        <v>44118</v>
      </c>
      <c r="E4" s="1">
        <v>702</v>
      </c>
      <c r="F4" s="1">
        <v>18536.45</v>
      </c>
      <c r="G4" s="1">
        <f t="shared" si="0"/>
        <v>3583717.02</v>
      </c>
      <c r="H4" s="1">
        <v>5105.01</v>
      </c>
      <c r="I4" s="1">
        <v>13012587.9</v>
      </c>
      <c r="J4" s="1" t="s">
        <v>19</v>
      </c>
      <c r="K4" s="1" t="s">
        <v>14</v>
      </c>
    </row>
    <row r="5" spans="1:11" x14ac:dyDescent="0.25">
      <c r="A5" s="1" t="s">
        <v>10</v>
      </c>
      <c r="B5" s="1" t="s">
        <v>20</v>
      </c>
      <c r="C5" s="1" t="s">
        <v>21</v>
      </c>
      <c r="D5" s="3">
        <v>44926</v>
      </c>
      <c r="E5" s="1">
        <v>191</v>
      </c>
      <c r="F5" s="1">
        <v>21981.31</v>
      </c>
      <c r="G5" s="1">
        <f t="shared" si="0"/>
        <v>1486274.14</v>
      </c>
      <c r="H5" s="1">
        <v>7781.54</v>
      </c>
      <c r="I5" s="1">
        <v>4198430.21</v>
      </c>
      <c r="J5" s="1" t="s">
        <v>22</v>
      </c>
      <c r="K5" s="1" t="s">
        <v>14</v>
      </c>
    </row>
    <row r="6" spans="1:11" x14ac:dyDescent="0.25">
      <c r="A6" s="1" t="s">
        <v>23</v>
      </c>
      <c r="B6" s="1" t="s">
        <v>24</v>
      </c>
      <c r="C6" s="1" t="s">
        <v>25</v>
      </c>
      <c r="D6" s="3">
        <v>44914</v>
      </c>
      <c r="E6" s="1">
        <v>373</v>
      </c>
      <c r="F6" s="1">
        <v>13415.94</v>
      </c>
      <c r="G6" s="1">
        <f t="shared" si="0"/>
        <v>3577424.35</v>
      </c>
      <c r="H6" s="1">
        <v>9590.9500000000007</v>
      </c>
      <c r="I6" s="1">
        <v>5004145.62</v>
      </c>
      <c r="J6" s="1" t="s">
        <v>13</v>
      </c>
      <c r="K6" s="1" t="s">
        <v>14</v>
      </c>
    </row>
    <row r="7" spans="1:11" x14ac:dyDescent="0.25">
      <c r="A7" s="1" t="s">
        <v>15</v>
      </c>
      <c r="B7" s="1" t="s">
        <v>26</v>
      </c>
      <c r="C7" s="1" t="s">
        <v>27</v>
      </c>
      <c r="D7" s="3">
        <v>44390</v>
      </c>
      <c r="E7" s="1">
        <v>593</v>
      </c>
      <c r="F7" s="1">
        <v>44749.95</v>
      </c>
      <c r="G7" s="1">
        <f t="shared" si="0"/>
        <v>2667598.6399999997</v>
      </c>
      <c r="H7" s="1">
        <v>4498.4799999999996</v>
      </c>
      <c r="I7" s="1">
        <v>26536720.350000001</v>
      </c>
      <c r="J7" s="1" t="s">
        <v>13</v>
      </c>
      <c r="K7" s="1" t="s">
        <v>14</v>
      </c>
    </row>
    <row r="8" spans="1:11" x14ac:dyDescent="0.25">
      <c r="A8" s="1" t="s">
        <v>10</v>
      </c>
      <c r="B8" s="1" t="s">
        <v>28</v>
      </c>
      <c r="C8" s="1" t="s">
        <v>29</v>
      </c>
      <c r="D8" s="3">
        <v>44614</v>
      </c>
      <c r="E8" s="1">
        <v>142</v>
      </c>
      <c r="F8" s="1">
        <v>21985.66</v>
      </c>
      <c r="G8" s="1">
        <f t="shared" si="0"/>
        <v>846866.70000000007</v>
      </c>
      <c r="H8" s="1">
        <v>5963.85</v>
      </c>
      <c r="I8" s="1">
        <v>3121963.72</v>
      </c>
      <c r="J8" s="1" t="s">
        <v>13</v>
      </c>
      <c r="K8" s="1" t="s">
        <v>14</v>
      </c>
    </row>
    <row r="9" spans="1:11" x14ac:dyDescent="0.25">
      <c r="A9" s="1" t="s">
        <v>23</v>
      </c>
      <c r="B9" s="1" t="s">
        <v>20</v>
      </c>
      <c r="C9" s="1" t="s">
        <v>30</v>
      </c>
      <c r="D9" s="3">
        <v>44277</v>
      </c>
      <c r="E9" s="1">
        <v>990</v>
      </c>
      <c r="F9" s="1">
        <v>16931.73</v>
      </c>
      <c r="G9" s="1">
        <f t="shared" si="0"/>
        <v>3429548.1</v>
      </c>
      <c r="H9" s="1">
        <v>3464.19</v>
      </c>
      <c r="I9" s="1">
        <v>16762412.699999999</v>
      </c>
      <c r="J9" s="1" t="s">
        <v>19</v>
      </c>
      <c r="K9" s="1" t="s">
        <v>14</v>
      </c>
    </row>
    <row r="10" spans="1:11" x14ac:dyDescent="0.25">
      <c r="A10" s="1" t="s">
        <v>10</v>
      </c>
      <c r="B10" s="1" t="s">
        <v>31</v>
      </c>
      <c r="C10" s="1" t="s">
        <v>29</v>
      </c>
      <c r="D10" s="3">
        <v>44569</v>
      </c>
      <c r="E10" s="1">
        <v>606</v>
      </c>
      <c r="F10" s="1">
        <v>17896.939999999999</v>
      </c>
      <c r="G10" s="1">
        <f t="shared" si="0"/>
        <v>3227828.6999999997</v>
      </c>
      <c r="H10" s="1">
        <v>5326.45</v>
      </c>
      <c r="I10" s="1">
        <v>10845545.640000001</v>
      </c>
      <c r="J10" s="1" t="s">
        <v>13</v>
      </c>
      <c r="K10" s="1" t="s">
        <v>14</v>
      </c>
    </row>
    <row r="11" spans="1:11" x14ac:dyDescent="0.25">
      <c r="A11" s="1" t="s">
        <v>32</v>
      </c>
      <c r="B11" s="1" t="s">
        <v>33</v>
      </c>
      <c r="C11" s="1" t="s">
        <v>27</v>
      </c>
      <c r="D11" s="3">
        <v>44161</v>
      </c>
      <c r="E11" s="1">
        <v>900</v>
      </c>
      <c r="F11" s="1">
        <v>42463.53</v>
      </c>
      <c r="G11" s="1">
        <f t="shared" si="0"/>
        <v>4921686</v>
      </c>
      <c r="H11" s="1">
        <v>5468.54</v>
      </c>
      <c r="I11" s="1">
        <v>38217177</v>
      </c>
      <c r="J11" s="1" t="s">
        <v>13</v>
      </c>
      <c r="K11" s="1" t="s">
        <v>14</v>
      </c>
    </row>
    <row r="12" spans="1:11" x14ac:dyDescent="0.25">
      <c r="A12" s="1" t="s">
        <v>10</v>
      </c>
      <c r="B12" s="1" t="s">
        <v>20</v>
      </c>
      <c r="C12" s="1" t="s">
        <v>34</v>
      </c>
      <c r="D12" s="3">
        <v>44846</v>
      </c>
      <c r="E12" s="1">
        <v>192</v>
      </c>
      <c r="F12" s="1">
        <v>23536.16</v>
      </c>
      <c r="G12" s="1">
        <f t="shared" si="0"/>
        <v>540063.36</v>
      </c>
      <c r="H12" s="1">
        <v>2812.83</v>
      </c>
      <c r="I12" s="1">
        <v>4518942.7199999997</v>
      </c>
      <c r="J12" s="1" t="s">
        <v>13</v>
      </c>
      <c r="K12" s="1" t="s">
        <v>14</v>
      </c>
    </row>
    <row r="13" spans="1:11" x14ac:dyDescent="0.25">
      <c r="A13" s="1" t="s">
        <v>35</v>
      </c>
      <c r="B13" s="1" t="s">
        <v>36</v>
      </c>
      <c r="C13" s="1" t="s">
        <v>37</v>
      </c>
      <c r="D13" s="3">
        <v>44368</v>
      </c>
      <c r="E13" s="1">
        <v>566</v>
      </c>
      <c r="F13" s="1">
        <v>15516.87</v>
      </c>
      <c r="G13" s="1">
        <f t="shared" si="0"/>
        <v>1722779.4800000002</v>
      </c>
      <c r="H13" s="1">
        <v>3043.78</v>
      </c>
      <c r="I13" s="1">
        <v>8782548.4199999999</v>
      </c>
      <c r="J13" s="1" t="s">
        <v>22</v>
      </c>
      <c r="K13" s="1" t="s">
        <v>14</v>
      </c>
    </row>
    <row r="14" spans="1:11" x14ac:dyDescent="0.25">
      <c r="A14" s="1" t="s">
        <v>32</v>
      </c>
      <c r="B14" s="1" t="s">
        <v>36</v>
      </c>
      <c r="C14" s="1" t="s">
        <v>29</v>
      </c>
      <c r="D14" s="3">
        <v>44799</v>
      </c>
      <c r="E14" s="1">
        <v>220</v>
      </c>
      <c r="F14" s="1">
        <v>37731.49</v>
      </c>
      <c r="G14" s="1">
        <f t="shared" si="0"/>
        <v>1202579.4000000001</v>
      </c>
      <c r="H14" s="1">
        <v>5466.27</v>
      </c>
      <c r="I14" s="1">
        <v>8300927.7999999998</v>
      </c>
      <c r="J14" s="1" t="s">
        <v>22</v>
      </c>
      <c r="K14" s="1" t="s">
        <v>14</v>
      </c>
    </row>
    <row r="15" spans="1:11" x14ac:dyDescent="0.25">
      <c r="A15" s="1" t="s">
        <v>18</v>
      </c>
      <c r="B15" s="1" t="s">
        <v>38</v>
      </c>
      <c r="C15" s="1" t="s">
        <v>39</v>
      </c>
      <c r="D15" s="3">
        <v>44118</v>
      </c>
      <c r="E15" s="1">
        <v>963</v>
      </c>
      <c r="F15" s="1">
        <v>29641.1</v>
      </c>
      <c r="G15" s="1">
        <f t="shared" si="0"/>
        <v>7335873.9899999993</v>
      </c>
      <c r="H15" s="1">
        <v>7617.73</v>
      </c>
      <c r="I15" s="1">
        <v>28544379.300000001</v>
      </c>
      <c r="J15" s="1" t="s">
        <v>19</v>
      </c>
      <c r="K15" s="1" t="s">
        <v>14</v>
      </c>
    </row>
    <row r="16" spans="1:11" x14ac:dyDescent="0.25">
      <c r="A16" s="1" t="s">
        <v>40</v>
      </c>
      <c r="B16" s="1" t="s">
        <v>26</v>
      </c>
      <c r="C16" s="1" t="s">
        <v>37</v>
      </c>
      <c r="D16" s="3">
        <v>45206</v>
      </c>
      <c r="E16" s="1">
        <v>700</v>
      </c>
      <c r="F16" s="1">
        <v>24041.35</v>
      </c>
      <c r="G16" s="1">
        <f t="shared" si="0"/>
        <v>2745435</v>
      </c>
      <c r="H16" s="1">
        <v>3922.05</v>
      </c>
      <c r="I16" s="1">
        <v>16828945</v>
      </c>
      <c r="J16" s="1" t="s">
        <v>13</v>
      </c>
      <c r="K16" s="1" t="s">
        <v>14</v>
      </c>
    </row>
    <row r="17" spans="1:11" x14ac:dyDescent="0.25">
      <c r="A17" s="1" t="s">
        <v>40</v>
      </c>
      <c r="B17" s="1" t="s">
        <v>33</v>
      </c>
      <c r="C17" s="1" t="s">
        <v>30</v>
      </c>
      <c r="D17" s="3">
        <v>44366</v>
      </c>
      <c r="E17" s="1">
        <v>341</v>
      </c>
      <c r="F17" s="1">
        <v>20126.79</v>
      </c>
      <c r="G17" s="1">
        <f t="shared" si="0"/>
        <v>1856025.4900000002</v>
      </c>
      <c r="H17" s="1">
        <v>5442.89</v>
      </c>
      <c r="I17" s="1">
        <v>6863235.3899999997</v>
      </c>
      <c r="J17" s="1" t="s">
        <v>19</v>
      </c>
      <c r="K17" s="1" t="s">
        <v>14</v>
      </c>
    </row>
    <row r="18" spans="1:11" x14ac:dyDescent="0.25">
      <c r="A18" s="1" t="s">
        <v>10</v>
      </c>
      <c r="B18" s="1" t="s">
        <v>28</v>
      </c>
      <c r="C18" s="1" t="s">
        <v>12</v>
      </c>
      <c r="D18" s="3">
        <v>44729</v>
      </c>
      <c r="E18" s="1">
        <v>250</v>
      </c>
      <c r="F18" s="1">
        <v>27849.16</v>
      </c>
      <c r="G18" s="1">
        <f t="shared" si="0"/>
        <v>1183517.5</v>
      </c>
      <c r="H18" s="1">
        <v>4734.07</v>
      </c>
      <c r="I18" s="1">
        <v>6962290</v>
      </c>
      <c r="J18" s="1" t="s">
        <v>13</v>
      </c>
      <c r="K18" s="1" t="s">
        <v>14</v>
      </c>
    </row>
    <row r="19" spans="1:11" x14ac:dyDescent="0.25">
      <c r="A19" s="1" t="s">
        <v>18</v>
      </c>
      <c r="B19" s="1" t="s">
        <v>31</v>
      </c>
      <c r="C19" s="1" t="s">
        <v>29</v>
      </c>
      <c r="D19" s="3">
        <v>44269</v>
      </c>
      <c r="E19" s="1">
        <v>641</v>
      </c>
      <c r="F19" s="1">
        <v>22151.23</v>
      </c>
      <c r="G19" s="1">
        <f t="shared" si="0"/>
        <v>6335970.9100000001</v>
      </c>
      <c r="H19" s="1">
        <v>9884.51</v>
      </c>
      <c r="I19" s="1">
        <v>14198938.43</v>
      </c>
      <c r="J19" s="1" t="s">
        <v>41</v>
      </c>
      <c r="K19" s="1" t="s">
        <v>14</v>
      </c>
    </row>
    <row r="20" spans="1:11" x14ac:dyDescent="0.25">
      <c r="A20" s="1" t="s">
        <v>10</v>
      </c>
      <c r="B20" s="1" t="s">
        <v>11</v>
      </c>
      <c r="C20" s="1" t="s">
        <v>30</v>
      </c>
      <c r="D20" s="3">
        <v>44374</v>
      </c>
      <c r="E20" s="1">
        <v>393</v>
      </c>
      <c r="F20" s="1">
        <v>23647.19</v>
      </c>
      <c r="G20" s="1">
        <f t="shared" si="0"/>
        <v>2124239.67</v>
      </c>
      <c r="H20" s="1">
        <v>5405.19</v>
      </c>
      <c r="I20" s="1">
        <v>9293345.6699999999</v>
      </c>
      <c r="J20" s="1" t="s">
        <v>13</v>
      </c>
      <c r="K20" s="1" t="s">
        <v>14</v>
      </c>
    </row>
    <row r="21" spans="1:11" ht="15.75" customHeight="1" x14ac:dyDescent="0.25">
      <c r="A21" s="1" t="s">
        <v>40</v>
      </c>
      <c r="B21" s="1" t="s">
        <v>24</v>
      </c>
      <c r="C21" s="1" t="s">
        <v>27</v>
      </c>
      <c r="D21" s="3">
        <v>45283</v>
      </c>
      <c r="E21" s="1">
        <v>592</v>
      </c>
      <c r="F21" s="1">
        <v>32644.13</v>
      </c>
      <c r="G21" s="1">
        <f t="shared" si="0"/>
        <v>4438277.28</v>
      </c>
      <c r="H21" s="1">
        <v>7497.09</v>
      </c>
      <c r="I21" s="1">
        <v>19325324.960000001</v>
      </c>
      <c r="J21" s="1" t="s">
        <v>13</v>
      </c>
      <c r="K21" s="1" t="s">
        <v>14</v>
      </c>
    </row>
    <row r="22" spans="1:11" ht="15.75" customHeight="1" x14ac:dyDescent="0.25">
      <c r="A22" s="1" t="s">
        <v>15</v>
      </c>
      <c r="B22" s="1" t="s">
        <v>38</v>
      </c>
      <c r="C22" s="1" t="s">
        <v>21</v>
      </c>
      <c r="D22" s="3">
        <v>44797</v>
      </c>
      <c r="E22" s="1">
        <v>194</v>
      </c>
      <c r="F22" s="1">
        <v>24659.84</v>
      </c>
      <c r="G22" s="1">
        <f t="shared" si="0"/>
        <v>1153128.24</v>
      </c>
      <c r="H22" s="1">
        <v>5943.96</v>
      </c>
      <c r="I22" s="1">
        <v>4784008.96</v>
      </c>
      <c r="J22" s="1" t="s">
        <v>41</v>
      </c>
      <c r="K22" s="1" t="s">
        <v>14</v>
      </c>
    </row>
    <row r="23" spans="1:11" ht="15.75" customHeight="1" x14ac:dyDescent="0.25">
      <c r="A23" s="1" t="s">
        <v>42</v>
      </c>
      <c r="B23" s="1" t="s">
        <v>36</v>
      </c>
      <c r="C23" s="1" t="s">
        <v>30</v>
      </c>
      <c r="D23" s="3">
        <v>44598</v>
      </c>
      <c r="E23" s="1">
        <v>438</v>
      </c>
      <c r="F23" s="1">
        <v>43305.68</v>
      </c>
      <c r="G23" s="1">
        <f t="shared" si="0"/>
        <v>4027725.36</v>
      </c>
      <c r="H23" s="1">
        <v>9195.7199999999993</v>
      </c>
      <c r="I23" s="1">
        <v>18967887.84</v>
      </c>
      <c r="J23" s="1" t="s">
        <v>13</v>
      </c>
      <c r="K23" s="1" t="s">
        <v>14</v>
      </c>
    </row>
    <row r="24" spans="1:11" ht="15.75" customHeight="1" x14ac:dyDescent="0.25">
      <c r="A24" s="1" t="s">
        <v>23</v>
      </c>
      <c r="B24" s="1" t="s">
        <v>31</v>
      </c>
      <c r="C24" s="1" t="s">
        <v>25</v>
      </c>
      <c r="D24" s="3">
        <v>44026</v>
      </c>
      <c r="E24" s="1">
        <v>347</v>
      </c>
      <c r="F24" s="1">
        <v>11714.81</v>
      </c>
      <c r="G24" s="1">
        <f t="shared" si="0"/>
        <v>1016651.01</v>
      </c>
      <c r="H24" s="1">
        <v>2929.83</v>
      </c>
      <c r="I24" s="1">
        <v>4065039.07</v>
      </c>
      <c r="J24" s="1" t="s">
        <v>13</v>
      </c>
      <c r="K24" s="1" t="s">
        <v>14</v>
      </c>
    </row>
    <row r="25" spans="1:11" ht="15.75" customHeight="1" x14ac:dyDescent="0.25">
      <c r="A25" s="1" t="s">
        <v>32</v>
      </c>
      <c r="B25" s="1" t="s">
        <v>33</v>
      </c>
      <c r="C25" s="1" t="s">
        <v>30</v>
      </c>
      <c r="D25" s="3">
        <v>44847</v>
      </c>
      <c r="E25" s="1">
        <v>238</v>
      </c>
      <c r="F25" s="1">
        <v>31839.65</v>
      </c>
      <c r="G25" s="1">
        <f t="shared" si="0"/>
        <v>2020374.8599999999</v>
      </c>
      <c r="H25" s="1">
        <v>8488.9699999999993</v>
      </c>
      <c r="I25" s="1">
        <v>7577836.7000000002</v>
      </c>
      <c r="J25" s="1" t="s">
        <v>13</v>
      </c>
      <c r="K25" s="1" t="s">
        <v>14</v>
      </c>
    </row>
    <row r="26" spans="1:11" ht="15.75" customHeight="1" x14ac:dyDescent="0.25">
      <c r="A26" s="1" t="s">
        <v>10</v>
      </c>
      <c r="B26" s="1" t="s">
        <v>26</v>
      </c>
      <c r="C26" s="1" t="s">
        <v>27</v>
      </c>
      <c r="D26" s="3">
        <v>45193</v>
      </c>
      <c r="E26" s="1">
        <v>246</v>
      </c>
      <c r="F26" s="1">
        <v>39938.99</v>
      </c>
      <c r="G26" s="1">
        <f t="shared" si="0"/>
        <v>2294454.2999999998</v>
      </c>
      <c r="H26" s="1">
        <v>9327.0499999999993</v>
      </c>
      <c r="I26" s="1">
        <v>9824991.5399999991</v>
      </c>
      <c r="J26" s="1" t="s">
        <v>13</v>
      </c>
      <c r="K26" s="1" t="s">
        <v>14</v>
      </c>
    </row>
    <row r="27" spans="1:11" ht="15.75" customHeight="1" x14ac:dyDescent="0.25">
      <c r="A27" s="1" t="s">
        <v>42</v>
      </c>
      <c r="B27" s="1" t="s">
        <v>28</v>
      </c>
      <c r="C27" s="1" t="s">
        <v>30</v>
      </c>
      <c r="D27" s="3">
        <v>44810</v>
      </c>
      <c r="E27" s="1">
        <v>930</v>
      </c>
      <c r="F27" s="1">
        <v>40089.03</v>
      </c>
      <c r="G27" s="1">
        <f t="shared" si="0"/>
        <v>8045541.6000000006</v>
      </c>
      <c r="H27" s="1">
        <v>8651.1200000000008</v>
      </c>
      <c r="I27" s="1">
        <v>37282797.899999999</v>
      </c>
      <c r="J27" s="1" t="s">
        <v>41</v>
      </c>
      <c r="K27" s="1" t="s">
        <v>14</v>
      </c>
    </row>
    <row r="28" spans="1:11" ht="15.75" customHeight="1" x14ac:dyDescent="0.25">
      <c r="A28" s="1" t="s">
        <v>15</v>
      </c>
      <c r="B28" s="1" t="s">
        <v>38</v>
      </c>
      <c r="C28" s="1" t="s">
        <v>30</v>
      </c>
      <c r="D28" s="3">
        <v>44992</v>
      </c>
      <c r="E28" s="1">
        <v>218</v>
      </c>
      <c r="F28" s="1">
        <v>34380.18</v>
      </c>
      <c r="G28" s="1">
        <f t="shared" si="0"/>
        <v>1147680.6200000001</v>
      </c>
      <c r="H28" s="1">
        <v>5264.59</v>
      </c>
      <c r="I28" s="1">
        <v>7494879.2400000002</v>
      </c>
      <c r="J28" s="1" t="s">
        <v>13</v>
      </c>
      <c r="K28" s="1" t="s">
        <v>14</v>
      </c>
    </row>
    <row r="29" spans="1:11" ht="15.75" customHeight="1" x14ac:dyDescent="0.25">
      <c r="A29" s="1" t="s">
        <v>42</v>
      </c>
      <c r="B29" s="1" t="s">
        <v>38</v>
      </c>
      <c r="C29" s="1" t="s">
        <v>39</v>
      </c>
      <c r="D29" s="3">
        <v>44980</v>
      </c>
      <c r="E29" s="1">
        <v>981</v>
      </c>
      <c r="F29" s="1">
        <v>39948.71</v>
      </c>
      <c r="G29" s="1">
        <f t="shared" si="0"/>
        <v>5504744.1599999992</v>
      </c>
      <c r="H29" s="1">
        <v>5611.36</v>
      </c>
      <c r="I29" s="1">
        <v>39189684.509999998</v>
      </c>
      <c r="J29" s="1" t="s">
        <v>22</v>
      </c>
      <c r="K29" s="1" t="s">
        <v>14</v>
      </c>
    </row>
    <row r="30" spans="1:11" ht="15.75" customHeight="1" x14ac:dyDescent="0.25">
      <c r="A30" s="1" t="s">
        <v>42</v>
      </c>
      <c r="B30" s="1" t="s">
        <v>28</v>
      </c>
      <c r="C30" s="1" t="s">
        <v>17</v>
      </c>
      <c r="D30" s="3">
        <v>44022</v>
      </c>
      <c r="E30" s="1">
        <v>449</v>
      </c>
      <c r="F30" s="1">
        <v>22573.52</v>
      </c>
      <c r="G30" s="1">
        <f t="shared" si="0"/>
        <v>2626461.42</v>
      </c>
      <c r="H30" s="1">
        <v>5849.58</v>
      </c>
      <c r="I30" s="1">
        <v>10135510.48</v>
      </c>
      <c r="J30" s="1" t="s">
        <v>13</v>
      </c>
      <c r="K30" s="1" t="s">
        <v>14</v>
      </c>
    </row>
    <row r="31" spans="1:11" ht="15.75" customHeight="1" x14ac:dyDescent="0.25">
      <c r="A31" s="1" t="s">
        <v>23</v>
      </c>
      <c r="B31" s="1" t="s">
        <v>31</v>
      </c>
      <c r="C31" s="1" t="s">
        <v>12</v>
      </c>
      <c r="D31" s="3">
        <v>44152</v>
      </c>
      <c r="E31" s="1">
        <v>256</v>
      </c>
      <c r="F31" s="1">
        <v>34710.58</v>
      </c>
      <c r="G31" s="1">
        <f t="shared" si="0"/>
        <v>1671728.64</v>
      </c>
      <c r="H31" s="1">
        <v>6530.19</v>
      </c>
      <c r="I31" s="1">
        <v>8885908.4800000004</v>
      </c>
      <c r="J31" s="1" t="s">
        <v>13</v>
      </c>
      <c r="K31" s="1" t="s">
        <v>14</v>
      </c>
    </row>
    <row r="32" spans="1:11" ht="15.75" customHeight="1" x14ac:dyDescent="0.25">
      <c r="A32" s="1" t="s">
        <v>32</v>
      </c>
      <c r="B32" s="1" t="s">
        <v>24</v>
      </c>
      <c r="C32" s="1" t="s">
        <v>21</v>
      </c>
      <c r="D32" s="3">
        <v>44494</v>
      </c>
      <c r="E32" s="1">
        <v>309</v>
      </c>
      <c r="F32" s="1">
        <v>36171.199999999997</v>
      </c>
      <c r="G32" s="1">
        <f t="shared" si="0"/>
        <v>1695170.91</v>
      </c>
      <c r="H32" s="1">
        <v>5485.99</v>
      </c>
      <c r="I32" s="1">
        <v>11176900.800000001</v>
      </c>
      <c r="J32" s="1" t="s">
        <v>13</v>
      </c>
      <c r="K32" s="1" t="s">
        <v>14</v>
      </c>
    </row>
    <row r="33" spans="1:11" ht="15.75" customHeight="1" x14ac:dyDescent="0.25">
      <c r="A33" s="1" t="s">
        <v>40</v>
      </c>
      <c r="B33" s="1" t="s">
        <v>26</v>
      </c>
      <c r="C33" s="1" t="s">
        <v>37</v>
      </c>
      <c r="D33" s="3">
        <v>44869</v>
      </c>
      <c r="E33" s="1">
        <v>316</v>
      </c>
      <c r="F33" s="1">
        <v>33608.720000000001</v>
      </c>
      <c r="G33" s="1">
        <f t="shared" si="0"/>
        <v>2576509.16</v>
      </c>
      <c r="H33" s="1">
        <v>8153.51</v>
      </c>
      <c r="I33" s="1">
        <v>10620355.52</v>
      </c>
      <c r="J33" s="1" t="s">
        <v>41</v>
      </c>
      <c r="K33" s="1" t="s">
        <v>14</v>
      </c>
    </row>
    <row r="34" spans="1:11" ht="15.75" customHeight="1" x14ac:dyDescent="0.25">
      <c r="A34" s="1" t="s">
        <v>35</v>
      </c>
      <c r="B34" s="1" t="s">
        <v>11</v>
      </c>
      <c r="C34" s="1" t="s">
        <v>27</v>
      </c>
      <c r="D34" s="3">
        <v>44925</v>
      </c>
      <c r="E34" s="1">
        <v>519</v>
      </c>
      <c r="F34" s="1">
        <v>46462.39</v>
      </c>
      <c r="G34" s="1">
        <f t="shared" si="0"/>
        <v>3925539.54</v>
      </c>
      <c r="H34" s="1">
        <v>7563.66</v>
      </c>
      <c r="I34" s="1">
        <v>24113980.41</v>
      </c>
      <c r="J34" s="1" t="s">
        <v>19</v>
      </c>
      <c r="K34" s="1" t="s">
        <v>14</v>
      </c>
    </row>
    <row r="35" spans="1:11" ht="15.75" customHeight="1" x14ac:dyDescent="0.25">
      <c r="A35" s="1" t="s">
        <v>32</v>
      </c>
      <c r="B35" s="1" t="s">
        <v>24</v>
      </c>
      <c r="C35" s="1" t="s">
        <v>29</v>
      </c>
      <c r="D35" s="3">
        <v>44164</v>
      </c>
      <c r="E35" s="1">
        <v>987</v>
      </c>
      <c r="F35" s="1">
        <v>38561.5</v>
      </c>
      <c r="G35" s="1">
        <f t="shared" si="0"/>
        <v>8901170.6699999999</v>
      </c>
      <c r="H35" s="1">
        <v>9018.41</v>
      </c>
      <c r="I35" s="1">
        <v>38060200.5</v>
      </c>
      <c r="J35" s="1" t="s">
        <v>13</v>
      </c>
      <c r="K35" s="1" t="s">
        <v>14</v>
      </c>
    </row>
    <row r="36" spans="1:11" ht="15.75" customHeight="1" x14ac:dyDescent="0.25">
      <c r="A36" s="1" t="s">
        <v>35</v>
      </c>
      <c r="B36" s="1" t="s">
        <v>36</v>
      </c>
      <c r="C36" s="1" t="s">
        <v>27</v>
      </c>
      <c r="D36" s="3">
        <v>44582</v>
      </c>
      <c r="E36" s="1">
        <v>536</v>
      </c>
      <c r="F36" s="1">
        <v>10387.59</v>
      </c>
      <c r="G36" s="1">
        <f t="shared" si="0"/>
        <v>5069605.92</v>
      </c>
      <c r="H36" s="1">
        <v>9458.2199999999993</v>
      </c>
      <c r="I36" s="1">
        <v>5567748.2400000002</v>
      </c>
      <c r="J36" s="1" t="s">
        <v>13</v>
      </c>
      <c r="K36" s="1" t="s">
        <v>14</v>
      </c>
    </row>
    <row r="37" spans="1:11" ht="15.75" customHeight="1" x14ac:dyDescent="0.25">
      <c r="A37" s="1" t="s">
        <v>42</v>
      </c>
      <c r="B37" s="1" t="s">
        <v>26</v>
      </c>
      <c r="C37" s="1" t="s">
        <v>27</v>
      </c>
      <c r="D37" s="3">
        <v>45270</v>
      </c>
      <c r="E37" s="1">
        <v>997</v>
      </c>
      <c r="F37" s="1">
        <v>32753.279999999999</v>
      </c>
      <c r="G37" s="1">
        <f t="shared" si="0"/>
        <v>8924725.2599999998</v>
      </c>
      <c r="H37" s="1">
        <v>8951.58</v>
      </c>
      <c r="I37" s="1">
        <v>32655020.16</v>
      </c>
      <c r="J37" s="1" t="s">
        <v>19</v>
      </c>
      <c r="K37" s="1" t="s">
        <v>14</v>
      </c>
    </row>
    <row r="38" spans="1:11" ht="15.75" customHeight="1" x14ac:dyDescent="0.25">
      <c r="A38" s="1" t="s">
        <v>10</v>
      </c>
      <c r="B38" s="1" t="s">
        <v>16</v>
      </c>
      <c r="C38" s="1" t="s">
        <v>30</v>
      </c>
      <c r="D38" s="3">
        <v>45011</v>
      </c>
      <c r="E38" s="1">
        <v>408</v>
      </c>
      <c r="F38" s="1">
        <v>39571.269999999997</v>
      </c>
      <c r="G38" s="1">
        <f t="shared" si="0"/>
        <v>2278484.16</v>
      </c>
      <c r="H38" s="1">
        <v>5584.52</v>
      </c>
      <c r="I38" s="1">
        <v>16145078.16</v>
      </c>
      <c r="J38" s="1" t="s">
        <v>13</v>
      </c>
      <c r="K38" s="1" t="s">
        <v>14</v>
      </c>
    </row>
    <row r="39" spans="1:11" ht="15.75" customHeight="1" x14ac:dyDescent="0.25">
      <c r="A39" s="1" t="s">
        <v>10</v>
      </c>
      <c r="B39" s="1" t="s">
        <v>33</v>
      </c>
      <c r="C39" s="1" t="s">
        <v>21</v>
      </c>
      <c r="D39" s="3">
        <v>44104</v>
      </c>
      <c r="E39" s="1">
        <v>227</v>
      </c>
      <c r="F39" s="1">
        <v>14985.53</v>
      </c>
      <c r="G39" s="1">
        <f t="shared" si="0"/>
        <v>492372.08</v>
      </c>
      <c r="H39" s="1">
        <v>2169.04</v>
      </c>
      <c r="I39" s="1">
        <v>3401715.31</v>
      </c>
      <c r="J39" s="1" t="s">
        <v>13</v>
      </c>
      <c r="K39" s="1" t="s">
        <v>14</v>
      </c>
    </row>
    <row r="40" spans="1:11" ht="15.75" customHeight="1" x14ac:dyDescent="0.25">
      <c r="A40" s="1" t="s">
        <v>42</v>
      </c>
      <c r="B40" s="1" t="s">
        <v>38</v>
      </c>
      <c r="C40" s="1" t="s">
        <v>17</v>
      </c>
      <c r="D40" s="3">
        <v>44890</v>
      </c>
      <c r="E40" s="1">
        <v>273</v>
      </c>
      <c r="F40" s="1">
        <v>29358.38</v>
      </c>
      <c r="G40" s="1">
        <f t="shared" si="0"/>
        <v>1488488.82</v>
      </c>
      <c r="H40" s="1">
        <v>5452.34</v>
      </c>
      <c r="I40" s="1">
        <v>8014837.7400000002</v>
      </c>
      <c r="J40" s="1" t="s">
        <v>22</v>
      </c>
      <c r="K40" s="1" t="s">
        <v>14</v>
      </c>
    </row>
    <row r="41" spans="1:11" ht="15.75" customHeight="1" x14ac:dyDescent="0.25">
      <c r="A41" s="1" t="s">
        <v>32</v>
      </c>
      <c r="B41" s="1" t="s">
        <v>26</v>
      </c>
      <c r="C41" s="1" t="s">
        <v>12</v>
      </c>
      <c r="D41" s="3">
        <v>45170</v>
      </c>
      <c r="E41" s="1">
        <v>494</v>
      </c>
      <c r="F41" s="1">
        <v>30668.78</v>
      </c>
      <c r="G41" s="1">
        <f t="shared" si="0"/>
        <v>2828159.8800000004</v>
      </c>
      <c r="H41" s="1">
        <v>5725.02</v>
      </c>
      <c r="I41" s="1">
        <v>15150377.32</v>
      </c>
      <c r="J41" s="1" t="s">
        <v>13</v>
      </c>
      <c r="K41" s="1" t="s">
        <v>14</v>
      </c>
    </row>
    <row r="42" spans="1:11" ht="15.75" customHeight="1" x14ac:dyDescent="0.25">
      <c r="A42" s="1" t="s">
        <v>15</v>
      </c>
      <c r="B42" s="1" t="s">
        <v>11</v>
      </c>
      <c r="C42" s="1" t="s">
        <v>37</v>
      </c>
      <c r="D42" s="3">
        <v>44479</v>
      </c>
      <c r="E42" s="1">
        <v>537</v>
      </c>
      <c r="F42" s="1">
        <v>48105.59</v>
      </c>
      <c r="G42" s="1">
        <f t="shared" si="0"/>
        <v>2787771.06</v>
      </c>
      <c r="H42" s="1">
        <v>5191.38</v>
      </c>
      <c r="I42" s="1">
        <v>25832701.829999998</v>
      </c>
      <c r="J42" s="1" t="s">
        <v>13</v>
      </c>
      <c r="K42" s="1" t="s">
        <v>14</v>
      </c>
    </row>
    <row r="43" spans="1:11" ht="15.75" customHeight="1" x14ac:dyDescent="0.25">
      <c r="A43" s="1" t="s">
        <v>32</v>
      </c>
      <c r="B43" s="1" t="s">
        <v>20</v>
      </c>
      <c r="C43" s="1" t="s">
        <v>37</v>
      </c>
      <c r="D43" s="3">
        <v>44558</v>
      </c>
      <c r="E43" s="1">
        <v>360</v>
      </c>
      <c r="F43" s="1">
        <v>25462.65</v>
      </c>
      <c r="G43" s="1">
        <f t="shared" si="0"/>
        <v>3411860.4</v>
      </c>
      <c r="H43" s="1">
        <v>9477.39</v>
      </c>
      <c r="I43" s="1">
        <v>9166554</v>
      </c>
      <c r="J43" s="1" t="s">
        <v>13</v>
      </c>
      <c r="K43" s="1" t="s">
        <v>14</v>
      </c>
    </row>
    <row r="44" spans="1:11" ht="15.75" customHeight="1" x14ac:dyDescent="0.25">
      <c r="A44" s="1" t="s">
        <v>15</v>
      </c>
      <c r="B44" s="1" t="s">
        <v>26</v>
      </c>
      <c r="C44" s="1" t="s">
        <v>21</v>
      </c>
      <c r="D44" s="3">
        <v>44032</v>
      </c>
      <c r="E44" s="1">
        <v>698</v>
      </c>
      <c r="F44" s="1">
        <v>36248.769999999997</v>
      </c>
      <c r="G44" s="1">
        <f t="shared" si="0"/>
        <v>2623412.06</v>
      </c>
      <c r="H44" s="1">
        <v>3758.47</v>
      </c>
      <c r="I44" s="1">
        <v>25301641.460000001</v>
      </c>
      <c r="J44" s="1" t="s">
        <v>13</v>
      </c>
      <c r="K44" s="1" t="s">
        <v>14</v>
      </c>
    </row>
    <row r="45" spans="1:11" ht="15.75" customHeight="1" x14ac:dyDescent="0.25">
      <c r="A45" s="1" t="s">
        <v>15</v>
      </c>
      <c r="B45" s="1" t="s">
        <v>16</v>
      </c>
      <c r="C45" s="1" t="s">
        <v>30</v>
      </c>
      <c r="D45" s="3">
        <v>45139</v>
      </c>
      <c r="E45" s="1">
        <v>988</v>
      </c>
      <c r="F45" s="1">
        <v>28860.1</v>
      </c>
      <c r="G45" s="1">
        <f t="shared" si="0"/>
        <v>3555970.08</v>
      </c>
      <c r="H45" s="1">
        <v>3599.16</v>
      </c>
      <c r="I45" s="1">
        <v>28513778.800000001</v>
      </c>
      <c r="J45" s="1" t="s">
        <v>41</v>
      </c>
      <c r="K45" s="1" t="s">
        <v>14</v>
      </c>
    </row>
    <row r="46" spans="1:11" ht="15.75" customHeight="1" x14ac:dyDescent="0.25">
      <c r="A46" s="1" t="s">
        <v>42</v>
      </c>
      <c r="B46" s="1" t="s">
        <v>38</v>
      </c>
      <c r="C46" s="1" t="s">
        <v>29</v>
      </c>
      <c r="D46" s="3">
        <v>43945</v>
      </c>
      <c r="E46" s="1">
        <v>482</v>
      </c>
      <c r="F46" s="1">
        <v>34497.660000000003</v>
      </c>
      <c r="G46" s="1">
        <f t="shared" si="0"/>
        <v>998284.66</v>
      </c>
      <c r="H46" s="1">
        <v>2071.13</v>
      </c>
      <c r="I46" s="1">
        <v>16627872.119999999</v>
      </c>
      <c r="J46" s="1" t="s">
        <v>41</v>
      </c>
      <c r="K46" s="1" t="s">
        <v>14</v>
      </c>
    </row>
    <row r="47" spans="1:11" ht="15.75" customHeight="1" x14ac:dyDescent="0.25">
      <c r="A47" s="1" t="s">
        <v>23</v>
      </c>
      <c r="B47" s="1" t="s">
        <v>38</v>
      </c>
      <c r="C47" s="1" t="s">
        <v>12</v>
      </c>
      <c r="D47" s="3">
        <v>45206</v>
      </c>
      <c r="E47" s="1">
        <v>933</v>
      </c>
      <c r="F47" s="1">
        <v>21358.84</v>
      </c>
      <c r="G47" s="1">
        <f t="shared" si="0"/>
        <v>4843734.8099999996</v>
      </c>
      <c r="H47" s="1">
        <v>5191.57</v>
      </c>
      <c r="I47" s="1">
        <v>19927797.719999999</v>
      </c>
      <c r="J47" s="1" t="s">
        <v>13</v>
      </c>
      <c r="K47" s="1" t="s">
        <v>14</v>
      </c>
    </row>
    <row r="48" spans="1:11" ht="15.75" customHeight="1" x14ac:dyDescent="0.25">
      <c r="A48" s="1" t="s">
        <v>32</v>
      </c>
      <c r="B48" s="1" t="s">
        <v>31</v>
      </c>
      <c r="C48" s="1" t="s">
        <v>25</v>
      </c>
      <c r="D48" s="3">
        <v>45174</v>
      </c>
      <c r="E48" s="1">
        <v>409</v>
      </c>
      <c r="F48" s="1">
        <v>48643.45</v>
      </c>
      <c r="G48" s="1">
        <f t="shared" si="0"/>
        <v>1531901.32</v>
      </c>
      <c r="H48" s="1">
        <v>3745.48</v>
      </c>
      <c r="I48" s="1">
        <v>19895171.050000001</v>
      </c>
      <c r="J48" s="1" t="s">
        <v>13</v>
      </c>
      <c r="K48" s="1" t="s">
        <v>14</v>
      </c>
    </row>
    <row r="49" spans="1:11" ht="15.75" customHeight="1" x14ac:dyDescent="0.25">
      <c r="A49" s="1" t="s">
        <v>15</v>
      </c>
      <c r="B49" s="1" t="s">
        <v>26</v>
      </c>
      <c r="C49" s="1" t="s">
        <v>30</v>
      </c>
      <c r="D49" s="3">
        <v>44144</v>
      </c>
      <c r="E49" s="1">
        <v>187</v>
      </c>
      <c r="F49" s="1">
        <v>26876.43</v>
      </c>
      <c r="G49" s="1">
        <f t="shared" si="0"/>
        <v>1331978.56</v>
      </c>
      <c r="H49" s="1">
        <v>7122.88</v>
      </c>
      <c r="I49" s="1">
        <v>5025892.41</v>
      </c>
      <c r="J49" s="1" t="s">
        <v>41</v>
      </c>
      <c r="K49" s="1" t="s">
        <v>14</v>
      </c>
    </row>
    <row r="50" spans="1:11" ht="15.75" customHeight="1" x14ac:dyDescent="0.25">
      <c r="A50" s="1" t="s">
        <v>42</v>
      </c>
      <c r="B50" s="1" t="s">
        <v>36</v>
      </c>
      <c r="C50" s="1" t="s">
        <v>39</v>
      </c>
      <c r="D50" s="3">
        <v>44599</v>
      </c>
      <c r="E50" s="1">
        <v>640</v>
      </c>
      <c r="F50" s="1">
        <v>37592.199999999997</v>
      </c>
      <c r="G50" s="1">
        <f t="shared" si="0"/>
        <v>5044499.2</v>
      </c>
      <c r="H50" s="1">
        <v>7882.03</v>
      </c>
      <c r="I50" s="1">
        <v>24059008</v>
      </c>
      <c r="J50" s="1" t="s">
        <v>13</v>
      </c>
      <c r="K50" s="1" t="s">
        <v>14</v>
      </c>
    </row>
    <row r="51" spans="1:11" ht="15.75" customHeight="1" x14ac:dyDescent="0.25">
      <c r="A51" s="1" t="s">
        <v>35</v>
      </c>
      <c r="B51" s="1" t="s">
        <v>38</v>
      </c>
      <c r="C51" s="1" t="s">
        <v>39</v>
      </c>
      <c r="D51" s="3">
        <v>44308</v>
      </c>
      <c r="E51" s="1">
        <v>985</v>
      </c>
      <c r="F51" s="1">
        <v>22041.82</v>
      </c>
      <c r="G51" s="1">
        <f t="shared" si="0"/>
        <v>9196078.2000000011</v>
      </c>
      <c r="H51" s="1">
        <v>9336.1200000000008</v>
      </c>
      <c r="I51" s="1">
        <v>21711192.699999999</v>
      </c>
      <c r="J51" s="1" t="s">
        <v>41</v>
      </c>
      <c r="K51" s="1" t="s">
        <v>14</v>
      </c>
    </row>
    <row r="52" spans="1:11" ht="15.75" customHeight="1" x14ac:dyDescent="0.25">
      <c r="A52" s="1" t="s">
        <v>42</v>
      </c>
      <c r="B52" s="1" t="s">
        <v>24</v>
      </c>
      <c r="C52" s="1" t="s">
        <v>25</v>
      </c>
      <c r="D52" s="3">
        <v>44637</v>
      </c>
      <c r="E52" s="1">
        <v>746</v>
      </c>
      <c r="F52" s="1">
        <v>11537.24</v>
      </c>
      <c r="G52" s="1">
        <f t="shared" si="0"/>
        <v>3179235.66</v>
      </c>
      <c r="H52" s="1">
        <v>4261.71</v>
      </c>
      <c r="I52" s="1">
        <v>8606781.0399999991</v>
      </c>
      <c r="J52" s="1" t="s">
        <v>19</v>
      </c>
      <c r="K52" s="1" t="s">
        <v>14</v>
      </c>
    </row>
    <row r="53" spans="1:11" ht="15.75" customHeight="1" x14ac:dyDescent="0.25">
      <c r="A53" s="1" t="s">
        <v>18</v>
      </c>
      <c r="B53" s="1" t="s">
        <v>33</v>
      </c>
      <c r="C53" s="1" t="s">
        <v>27</v>
      </c>
      <c r="D53" s="3">
        <v>44355</v>
      </c>
      <c r="E53" s="1">
        <v>184</v>
      </c>
      <c r="F53" s="1">
        <v>11548.45</v>
      </c>
      <c r="G53" s="1">
        <f t="shared" si="0"/>
        <v>839501.84000000008</v>
      </c>
      <c r="H53" s="1">
        <v>4562.51</v>
      </c>
      <c r="I53" s="1">
        <v>2124914.7999999998</v>
      </c>
      <c r="J53" s="1" t="s">
        <v>41</v>
      </c>
      <c r="K53" s="1" t="s">
        <v>14</v>
      </c>
    </row>
    <row r="54" spans="1:11" ht="15.75" customHeight="1" x14ac:dyDescent="0.25">
      <c r="A54" s="1" t="s">
        <v>15</v>
      </c>
      <c r="B54" s="1" t="s">
        <v>20</v>
      </c>
      <c r="C54" s="1" t="s">
        <v>37</v>
      </c>
      <c r="D54" s="3">
        <v>45262</v>
      </c>
      <c r="E54" s="1">
        <v>610</v>
      </c>
      <c r="F54" s="1">
        <v>39943.949999999997</v>
      </c>
      <c r="G54" s="1">
        <f t="shared" si="0"/>
        <v>4641307</v>
      </c>
      <c r="H54" s="1">
        <v>7608.7</v>
      </c>
      <c r="I54" s="1">
        <v>24365809.5</v>
      </c>
      <c r="J54" s="1" t="s">
        <v>13</v>
      </c>
      <c r="K54" s="1" t="s">
        <v>14</v>
      </c>
    </row>
    <row r="55" spans="1:11" ht="15.75" customHeight="1" x14ac:dyDescent="0.25">
      <c r="A55" s="1" t="s">
        <v>10</v>
      </c>
      <c r="B55" s="1" t="s">
        <v>24</v>
      </c>
      <c r="C55" s="1" t="s">
        <v>39</v>
      </c>
      <c r="D55" s="3">
        <v>43951</v>
      </c>
      <c r="E55" s="1">
        <v>945</v>
      </c>
      <c r="F55" s="1">
        <v>20163.080000000002</v>
      </c>
      <c r="G55" s="1">
        <f t="shared" si="0"/>
        <v>4743540.8999999994</v>
      </c>
      <c r="H55" s="1">
        <v>5019.62</v>
      </c>
      <c r="I55" s="1">
        <v>19054110.600000001</v>
      </c>
      <c r="J55" s="1" t="s">
        <v>13</v>
      </c>
      <c r="K55" s="1" t="s">
        <v>14</v>
      </c>
    </row>
    <row r="56" spans="1:11" ht="15.75" customHeight="1" x14ac:dyDescent="0.25">
      <c r="A56" s="1" t="s">
        <v>42</v>
      </c>
      <c r="B56" s="1" t="s">
        <v>11</v>
      </c>
      <c r="C56" s="1" t="s">
        <v>30</v>
      </c>
      <c r="D56" s="3">
        <v>44278</v>
      </c>
      <c r="E56" s="1">
        <v>864</v>
      </c>
      <c r="F56" s="1">
        <v>40976.449999999997</v>
      </c>
      <c r="G56" s="1">
        <f t="shared" si="0"/>
        <v>3000335.04</v>
      </c>
      <c r="H56" s="1">
        <v>3472.61</v>
      </c>
      <c r="I56" s="1">
        <v>35403652.799999997</v>
      </c>
      <c r="J56" s="1" t="s">
        <v>13</v>
      </c>
      <c r="K56" s="1" t="s">
        <v>14</v>
      </c>
    </row>
    <row r="57" spans="1:11" ht="15.75" customHeight="1" x14ac:dyDescent="0.25">
      <c r="A57" s="1" t="s">
        <v>10</v>
      </c>
      <c r="B57" s="1" t="s">
        <v>38</v>
      </c>
      <c r="C57" s="1" t="s">
        <v>37</v>
      </c>
      <c r="D57" s="3">
        <v>44419</v>
      </c>
      <c r="E57" s="1">
        <v>346</v>
      </c>
      <c r="F57" s="1">
        <v>45825.21</v>
      </c>
      <c r="G57" s="1">
        <f t="shared" si="0"/>
        <v>807477.5</v>
      </c>
      <c r="H57" s="1">
        <v>2333.75</v>
      </c>
      <c r="I57" s="1">
        <v>15855522.66</v>
      </c>
      <c r="J57" s="1" t="s">
        <v>22</v>
      </c>
      <c r="K57" s="1" t="s">
        <v>14</v>
      </c>
    </row>
    <row r="58" spans="1:11" ht="15.75" customHeight="1" x14ac:dyDescent="0.25">
      <c r="A58" s="1" t="s">
        <v>40</v>
      </c>
      <c r="B58" s="1" t="s">
        <v>33</v>
      </c>
      <c r="C58" s="1" t="s">
        <v>37</v>
      </c>
      <c r="D58" s="3">
        <v>44059</v>
      </c>
      <c r="E58" s="1">
        <v>617</v>
      </c>
      <c r="F58" s="1">
        <v>11446.76</v>
      </c>
      <c r="G58" s="1">
        <f t="shared" si="0"/>
        <v>4165990.17</v>
      </c>
      <c r="H58" s="1">
        <v>6752.01</v>
      </c>
      <c r="I58" s="1">
        <v>7062650.9199999999</v>
      </c>
      <c r="J58" s="1" t="s">
        <v>19</v>
      </c>
      <c r="K58" s="1" t="s">
        <v>14</v>
      </c>
    </row>
    <row r="59" spans="1:11" ht="15.75" customHeight="1" x14ac:dyDescent="0.25">
      <c r="A59" s="1" t="s">
        <v>32</v>
      </c>
      <c r="B59" s="1" t="s">
        <v>31</v>
      </c>
      <c r="C59" s="1" t="s">
        <v>39</v>
      </c>
      <c r="D59" s="3">
        <v>43897</v>
      </c>
      <c r="E59" s="1">
        <v>511</v>
      </c>
      <c r="F59" s="1">
        <v>28130.25</v>
      </c>
      <c r="G59" s="1">
        <f t="shared" si="0"/>
        <v>4749836.9800000004</v>
      </c>
      <c r="H59" s="1">
        <v>9295.18</v>
      </c>
      <c r="I59" s="1">
        <v>14374557.75</v>
      </c>
      <c r="J59" s="1" t="s">
        <v>13</v>
      </c>
      <c r="K59" s="1" t="s">
        <v>14</v>
      </c>
    </row>
    <row r="60" spans="1:11" ht="15.75" customHeight="1" x14ac:dyDescent="0.25">
      <c r="A60" s="1" t="s">
        <v>18</v>
      </c>
      <c r="B60" s="1" t="s">
        <v>16</v>
      </c>
      <c r="C60" s="1" t="s">
        <v>21</v>
      </c>
      <c r="D60" s="3">
        <v>44437</v>
      </c>
      <c r="E60" s="1">
        <v>493</v>
      </c>
      <c r="F60" s="1">
        <v>26013.72</v>
      </c>
      <c r="G60" s="1">
        <f t="shared" si="0"/>
        <v>2677473.1399999997</v>
      </c>
      <c r="H60" s="1">
        <v>5430.98</v>
      </c>
      <c r="I60" s="1">
        <v>12824763.960000001</v>
      </c>
      <c r="J60" s="1" t="s">
        <v>41</v>
      </c>
      <c r="K60" s="1" t="s">
        <v>14</v>
      </c>
    </row>
    <row r="61" spans="1:11" ht="15.75" customHeight="1" x14ac:dyDescent="0.25">
      <c r="A61" s="1" t="s">
        <v>35</v>
      </c>
      <c r="B61" s="1" t="s">
        <v>31</v>
      </c>
      <c r="C61" s="1" t="s">
        <v>17</v>
      </c>
      <c r="D61" s="3">
        <v>44379</v>
      </c>
      <c r="E61" s="1">
        <v>554</v>
      </c>
      <c r="F61" s="1">
        <v>40655.79</v>
      </c>
      <c r="G61" s="1">
        <f t="shared" si="0"/>
        <v>2121038.86</v>
      </c>
      <c r="H61" s="1">
        <v>3828.59</v>
      </c>
      <c r="I61" s="1">
        <v>22523307.66</v>
      </c>
      <c r="J61" s="1" t="s">
        <v>41</v>
      </c>
      <c r="K61" s="1" t="s">
        <v>14</v>
      </c>
    </row>
    <row r="62" spans="1:11" ht="15.75" customHeight="1" x14ac:dyDescent="0.25">
      <c r="A62" s="1" t="s">
        <v>23</v>
      </c>
      <c r="B62" s="1" t="s">
        <v>24</v>
      </c>
      <c r="C62" s="1" t="s">
        <v>25</v>
      </c>
      <c r="D62" s="3">
        <v>43975</v>
      </c>
      <c r="E62" s="1">
        <v>594</v>
      </c>
      <c r="F62" s="1">
        <v>47688.67</v>
      </c>
      <c r="G62" s="1">
        <f t="shared" si="0"/>
        <v>5888613.0599999996</v>
      </c>
      <c r="H62" s="1">
        <v>9913.49</v>
      </c>
      <c r="I62" s="1">
        <v>28327069.98</v>
      </c>
      <c r="J62" s="1" t="s">
        <v>13</v>
      </c>
      <c r="K62" s="1" t="s">
        <v>14</v>
      </c>
    </row>
    <row r="63" spans="1:11" ht="15.75" customHeight="1" x14ac:dyDescent="0.25">
      <c r="A63" s="1" t="s">
        <v>35</v>
      </c>
      <c r="B63" s="1" t="s">
        <v>11</v>
      </c>
      <c r="C63" s="1" t="s">
        <v>27</v>
      </c>
      <c r="D63" s="3">
        <v>44225</v>
      </c>
      <c r="E63" s="1">
        <v>307</v>
      </c>
      <c r="F63" s="1">
        <v>20303.59</v>
      </c>
      <c r="G63" s="1">
        <f t="shared" si="0"/>
        <v>2344614.2600000002</v>
      </c>
      <c r="H63" s="1">
        <v>7637.18</v>
      </c>
      <c r="I63" s="1">
        <v>6233202.1299999999</v>
      </c>
      <c r="J63" s="1" t="s">
        <v>13</v>
      </c>
      <c r="K63" s="1" t="s">
        <v>14</v>
      </c>
    </row>
    <row r="64" spans="1:11" ht="15.75" customHeight="1" x14ac:dyDescent="0.25">
      <c r="A64" s="1" t="s">
        <v>32</v>
      </c>
      <c r="B64" s="1" t="s">
        <v>36</v>
      </c>
      <c r="C64" s="1" t="s">
        <v>34</v>
      </c>
      <c r="D64" s="3">
        <v>44364</v>
      </c>
      <c r="E64" s="1">
        <v>456</v>
      </c>
      <c r="F64" s="1">
        <v>21633.599999999999</v>
      </c>
      <c r="G64" s="1">
        <f t="shared" si="0"/>
        <v>1885760.64</v>
      </c>
      <c r="H64" s="1">
        <v>4135.4399999999996</v>
      </c>
      <c r="I64" s="1">
        <v>9864921.5999999996</v>
      </c>
      <c r="J64" s="1" t="s">
        <v>19</v>
      </c>
      <c r="K64" s="1" t="s">
        <v>14</v>
      </c>
    </row>
    <row r="65" spans="1:11" ht="15.75" customHeight="1" x14ac:dyDescent="0.25">
      <c r="A65" s="1" t="s">
        <v>40</v>
      </c>
      <c r="B65" s="1" t="s">
        <v>24</v>
      </c>
      <c r="C65" s="1" t="s">
        <v>39</v>
      </c>
      <c r="D65" s="3">
        <v>44190</v>
      </c>
      <c r="E65" s="1">
        <v>363</v>
      </c>
      <c r="F65" s="1">
        <v>21256.720000000001</v>
      </c>
      <c r="G65" s="1">
        <f t="shared" si="0"/>
        <v>1602024.27</v>
      </c>
      <c r="H65" s="1">
        <v>4413.29</v>
      </c>
      <c r="I65" s="1">
        <v>7716189.3600000003</v>
      </c>
      <c r="J65" s="1" t="s">
        <v>13</v>
      </c>
      <c r="K65" s="1" t="s">
        <v>14</v>
      </c>
    </row>
    <row r="66" spans="1:11" ht="15.75" customHeight="1" x14ac:dyDescent="0.25">
      <c r="A66" s="1" t="s">
        <v>42</v>
      </c>
      <c r="B66" s="1" t="s">
        <v>24</v>
      </c>
      <c r="C66" s="1" t="s">
        <v>39</v>
      </c>
      <c r="D66" s="3">
        <v>44794</v>
      </c>
      <c r="E66" s="1">
        <v>337</v>
      </c>
      <c r="F66" s="1">
        <v>12898.06</v>
      </c>
      <c r="G66" s="1">
        <f t="shared" si="0"/>
        <v>823425.8</v>
      </c>
      <c r="H66" s="1">
        <v>2443.4</v>
      </c>
      <c r="I66" s="1">
        <v>4346646.22</v>
      </c>
      <c r="J66" s="1" t="s">
        <v>13</v>
      </c>
      <c r="K66" s="1" t="s">
        <v>14</v>
      </c>
    </row>
    <row r="67" spans="1:11" ht="15.75" customHeight="1" x14ac:dyDescent="0.25">
      <c r="A67" s="1" t="s">
        <v>32</v>
      </c>
      <c r="B67" s="1" t="s">
        <v>26</v>
      </c>
      <c r="C67" s="1" t="s">
        <v>17</v>
      </c>
      <c r="D67" s="3">
        <v>44777</v>
      </c>
      <c r="E67" s="1">
        <v>253</v>
      </c>
      <c r="F67" s="1">
        <v>10966.93</v>
      </c>
      <c r="G67" s="1">
        <f t="shared" ref="G67:G130" si="1">PRODUCT(H67,E67)</f>
        <v>666705.6</v>
      </c>
      <c r="H67" s="1">
        <v>2635.2</v>
      </c>
      <c r="I67" s="1">
        <v>2774633.29</v>
      </c>
      <c r="J67" s="1" t="s">
        <v>41</v>
      </c>
      <c r="K67" s="1" t="s">
        <v>14</v>
      </c>
    </row>
    <row r="68" spans="1:11" ht="15.75" customHeight="1" x14ac:dyDescent="0.25">
      <c r="A68" s="1" t="s">
        <v>40</v>
      </c>
      <c r="B68" s="1" t="s">
        <v>16</v>
      </c>
      <c r="C68" s="1" t="s">
        <v>30</v>
      </c>
      <c r="D68" s="3">
        <v>44072</v>
      </c>
      <c r="E68" s="1">
        <v>631</v>
      </c>
      <c r="F68" s="1">
        <v>30503.360000000001</v>
      </c>
      <c r="G68" s="1">
        <f t="shared" si="1"/>
        <v>6181869.1400000006</v>
      </c>
      <c r="H68" s="1">
        <v>9796.94</v>
      </c>
      <c r="I68" s="1">
        <v>19247620.16</v>
      </c>
      <c r="J68" s="1" t="s">
        <v>13</v>
      </c>
      <c r="K68" s="1" t="s">
        <v>14</v>
      </c>
    </row>
    <row r="69" spans="1:11" ht="15.75" customHeight="1" x14ac:dyDescent="0.25">
      <c r="A69" s="1" t="s">
        <v>15</v>
      </c>
      <c r="B69" s="1" t="s">
        <v>36</v>
      </c>
      <c r="C69" s="1" t="s">
        <v>12</v>
      </c>
      <c r="D69" s="3">
        <v>45168</v>
      </c>
      <c r="E69" s="1">
        <v>227</v>
      </c>
      <c r="F69" s="1">
        <v>18867.009999999998</v>
      </c>
      <c r="G69" s="1">
        <f t="shared" si="1"/>
        <v>2054642.8300000003</v>
      </c>
      <c r="H69" s="1">
        <v>9051.2900000000009</v>
      </c>
      <c r="I69" s="1">
        <v>4282811.2699999996</v>
      </c>
      <c r="J69" s="1" t="s">
        <v>13</v>
      </c>
      <c r="K69" s="1" t="s">
        <v>14</v>
      </c>
    </row>
    <row r="70" spans="1:11" ht="15.75" customHeight="1" x14ac:dyDescent="0.25">
      <c r="A70" s="1" t="s">
        <v>32</v>
      </c>
      <c r="B70" s="1" t="s">
        <v>24</v>
      </c>
      <c r="C70" s="1" t="s">
        <v>37</v>
      </c>
      <c r="D70" s="3">
        <v>44345</v>
      </c>
      <c r="E70" s="1">
        <v>494</v>
      </c>
      <c r="F70" s="1">
        <v>29181.06</v>
      </c>
      <c r="G70" s="1">
        <f t="shared" si="1"/>
        <v>1208353.6399999999</v>
      </c>
      <c r="H70" s="1">
        <v>2446.06</v>
      </c>
      <c r="I70" s="1">
        <v>14415443.640000001</v>
      </c>
      <c r="J70" s="1" t="s">
        <v>13</v>
      </c>
      <c r="K70" s="1" t="s">
        <v>14</v>
      </c>
    </row>
    <row r="71" spans="1:11" ht="15.75" customHeight="1" x14ac:dyDescent="0.25">
      <c r="A71" s="1" t="s">
        <v>23</v>
      </c>
      <c r="B71" s="1" t="s">
        <v>16</v>
      </c>
      <c r="C71" s="1" t="s">
        <v>37</v>
      </c>
      <c r="D71" s="3">
        <v>45265</v>
      </c>
      <c r="E71" s="1">
        <v>911</v>
      </c>
      <c r="F71" s="1">
        <v>24589.63</v>
      </c>
      <c r="G71" s="1">
        <f t="shared" si="1"/>
        <v>5269788.82</v>
      </c>
      <c r="H71" s="1">
        <v>5784.62</v>
      </c>
      <c r="I71" s="1">
        <v>22401152.93</v>
      </c>
      <c r="J71" s="1" t="s">
        <v>19</v>
      </c>
      <c r="K71" s="1" t="s">
        <v>14</v>
      </c>
    </row>
    <row r="72" spans="1:11" ht="15.75" customHeight="1" x14ac:dyDescent="0.25">
      <c r="A72" s="1" t="s">
        <v>42</v>
      </c>
      <c r="B72" s="1" t="s">
        <v>38</v>
      </c>
      <c r="C72" s="1" t="s">
        <v>30</v>
      </c>
      <c r="D72" s="3">
        <v>44975</v>
      </c>
      <c r="E72" s="1">
        <v>172</v>
      </c>
      <c r="F72" s="1">
        <v>19594.66</v>
      </c>
      <c r="G72" s="1">
        <f t="shared" si="1"/>
        <v>1670464</v>
      </c>
      <c r="H72" s="1">
        <v>9712</v>
      </c>
      <c r="I72" s="1">
        <v>3370281.52</v>
      </c>
      <c r="J72" s="1" t="s">
        <v>22</v>
      </c>
      <c r="K72" s="1" t="s">
        <v>14</v>
      </c>
    </row>
    <row r="73" spans="1:11" ht="15.75" customHeight="1" x14ac:dyDescent="0.25">
      <c r="A73" s="1" t="s">
        <v>35</v>
      </c>
      <c r="B73" s="1" t="s">
        <v>31</v>
      </c>
      <c r="C73" s="1" t="s">
        <v>12</v>
      </c>
      <c r="D73" s="3">
        <v>44445</v>
      </c>
      <c r="E73" s="1">
        <v>651</v>
      </c>
      <c r="F73" s="1">
        <v>10926.4</v>
      </c>
      <c r="G73" s="1">
        <f t="shared" si="1"/>
        <v>1890621.18</v>
      </c>
      <c r="H73" s="1">
        <v>2904.18</v>
      </c>
      <c r="I73" s="1">
        <v>7113086.4000000004</v>
      </c>
      <c r="J73" s="1" t="s">
        <v>22</v>
      </c>
      <c r="K73" s="1" t="s">
        <v>14</v>
      </c>
    </row>
    <row r="74" spans="1:11" ht="15.75" customHeight="1" x14ac:dyDescent="0.25">
      <c r="A74" s="1" t="s">
        <v>32</v>
      </c>
      <c r="B74" s="1" t="s">
        <v>11</v>
      </c>
      <c r="C74" s="1" t="s">
        <v>12</v>
      </c>
      <c r="D74" s="3">
        <v>44307</v>
      </c>
      <c r="E74" s="1">
        <v>238</v>
      </c>
      <c r="F74" s="1">
        <v>28152.42</v>
      </c>
      <c r="G74" s="1">
        <f t="shared" si="1"/>
        <v>1959894.3</v>
      </c>
      <c r="H74" s="1">
        <v>8234.85</v>
      </c>
      <c r="I74" s="1">
        <v>6700275.96</v>
      </c>
      <c r="J74" s="1" t="s">
        <v>13</v>
      </c>
      <c r="K74" s="1" t="s">
        <v>14</v>
      </c>
    </row>
    <row r="75" spans="1:11" ht="15.75" customHeight="1" x14ac:dyDescent="0.25">
      <c r="A75" s="1" t="s">
        <v>32</v>
      </c>
      <c r="B75" s="1" t="s">
        <v>24</v>
      </c>
      <c r="C75" s="1" t="s">
        <v>37</v>
      </c>
      <c r="D75" s="3">
        <v>44341</v>
      </c>
      <c r="E75" s="1">
        <v>112</v>
      </c>
      <c r="F75" s="1">
        <v>37672.07</v>
      </c>
      <c r="G75" s="1">
        <f t="shared" si="1"/>
        <v>589716.96</v>
      </c>
      <c r="H75" s="1">
        <v>5265.33</v>
      </c>
      <c r="I75" s="1">
        <v>4219271.84</v>
      </c>
      <c r="J75" s="1" t="s">
        <v>13</v>
      </c>
      <c r="K75" s="1" t="s">
        <v>14</v>
      </c>
    </row>
    <row r="76" spans="1:11" ht="15.75" customHeight="1" x14ac:dyDescent="0.25">
      <c r="A76" s="1" t="s">
        <v>42</v>
      </c>
      <c r="B76" s="1" t="s">
        <v>16</v>
      </c>
      <c r="C76" s="1" t="s">
        <v>21</v>
      </c>
      <c r="D76" s="3">
        <v>44074</v>
      </c>
      <c r="E76" s="1">
        <v>118</v>
      </c>
      <c r="F76" s="1">
        <v>22796.67</v>
      </c>
      <c r="G76" s="1">
        <f t="shared" si="1"/>
        <v>564561.56000000006</v>
      </c>
      <c r="H76" s="1">
        <v>4784.42</v>
      </c>
      <c r="I76" s="1">
        <v>2690007.06</v>
      </c>
      <c r="J76" s="1" t="s">
        <v>13</v>
      </c>
      <c r="K76" s="1" t="s">
        <v>14</v>
      </c>
    </row>
    <row r="77" spans="1:11" ht="15.75" customHeight="1" x14ac:dyDescent="0.25">
      <c r="A77" s="1" t="s">
        <v>35</v>
      </c>
      <c r="B77" s="1" t="s">
        <v>24</v>
      </c>
      <c r="C77" s="1" t="s">
        <v>12</v>
      </c>
      <c r="D77" s="3">
        <v>44816</v>
      </c>
      <c r="E77" s="1">
        <v>115</v>
      </c>
      <c r="F77" s="1">
        <v>37857.65</v>
      </c>
      <c r="G77" s="1">
        <f t="shared" si="1"/>
        <v>336778.65</v>
      </c>
      <c r="H77" s="1">
        <v>2928.51</v>
      </c>
      <c r="I77" s="1">
        <v>4353629.75</v>
      </c>
      <c r="J77" s="1" t="s">
        <v>41</v>
      </c>
      <c r="K77" s="1" t="s">
        <v>14</v>
      </c>
    </row>
    <row r="78" spans="1:11" ht="15.75" customHeight="1" x14ac:dyDescent="0.25">
      <c r="A78" s="1" t="s">
        <v>40</v>
      </c>
      <c r="B78" s="1" t="s">
        <v>20</v>
      </c>
      <c r="C78" s="1" t="s">
        <v>17</v>
      </c>
      <c r="D78" s="3">
        <v>44418</v>
      </c>
      <c r="E78" s="1">
        <v>999</v>
      </c>
      <c r="F78" s="1">
        <v>20493.759999999998</v>
      </c>
      <c r="G78" s="1">
        <f t="shared" si="1"/>
        <v>8981879.1300000008</v>
      </c>
      <c r="H78" s="1">
        <v>8990.8700000000008</v>
      </c>
      <c r="I78" s="1">
        <v>20473266.239999998</v>
      </c>
      <c r="J78" s="1" t="s">
        <v>22</v>
      </c>
      <c r="K78" s="1" t="s">
        <v>14</v>
      </c>
    </row>
    <row r="79" spans="1:11" ht="15.75" customHeight="1" x14ac:dyDescent="0.25">
      <c r="A79" s="1" t="s">
        <v>10</v>
      </c>
      <c r="B79" s="1" t="s">
        <v>24</v>
      </c>
      <c r="C79" s="1" t="s">
        <v>17</v>
      </c>
      <c r="D79" s="3">
        <v>43844</v>
      </c>
      <c r="E79" s="1">
        <v>189</v>
      </c>
      <c r="F79" s="1">
        <v>32429.66</v>
      </c>
      <c r="G79" s="1">
        <f t="shared" si="1"/>
        <v>1054451.79</v>
      </c>
      <c r="H79" s="1">
        <v>5579.11</v>
      </c>
      <c r="I79" s="1">
        <v>6129205.7400000002</v>
      </c>
      <c r="J79" s="1" t="s">
        <v>13</v>
      </c>
      <c r="K79" s="1" t="s">
        <v>14</v>
      </c>
    </row>
    <row r="80" spans="1:11" ht="15.75" customHeight="1" x14ac:dyDescent="0.25">
      <c r="A80" s="1" t="s">
        <v>35</v>
      </c>
      <c r="B80" s="1" t="s">
        <v>11</v>
      </c>
      <c r="C80" s="1" t="s">
        <v>39</v>
      </c>
      <c r="D80" s="3">
        <v>44010</v>
      </c>
      <c r="E80" s="1">
        <v>371</v>
      </c>
      <c r="F80" s="1">
        <v>15691.82</v>
      </c>
      <c r="G80" s="1">
        <f t="shared" si="1"/>
        <v>2349031.02</v>
      </c>
      <c r="H80" s="1">
        <v>6331.62</v>
      </c>
      <c r="I80" s="1">
        <v>5821665.2199999997</v>
      </c>
      <c r="J80" s="1" t="s">
        <v>13</v>
      </c>
      <c r="K80" s="1" t="s">
        <v>14</v>
      </c>
    </row>
    <row r="81" spans="1:11" ht="15.75" customHeight="1" x14ac:dyDescent="0.25">
      <c r="A81" s="1" t="s">
        <v>15</v>
      </c>
      <c r="B81" s="1" t="s">
        <v>38</v>
      </c>
      <c r="C81" s="1" t="s">
        <v>39</v>
      </c>
      <c r="D81" s="3">
        <v>44407</v>
      </c>
      <c r="E81" s="1">
        <v>367</v>
      </c>
      <c r="F81" s="1">
        <v>41045.83</v>
      </c>
      <c r="G81" s="1">
        <f t="shared" si="1"/>
        <v>755227.28</v>
      </c>
      <c r="H81" s="1">
        <v>2057.84</v>
      </c>
      <c r="I81" s="1">
        <v>15063819.609999999</v>
      </c>
      <c r="J81" s="1" t="s">
        <v>41</v>
      </c>
      <c r="K81" s="1" t="s">
        <v>14</v>
      </c>
    </row>
    <row r="82" spans="1:11" ht="15.75" customHeight="1" x14ac:dyDescent="0.25">
      <c r="A82" s="1" t="s">
        <v>23</v>
      </c>
      <c r="B82" s="1" t="s">
        <v>11</v>
      </c>
      <c r="C82" s="1" t="s">
        <v>34</v>
      </c>
      <c r="D82" s="3">
        <v>44236</v>
      </c>
      <c r="E82" s="1">
        <v>284</v>
      </c>
      <c r="F82" s="1">
        <v>34203.29</v>
      </c>
      <c r="G82" s="1">
        <f t="shared" si="1"/>
        <v>1579815.3199999998</v>
      </c>
      <c r="H82" s="1">
        <v>5562.73</v>
      </c>
      <c r="I82" s="1">
        <v>9713734.3599999994</v>
      </c>
      <c r="J82" s="1" t="s">
        <v>13</v>
      </c>
      <c r="K82" s="1" t="s">
        <v>14</v>
      </c>
    </row>
    <row r="83" spans="1:11" ht="15.75" customHeight="1" x14ac:dyDescent="0.25">
      <c r="A83" s="1" t="s">
        <v>23</v>
      </c>
      <c r="B83" s="1" t="s">
        <v>16</v>
      </c>
      <c r="C83" s="1" t="s">
        <v>34</v>
      </c>
      <c r="D83" s="3">
        <v>44789</v>
      </c>
      <c r="E83" s="1">
        <v>484</v>
      </c>
      <c r="F83" s="1">
        <v>19067.8</v>
      </c>
      <c r="G83" s="1">
        <f t="shared" si="1"/>
        <v>1610543.8800000001</v>
      </c>
      <c r="H83" s="1">
        <v>3327.57</v>
      </c>
      <c r="I83" s="1">
        <v>9228815.1999999993</v>
      </c>
      <c r="J83" s="1" t="s">
        <v>19</v>
      </c>
      <c r="K83" s="1" t="s">
        <v>14</v>
      </c>
    </row>
    <row r="84" spans="1:11" ht="15.75" customHeight="1" x14ac:dyDescent="0.25">
      <c r="A84" s="1" t="s">
        <v>35</v>
      </c>
      <c r="B84" s="1" t="s">
        <v>31</v>
      </c>
      <c r="C84" s="1" t="s">
        <v>29</v>
      </c>
      <c r="D84" s="3">
        <v>44961</v>
      </c>
      <c r="E84" s="1">
        <v>671</v>
      </c>
      <c r="F84" s="1">
        <v>47059.63</v>
      </c>
      <c r="G84" s="1">
        <f t="shared" si="1"/>
        <v>1841680.2799999998</v>
      </c>
      <c r="H84" s="1">
        <v>2744.68</v>
      </c>
      <c r="I84" s="1">
        <v>31577011.73</v>
      </c>
      <c r="J84" s="1" t="s">
        <v>41</v>
      </c>
      <c r="K84" s="1" t="s">
        <v>14</v>
      </c>
    </row>
    <row r="85" spans="1:11" ht="15.75" customHeight="1" x14ac:dyDescent="0.25">
      <c r="A85" s="1" t="s">
        <v>10</v>
      </c>
      <c r="B85" s="1" t="s">
        <v>33</v>
      </c>
      <c r="C85" s="1" t="s">
        <v>21</v>
      </c>
      <c r="D85" s="3">
        <v>44525</v>
      </c>
      <c r="E85" s="1">
        <v>671</v>
      </c>
      <c r="F85" s="1">
        <v>23316.71</v>
      </c>
      <c r="G85" s="1">
        <f t="shared" si="1"/>
        <v>2265383.23</v>
      </c>
      <c r="H85" s="1">
        <v>3376.13</v>
      </c>
      <c r="I85" s="1">
        <v>15645512.41</v>
      </c>
      <c r="J85" s="1" t="s">
        <v>13</v>
      </c>
      <c r="K85" s="1" t="s">
        <v>14</v>
      </c>
    </row>
    <row r="86" spans="1:11" ht="15.75" customHeight="1" x14ac:dyDescent="0.25">
      <c r="A86" s="1" t="s">
        <v>32</v>
      </c>
      <c r="B86" s="1" t="s">
        <v>24</v>
      </c>
      <c r="C86" s="1" t="s">
        <v>37</v>
      </c>
      <c r="D86" s="3">
        <v>43960</v>
      </c>
      <c r="E86" s="1">
        <v>604</v>
      </c>
      <c r="F86" s="1">
        <v>26272.25</v>
      </c>
      <c r="G86" s="1">
        <f t="shared" si="1"/>
        <v>2317227.88</v>
      </c>
      <c r="H86" s="1">
        <v>3836.47</v>
      </c>
      <c r="I86" s="1">
        <v>15868439</v>
      </c>
      <c r="J86" s="1" t="s">
        <v>13</v>
      </c>
      <c r="K86" s="1" t="s">
        <v>14</v>
      </c>
    </row>
    <row r="87" spans="1:11" ht="15.75" customHeight="1" x14ac:dyDescent="0.25">
      <c r="A87" s="1" t="s">
        <v>15</v>
      </c>
      <c r="B87" s="1" t="s">
        <v>28</v>
      </c>
      <c r="C87" s="1" t="s">
        <v>27</v>
      </c>
      <c r="D87" s="3">
        <v>43929</v>
      </c>
      <c r="E87" s="1">
        <v>390</v>
      </c>
      <c r="F87" s="1">
        <v>42865.760000000002</v>
      </c>
      <c r="G87" s="1">
        <f t="shared" si="1"/>
        <v>3211782.6</v>
      </c>
      <c r="H87" s="1">
        <v>8235.34</v>
      </c>
      <c r="I87" s="1">
        <v>16717646.4</v>
      </c>
      <c r="J87" s="1" t="s">
        <v>13</v>
      </c>
      <c r="K87" s="1" t="s">
        <v>14</v>
      </c>
    </row>
    <row r="88" spans="1:11" ht="15.75" customHeight="1" x14ac:dyDescent="0.25">
      <c r="A88" s="1" t="s">
        <v>32</v>
      </c>
      <c r="B88" s="1" t="s">
        <v>20</v>
      </c>
      <c r="C88" s="1" t="s">
        <v>34</v>
      </c>
      <c r="D88" s="3">
        <v>43981</v>
      </c>
      <c r="E88" s="1">
        <v>444</v>
      </c>
      <c r="F88" s="1">
        <v>25730.68</v>
      </c>
      <c r="G88" s="1">
        <f t="shared" si="1"/>
        <v>2459684.52</v>
      </c>
      <c r="H88" s="1">
        <v>5539.83</v>
      </c>
      <c r="I88" s="1">
        <v>11424421.92</v>
      </c>
      <c r="J88" s="1" t="s">
        <v>13</v>
      </c>
      <c r="K88" s="1" t="s">
        <v>14</v>
      </c>
    </row>
    <row r="89" spans="1:11" ht="15.75" customHeight="1" x14ac:dyDescent="0.25">
      <c r="A89" s="1" t="s">
        <v>23</v>
      </c>
      <c r="B89" s="1" t="s">
        <v>36</v>
      </c>
      <c r="C89" s="1" t="s">
        <v>39</v>
      </c>
      <c r="D89" s="3">
        <v>45255</v>
      </c>
      <c r="E89" s="1">
        <v>667</v>
      </c>
      <c r="F89" s="1">
        <v>20963.97</v>
      </c>
      <c r="G89" s="1">
        <f t="shared" si="1"/>
        <v>5740168.6500000004</v>
      </c>
      <c r="H89" s="1">
        <v>8605.9500000000007</v>
      </c>
      <c r="I89" s="1">
        <v>13982967.99</v>
      </c>
      <c r="J89" s="1" t="s">
        <v>19</v>
      </c>
      <c r="K89" s="1" t="s">
        <v>14</v>
      </c>
    </row>
    <row r="90" spans="1:11" ht="15.75" customHeight="1" x14ac:dyDescent="0.25">
      <c r="A90" s="1" t="s">
        <v>10</v>
      </c>
      <c r="B90" s="1" t="s">
        <v>36</v>
      </c>
      <c r="C90" s="1" t="s">
        <v>37</v>
      </c>
      <c r="D90" s="3">
        <v>44755</v>
      </c>
      <c r="E90" s="1">
        <v>272</v>
      </c>
      <c r="F90" s="1">
        <v>13913.4</v>
      </c>
      <c r="G90" s="1">
        <f t="shared" si="1"/>
        <v>2427662.56</v>
      </c>
      <c r="H90" s="1">
        <v>8925.23</v>
      </c>
      <c r="I90" s="1">
        <v>3784444.8</v>
      </c>
      <c r="J90" s="1" t="s">
        <v>13</v>
      </c>
      <c r="K90" s="1" t="s">
        <v>14</v>
      </c>
    </row>
    <row r="91" spans="1:11" ht="15.75" customHeight="1" x14ac:dyDescent="0.25">
      <c r="A91" s="1" t="s">
        <v>42</v>
      </c>
      <c r="B91" s="1" t="s">
        <v>11</v>
      </c>
      <c r="C91" s="1" t="s">
        <v>39</v>
      </c>
      <c r="D91" s="3">
        <v>44643</v>
      </c>
      <c r="E91" s="1">
        <v>340</v>
      </c>
      <c r="F91" s="1">
        <v>26117.99</v>
      </c>
      <c r="G91" s="1">
        <f t="shared" si="1"/>
        <v>686368.2</v>
      </c>
      <c r="H91" s="1">
        <v>2018.73</v>
      </c>
      <c r="I91" s="1">
        <v>8880116.5999999996</v>
      </c>
      <c r="J91" s="1" t="s">
        <v>13</v>
      </c>
      <c r="K91" s="1" t="s">
        <v>14</v>
      </c>
    </row>
    <row r="92" spans="1:11" ht="15.75" customHeight="1" x14ac:dyDescent="0.25">
      <c r="A92" s="1" t="s">
        <v>35</v>
      </c>
      <c r="B92" s="1" t="s">
        <v>38</v>
      </c>
      <c r="C92" s="1" t="s">
        <v>29</v>
      </c>
      <c r="D92" s="3">
        <v>44601</v>
      </c>
      <c r="E92" s="1">
        <v>359</v>
      </c>
      <c r="F92" s="1">
        <v>39185.03</v>
      </c>
      <c r="G92" s="1">
        <f t="shared" si="1"/>
        <v>2109656.3199999998</v>
      </c>
      <c r="H92" s="1">
        <v>5876.48</v>
      </c>
      <c r="I92" s="1">
        <v>14067425.77</v>
      </c>
      <c r="J92" s="1" t="s">
        <v>22</v>
      </c>
      <c r="K92" s="1" t="s">
        <v>14</v>
      </c>
    </row>
    <row r="93" spans="1:11" ht="15.75" customHeight="1" x14ac:dyDescent="0.25">
      <c r="A93" s="1" t="s">
        <v>18</v>
      </c>
      <c r="B93" s="1" t="s">
        <v>31</v>
      </c>
      <c r="C93" s="1" t="s">
        <v>37</v>
      </c>
      <c r="D93" s="3">
        <v>43964</v>
      </c>
      <c r="E93" s="1">
        <v>895</v>
      </c>
      <c r="F93" s="1">
        <v>44627.31</v>
      </c>
      <c r="G93" s="1">
        <f t="shared" si="1"/>
        <v>5803654.3499999996</v>
      </c>
      <c r="H93" s="1">
        <v>6484.53</v>
      </c>
      <c r="I93" s="1">
        <v>39941442.450000003</v>
      </c>
      <c r="J93" s="1" t="s">
        <v>19</v>
      </c>
      <c r="K93" s="1" t="s">
        <v>14</v>
      </c>
    </row>
    <row r="94" spans="1:11" ht="15.75" customHeight="1" x14ac:dyDescent="0.25">
      <c r="A94" s="1" t="s">
        <v>10</v>
      </c>
      <c r="B94" s="1" t="s">
        <v>38</v>
      </c>
      <c r="C94" s="1" t="s">
        <v>27</v>
      </c>
      <c r="D94" s="3">
        <v>44799</v>
      </c>
      <c r="E94" s="1">
        <v>805</v>
      </c>
      <c r="F94" s="1">
        <v>18006.64</v>
      </c>
      <c r="G94" s="1">
        <f t="shared" si="1"/>
        <v>4768047.2</v>
      </c>
      <c r="H94" s="1">
        <v>5923.04</v>
      </c>
      <c r="I94" s="1">
        <v>14495345.199999999</v>
      </c>
      <c r="J94" s="1" t="s">
        <v>41</v>
      </c>
      <c r="K94" s="1" t="s">
        <v>14</v>
      </c>
    </row>
    <row r="95" spans="1:11" ht="15.75" customHeight="1" x14ac:dyDescent="0.25">
      <c r="A95" s="1" t="s">
        <v>18</v>
      </c>
      <c r="B95" s="1" t="s">
        <v>16</v>
      </c>
      <c r="C95" s="1" t="s">
        <v>34</v>
      </c>
      <c r="D95" s="3">
        <v>44113</v>
      </c>
      <c r="E95" s="1">
        <v>711</v>
      </c>
      <c r="F95" s="1">
        <v>33178.93</v>
      </c>
      <c r="G95" s="1">
        <f t="shared" si="1"/>
        <v>4989684.24</v>
      </c>
      <c r="H95" s="1">
        <v>7017.84</v>
      </c>
      <c r="I95" s="1">
        <v>23590219.23</v>
      </c>
      <c r="J95" s="1" t="s">
        <v>13</v>
      </c>
      <c r="K95" s="1" t="s">
        <v>14</v>
      </c>
    </row>
    <row r="96" spans="1:11" ht="15.75" customHeight="1" x14ac:dyDescent="0.25">
      <c r="A96" s="1" t="s">
        <v>10</v>
      </c>
      <c r="B96" s="1" t="s">
        <v>11</v>
      </c>
      <c r="C96" s="1" t="s">
        <v>27</v>
      </c>
      <c r="D96" s="3">
        <v>45024</v>
      </c>
      <c r="E96" s="1">
        <v>785</v>
      </c>
      <c r="F96" s="1">
        <v>19604</v>
      </c>
      <c r="G96" s="1">
        <f t="shared" si="1"/>
        <v>3675817.4499999997</v>
      </c>
      <c r="H96" s="1">
        <v>4682.57</v>
      </c>
      <c r="I96" s="1">
        <v>15389140</v>
      </c>
      <c r="J96" s="1" t="s">
        <v>13</v>
      </c>
      <c r="K96" s="1" t="s">
        <v>14</v>
      </c>
    </row>
    <row r="97" spans="1:11" ht="15.75" customHeight="1" x14ac:dyDescent="0.25">
      <c r="A97" s="1" t="s">
        <v>23</v>
      </c>
      <c r="B97" s="1" t="s">
        <v>16</v>
      </c>
      <c r="C97" s="1" t="s">
        <v>17</v>
      </c>
      <c r="D97" s="3">
        <v>44671</v>
      </c>
      <c r="E97" s="1">
        <v>573</v>
      </c>
      <c r="F97" s="1">
        <v>25825.9</v>
      </c>
      <c r="G97" s="1">
        <f t="shared" si="1"/>
        <v>3365612.91</v>
      </c>
      <c r="H97" s="1">
        <v>5873.67</v>
      </c>
      <c r="I97" s="1">
        <v>14798240.699999999</v>
      </c>
      <c r="J97" s="1" t="s">
        <v>13</v>
      </c>
      <c r="K97" s="1" t="s">
        <v>14</v>
      </c>
    </row>
    <row r="98" spans="1:11" ht="15.75" customHeight="1" x14ac:dyDescent="0.25">
      <c r="A98" s="1" t="s">
        <v>35</v>
      </c>
      <c r="B98" s="1" t="s">
        <v>16</v>
      </c>
      <c r="C98" s="1" t="s">
        <v>12</v>
      </c>
      <c r="D98" s="3">
        <v>44668</v>
      </c>
      <c r="E98" s="1">
        <v>329</v>
      </c>
      <c r="F98" s="1">
        <v>37602.339999999997</v>
      </c>
      <c r="G98" s="1">
        <f t="shared" si="1"/>
        <v>1673606.55</v>
      </c>
      <c r="H98" s="1">
        <v>5086.95</v>
      </c>
      <c r="I98" s="1">
        <v>12371169.859999999</v>
      </c>
      <c r="J98" s="1" t="s">
        <v>13</v>
      </c>
      <c r="K98" s="1" t="s">
        <v>14</v>
      </c>
    </row>
    <row r="99" spans="1:11" ht="15.75" customHeight="1" x14ac:dyDescent="0.25">
      <c r="A99" s="1" t="s">
        <v>10</v>
      </c>
      <c r="B99" s="1" t="s">
        <v>26</v>
      </c>
      <c r="C99" s="1" t="s">
        <v>17</v>
      </c>
      <c r="D99" s="3">
        <v>43860</v>
      </c>
      <c r="E99" s="1">
        <v>547</v>
      </c>
      <c r="F99" s="1">
        <v>40318.720000000001</v>
      </c>
      <c r="G99" s="1">
        <f t="shared" si="1"/>
        <v>1890016.2799999998</v>
      </c>
      <c r="H99" s="1">
        <v>3455.24</v>
      </c>
      <c r="I99" s="1">
        <v>22054339.84</v>
      </c>
      <c r="J99" s="1" t="s">
        <v>19</v>
      </c>
      <c r="K99" s="1" t="s">
        <v>14</v>
      </c>
    </row>
    <row r="100" spans="1:11" ht="15.75" customHeight="1" x14ac:dyDescent="0.25">
      <c r="A100" s="1" t="s">
        <v>23</v>
      </c>
      <c r="B100" s="1" t="s">
        <v>24</v>
      </c>
      <c r="C100" s="1" t="s">
        <v>21</v>
      </c>
      <c r="D100" s="3">
        <v>44076</v>
      </c>
      <c r="E100" s="1">
        <v>346</v>
      </c>
      <c r="F100" s="1">
        <v>45875.11</v>
      </c>
      <c r="G100" s="1">
        <f t="shared" si="1"/>
        <v>1207799.5</v>
      </c>
      <c r="H100" s="1">
        <v>3490.75</v>
      </c>
      <c r="I100" s="1">
        <v>15872788.060000001</v>
      </c>
      <c r="J100" s="1" t="s">
        <v>13</v>
      </c>
      <c r="K100" s="1" t="s">
        <v>14</v>
      </c>
    </row>
    <row r="101" spans="1:11" ht="15.75" customHeight="1" x14ac:dyDescent="0.25">
      <c r="A101" s="1" t="s">
        <v>42</v>
      </c>
      <c r="B101" s="1" t="s">
        <v>38</v>
      </c>
      <c r="C101" s="1" t="s">
        <v>29</v>
      </c>
      <c r="D101" s="3">
        <v>44206</v>
      </c>
      <c r="E101" s="1">
        <v>815</v>
      </c>
      <c r="F101" s="1">
        <v>12663.48</v>
      </c>
      <c r="G101" s="1">
        <f t="shared" si="1"/>
        <v>5500679.5</v>
      </c>
      <c r="H101" s="1">
        <v>6749.3</v>
      </c>
      <c r="I101" s="1">
        <v>10320736.199999999</v>
      </c>
      <c r="J101" s="1" t="s">
        <v>41</v>
      </c>
      <c r="K101" s="1" t="s">
        <v>14</v>
      </c>
    </row>
    <row r="102" spans="1:11" ht="15.75" customHeight="1" x14ac:dyDescent="0.25">
      <c r="A102" s="1" t="s">
        <v>40</v>
      </c>
      <c r="B102" s="1" t="s">
        <v>33</v>
      </c>
      <c r="C102" s="1" t="s">
        <v>21</v>
      </c>
      <c r="D102" s="3">
        <v>44812</v>
      </c>
      <c r="E102" s="1">
        <v>386</v>
      </c>
      <c r="F102" s="1">
        <v>21185.94</v>
      </c>
      <c r="G102" s="1">
        <f t="shared" si="1"/>
        <v>1851622.7</v>
      </c>
      <c r="H102" s="1">
        <v>4796.95</v>
      </c>
      <c r="I102" s="1">
        <v>8177772.8399999999</v>
      </c>
      <c r="J102" s="1" t="s">
        <v>13</v>
      </c>
      <c r="K102" s="1" t="s">
        <v>14</v>
      </c>
    </row>
    <row r="103" spans="1:11" ht="15.75" customHeight="1" x14ac:dyDescent="0.25">
      <c r="A103" s="1" t="s">
        <v>23</v>
      </c>
      <c r="B103" s="1" t="s">
        <v>36</v>
      </c>
      <c r="C103" s="1" t="s">
        <v>21</v>
      </c>
      <c r="D103" s="3">
        <v>43905</v>
      </c>
      <c r="E103" s="1">
        <v>558</v>
      </c>
      <c r="F103" s="1">
        <v>42069.64</v>
      </c>
      <c r="G103" s="1">
        <f t="shared" si="1"/>
        <v>2707655.94</v>
      </c>
      <c r="H103" s="1">
        <v>4852.43</v>
      </c>
      <c r="I103" s="1">
        <v>23474859.120000001</v>
      </c>
      <c r="J103" s="1" t="s">
        <v>13</v>
      </c>
      <c r="K103" s="1" t="s">
        <v>14</v>
      </c>
    </row>
    <row r="104" spans="1:11" ht="15.75" customHeight="1" x14ac:dyDescent="0.25">
      <c r="A104" s="1" t="s">
        <v>32</v>
      </c>
      <c r="B104" s="1" t="s">
        <v>26</v>
      </c>
      <c r="C104" s="1" t="s">
        <v>39</v>
      </c>
      <c r="D104" s="3">
        <v>44762</v>
      </c>
      <c r="E104" s="1">
        <v>275</v>
      </c>
      <c r="F104" s="1">
        <v>18649.39</v>
      </c>
      <c r="G104" s="1">
        <f t="shared" si="1"/>
        <v>580797.24999999988</v>
      </c>
      <c r="H104" s="1">
        <v>2111.9899999999998</v>
      </c>
      <c r="I104" s="1">
        <v>5128582.25</v>
      </c>
      <c r="J104" s="1" t="s">
        <v>13</v>
      </c>
      <c r="K104" s="1" t="s">
        <v>14</v>
      </c>
    </row>
    <row r="105" spans="1:11" ht="15.75" customHeight="1" x14ac:dyDescent="0.25">
      <c r="A105" s="1" t="s">
        <v>40</v>
      </c>
      <c r="B105" s="1" t="s">
        <v>31</v>
      </c>
      <c r="C105" s="1" t="s">
        <v>30</v>
      </c>
      <c r="D105" s="3">
        <v>44342</v>
      </c>
      <c r="E105" s="1">
        <v>359</v>
      </c>
      <c r="F105" s="1">
        <v>38635.31</v>
      </c>
      <c r="G105" s="1">
        <f t="shared" si="1"/>
        <v>2493312.44</v>
      </c>
      <c r="H105" s="1">
        <v>6945.16</v>
      </c>
      <c r="I105" s="1">
        <v>13870076.289999999</v>
      </c>
      <c r="J105" s="1" t="s">
        <v>13</v>
      </c>
      <c r="K105" s="1" t="s">
        <v>14</v>
      </c>
    </row>
    <row r="106" spans="1:11" ht="15.75" customHeight="1" x14ac:dyDescent="0.25">
      <c r="A106" s="1" t="s">
        <v>42</v>
      </c>
      <c r="B106" s="1" t="s">
        <v>36</v>
      </c>
      <c r="C106" s="1" t="s">
        <v>30</v>
      </c>
      <c r="D106" s="3">
        <v>45113</v>
      </c>
      <c r="E106" s="1">
        <v>540</v>
      </c>
      <c r="F106" s="1">
        <v>45317.85</v>
      </c>
      <c r="G106" s="1">
        <f t="shared" si="1"/>
        <v>4164890.4</v>
      </c>
      <c r="H106" s="1">
        <v>7712.76</v>
      </c>
      <c r="I106" s="1">
        <v>24471639</v>
      </c>
      <c r="J106" s="1" t="s">
        <v>22</v>
      </c>
      <c r="K106" s="1" t="s">
        <v>14</v>
      </c>
    </row>
    <row r="107" spans="1:11" ht="15.75" customHeight="1" x14ac:dyDescent="0.25">
      <c r="A107" s="1" t="s">
        <v>32</v>
      </c>
      <c r="B107" s="1" t="s">
        <v>20</v>
      </c>
      <c r="C107" s="1" t="s">
        <v>29</v>
      </c>
      <c r="D107" s="3">
        <v>44950</v>
      </c>
      <c r="E107" s="1">
        <v>245</v>
      </c>
      <c r="F107" s="1">
        <v>22058.15</v>
      </c>
      <c r="G107" s="1">
        <f t="shared" si="1"/>
        <v>2239557.25</v>
      </c>
      <c r="H107" s="1">
        <v>9141.0499999999993</v>
      </c>
      <c r="I107" s="1">
        <v>5404246.75</v>
      </c>
      <c r="J107" s="1" t="s">
        <v>41</v>
      </c>
      <c r="K107" s="1" t="s">
        <v>14</v>
      </c>
    </row>
    <row r="108" spans="1:11" ht="15.75" customHeight="1" x14ac:dyDescent="0.25">
      <c r="A108" s="1" t="s">
        <v>40</v>
      </c>
      <c r="B108" s="1" t="s">
        <v>26</v>
      </c>
      <c r="C108" s="1" t="s">
        <v>12</v>
      </c>
      <c r="D108" s="3">
        <v>45008</v>
      </c>
      <c r="E108" s="1">
        <v>151</v>
      </c>
      <c r="F108" s="1">
        <v>29521.86</v>
      </c>
      <c r="G108" s="1">
        <f t="shared" si="1"/>
        <v>1422950.01</v>
      </c>
      <c r="H108" s="1">
        <v>9423.51</v>
      </c>
      <c r="I108" s="1">
        <v>4457800.8600000003</v>
      </c>
      <c r="J108" s="1" t="s">
        <v>13</v>
      </c>
      <c r="K108" s="1" t="s">
        <v>14</v>
      </c>
    </row>
    <row r="109" spans="1:11" ht="15.75" customHeight="1" x14ac:dyDescent="0.25">
      <c r="A109" s="1" t="s">
        <v>42</v>
      </c>
      <c r="B109" s="1" t="s">
        <v>16</v>
      </c>
      <c r="C109" s="1" t="s">
        <v>30</v>
      </c>
      <c r="D109" s="3">
        <v>44261</v>
      </c>
      <c r="E109" s="1">
        <v>157</v>
      </c>
      <c r="F109" s="1">
        <v>11352.41</v>
      </c>
      <c r="G109" s="1">
        <f t="shared" si="1"/>
        <v>1029447.4299999999</v>
      </c>
      <c r="H109" s="1">
        <v>6556.99</v>
      </c>
      <c r="I109" s="1">
        <v>1782328.37</v>
      </c>
      <c r="J109" s="1" t="s">
        <v>13</v>
      </c>
      <c r="K109" s="1" t="s">
        <v>14</v>
      </c>
    </row>
    <row r="110" spans="1:11" ht="15.75" customHeight="1" x14ac:dyDescent="0.25">
      <c r="A110" s="1" t="s">
        <v>23</v>
      </c>
      <c r="B110" s="1" t="s">
        <v>31</v>
      </c>
      <c r="C110" s="1" t="s">
        <v>37</v>
      </c>
      <c r="D110" s="3">
        <v>44289</v>
      </c>
      <c r="E110" s="1">
        <v>711</v>
      </c>
      <c r="F110" s="1">
        <v>30663.26</v>
      </c>
      <c r="G110" s="1">
        <f t="shared" si="1"/>
        <v>2276856.63</v>
      </c>
      <c r="H110" s="1">
        <v>3202.33</v>
      </c>
      <c r="I110" s="1">
        <v>21801577.859999999</v>
      </c>
      <c r="J110" s="1" t="s">
        <v>13</v>
      </c>
      <c r="K110" s="1" t="s">
        <v>14</v>
      </c>
    </row>
    <row r="111" spans="1:11" ht="15.75" customHeight="1" x14ac:dyDescent="0.25">
      <c r="A111" s="1" t="s">
        <v>10</v>
      </c>
      <c r="B111" s="1" t="s">
        <v>38</v>
      </c>
      <c r="C111" s="1" t="s">
        <v>27</v>
      </c>
      <c r="D111" s="3">
        <v>43995</v>
      </c>
      <c r="E111" s="1">
        <v>340</v>
      </c>
      <c r="F111" s="1">
        <v>12752.48</v>
      </c>
      <c r="G111" s="1">
        <f t="shared" si="1"/>
        <v>910591.4</v>
      </c>
      <c r="H111" s="1">
        <v>2678.21</v>
      </c>
      <c r="I111" s="1">
        <v>4335843.2</v>
      </c>
      <c r="J111" s="1" t="s">
        <v>13</v>
      </c>
      <c r="K111" s="1" t="s">
        <v>14</v>
      </c>
    </row>
    <row r="112" spans="1:11" ht="15.75" customHeight="1" x14ac:dyDescent="0.25">
      <c r="A112" s="1" t="s">
        <v>18</v>
      </c>
      <c r="B112" s="1" t="s">
        <v>11</v>
      </c>
      <c r="C112" s="1" t="s">
        <v>37</v>
      </c>
      <c r="D112" s="3">
        <v>45172</v>
      </c>
      <c r="E112" s="1">
        <v>115</v>
      </c>
      <c r="F112" s="1">
        <v>45869.9</v>
      </c>
      <c r="G112" s="1">
        <f t="shared" si="1"/>
        <v>919534.25</v>
      </c>
      <c r="H112" s="1">
        <v>7995.95</v>
      </c>
      <c r="I112" s="1">
        <v>5275038.5</v>
      </c>
      <c r="J112" s="1" t="s">
        <v>13</v>
      </c>
      <c r="K112" s="1" t="s">
        <v>14</v>
      </c>
    </row>
    <row r="113" spans="1:11" ht="15.75" customHeight="1" x14ac:dyDescent="0.25">
      <c r="A113" s="1" t="s">
        <v>32</v>
      </c>
      <c r="B113" s="1" t="s">
        <v>24</v>
      </c>
      <c r="C113" s="1" t="s">
        <v>21</v>
      </c>
      <c r="D113" s="3">
        <v>43921</v>
      </c>
      <c r="E113" s="1">
        <v>627</v>
      </c>
      <c r="F113" s="1">
        <v>34746.28</v>
      </c>
      <c r="G113" s="1">
        <f t="shared" si="1"/>
        <v>5900458.7400000002</v>
      </c>
      <c r="H113" s="1">
        <v>9410.6200000000008</v>
      </c>
      <c r="I113" s="1">
        <v>21785917.559999999</v>
      </c>
      <c r="J113" s="1" t="s">
        <v>13</v>
      </c>
      <c r="K113" s="1" t="s">
        <v>14</v>
      </c>
    </row>
    <row r="114" spans="1:11" ht="15.75" customHeight="1" x14ac:dyDescent="0.25">
      <c r="A114" s="1" t="s">
        <v>40</v>
      </c>
      <c r="B114" s="1" t="s">
        <v>38</v>
      </c>
      <c r="C114" s="1" t="s">
        <v>34</v>
      </c>
      <c r="D114" s="3">
        <v>44068</v>
      </c>
      <c r="E114" s="1">
        <v>844</v>
      </c>
      <c r="F114" s="1">
        <v>34836.78</v>
      </c>
      <c r="G114" s="1">
        <f t="shared" si="1"/>
        <v>2164378.92</v>
      </c>
      <c r="H114" s="1">
        <v>2564.4299999999998</v>
      </c>
      <c r="I114" s="1">
        <v>29402242.32</v>
      </c>
      <c r="J114" s="1" t="s">
        <v>13</v>
      </c>
      <c r="K114" s="1" t="s">
        <v>14</v>
      </c>
    </row>
    <row r="115" spans="1:11" ht="15.75" customHeight="1" x14ac:dyDescent="0.25">
      <c r="A115" s="1" t="s">
        <v>10</v>
      </c>
      <c r="B115" s="1" t="s">
        <v>33</v>
      </c>
      <c r="C115" s="1" t="s">
        <v>29</v>
      </c>
      <c r="D115" s="3">
        <v>44962</v>
      </c>
      <c r="E115" s="1">
        <v>476</v>
      </c>
      <c r="F115" s="1">
        <v>46857.65</v>
      </c>
      <c r="G115" s="1">
        <f t="shared" si="1"/>
        <v>1651067.8800000001</v>
      </c>
      <c r="H115" s="1">
        <v>3468.63</v>
      </c>
      <c r="I115" s="1">
        <v>22304241.399999999</v>
      </c>
      <c r="J115" s="1" t="s">
        <v>13</v>
      </c>
      <c r="K115" s="1" t="s">
        <v>14</v>
      </c>
    </row>
    <row r="116" spans="1:11" ht="15.75" customHeight="1" x14ac:dyDescent="0.25">
      <c r="A116" s="1" t="s">
        <v>42</v>
      </c>
      <c r="B116" s="1" t="s">
        <v>26</v>
      </c>
      <c r="C116" s="1" t="s">
        <v>30</v>
      </c>
      <c r="D116" s="3">
        <v>44571</v>
      </c>
      <c r="E116" s="1">
        <v>199</v>
      </c>
      <c r="F116" s="1">
        <v>46862.07</v>
      </c>
      <c r="G116" s="1">
        <f t="shared" si="1"/>
        <v>1460819.2</v>
      </c>
      <c r="H116" s="1">
        <v>7340.8</v>
      </c>
      <c r="I116" s="1">
        <v>9325551.9299999997</v>
      </c>
      <c r="J116" s="1" t="s">
        <v>19</v>
      </c>
      <c r="K116" s="1" t="s">
        <v>14</v>
      </c>
    </row>
    <row r="117" spans="1:11" ht="15.75" customHeight="1" x14ac:dyDescent="0.25">
      <c r="A117" s="1" t="s">
        <v>32</v>
      </c>
      <c r="B117" s="1" t="s">
        <v>16</v>
      </c>
      <c r="C117" s="1" t="s">
        <v>25</v>
      </c>
      <c r="D117" s="3">
        <v>44554</v>
      </c>
      <c r="E117" s="1">
        <v>279</v>
      </c>
      <c r="F117" s="1">
        <v>13571.23</v>
      </c>
      <c r="G117" s="1">
        <f t="shared" si="1"/>
        <v>2761332.75</v>
      </c>
      <c r="H117" s="1">
        <v>9897.25</v>
      </c>
      <c r="I117" s="1">
        <v>3786373.17</v>
      </c>
      <c r="J117" s="1" t="s">
        <v>19</v>
      </c>
      <c r="K117" s="1" t="s">
        <v>14</v>
      </c>
    </row>
    <row r="118" spans="1:11" ht="15.75" customHeight="1" x14ac:dyDescent="0.25">
      <c r="A118" s="1" t="s">
        <v>42</v>
      </c>
      <c r="B118" s="1" t="s">
        <v>36</v>
      </c>
      <c r="C118" s="1" t="s">
        <v>37</v>
      </c>
      <c r="D118" s="3">
        <v>44179</v>
      </c>
      <c r="E118" s="1">
        <v>332</v>
      </c>
      <c r="F118" s="1">
        <v>42678.9</v>
      </c>
      <c r="G118" s="1">
        <f t="shared" si="1"/>
        <v>974589.32000000007</v>
      </c>
      <c r="H118" s="1">
        <v>2935.51</v>
      </c>
      <c r="I118" s="1">
        <v>14169394.800000001</v>
      </c>
      <c r="J118" s="1" t="s">
        <v>13</v>
      </c>
      <c r="K118" s="1" t="s">
        <v>14</v>
      </c>
    </row>
    <row r="119" spans="1:11" ht="15.75" customHeight="1" x14ac:dyDescent="0.25">
      <c r="A119" s="1" t="s">
        <v>18</v>
      </c>
      <c r="B119" s="1" t="s">
        <v>26</v>
      </c>
      <c r="C119" s="1" t="s">
        <v>17</v>
      </c>
      <c r="D119" s="3">
        <v>45290</v>
      </c>
      <c r="E119" s="1">
        <v>769</v>
      </c>
      <c r="F119" s="1">
        <v>32821.57</v>
      </c>
      <c r="G119" s="1">
        <f t="shared" si="1"/>
        <v>6267788.3300000001</v>
      </c>
      <c r="H119" s="1">
        <v>8150.57</v>
      </c>
      <c r="I119" s="1">
        <v>25239787.329999998</v>
      </c>
      <c r="J119" s="1" t="s">
        <v>13</v>
      </c>
      <c r="K119" s="1" t="s">
        <v>14</v>
      </c>
    </row>
    <row r="120" spans="1:11" ht="15.75" customHeight="1" x14ac:dyDescent="0.25">
      <c r="A120" s="1" t="s">
        <v>10</v>
      </c>
      <c r="B120" s="1" t="s">
        <v>24</v>
      </c>
      <c r="C120" s="1" t="s">
        <v>30</v>
      </c>
      <c r="D120" s="3">
        <v>44288</v>
      </c>
      <c r="E120" s="1">
        <v>413</v>
      </c>
      <c r="F120" s="1">
        <v>47019.51</v>
      </c>
      <c r="G120" s="1">
        <f t="shared" si="1"/>
        <v>1640411.22</v>
      </c>
      <c r="H120" s="1">
        <v>3971.94</v>
      </c>
      <c r="I120" s="1">
        <v>19419057.629999999</v>
      </c>
      <c r="J120" s="1" t="s">
        <v>13</v>
      </c>
      <c r="K120" s="1" t="s">
        <v>14</v>
      </c>
    </row>
    <row r="121" spans="1:11" ht="15.75" customHeight="1" x14ac:dyDescent="0.25">
      <c r="A121" s="1" t="s">
        <v>32</v>
      </c>
      <c r="B121" s="1" t="s">
        <v>26</v>
      </c>
      <c r="C121" s="1" t="s">
        <v>34</v>
      </c>
      <c r="D121" s="3">
        <v>45069</v>
      </c>
      <c r="E121" s="1">
        <v>221</v>
      </c>
      <c r="F121" s="1">
        <v>49351.360000000001</v>
      </c>
      <c r="G121" s="1">
        <f t="shared" si="1"/>
        <v>1206898.68</v>
      </c>
      <c r="H121" s="1">
        <v>5461.08</v>
      </c>
      <c r="I121" s="1">
        <v>10906650.560000001</v>
      </c>
      <c r="J121" s="1" t="s">
        <v>13</v>
      </c>
      <c r="K121" s="1" t="s">
        <v>14</v>
      </c>
    </row>
    <row r="122" spans="1:11" ht="15.75" customHeight="1" x14ac:dyDescent="0.25">
      <c r="A122" s="1" t="s">
        <v>40</v>
      </c>
      <c r="B122" s="1" t="s">
        <v>11</v>
      </c>
      <c r="C122" s="1" t="s">
        <v>27</v>
      </c>
      <c r="D122" s="3">
        <v>44799</v>
      </c>
      <c r="E122" s="1">
        <v>103</v>
      </c>
      <c r="F122" s="1">
        <v>12852.2</v>
      </c>
      <c r="G122" s="1">
        <f t="shared" si="1"/>
        <v>926227.5</v>
      </c>
      <c r="H122" s="1">
        <v>8992.5</v>
      </c>
      <c r="I122" s="1">
        <v>1323776.6000000001</v>
      </c>
      <c r="J122" s="1" t="s">
        <v>13</v>
      </c>
      <c r="K122" s="1" t="s">
        <v>14</v>
      </c>
    </row>
    <row r="123" spans="1:11" ht="15.75" customHeight="1" x14ac:dyDescent="0.25">
      <c r="A123" s="1" t="s">
        <v>15</v>
      </c>
      <c r="B123" s="1" t="s">
        <v>31</v>
      </c>
      <c r="C123" s="1" t="s">
        <v>21</v>
      </c>
      <c r="D123" s="3">
        <v>45247</v>
      </c>
      <c r="E123" s="1">
        <v>936</v>
      </c>
      <c r="F123" s="1">
        <v>17721.41</v>
      </c>
      <c r="G123" s="1">
        <f t="shared" si="1"/>
        <v>8952297.1199999992</v>
      </c>
      <c r="H123" s="1">
        <v>9564.42</v>
      </c>
      <c r="I123" s="1">
        <v>16587239.76</v>
      </c>
      <c r="J123" s="1" t="s">
        <v>13</v>
      </c>
      <c r="K123" s="1" t="s">
        <v>14</v>
      </c>
    </row>
    <row r="124" spans="1:11" ht="15.75" customHeight="1" x14ac:dyDescent="0.25">
      <c r="A124" s="1" t="s">
        <v>23</v>
      </c>
      <c r="B124" s="1" t="s">
        <v>20</v>
      </c>
      <c r="C124" s="1" t="s">
        <v>25</v>
      </c>
      <c r="D124" s="3">
        <v>44326</v>
      </c>
      <c r="E124" s="1">
        <v>762</v>
      </c>
      <c r="F124" s="1">
        <v>31063.94</v>
      </c>
      <c r="G124" s="1">
        <f t="shared" si="1"/>
        <v>6466918.7400000002</v>
      </c>
      <c r="H124" s="1">
        <v>8486.77</v>
      </c>
      <c r="I124" s="1">
        <v>23670722.280000001</v>
      </c>
      <c r="J124" s="1" t="s">
        <v>13</v>
      </c>
      <c r="K124" s="1" t="s">
        <v>14</v>
      </c>
    </row>
    <row r="125" spans="1:11" ht="15.75" customHeight="1" x14ac:dyDescent="0.25">
      <c r="A125" s="1" t="s">
        <v>18</v>
      </c>
      <c r="B125" s="1" t="s">
        <v>24</v>
      </c>
      <c r="C125" s="1" t="s">
        <v>25</v>
      </c>
      <c r="D125" s="3">
        <v>44316</v>
      </c>
      <c r="E125" s="1">
        <v>377</v>
      </c>
      <c r="F125" s="1">
        <v>38436.410000000003</v>
      </c>
      <c r="G125" s="1">
        <f t="shared" si="1"/>
        <v>2682739.54</v>
      </c>
      <c r="H125" s="1">
        <v>7116.02</v>
      </c>
      <c r="I125" s="1">
        <v>14490526.57</v>
      </c>
      <c r="J125" s="1" t="s">
        <v>13</v>
      </c>
      <c r="K125" s="1" t="s">
        <v>14</v>
      </c>
    </row>
    <row r="126" spans="1:11" ht="15.75" customHeight="1" x14ac:dyDescent="0.25">
      <c r="A126" s="1" t="s">
        <v>32</v>
      </c>
      <c r="B126" s="1" t="s">
        <v>28</v>
      </c>
      <c r="C126" s="1" t="s">
        <v>25</v>
      </c>
      <c r="D126" s="3">
        <v>43989</v>
      </c>
      <c r="E126" s="1">
        <v>396</v>
      </c>
      <c r="F126" s="1">
        <v>28963.42</v>
      </c>
      <c r="G126" s="1">
        <f t="shared" si="1"/>
        <v>3867240.96</v>
      </c>
      <c r="H126" s="1">
        <v>9765.76</v>
      </c>
      <c r="I126" s="1">
        <v>11469514.32</v>
      </c>
      <c r="J126" s="1" t="s">
        <v>19</v>
      </c>
      <c r="K126" s="1" t="s">
        <v>14</v>
      </c>
    </row>
    <row r="127" spans="1:11" ht="15.75" customHeight="1" x14ac:dyDescent="0.25">
      <c r="A127" s="1" t="s">
        <v>23</v>
      </c>
      <c r="B127" s="1" t="s">
        <v>31</v>
      </c>
      <c r="C127" s="1" t="s">
        <v>12</v>
      </c>
      <c r="D127" s="3">
        <v>45001</v>
      </c>
      <c r="E127" s="1">
        <v>810</v>
      </c>
      <c r="F127" s="1">
        <v>25588.62</v>
      </c>
      <c r="G127" s="1">
        <f t="shared" si="1"/>
        <v>3171490.2</v>
      </c>
      <c r="H127" s="1">
        <v>3915.42</v>
      </c>
      <c r="I127" s="1">
        <v>20726782.199999999</v>
      </c>
      <c r="J127" s="1" t="s">
        <v>41</v>
      </c>
      <c r="K127" s="1" t="s">
        <v>14</v>
      </c>
    </row>
    <row r="128" spans="1:11" ht="15.75" customHeight="1" x14ac:dyDescent="0.25">
      <c r="A128" s="1" t="s">
        <v>42</v>
      </c>
      <c r="B128" s="1" t="s">
        <v>38</v>
      </c>
      <c r="C128" s="1" t="s">
        <v>30</v>
      </c>
      <c r="D128" s="3">
        <v>43996</v>
      </c>
      <c r="E128" s="1">
        <v>166</v>
      </c>
      <c r="F128" s="1">
        <v>33789.42</v>
      </c>
      <c r="G128" s="1">
        <f t="shared" si="1"/>
        <v>1173527.04</v>
      </c>
      <c r="H128" s="1">
        <v>7069.44</v>
      </c>
      <c r="I128" s="1">
        <v>5609043.7199999997</v>
      </c>
      <c r="J128" s="1" t="s">
        <v>13</v>
      </c>
      <c r="K128" s="1" t="s">
        <v>14</v>
      </c>
    </row>
    <row r="129" spans="1:11" ht="15.75" customHeight="1" x14ac:dyDescent="0.25">
      <c r="A129" s="1" t="s">
        <v>23</v>
      </c>
      <c r="B129" s="1" t="s">
        <v>31</v>
      </c>
      <c r="C129" s="1" t="s">
        <v>21</v>
      </c>
      <c r="D129" s="3">
        <v>43886</v>
      </c>
      <c r="E129" s="1">
        <v>613</v>
      </c>
      <c r="F129" s="1">
        <v>24452.58</v>
      </c>
      <c r="G129" s="1">
        <f t="shared" si="1"/>
        <v>3825886.25</v>
      </c>
      <c r="H129" s="1">
        <v>6241.25</v>
      </c>
      <c r="I129" s="1">
        <v>14989431.539999999</v>
      </c>
      <c r="J129" s="1" t="s">
        <v>13</v>
      </c>
      <c r="K129" s="1" t="s">
        <v>14</v>
      </c>
    </row>
    <row r="130" spans="1:11" ht="15.75" customHeight="1" x14ac:dyDescent="0.25">
      <c r="A130" s="1" t="s">
        <v>10</v>
      </c>
      <c r="B130" s="1" t="s">
        <v>28</v>
      </c>
      <c r="C130" s="1" t="s">
        <v>30</v>
      </c>
      <c r="D130" s="3">
        <v>43930</v>
      </c>
      <c r="E130" s="1">
        <v>567</v>
      </c>
      <c r="F130" s="1">
        <v>20951.060000000001</v>
      </c>
      <c r="G130" s="1">
        <f t="shared" si="1"/>
        <v>2578528.89</v>
      </c>
      <c r="H130" s="1">
        <v>4547.67</v>
      </c>
      <c r="I130" s="1">
        <v>11879251.02</v>
      </c>
      <c r="J130" s="1" t="s">
        <v>13</v>
      </c>
      <c r="K130" s="1" t="s">
        <v>14</v>
      </c>
    </row>
    <row r="131" spans="1:11" ht="15.75" customHeight="1" x14ac:dyDescent="0.25">
      <c r="A131" s="1" t="s">
        <v>40</v>
      </c>
      <c r="B131" s="1" t="s">
        <v>33</v>
      </c>
      <c r="C131" s="1" t="s">
        <v>27</v>
      </c>
      <c r="D131" s="3">
        <v>44265</v>
      </c>
      <c r="E131" s="1">
        <v>630</v>
      </c>
      <c r="F131" s="1">
        <v>33495.61</v>
      </c>
      <c r="G131" s="1">
        <f t="shared" ref="G131:G194" si="2">PRODUCT(H131,E131)</f>
        <v>2609025.3000000003</v>
      </c>
      <c r="H131" s="1">
        <v>4141.3100000000004</v>
      </c>
      <c r="I131" s="1">
        <v>21102234.300000001</v>
      </c>
      <c r="J131" s="1" t="s">
        <v>13</v>
      </c>
      <c r="K131" s="1" t="s">
        <v>14</v>
      </c>
    </row>
    <row r="132" spans="1:11" ht="15.75" customHeight="1" x14ac:dyDescent="0.25">
      <c r="A132" s="1" t="s">
        <v>32</v>
      </c>
      <c r="B132" s="1" t="s">
        <v>31</v>
      </c>
      <c r="C132" s="1" t="s">
        <v>21</v>
      </c>
      <c r="D132" s="3">
        <v>44410</v>
      </c>
      <c r="E132" s="1">
        <v>779</v>
      </c>
      <c r="F132" s="1">
        <v>41434.9</v>
      </c>
      <c r="G132" s="1">
        <f t="shared" si="2"/>
        <v>3818961.81</v>
      </c>
      <c r="H132" s="1">
        <v>4902.3900000000003</v>
      </c>
      <c r="I132" s="1">
        <v>32277787.100000001</v>
      </c>
      <c r="J132" s="1" t="s">
        <v>13</v>
      </c>
      <c r="K132" s="1" t="s">
        <v>14</v>
      </c>
    </row>
    <row r="133" spans="1:11" ht="15.75" customHeight="1" x14ac:dyDescent="0.25">
      <c r="A133" s="1" t="s">
        <v>42</v>
      </c>
      <c r="B133" s="1" t="s">
        <v>11</v>
      </c>
      <c r="C133" s="1" t="s">
        <v>27</v>
      </c>
      <c r="D133" s="3">
        <v>44237</v>
      </c>
      <c r="E133" s="1">
        <v>310</v>
      </c>
      <c r="F133" s="1">
        <v>27530.43</v>
      </c>
      <c r="G133" s="1">
        <f t="shared" si="2"/>
        <v>897660.79999999993</v>
      </c>
      <c r="H133" s="1">
        <v>2895.68</v>
      </c>
      <c r="I133" s="1">
        <v>8534433.3000000007</v>
      </c>
      <c r="J133" s="1" t="s">
        <v>13</v>
      </c>
      <c r="K133" s="1" t="s">
        <v>14</v>
      </c>
    </row>
    <row r="134" spans="1:11" ht="15.75" customHeight="1" x14ac:dyDescent="0.25">
      <c r="A134" s="1" t="s">
        <v>40</v>
      </c>
      <c r="B134" s="1" t="s">
        <v>16</v>
      </c>
      <c r="C134" s="1" t="s">
        <v>21</v>
      </c>
      <c r="D134" s="3">
        <v>44966</v>
      </c>
      <c r="E134" s="1">
        <v>755</v>
      </c>
      <c r="F134" s="1">
        <v>25170.32</v>
      </c>
      <c r="G134" s="1">
        <f t="shared" si="2"/>
        <v>5224917.0999999996</v>
      </c>
      <c r="H134" s="1">
        <v>6920.42</v>
      </c>
      <c r="I134" s="1">
        <v>19003591.600000001</v>
      </c>
      <c r="J134" s="1" t="s">
        <v>13</v>
      </c>
      <c r="K134" s="1" t="s">
        <v>14</v>
      </c>
    </row>
    <row r="135" spans="1:11" ht="15.75" customHeight="1" x14ac:dyDescent="0.25">
      <c r="A135" s="1" t="s">
        <v>35</v>
      </c>
      <c r="B135" s="1" t="s">
        <v>26</v>
      </c>
      <c r="C135" s="1" t="s">
        <v>29</v>
      </c>
      <c r="D135" s="3">
        <v>44238</v>
      </c>
      <c r="E135" s="1">
        <v>775</v>
      </c>
      <c r="F135" s="1">
        <v>33127.43</v>
      </c>
      <c r="G135" s="1">
        <f t="shared" si="2"/>
        <v>1688864.4999999998</v>
      </c>
      <c r="H135" s="1">
        <v>2179.1799999999998</v>
      </c>
      <c r="I135" s="1">
        <v>25673758.25</v>
      </c>
      <c r="J135" s="1" t="s">
        <v>41</v>
      </c>
      <c r="K135" s="1" t="s">
        <v>14</v>
      </c>
    </row>
    <row r="136" spans="1:11" ht="15.75" customHeight="1" x14ac:dyDescent="0.25">
      <c r="A136" s="1" t="s">
        <v>40</v>
      </c>
      <c r="B136" s="1" t="s">
        <v>38</v>
      </c>
      <c r="C136" s="1" t="s">
        <v>39</v>
      </c>
      <c r="D136" s="3">
        <v>44292</v>
      </c>
      <c r="E136" s="1">
        <v>474</v>
      </c>
      <c r="F136" s="1">
        <v>10811.43</v>
      </c>
      <c r="G136" s="1">
        <f t="shared" si="2"/>
        <v>1593877.1400000001</v>
      </c>
      <c r="H136" s="1">
        <v>3362.61</v>
      </c>
      <c r="I136" s="1">
        <v>5124617.82</v>
      </c>
      <c r="J136" s="1" t="s">
        <v>13</v>
      </c>
      <c r="K136" s="1" t="s">
        <v>14</v>
      </c>
    </row>
    <row r="137" spans="1:11" ht="15.75" customHeight="1" x14ac:dyDescent="0.25">
      <c r="A137" s="1" t="s">
        <v>15</v>
      </c>
      <c r="B137" s="1" t="s">
        <v>36</v>
      </c>
      <c r="C137" s="1" t="s">
        <v>37</v>
      </c>
      <c r="D137" s="3">
        <v>45015</v>
      </c>
      <c r="E137" s="1">
        <v>147</v>
      </c>
      <c r="F137" s="1">
        <v>21580.37</v>
      </c>
      <c r="G137" s="1">
        <f t="shared" si="2"/>
        <v>862594.52999999991</v>
      </c>
      <c r="H137" s="1">
        <v>5867.99</v>
      </c>
      <c r="I137" s="1">
        <v>3172314.39</v>
      </c>
      <c r="J137" s="1" t="s">
        <v>13</v>
      </c>
      <c r="K137" s="1" t="s">
        <v>14</v>
      </c>
    </row>
    <row r="138" spans="1:11" ht="15.75" customHeight="1" x14ac:dyDescent="0.25">
      <c r="A138" s="1" t="s">
        <v>18</v>
      </c>
      <c r="B138" s="1" t="s">
        <v>16</v>
      </c>
      <c r="C138" s="1" t="s">
        <v>30</v>
      </c>
      <c r="D138" s="3">
        <v>43866</v>
      </c>
      <c r="E138" s="1">
        <v>662</v>
      </c>
      <c r="F138" s="1">
        <v>31310.98</v>
      </c>
      <c r="G138" s="1">
        <f t="shared" si="2"/>
        <v>4313856.8</v>
      </c>
      <c r="H138" s="1">
        <v>6516.4</v>
      </c>
      <c r="I138" s="1">
        <v>20727868.760000002</v>
      </c>
      <c r="J138" s="1" t="s">
        <v>13</v>
      </c>
      <c r="K138" s="1" t="s">
        <v>14</v>
      </c>
    </row>
    <row r="139" spans="1:11" ht="15.75" customHeight="1" x14ac:dyDescent="0.25">
      <c r="A139" s="1" t="s">
        <v>42</v>
      </c>
      <c r="B139" s="1" t="s">
        <v>31</v>
      </c>
      <c r="C139" s="1" t="s">
        <v>21</v>
      </c>
      <c r="D139" s="3">
        <v>45136</v>
      </c>
      <c r="E139" s="1">
        <v>283</v>
      </c>
      <c r="F139" s="1">
        <v>24034.1</v>
      </c>
      <c r="G139" s="1">
        <f t="shared" si="2"/>
        <v>2490066.06</v>
      </c>
      <c r="H139" s="1">
        <v>8798.82</v>
      </c>
      <c r="I139" s="1">
        <v>6801650.2999999998</v>
      </c>
      <c r="J139" s="1" t="s">
        <v>13</v>
      </c>
      <c r="K139" s="1" t="s">
        <v>14</v>
      </c>
    </row>
    <row r="140" spans="1:11" ht="15.75" customHeight="1" x14ac:dyDescent="0.25">
      <c r="A140" s="1" t="s">
        <v>15</v>
      </c>
      <c r="B140" s="1" t="s">
        <v>16</v>
      </c>
      <c r="C140" s="1" t="s">
        <v>30</v>
      </c>
      <c r="D140" s="3">
        <v>44258</v>
      </c>
      <c r="E140" s="1">
        <v>676</v>
      </c>
      <c r="F140" s="1">
        <v>22251.72</v>
      </c>
      <c r="G140" s="1">
        <f t="shared" si="2"/>
        <v>4050855.64</v>
      </c>
      <c r="H140" s="1">
        <v>5992.39</v>
      </c>
      <c r="I140" s="1">
        <v>15042162.720000001</v>
      </c>
      <c r="J140" s="1" t="s">
        <v>13</v>
      </c>
      <c r="K140" s="1" t="s">
        <v>14</v>
      </c>
    </row>
    <row r="141" spans="1:11" ht="15.75" customHeight="1" x14ac:dyDescent="0.25">
      <c r="A141" s="1" t="s">
        <v>42</v>
      </c>
      <c r="B141" s="1" t="s">
        <v>33</v>
      </c>
      <c r="C141" s="1" t="s">
        <v>17</v>
      </c>
      <c r="D141" s="3">
        <v>45125</v>
      </c>
      <c r="E141" s="1">
        <v>948</v>
      </c>
      <c r="F141" s="1">
        <v>14062.61</v>
      </c>
      <c r="G141" s="1">
        <f t="shared" si="2"/>
        <v>7434377.1600000001</v>
      </c>
      <c r="H141" s="1">
        <v>7842.17</v>
      </c>
      <c r="I141" s="1">
        <v>13331354.279999999</v>
      </c>
      <c r="J141" s="1" t="s">
        <v>22</v>
      </c>
      <c r="K141" s="1" t="s">
        <v>14</v>
      </c>
    </row>
    <row r="142" spans="1:11" ht="15.75" customHeight="1" x14ac:dyDescent="0.25">
      <c r="A142" s="1" t="s">
        <v>18</v>
      </c>
      <c r="B142" s="1" t="s">
        <v>16</v>
      </c>
      <c r="C142" s="1" t="s">
        <v>27</v>
      </c>
      <c r="D142" s="3">
        <v>44143</v>
      </c>
      <c r="E142" s="1">
        <v>158</v>
      </c>
      <c r="F142" s="1">
        <v>24848.97</v>
      </c>
      <c r="G142" s="1">
        <f t="shared" si="2"/>
        <v>857322.22</v>
      </c>
      <c r="H142" s="1">
        <v>5426.09</v>
      </c>
      <c r="I142" s="1">
        <v>3926137.26</v>
      </c>
      <c r="J142" s="1" t="s">
        <v>41</v>
      </c>
      <c r="K142" s="1" t="s">
        <v>14</v>
      </c>
    </row>
    <row r="143" spans="1:11" ht="15.75" customHeight="1" x14ac:dyDescent="0.25">
      <c r="A143" s="1" t="s">
        <v>18</v>
      </c>
      <c r="B143" s="1" t="s">
        <v>11</v>
      </c>
      <c r="C143" s="1" t="s">
        <v>17</v>
      </c>
      <c r="D143" s="3">
        <v>44807</v>
      </c>
      <c r="E143" s="1">
        <v>907</v>
      </c>
      <c r="F143" s="1">
        <v>17899.88</v>
      </c>
      <c r="G143" s="1">
        <f t="shared" si="2"/>
        <v>6327676.4299999997</v>
      </c>
      <c r="H143" s="1">
        <v>6976.49</v>
      </c>
      <c r="I143" s="1">
        <v>16235191.16</v>
      </c>
      <c r="J143" s="1" t="s">
        <v>13</v>
      </c>
      <c r="K143" s="1" t="s">
        <v>14</v>
      </c>
    </row>
    <row r="144" spans="1:11" ht="15.75" customHeight="1" x14ac:dyDescent="0.25">
      <c r="A144" s="1" t="s">
        <v>23</v>
      </c>
      <c r="B144" s="1" t="s">
        <v>16</v>
      </c>
      <c r="C144" s="1" t="s">
        <v>37</v>
      </c>
      <c r="D144" s="3">
        <v>45151</v>
      </c>
      <c r="E144" s="1">
        <v>737</v>
      </c>
      <c r="F144" s="1">
        <v>19643.3</v>
      </c>
      <c r="G144" s="1">
        <f t="shared" si="2"/>
        <v>6909323.4100000001</v>
      </c>
      <c r="H144" s="1">
        <v>9374.93</v>
      </c>
      <c r="I144" s="1">
        <v>14477112.1</v>
      </c>
      <c r="J144" s="1" t="s">
        <v>13</v>
      </c>
      <c r="K144" s="1" t="s">
        <v>14</v>
      </c>
    </row>
    <row r="145" spans="1:11" ht="15.75" customHeight="1" x14ac:dyDescent="0.25">
      <c r="A145" s="1" t="s">
        <v>18</v>
      </c>
      <c r="B145" s="1" t="s">
        <v>31</v>
      </c>
      <c r="C145" s="1" t="s">
        <v>25</v>
      </c>
      <c r="D145" s="3">
        <v>44112</v>
      </c>
      <c r="E145" s="1">
        <v>736</v>
      </c>
      <c r="F145" s="1">
        <v>19997.900000000001</v>
      </c>
      <c r="G145" s="1">
        <f t="shared" si="2"/>
        <v>6565723.5199999996</v>
      </c>
      <c r="H145" s="1">
        <v>8920.82</v>
      </c>
      <c r="I145" s="1">
        <v>14718454.4</v>
      </c>
      <c r="J145" s="1" t="s">
        <v>13</v>
      </c>
      <c r="K145" s="1" t="s">
        <v>14</v>
      </c>
    </row>
    <row r="146" spans="1:11" ht="15.75" customHeight="1" x14ac:dyDescent="0.25">
      <c r="A146" s="1" t="s">
        <v>42</v>
      </c>
      <c r="B146" s="1" t="s">
        <v>33</v>
      </c>
      <c r="C146" s="1" t="s">
        <v>21</v>
      </c>
      <c r="D146" s="3">
        <v>44060</v>
      </c>
      <c r="E146" s="1">
        <v>167</v>
      </c>
      <c r="F146" s="1">
        <v>24405.81</v>
      </c>
      <c r="G146" s="1">
        <f t="shared" si="2"/>
        <v>928095.82</v>
      </c>
      <c r="H146" s="1">
        <v>5557.46</v>
      </c>
      <c r="I146" s="1">
        <v>4075770.27</v>
      </c>
      <c r="J146" s="1" t="s">
        <v>13</v>
      </c>
      <c r="K146" s="1" t="s">
        <v>14</v>
      </c>
    </row>
    <row r="147" spans="1:11" ht="15.75" customHeight="1" x14ac:dyDescent="0.25">
      <c r="A147" s="1" t="s">
        <v>32</v>
      </c>
      <c r="B147" s="1" t="s">
        <v>16</v>
      </c>
      <c r="C147" s="1" t="s">
        <v>12</v>
      </c>
      <c r="D147" s="3">
        <v>44698</v>
      </c>
      <c r="E147" s="1">
        <v>603</v>
      </c>
      <c r="F147" s="1">
        <v>25715.79</v>
      </c>
      <c r="G147" s="1">
        <f t="shared" si="2"/>
        <v>5780635.3799999999</v>
      </c>
      <c r="H147" s="1">
        <v>9586.4599999999991</v>
      </c>
      <c r="I147" s="1">
        <v>15506621.369999999</v>
      </c>
      <c r="J147" s="1" t="s">
        <v>41</v>
      </c>
      <c r="K147" s="1" t="s">
        <v>14</v>
      </c>
    </row>
    <row r="148" spans="1:11" ht="15.75" customHeight="1" x14ac:dyDescent="0.25">
      <c r="A148" s="1" t="s">
        <v>10</v>
      </c>
      <c r="B148" s="1" t="s">
        <v>33</v>
      </c>
      <c r="C148" s="1" t="s">
        <v>39</v>
      </c>
      <c r="D148" s="3">
        <v>45194</v>
      </c>
      <c r="E148" s="1">
        <v>576</v>
      </c>
      <c r="F148" s="1">
        <v>49473.14</v>
      </c>
      <c r="G148" s="1">
        <f t="shared" si="2"/>
        <v>3747680.64</v>
      </c>
      <c r="H148" s="1">
        <v>6506.39</v>
      </c>
      <c r="I148" s="1">
        <v>28496528.640000001</v>
      </c>
      <c r="J148" s="1" t="s">
        <v>13</v>
      </c>
      <c r="K148" s="1" t="s">
        <v>14</v>
      </c>
    </row>
    <row r="149" spans="1:11" ht="15.75" customHeight="1" x14ac:dyDescent="0.25">
      <c r="A149" s="1" t="s">
        <v>10</v>
      </c>
      <c r="B149" s="1" t="s">
        <v>38</v>
      </c>
      <c r="C149" s="1" t="s">
        <v>37</v>
      </c>
      <c r="D149" s="3">
        <v>44403</v>
      </c>
      <c r="E149" s="1">
        <v>696</v>
      </c>
      <c r="F149" s="1">
        <v>40906.92</v>
      </c>
      <c r="G149" s="1">
        <f t="shared" si="2"/>
        <v>3767615.04</v>
      </c>
      <c r="H149" s="1">
        <v>5413.24</v>
      </c>
      <c r="I149" s="1">
        <v>28471216.32</v>
      </c>
      <c r="J149" s="1" t="s">
        <v>13</v>
      </c>
      <c r="K149" s="1" t="s">
        <v>14</v>
      </c>
    </row>
    <row r="150" spans="1:11" ht="15.75" customHeight="1" x14ac:dyDescent="0.25">
      <c r="A150" s="1" t="s">
        <v>18</v>
      </c>
      <c r="B150" s="1" t="s">
        <v>11</v>
      </c>
      <c r="C150" s="1" t="s">
        <v>21</v>
      </c>
      <c r="D150" s="3">
        <v>43882</v>
      </c>
      <c r="E150" s="1">
        <v>312</v>
      </c>
      <c r="F150" s="1">
        <v>29465.29</v>
      </c>
      <c r="G150" s="1">
        <f t="shared" si="2"/>
        <v>2592763.6799999997</v>
      </c>
      <c r="H150" s="1">
        <v>8310.14</v>
      </c>
      <c r="I150" s="1">
        <v>9193170.4800000004</v>
      </c>
      <c r="J150" s="1" t="s">
        <v>13</v>
      </c>
      <c r="K150" s="1" t="s">
        <v>14</v>
      </c>
    </row>
    <row r="151" spans="1:11" ht="15.75" customHeight="1" x14ac:dyDescent="0.25">
      <c r="A151" s="1" t="s">
        <v>42</v>
      </c>
      <c r="B151" s="1" t="s">
        <v>16</v>
      </c>
      <c r="C151" s="1" t="s">
        <v>12</v>
      </c>
      <c r="D151" s="3">
        <v>44947</v>
      </c>
      <c r="E151" s="1">
        <v>906</v>
      </c>
      <c r="F151" s="1">
        <v>32575.54</v>
      </c>
      <c r="G151" s="1">
        <f t="shared" si="2"/>
        <v>8713536.540000001</v>
      </c>
      <c r="H151" s="1">
        <v>9617.59</v>
      </c>
      <c r="I151" s="1">
        <v>29513439.239999998</v>
      </c>
      <c r="J151" s="1" t="s">
        <v>13</v>
      </c>
      <c r="K151" s="1" t="s">
        <v>14</v>
      </c>
    </row>
    <row r="152" spans="1:11" ht="15.75" customHeight="1" x14ac:dyDescent="0.25">
      <c r="A152" s="1" t="s">
        <v>32</v>
      </c>
      <c r="B152" s="1" t="s">
        <v>28</v>
      </c>
      <c r="C152" s="1" t="s">
        <v>39</v>
      </c>
      <c r="D152" s="3">
        <v>44932</v>
      </c>
      <c r="E152" s="1">
        <v>290</v>
      </c>
      <c r="F152" s="1">
        <v>40212.78</v>
      </c>
      <c r="G152" s="1">
        <f t="shared" si="2"/>
        <v>1998836.6</v>
      </c>
      <c r="H152" s="1">
        <v>6892.54</v>
      </c>
      <c r="I152" s="1">
        <v>11661706.199999999</v>
      </c>
      <c r="J152" s="1" t="s">
        <v>41</v>
      </c>
      <c r="K152" s="1" t="s">
        <v>14</v>
      </c>
    </row>
    <row r="153" spans="1:11" ht="15.75" customHeight="1" x14ac:dyDescent="0.25">
      <c r="A153" s="1" t="s">
        <v>15</v>
      </c>
      <c r="B153" s="1" t="s">
        <v>28</v>
      </c>
      <c r="C153" s="1" t="s">
        <v>12</v>
      </c>
      <c r="D153" s="3">
        <v>44245</v>
      </c>
      <c r="E153" s="1">
        <v>292</v>
      </c>
      <c r="F153" s="1">
        <v>27482.77</v>
      </c>
      <c r="G153" s="1">
        <f t="shared" si="2"/>
        <v>1088476.72</v>
      </c>
      <c r="H153" s="1">
        <v>3727.66</v>
      </c>
      <c r="I153" s="1">
        <v>8024968.8399999999</v>
      </c>
      <c r="J153" s="1" t="s">
        <v>13</v>
      </c>
      <c r="K153" s="1" t="s">
        <v>14</v>
      </c>
    </row>
    <row r="154" spans="1:11" ht="15.75" customHeight="1" x14ac:dyDescent="0.25">
      <c r="A154" s="1" t="s">
        <v>23</v>
      </c>
      <c r="B154" s="1" t="s">
        <v>38</v>
      </c>
      <c r="C154" s="1" t="s">
        <v>12</v>
      </c>
      <c r="D154" s="3">
        <v>44769</v>
      </c>
      <c r="E154" s="1">
        <v>615</v>
      </c>
      <c r="F154" s="1">
        <v>29388.41</v>
      </c>
      <c r="G154" s="1">
        <f t="shared" si="2"/>
        <v>2725188</v>
      </c>
      <c r="H154" s="1">
        <v>4431.2</v>
      </c>
      <c r="I154" s="1">
        <v>18073872.149999999</v>
      </c>
      <c r="J154" s="1" t="s">
        <v>13</v>
      </c>
      <c r="K154" s="1" t="s">
        <v>14</v>
      </c>
    </row>
    <row r="155" spans="1:11" ht="15.75" customHeight="1" x14ac:dyDescent="0.25">
      <c r="A155" s="1" t="s">
        <v>10</v>
      </c>
      <c r="B155" s="1" t="s">
        <v>11</v>
      </c>
      <c r="C155" s="1" t="s">
        <v>34</v>
      </c>
      <c r="D155" s="3">
        <v>45153</v>
      </c>
      <c r="E155" s="1">
        <v>893</v>
      </c>
      <c r="F155" s="1">
        <v>13305.27</v>
      </c>
      <c r="G155" s="1">
        <f t="shared" si="2"/>
        <v>6707019.3799999999</v>
      </c>
      <c r="H155" s="1">
        <v>7510.66</v>
      </c>
      <c r="I155" s="1">
        <v>11881606.109999999</v>
      </c>
      <c r="J155" s="1" t="s">
        <v>22</v>
      </c>
      <c r="K155" s="1" t="s">
        <v>14</v>
      </c>
    </row>
    <row r="156" spans="1:11" ht="15.75" customHeight="1" x14ac:dyDescent="0.25">
      <c r="A156" s="1" t="s">
        <v>18</v>
      </c>
      <c r="B156" s="1" t="s">
        <v>28</v>
      </c>
      <c r="C156" s="1" t="s">
        <v>34</v>
      </c>
      <c r="D156" s="3">
        <v>44281</v>
      </c>
      <c r="E156" s="1">
        <v>304</v>
      </c>
      <c r="F156" s="1">
        <v>40982.46</v>
      </c>
      <c r="G156" s="1">
        <f t="shared" si="2"/>
        <v>3004930.5599999996</v>
      </c>
      <c r="H156" s="1">
        <v>9884.64</v>
      </c>
      <c r="I156" s="1">
        <v>12458667.84</v>
      </c>
      <c r="J156" s="1" t="s">
        <v>13</v>
      </c>
      <c r="K156" s="1" t="s">
        <v>14</v>
      </c>
    </row>
    <row r="157" spans="1:11" ht="15.75" customHeight="1" x14ac:dyDescent="0.25">
      <c r="A157" s="1" t="s">
        <v>23</v>
      </c>
      <c r="B157" s="1" t="s">
        <v>33</v>
      </c>
      <c r="C157" s="1" t="s">
        <v>25</v>
      </c>
      <c r="D157" s="3">
        <v>44790</v>
      </c>
      <c r="E157" s="1">
        <v>856</v>
      </c>
      <c r="F157" s="1">
        <v>38044.129999999997</v>
      </c>
      <c r="G157" s="1">
        <f t="shared" si="2"/>
        <v>2335664.48</v>
      </c>
      <c r="H157" s="1">
        <v>2728.58</v>
      </c>
      <c r="I157" s="1">
        <v>32565775.280000001</v>
      </c>
      <c r="J157" s="1" t="s">
        <v>13</v>
      </c>
      <c r="K157" s="1" t="s">
        <v>14</v>
      </c>
    </row>
    <row r="158" spans="1:11" ht="15.75" customHeight="1" x14ac:dyDescent="0.25">
      <c r="A158" s="1" t="s">
        <v>15</v>
      </c>
      <c r="B158" s="1" t="s">
        <v>38</v>
      </c>
      <c r="C158" s="1" t="s">
        <v>27</v>
      </c>
      <c r="D158" s="3">
        <v>43860</v>
      </c>
      <c r="E158" s="1">
        <v>595</v>
      </c>
      <c r="F158" s="1">
        <v>30005.57</v>
      </c>
      <c r="G158" s="1">
        <f t="shared" si="2"/>
        <v>4188478.7</v>
      </c>
      <c r="H158" s="1">
        <v>7039.46</v>
      </c>
      <c r="I158" s="1">
        <v>17853314.149999999</v>
      </c>
      <c r="J158" s="1" t="s">
        <v>13</v>
      </c>
      <c r="K158" s="1" t="s">
        <v>14</v>
      </c>
    </row>
    <row r="159" spans="1:11" ht="15.75" customHeight="1" x14ac:dyDescent="0.25">
      <c r="A159" s="1" t="s">
        <v>18</v>
      </c>
      <c r="B159" s="1" t="s">
        <v>28</v>
      </c>
      <c r="C159" s="1" t="s">
        <v>21</v>
      </c>
      <c r="D159" s="3">
        <v>44008</v>
      </c>
      <c r="E159" s="1">
        <v>442</v>
      </c>
      <c r="F159" s="1">
        <v>18782.89</v>
      </c>
      <c r="G159" s="1">
        <f t="shared" si="2"/>
        <v>2457285.7400000002</v>
      </c>
      <c r="H159" s="1">
        <v>5559.47</v>
      </c>
      <c r="I159" s="1">
        <v>8302037.3799999999</v>
      </c>
      <c r="J159" s="1" t="s">
        <v>41</v>
      </c>
      <c r="K159" s="1" t="s">
        <v>14</v>
      </c>
    </row>
    <row r="160" spans="1:11" ht="15.75" customHeight="1" x14ac:dyDescent="0.25">
      <c r="A160" s="1" t="s">
        <v>23</v>
      </c>
      <c r="B160" s="1" t="s">
        <v>24</v>
      </c>
      <c r="C160" s="1" t="s">
        <v>12</v>
      </c>
      <c r="D160" s="3">
        <v>44111</v>
      </c>
      <c r="E160" s="1">
        <v>223</v>
      </c>
      <c r="F160" s="1">
        <v>38450.54</v>
      </c>
      <c r="G160" s="1">
        <f t="shared" si="2"/>
        <v>2223740.39</v>
      </c>
      <c r="H160" s="1">
        <v>9971.93</v>
      </c>
      <c r="I160" s="1">
        <v>8574470.4199999999</v>
      </c>
      <c r="J160" s="1" t="s">
        <v>13</v>
      </c>
      <c r="K160" s="1" t="s">
        <v>14</v>
      </c>
    </row>
    <row r="161" spans="1:11" ht="15.75" customHeight="1" x14ac:dyDescent="0.25">
      <c r="A161" s="1" t="s">
        <v>15</v>
      </c>
      <c r="B161" s="1" t="s">
        <v>31</v>
      </c>
      <c r="C161" s="1" t="s">
        <v>27</v>
      </c>
      <c r="D161" s="3">
        <v>43971</v>
      </c>
      <c r="E161" s="1">
        <v>316</v>
      </c>
      <c r="F161" s="1">
        <v>17819.75</v>
      </c>
      <c r="G161" s="1">
        <f t="shared" si="2"/>
        <v>3137184.8</v>
      </c>
      <c r="H161" s="1">
        <v>9927.7999999999993</v>
      </c>
      <c r="I161" s="1">
        <v>5631041</v>
      </c>
      <c r="J161" s="1" t="s">
        <v>13</v>
      </c>
      <c r="K161" s="1" t="s">
        <v>14</v>
      </c>
    </row>
    <row r="162" spans="1:11" ht="15.75" customHeight="1" x14ac:dyDescent="0.25">
      <c r="A162" s="1" t="s">
        <v>42</v>
      </c>
      <c r="B162" s="1" t="s">
        <v>36</v>
      </c>
      <c r="C162" s="1" t="s">
        <v>17</v>
      </c>
      <c r="D162" s="3">
        <v>44930</v>
      </c>
      <c r="E162" s="1">
        <v>366</v>
      </c>
      <c r="F162" s="1">
        <v>37718.550000000003</v>
      </c>
      <c r="G162" s="1">
        <f t="shared" si="2"/>
        <v>1118543.58</v>
      </c>
      <c r="H162" s="1">
        <v>3056.13</v>
      </c>
      <c r="I162" s="1">
        <v>13804989.300000001</v>
      </c>
      <c r="J162" s="1" t="s">
        <v>13</v>
      </c>
      <c r="K162" s="1" t="s">
        <v>14</v>
      </c>
    </row>
    <row r="163" spans="1:11" ht="15.75" customHeight="1" x14ac:dyDescent="0.25">
      <c r="A163" s="1" t="s">
        <v>10</v>
      </c>
      <c r="B163" s="1" t="s">
        <v>20</v>
      </c>
      <c r="C163" s="1" t="s">
        <v>30</v>
      </c>
      <c r="D163" s="3">
        <v>45048</v>
      </c>
      <c r="E163" s="1">
        <v>196</v>
      </c>
      <c r="F163" s="1">
        <v>39859.199999999997</v>
      </c>
      <c r="G163" s="1">
        <f t="shared" si="2"/>
        <v>1543901.8</v>
      </c>
      <c r="H163" s="1">
        <v>7877.05</v>
      </c>
      <c r="I163" s="1">
        <v>7812403.2000000002</v>
      </c>
      <c r="J163" s="1" t="s">
        <v>13</v>
      </c>
      <c r="K163" s="1" t="s">
        <v>14</v>
      </c>
    </row>
    <row r="164" spans="1:11" ht="15.75" customHeight="1" x14ac:dyDescent="0.25">
      <c r="A164" s="1" t="s">
        <v>42</v>
      </c>
      <c r="B164" s="1" t="s">
        <v>26</v>
      </c>
      <c r="C164" s="1" t="s">
        <v>39</v>
      </c>
      <c r="D164" s="3">
        <v>44385</v>
      </c>
      <c r="E164" s="1">
        <v>232</v>
      </c>
      <c r="F164" s="1">
        <v>40443.449999999997</v>
      </c>
      <c r="G164" s="1">
        <f t="shared" si="2"/>
        <v>1946654</v>
      </c>
      <c r="H164" s="1">
        <v>8390.75</v>
      </c>
      <c r="I164" s="1">
        <v>9382880.4000000004</v>
      </c>
      <c r="J164" s="1" t="s">
        <v>41</v>
      </c>
      <c r="K164" s="1" t="s">
        <v>14</v>
      </c>
    </row>
    <row r="165" spans="1:11" ht="15.75" customHeight="1" x14ac:dyDescent="0.25">
      <c r="A165" s="1" t="s">
        <v>42</v>
      </c>
      <c r="B165" s="1" t="s">
        <v>11</v>
      </c>
      <c r="C165" s="1" t="s">
        <v>25</v>
      </c>
      <c r="D165" s="3">
        <v>44133</v>
      </c>
      <c r="E165" s="1">
        <v>181</v>
      </c>
      <c r="F165" s="1">
        <v>42649.85</v>
      </c>
      <c r="G165" s="1">
        <f t="shared" si="2"/>
        <v>829074.12000000011</v>
      </c>
      <c r="H165" s="1">
        <v>4580.5200000000004</v>
      </c>
      <c r="I165" s="1">
        <v>7719622.8499999996</v>
      </c>
      <c r="J165" s="1" t="s">
        <v>13</v>
      </c>
      <c r="K165" s="1" t="s">
        <v>14</v>
      </c>
    </row>
    <row r="166" spans="1:11" ht="15.75" customHeight="1" x14ac:dyDescent="0.25">
      <c r="A166" s="1" t="s">
        <v>42</v>
      </c>
      <c r="B166" s="1" t="s">
        <v>31</v>
      </c>
      <c r="C166" s="1" t="s">
        <v>30</v>
      </c>
      <c r="D166" s="3">
        <v>43892</v>
      </c>
      <c r="E166" s="1">
        <v>990</v>
      </c>
      <c r="F166" s="1">
        <v>36777.32</v>
      </c>
      <c r="G166" s="1">
        <f t="shared" si="2"/>
        <v>7946918.0999999996</v>
      </c>
      <c r="H166" s="1">
        <v>8027.19</v>
      </c>
      <c r="I166" s="1">
        <v>36409546.799999997</v>
      </c>
      <c r="J166" s="1" t="s">
        <v>13</v>
      </c>
      <c r="K166" s="1" t="s">
        <v>14</v>
      </c>
    </row>
    <row r="167" spans="1:11" ht="15.75" customHeight="1" x14ac:dyDescent="0.25">
      <c r="A167" s="1" t="s">
        <v>18</v>
      </c>
      <c r="B167" s="1" t="s">
        <v>38</v>
      </c>
      <c r="C167" s="1" t="s">
        <v>37</v>
      </c>
      <c r="D167" s="3">
        <v>45030</v>
      </c>
      <c r="E167" s="1">
        <v>401</v>
      </c>
      <c r="F167" s="1">
        <v>29722.65</v>
      </c>
      <c r="G167" s="1">
        <f t="shared" si="2"/>
        <v>3890393.73</v>
      </c>
      <c r="H167" s="1">
        <v>9701.73</v>
      </c>
      <c r="I167" s="1">
        <v>11918782.65</v>
      </c>
      <c r="J167" s="1" t="s">
        <v>13</v>
      </c>
      <c r="K167" s="1" t="s">
        <v>14</v>
      </c>
    </row>
    <row r="168" spans="1:11" ht="15.75" customHeight="1" x14ac:dyDescent="0.25">
      <c r="A168" s="1" t="s">
        <v>35</v>
      </c>
      <c r="B168" s="1" t="s">
        <v>36</v>
      </c>
      <c r="C168" s="1" t="s">
        <v>39</v>
      </c>
      <c r="D168" s="3">
        <v>44354</v>
      </c>
      <c r="E168" s="1">
        <v>631</v>
      </c>
      <c r="F168" s="1">
        <v>13405.98</v>
      </c>
      <c r="G168" s="1">
        <f t="shared" si="2"/>
        <v>5889217.6499999994</v>
      </c>
      <c r="H168" s="1">
        <v>9333.15</v>
      </c>
      <c r="I168" s="1">
        <v>8459173.3800000008</v>
      </c>
      <c r="J168" s="1" t="s">
        <v>13</v>
      </c>
      <c r="K168" s="1" t="s">
        <v>14</v>
      </c>
    </row>
    <row r="169" spans="1:11" ht="15.75" customHeight="1" x14ac:dyDescent="0.25">
      <c r="A169" s="1" t="s">
        <v>35</v>
      </c>
      <c r="B169" s="1" t="s">
        <v>26</v>
      </c>
      <c r="C169" s="1" t="s">
        <v>34</v>
      </c>
      <c r="D169" s="3">
        <v>43936</v>
      </c>
      <c r="E169" s="1">
        <v>175</v>
      </c>
      <c r="F169" s="1">
        <v>15018.73</v>
      </c>
      <c r="G169" s="1">
        <f t="shared" si="2"/>
        <v>1580414.5</v>
      </c>
      <c r="H169" s="1">
        <v>9030.94</v>
      </c>
      <c r="I169" s="1">
        <v>2628277.75</v>
      </c>
      <c r="J169" s="1" t="s">
        <v>13</v>
      </c>
      <c r="K169" s="1" t="s">
        <v>14</v>
      </c>
    </row>
    <row r="170" spans="1:11" ht="15.75" customHeight="1" x14ac:dyDescent="0.25">
      <c r="A170" s="1" t="s">
        <v>10</v>
      </c>
      <c r="B170" s="1" t="s">
        <v>31</v>
      </c>
      <c r="C170" s="1" t="s">
        <v>37</v>
      </c>
      <c r="D170" s="3">
        <v>44810</v>
      </c>
      <c r="E170" s="1">
        <v>737</v>
      </c>
      <c r="F170" s="1">
        <v>43567.37</v>
      </c>
      <c r="G170" s="1">
        <f t="shared" si="2"/>
        <v>6779338.7199999997</v>
      </c>
      <c r="H170" s="1">
        <v>9198.56</v>
      </c>
      <c r="I170" s="1">
        <v>32109151.690000001</v>
      </c>
      <c r="J170" s="1" t="s">
        <v>22</v>
      </c>
      <c r="K170" s="1" t="s">
        <v>14</v>
      </c>
    </row>
    <row r="171" spans="1:11" ht="15.75" customHeight="1" x14ac:dyDescent="0.25">
      <c r="A171" s="1" t="s">
        <v>23</v>
      </c>
      <c r="B171" s="1" t="s">
        <v>28</v>
      </c>
      <c r="C171" s="1" t="s">
        <v>27</v>
      </c>
      <c r="D171" s="3">
        <v>44172</v>
      </c>
      <c r="E171" s="1">
        <v>268</v>
      </c>
      <c r="F171" s="1">
        <v>41452.959999999999</v>
      </c>
      <c r="G171" s="1">
        <f t="shared" si="2"/>
        <v>2669459.56</v>
      </c>
      <c r="H171" s="1">
        <v>9960.67</v>
      </c>
      <c r="I171" s="1">
        <v>11109393.279999999</v>
      </c>
      <c r="J171" s="1" t="s">
        <v>41</v>
      </c>
      <c r="K171" s="1" t="s">
        <v>14</v>
      </c>
    </row>
    <row r="172" spans="1:11" ht="15.75" customHeight="1" x14ac:dyDescent="0.25">
      <c r="A172" s="1" t="s">
        <v>10</v>
      </c>
      <c r="B172" s="1" t="s">
        <v>36</v>
      </c>
      <c r="C172" s="1" t="s">
        <v>29</v>
      </c>
      <c r="D172" s="3">
        <v>45010</v>
      </c>
      <c r="E172" s="1">
        <v>661</v>
      </c>
      <c r="F172" s="1">
        <v>39910.720000000001</v>
      </c>
      <c r="G172" s="1">
        <f t="shared" si="2"/>
        <v>4116351.06</v>
      </c>
      <c r="H172" s="1">
        <v>6227.46</v>
      </c>
      <c r="I172" s="1">
        <v>26380985.920000002</v>
      </c>
      <c r="J172" s="1" t="s">
        <v>19</v>
      </c>
      <c r="K172" s="1" t="s">
        <v>14</v>
      </c>
    </row>
    <row r="173" spans="1:11" ht="15.75" customHeight="1" x14ac:dyDescent="0.25">
      <c r="A173" s="1" t="s">
        <v>23</v>
      </c>
      <c r="B173" s="1" t="s">
        <v>38</v>
      </c>
      <c r="C173" s="1" t="s">
        <v>34</v>
      </c>
      <c r="D173" s="3">
        <v>45187</v>
      </c>
      <c r="E173" s="1">
        <v>907</v>
      </c>
      <c r="F173" s="1">
        <v>42974.87</v>
      </c>
      <c r="G173" s="1">
        <f t="shared" si="2"/>
        <v>2996483.11</v>
      </c>
      <c r="H173" s="1">
        <v>3303.73</v>
      </c>
      <c r="I173" s="1">
        <v>38978207.090000004</v>
      </c>
      <c r="J173" s="1" t="s">
        <v>13</v>
      </c>
      <c r="K173" s="1" t="s">
        <v>14</v>
      </c>
    </row>
    <row r="174" spans="1:11" ht="15.75" customHeight="1" x14ac:dyDescent="0.25">
      <c r="A174" s="1" t="s">
        <v>18</v>
      </c>
      <c r="B174" s="1" t="s">
        <v>38</v>
      </c>
      <c r="C174" s="1" t="s">
        <v>25</v>
      </c>
      <c r="D174" s="3">
        <v>44814</v>
      </c>
      <c r="E174" s="1">
        <v>738</v>
      </c>
      <c r="F174" s="1">
        <v>39223.54</v>
      </c>
      <c r="G174" s="1">
        <f t="shared" si="2"/>
        <v>6805430.1000000006</v>
      </c>
      <c r="H174" s="1">
        <v>9221.4500000000007</v>
      </c>
      <c r="I174" s="1">
        <v>28946972.52</v>
      </c>
      <c r="J174" s="1" t="s">
        <v>22</v>
      </c>
      <c r="K174" s="1" t="s">
        <v>14</v>
      </c>
    </row>
    <row r="175" spans="1:11" ht="15.75" customHeight="1" x14ac:dyDescent="0.25">
      <c r="A175" s="1" t="s">
        <v>32</v>
      </c>
      <c r="B175" s="1" t="s">
        <v>33</v>
      </c>
      <c r="C175" s="1" t="s">
        <v>29</v>
      </c>
      <c r="D175" s="3">
        <v>44075</v>
      </c>
      <c r="E175" s="1">
        <v>151</v>
      </c>
      <c r="F175" s="1">
        <v>15679.05</v>
      </c>
      <c r="G175" s="1">
        <f t="shared" si="2"/>
        <v>1315015.21</v>
      </c>
      <c r="H175" s="1">
        <v>8708.7099999999991</v>
      </c>
      <c r="I175" s="1">
        <v>2367536.5499999998</v>
      </c>
      <c r="J175" s="1" t="s">
        <v>22</v>
      </c>
      <c r="K175" s="1" t="s">
        <v>14</v>
      </c>
    </row>
    <row r="176" spans="1:11" ht="15.75" customHeight="1" x14ac:dyDescent="0.25">
      <c r="A176" s="1" t="s">
        <v>10</v>
      </c>
      <c r="B176" s="1" t="s">
        <v>31</v>
      </c>
      <c r="C176" s="1" t="s">
        <v>27</v>
      </c>
      <c r="D176" s="3">
        <v>44286</v>
      </c>
      <c r="E176" s="1">
        <v>804</v>
      </c>
      <c r="F176" s="1">
        <v>28787.91</v>
      </c>
      <c r="G176" s="1">
        <f t="shared" si="2"/>
        <v>7083223.9199999999</v>
      </c>
      <c r="H176" s="1">
        <v>8809.98</v>
      </c>
      <c r="I176" s="1">
        <v>23145479.640000001</v>
      </c>
      <c r="J176" s="1" t="s">
        <v>22</v>
      </c>
      <c r="K176" s="1" t="s">
        <v>14</v>
      </c>
    </row>
    <row r="177" spans="1:11" ht="15.75" customHeight="1" x14ac:dyDescent="0.25">
      <c r="A177" s="1" t="s">
        <v>18</v>
      </c>
      <c r="B177" s="1" t="s">
        <v>33</v>
      </c>
      <c r="C177" s="1" t="s">
        <v>39</v>
      </c>
      <c r="D177" s="3">
        <v>44557</v>
      </c>
      <c r="E177" s="1">
        <v>881</v>
      </c>
      <c r="F177" s="1">
        <v>47757.87</v>
      </c>
      <c r="G177" s="1">
        <f t="shared" si="2"/>
        <v>5996843.6600000001</v>
      </c>
      <c r="H177" s="1">
        <v>6806.86</v>
      </c>
      <c r="I177" s="1">
        <v>42074683.469999999</v>
      </c>
      <c r="J177" s="1" t="s">
        <v>41</v>
      </c>
      <c r="K177" s="1" t="s">
        <v>14</v>
      </c>
    </row>
    <row r="178" spans="1:11" ht="15.75" customHeight="1" x14ac:dyDescent="0.25">
      <c r="A178" s="1" t="s">
        <v>10</v>
      </c>
      <c r="B178" s="1" t="s">
        <v>24</v>
      </c>
      <c r="C178" s="1" t="s">
        <v>34</v>
      </c>
      <c r="D178" s="3">
        <v>44620</v>
      </c>
      <c r="E178" s="1">
        <v>141</v>
      </c>
      <c r="F178" s="1">
        <v>44054.32</v>
      </c>
      <c r="G178" s="1">
        <f t="shared" si="2"/>
        <v>1297352.28</v>
      </c>
      <c r="H178" s="1">
        <v>9201.08</v>
      </c>
      <c r="I178" s="1">
        <v>6211659.1200000001</v>
      </c>
      <c r="J178" s="1" t="s">
        <v>13</v>
      </c>
      <c r="K178" s="1" t="s">
        <v>14</v>
      </c>
    </row>
    <row r="179" spans="1:11" ht="15.75" customHeight="1" x14ac:dyDescent="0.25">
      <c r="A179" s="1" t="s">
        <v>15</v>
      </c>
      <c r="B179" s="1" t="s">
        <v>31</v>
      </c>
      <c r="C179" s="1" t="s">
        <v>25</v>
      </c>
      <c r="D179" s="3">
        <v>44408</v>
      </c>
      <c r="E179" s="1">
        <v>407</v>
      </c>
      <c r="F179" s="1">
        <v>46822.22</v>
      </c>
      <c r="G179" s="1">
        <f t="shared" si="2"/>
        <v>2781621.15</v>
      </c>
      <c r="H179" s="1">
        <v>6834.45</v>
      </c>
      <c r="I179" s="1">
        <v>19056643.539999999</v>
      </c>
      <c r="J179" s="1" t="s">
        <v>19</v>
      </c>
      <c r="K179" s="1" t="s">
        <v>14</v>
      </c>
    </row>
    <row r="180" spans="1:11" ht="15.75" customHeight="1" x14ac:dyDescent="0.25">
      <c r="A180" s="1" t="s">
        <v>23</v>
      </c>
      <c r="B180" s="1" t="s">
        <v>33</v>
      </c>
      <c r="C180" s="1" t="s">
        <v>37</v>
      </c>
      <c r="D180" s="3">
        <v>45054</v>
      </c>
      <c r="E180" s="1">
        <v>864</v>
      </c>
      <c r="F180" s="1">
        <v>37353.61</v>
      </c>
      <c r="G180" s="1">
        <f t="shared" si="2"/>
        <v>8089986.2400000002</v>
      </c>
      <c r="H180" s="1">
        <v>9363.41</v>
      </c>
      <c r="I180" s="1">
        <v>32273519.039999999</v>
      </c>
      <c r="J180" s="1" t="s">
        <v>19</v>
      </c>
      <c r="K180" s="1" t="s">
        <v>14</v>
      </c>
    </row>
    <row r="181" spans="1:11" ht="15.75" customHeight="1" x14ac:dyDescent="0.25">
      <c r="A181" s="1" t="s">
        <v>15</v>
      </c>
      <c r="B181" s="1" t="s">
        <v>31</v>
      </c>
      <c r="C181" s="1" t="s">
        <v>17</v>
      </c>
      <c r="D181" s="3">
        <v>44753</v>
      </c>
      <c r="E181" s="1">
        <v>184</v>
      </c>
      <c r="F181" s="1">
        <v>13442.51</v>
      </c>
      <c r="G181" s="1">
        <f t="shared" si="2"/>
        <v>1226584.48</v>
      </c>
      <c r="H181" s="1">
        <v>6666.22</v>
      </c>
      <c r="I181" s="1">
        <v>2473421.84</v>
      </c>
      <c r="J181" s="1" t="s">
        <v>13</v>
      </c>
      <c r="K181" s="1" t="s">
        <v>14</v>
      </c>
    </row>
    <row r="182" spans="1:11" ht="15.75" customHeight="1" x14ac:dyDescent="0.25">
      <c r="A182" s="1" t="s">
        <v>32</v>
      </c>
      <c r="B182" s="1" t="s">
        <v>36</v>
      </c>
      <c r="C182" s="1" t="s">
        <v>34</v>
      </c>
      <c r="D182" s="3">
        <v>43976</v>
      </c>
      <c r="E182" s="1">
        <v>890</v>
      </c>
      <c r="F182" s="1">
        <v>20914.84</v>
      </c>
      <c r="G182" s="1">
        <f t="shared" si="2"/>
        <v>6987674.7999999998</v>
      </c>
      <c r="H182" s="1">
        <v>7851.32</v>
      </c>
      <c r="I182" s="1">
        <v>18614207.600000001</v>
      </c>
      <c r="J182" s="1" t="s">
        <v>13</v>
      </c>
      <c r="K182" s="1" t="s">
        <v>14</v>
      </c>
    </row>
    <row r="183" spans="1:11" ht="15.75" customHeight="1" x14ac:dyDescent="0.25">
      <c r="A183" s="1" t="s">
        <v>15</v>
      </c>
      <c r="B183" s="1" t="s">
        <v>26</v>
      </c>
      <c r="C183" s="1" t="s">
        <v>37</v>
      </c>
      <c r="D183" s="3">
        <v>44030</v>
      </c>
      <c r="E183" s="1">
        <v>814</v>
      </c>
      <c r="F183" s="1">
        <v>45418.18</v>
      </c>
      <c r="G183" s="1">
        <f t="shared" si="2"/>
        <v>1915187.3399999999</v>
      </c>
      <c r="H183" s="1">
        <v>2352.81</v>
      </c>
      <c r="I183" s="1">
        <v>36970398.520000003</v>
      </c>
      <c r="J183" s="1" t="s">
        <v>13</v>
      </c>
      <c r="K183" s="1" t="s">
        <v>14</v>
      </c>
    </row>
    <row r="184" spans="1:11" ht="15.75" customHeight="1" x14ac:dyDescent="0.25">
      <c r="A184" s="1" t="s">
        <v>35</v>
      </c>
      <c r="B184" s="1" t="s">
        <v>33</v>
      </c>
      <c r="C184" s="1" t="s">
        <v>12</v>
      </c>
      <c r="D184" s="3">
        <v>44390</v>
      </c>
      <c r="E184" s="1">
        <v>999</v>
      </c>
      <c r="F184" s="1">
        <v>16092.91</v>
      </c>
      <c r="G184" s="1">
        <f t="shared" si="2"/>
        <v>5559544.8899999997</v>
      </c>
      <c r="H184" s="1">
        <v>5565.11</v>
      </c>
      <c r="I184" s="1">
        <v>16076817.09</v>
      </c>
      <c r="J184" s="1" t="s">
        <v>22</v>
      </c>
      <c r="K184" s="1" t="s">
        <v>14</v>
      </c>
    </row>
    <row r="185" spans="1:11" ht="15.75" customHeight="1" x14ac:dyDescent="0.25">
      <c r="A185" s="1" t="s">
        <v>15</v>
      </c>
      <c r="B185" s="1" t="s">
        <v>11</v>
      </c>
      <c r="C185" s="1" t="s">
        <v>21</v>
      </c>
      <c r="D185" s="3">
        <v>45023</v>
      </c>
      <c r="E185" s="1">
        <v>278</v>
      </c>
      <c r="F185" s="1">
        <v>20419.169999999998</v>
      </c>
      <c r="G185" s="1">
        <f t="shared" si="2"/>
        <v>1574744.9000000001</v>
      </c>
      <c r="H185" s="1">
        <v>5664.55</v>
      </c>
      <c r="I185" s="1">
        <v>5676529.2599999998</v>
      </c>
      <c r="J185" s="1" t="s">
        <v>22</v>
      </c>
      <c r="K185" s="1" t="s">
        <v>14</v>
      </c>
    </row>
    <row r="186" spans="1:11" ht="15.75" customHeight="1" x14ac:dyDescent="0.25">
      <c r="A186" s="1" t="s">
        <v>10</v>
      </c>
      <c r="B186" s="1" t="s">
        <v>36</v>
      </c>
      <c r="C186" s="1" t="s">
        <v>34</v>
      </c>
      <c r="D186" s="3">
        <v>44357</v>
      </c>
      <c r="E186" s="1">
        <v>267</v>
      </c>
      <c r="F186" s="1">
        <v>17307.3</v>
      </c>
      <c r="G186" s="1">
        <f t="shared" si="2"/>
        <v>2563456.3199999998</v>
      </c>
      <c r="H186" s="1">
        <v>9600.9599999999991</v>
      </c>
      <c r="I186" s="1">
        <v>4621049.0999999996</v>
      </c>
      <c r="J186" s="1" t="s">
        <v>19</v>
      </c>
      <c r="K186" s="1" t="s">
        <v>14</v>
      </c>
    </row>
    <row r="187" spans="1:11" ht="15.75" customHeight="1" x14ac:dyDescent="0.25">
      <c r="A187" s="1" t="s">
        <v>18</v>
      </c>
      <c r="B187" s="1" t="s">
        <v>33</v>
      </c>
      <c r="C187" s="1" t="s">
        <v>12</v>
      </c>
      <c r="D187" s="3">
        <v>44323</v>
      </c>
      <c r="E187" s="1">
        <v>805</v>
      </c>
      <c r="F187" s="1">
        <v>40476.83</v>
      </c>
      <c r="G187" s="1">
        <f t="shared" si="2"/>
        <v>7611146.2000000002</v>
      </c>
      <c r="H187" s="1">
        <v>9454.84</v>
      </c>
      <c r="I187" s="1">
        <v>32583848.149999999</v>
      </c>
      <c r="J187" s="1" t="s">
        <v>41</v>
      </c>
      <c r="K187" s="1" t="s">
        <v>14</v>
      </c>
    </row>
    <row r="188" spans="1:11" ht="15.75" customHeight="1" x14ac:dyDescent="0.25">
      <c r="A188" s="1" t="s">
        <v>35</v>
      </c>
      <c r="B188" s="1" t="s">
        <v>36</v>
      </c>
      <c r="C188" s="1" t="s">
        <v>39</v>
      </c>
      <c r="D188" s="3">
        <v>44177</v>
      </c>
      <c r="E188" s="1">
        <v>568</v>
      </c>
      <c r="F188" s="1">
        <v>39056.870000000003</v>
      </c>
      <c r="G188" s="1">
        <f t="shared" si="2"/>
        <v>4348045.68</v>
      </c>
      <c r="H188" s="1">
        <v>7655.01</v>
      </c>
      <c r="I188" s="1">
        <v>22184302.16</v>
      </c>
      <c r="J188" s="1" t="s">
        <v>13</v>
      </c>
      <c r="K188" s="1" t="s">
        <v>14</v>
      </c>
    </row>
    <row r="189" spans="1:11" ht="15.75" customHeight="1" x14ac:dyDescent="0.25">
      <c r="A189" s="1" t="s">
        <v>42</v>
      </c>
      <c r="B189" s="1" t="s">
        <v>31</v>
      </c>
      <c r="C189" s="1" t="s">
        <v>29</v>
      </c>
      <c r="D189" s="3">
        <v>43977</v>
      </c>
      <c r="E189" s="1">
        <v>798</v>
      </c>
      <c r="F189" s="1">
        <v>43030.42</v>
      </c>
      <c r="G189" s="1">
        <f t="shared" si="2"/>
        <v>4562979.96</v>
      </c>
      <c r="H189" s="1">
        <v>5718.02</v>
      </c>
      <c r="I189" s="1">
        <v>34338275.159999996</v>
      </c>
      <c r="J189" s="1" t="s">
        <v>41</v>
      </c>
      <c r="K189" s="1" t="s">
        <v>14</v>
      </c>
    </row>
    <row r="190" spans="1:11" ht="15.75" customHeight="1" x14ac:dyDescent="0.25">
      <c r="A190" s="1" t="s">
        <v>18</v>
      </c>
      <c r="B190" s="1" t="s">
        <v>16</v>
      </c>
      <c r="C190" s="1" t="s">
        <v>37</v>
      </c>
      <c r="D190" s="3">
        <v>44118</v>
      </c>
      <c r="E190" s="1">
        <v>405</v>
      </c>
      <c r="F190" s="1">
        <v>49485.77</v>
      </c>
      <c r="G190" s="1">
        <f t="shared" si="2"/>
        <v>3549411.9</v>
      </c>
      <c r="H190" s="1">
        <v>8763.98</v>
      </c>
      <c r="I190" s="1">
        <v>20041736.850000001</v>
      </c>
      <c r="J190" s="1" t="s">
        <v>22</v>
      </c>
      <c r="K190" s="1" t="s">
        <v>14</v>
      </c>
    </row>
    <row r="191" spans="1:11" ht="15.75" customHeight="1" x14ac:dyDescent="0.25">
      <c r="A191" s="1" t="s">
        <v>35</v>
      </c>
      <c r="B191" s="1" t="s">
        <v>28</v>
      </c>
      <c r="C191" s="1" t="s">
        <v>25</v>
      </c>
      <c r="D191" s="3">
        <v>45050</v>
      </c>
      <c r="E191" s="1">
        <v>347</v>
      </c>
      <c r="F191" s="1">
        <v>17266.349999999999</v>
      </c>
      <c r="G191" s="1">
        <f t="shared" si="2"/>
        <v>2802653.0700000003</v>
      </c>
      <c r="H191" s="1">
        <v>8076.81</v>
      </c>
      <c r="I191" s="1">
        <v>5991423.4500000002</v>
      </c>
      <c r="J191" s="1" t="s">
        <v>19</v>
      </c>
      <c r="K191" s="1" t="s">
        <v>14</v>
      </c>
    </row>
    <row r="192" spans="1:11" ht="15.75" customHeight="1" x14ac:dyDescent="0.25">
      <c r="A192" s="1" t="s">
        <v>40</v>
      </c>
      <c r="B192" s="1" t="s">
        <v>38</v>
      </c>
      <c r="C192" s="1" t="s">
        <v>25</v>
      </c>
      <c r="D192" s="3">
        <v>44792</v>
      </c>
      <c r="E192" s="1">
        <v>346</v>
      </c>
      <c r="F192" s="1">
        <v>43082.11</v>
      </c>
      <c r="G192" s="1">
        <f t="shared" si="2"/>
        <v>3367154.36</v>
      </c>
      <c r="H192" s="1">
        <v>9731.66</v>
      </c>
      <c r="I192" s="1">
        <v>14906410.060000001</v>
      </c>
      <c r="J192" s="1" t="s">
        <v>13</v>
      </c>
      <c r="K192" s="1" t="s">
        <v>14</v>
      </c>
    </row>
    <row r="193" spans="1:11" ht="15.75" customHeight="1" x14ac:dyDescent="0.25">
      <c r="A193" s="1" t="s">
        <v>23</v>
      </c>
      <c r="B193" s="1" t="s">
        <v>20</v>
      </c>
      <c r="C193" s="1" t="s">
        <v>21</v>
      </c>
      <c r="D193" s="3">
        <v>45155</v>
      </c>
      <c r="E193" s="1">
        <v>478</v>
      </c>
      <c r="F193" s="1">
        <v>15759.34</v>
      </c>
      <c r="G193" s="1">
        <f t="shared" si="2"/>
        <v>4496555.5600000005</v>
      </c>
      <c r="H193" s="1">
        <v>9407.02</v>
      </c>
      <c r="I193" s="1">
        <v>7532964.5199999996</v>
      </c>
      <c r="J193" s="1" t="s">
        <v>13</v>
      </c>
      <c r="K193" s="1" t="s">
        <v>14</v>
      </c>
    </row>
    <row r="194" spans="1:11" ht="15.75" customHeight="1" x14ac:dyDescent="0.25">
      <c r="A194" s="1" t="s">
        <v>23</v>
      </c>
      <c r="B194" s="1" t="s">
        <v>33</v>
      </c>
      <c r="C194" s="1" t="s">
        <v>39</v>
      </c>
      <c r="D194" s="3">
        <v>44941</v>
      </c>
      <c r="E194" s="1">
        <v>406</v>
      </c>
      <c r="F194" s="1">
        <v>39603.82</v>
      </c>
      <c r="G194" s="1">
        <f t="shared" si="2"/>
        <v>2122401.54</v>
      </c>
      <c r="H194" s="1">
        <v>5227.59</v>
      </c>
      <c r="I194" s="1">
        <v>16079150.92</v>
      </c>
      <c r="J194" s="1" t="s">
        <v>13</v>
      </c>
      <c r="K194" s="1" t="s">
        <v>14</v>
      </c>
    </row>
    <row r="195" spans="1:11" ht="15.75" customHeight="1" x14ac:dyDescent="0.25">
      <c r="A195" s="1" t="s">
        <v>35</v>
      </c>
      <c r="B195" s="1" t="s">
        <v>11</v>
      </c>
      <c r="C195" s="1" t="s">
        <v>17</v>
      </c>
      <c r="D195" s="3">
        <v>44594</v>
      </c>
      <c r="E195" s="1">
        <v>306</v>
      </c>
      <c r="F195" s="1">
        <v>28489.69</v>
      </c>
      <c r="G195" s="1">
        <f t="shared" ref="G195:G258" si="3">PRODUCT(H195,E195)</f>
        <v>1831067.28</v>
      </c>
      <c r="H195" s="1">
        <v>5983.88</v>
      </c>
      <c r="I195" s="1">
        <v>8717845.1400000006</v>
      </c>
      <c r="J195" s="1" t="s">
        <v>13</v>
      </c>
      <c r="K195" s="1" t="s">
        <v>14</v>
      </c>
    </row>
    <row r="196" spans="1:11" ht="15.75" customHeight="1" x14ac:dyDescent="0.25">
      <c r="A196" s="1" t="s">
        <v>10</v>
      </c>
      <c r="B196" s="1" t="s">
        <v>11</v>
      </c>
      <c r="C196" s="1" t="s">
        <v>39</v>
      </c>
      <c r="D196" s="3">
        <v>44141</v>
      </c>
      <c r="E196" s="1">
        <v>673</v>
      </c>
      <c r="F196" s="1">
        <v>20247.87</v>
      </c>
      <c r="G196" s="1">
        <f t="shared" si="3"/>
        <v>4061736.7100000004</v>
      </c>
      <c r="H196" s="1">
        <v>6035.27</v>
      </c>
      <c r="I196" s="1">
        <v>13626816.51</v>
      </c>
      <c r="J196" s="1" t="s">
        <v>22</v>
      </c>
      <c r="K196" s="1" t="s">
        <v>14</v>
      </c>
    </row>
    <row r="197" spans="1:11" ht="15.75" customHeight="1" x14ac:dyDescent="0.25">
      <c r="A197" s="1" t="s">
        <v>15</v>
      </c>
      <c r="B197" s="1" t="s">
        <v>31</v>
      </c>
      <c r="C197" s="1" t="s">
        <v>39</v>
      </c>
      <c r="D197" s="3">
        <v>44387</v>
      </c>
      <c r="E197" s="1">
        <v>795</v>
      </c>
      <c r="F197" s="1">
        <v>39866.44</v>
      </c>
      <c r="G197" s="1">
        <f t="shared" si="3"/>
        <v>7131221.5499999998</v>
      </c>
      <c r="H197" s="1">
        <v>8970.09</v>
      </c>
      <c r="I197" s="1">
        <v>31693819.800000001</v>
      </c>
      <c r="J197" s="1" t="s">
        <v>41</v>
      </c>
      <c r="K197" s="1" t="s">
        <v>14</v>
      </c>
    </row>
    <row r="198" spans="1:11" ht="15.75" customHeight="1" x14ac:dyDescent="0.25">
      <c r="A198" s="1" t="s">
        <v>32</v>
      </c>
      <c r="B198" s="1" t="s">
        <v>31</v>
      </c>
      <c r="C198" s="1" t="s">
        <v>27</v>
      </c>
      <c r="D198" s="3">
        <v>44425</v>
      </c>
      <c r="E198" s="1">
        <v>293</v>
      </c>
      <c r="F198" s="1">
        <v>35250.959999999999</v>
      </c>
      <c r="G198" s="1">
        <f t="shared" si="3"/>
        <v>1298836.77</v>
      </c>
      <c r="H198" s="1">
        <v>4432.8900000000003</v>
      </c>
      <c r="I198" s="1">
        <v>10328531.279999999</v>
      </c>
      <c r="J198" s="1" t="s">
        <v>13</v>
      </c>
      <c r="K198" s="1" t="s">
        <v>14</v>
      </c>
    </row>
    <row r="199" spans="1:11" ht="15.75" customHeight="1" x14ac:dyDescent="0.25">
      <c r="A199" s="1" t="s">
        <v>23</v>
      </c>
      <c r="B199" s="1" t="s">
        <v>33</v>
      </c>
      <c r="C199" s="1" t="s">
        <v>29</v>
      </c>
      <c r="D199" s="3">
        <v>44611</v>
      </c>
      <c r="E199" s="1">
        <v>679</v>
      </c>
      <c r="F199" s="1">
        <v>35641.08</v>
      </c>
      <c r="G199" s="1">
        <f t="shared" si="3"/>
        <v>4363165.7299999995</v>
      </c>
      <c r="H199" s="1">
        <v>6425.87</v>
      </c>
      <c r="I199" s="1">
        <v>24200293.32</v>
      </c>
      <c r="J199" s="1" t="s">
        <v>22</v>
      </c>
      <c r="K199" s="1" t="s">
        <v>14</v>
      </c>
    </row>
    <row r="200" spans="1:11" ht="15.75" customHeight="1" x14ac:dyDescent="0.25">
      <c r="A200" s="1" t="s">
        <v>35</v>
      </c>
      <c r="B200" s="1" t="s">
        <v>20</v>
      </c>
      <c r="C200" s="1" t="s">
        <v>21</v>
      </c>
      <c r="D200" s="3">
        <v>44613</v>
      </c>
      <c r="E200" s="1">
        <v>331</v>
      </c>
      <c r="F200" s="1">
        <v>27941.06</v>
      </c>
      <c r="G200" s="1">
        <f t="shared" si="3"/>
        <v>665803.19000000006</v>
      </c>
      <c r="H200" s="1">
        <v>2011.49</v>
      </c>
      <c r="I200" s="1">
        <v>9248490.8599999994</v>
      </c>
      <c r="J200" s="1" t="s">
        <v>41</v>
      </c>
      <c r="K200" s="1" t="s">
        <v>14</v>
      </c>
    </row>
    <row r="201" spans="1:11" ht="15.75" customHeight="1" x14ac:dyDescent="0.25">
      <c r="A201" s="1" t="s">
        <v>18</v>
      </c>
      <c r="B201" s="1" t="s">
        <v>33</v>
      </c>
      <c r="C201" s="1" t="s">
        <v>17</v>
      </c>
      <c r="D201" s="3">
        <v>44597</v>
      </c>
      <c r="E201" s="1">
        <v>928</v>
      </c>
      <c r="F201" s="1">
        <v>22893.46</v>
      </c>
      <c r="G201" s="1">
        <f t="shared" si="3"/>
        <v>4106427.84</v>
      </c>
      <c r="H201" s="1">
        <v>4425.03</v>
      </c>
      <c r="I201" s="1">
        <v>21245130.879999999</v>
      </c>
      <c r="J201" s="1" t="s">
        <v>13</v>
      </c>
      <c r="K201" s="1" t="s">
        <v>14</v>
      </c>
    </row>
    <row r="202" spans="1:11" ht="15.75" customHeight="1" x14ac:dyDescent="0.25">
      <c r="A202" s="1" t="s">
        <v>32</v>
      </c>
      <c r="B202" s="1" t="s">
        <v>16</v>
      </c>
      <c r="C202" s="1" t="s">
        <v>34</v>
      </c>
      <c r="D202" s="3">
        <v>44156</v>
      </c>
      <c r="E202" s="1">
        <v>706</v>
      </c>
      <c r="F202" s="1">
        <v>35409.89</v>
      </c>
      <c r="G202" s="1">
        <f t="shared" si="3"/>
        <v>4603120</v>
      </c>
      <c r="H202" s="1">
        <v>6520</v>
      </c>
      <c r="I202" s="1">
        <v>24999382.34</v>
      </c>
      <c r="J202" s="1" t="s">
        <v>41</v>
      </c>
      <c r="K202" s="1" t="s">
        <v>14</v>
      </c>
    </row>
    <row r="203" spans="1:11" ht="15.75" customHeight="1" x14ac:dyDescent="0.25">
      <c r="A203" s="1" t="s">
        <v>10</v>
      </c>
      <c r="B203" s="1" t="s">
        <v>28</v>
      </c>
      <c r="C203" s="1" t="s">
        <v>21</v>
      </c>
      <c r="D203" s="3">
        <v>44867</v>
      </c>
      <c r="E203" s="1">
        <v>877</v>
      </c>
      <c r="F203" s="1">
        <v>36520.61</v>
      </c>
      <c r="G203" s="1">
        <f t="shared" si="3"/>
        <v>5447213.6299999999</v>
      </c>
      <c r="H203" s="1">
        <v>6211.19</v>
      </c>
      <c r="I203" s="1">
        <v>32028574.969999999</v>
      </c>
      <c r="J203" s="1" t="s">
        <v>13</v>
      </c>
      <c r="K203" s="1" t="s">
        <v>14</v>
      </c>
    </row>
    <row r="204" spans="1:11" ht="15.75" customHeight="1" x14ac:dyDescent="0.25">
      <c r="A204" s="1" t="s">
        <v>10</v>
      </c>
      <c r="B204" s="1" t="s">
        <v>28</v>
      </c>
      <c r="C204" s="1" t="s">
        <v>29</v>
      </c>
      <c r="D204" s="3">
        <v>44441</v>
      </c>
      <c r="E204" s="1">
        <v>957</v>
      </c>
      <c r="F204" s="1">
        <v>27374.69</v>
      </c>
      <c r="G204" s="1">
        <f t="shared" si="3"/>
        <v>8861121.3900000006</v>
      </c>
      <c r="H204" s="1">
        <v>9259.27</v>
      </c>
      <c r="I204" s="1">
        <v>26197578.329999998</v>
      </c>
      <c r="J204" s="1" t="s">
        <v>19</v>
      </c>
      <c r="K204" s="1" t="s">
        <v>14</v>
      </c>
    </row>
    <row r="205" spans="1:11" ht="15.75" customHeight="1" x14ac:dyDescent="0.25">
      <c r="A205" s="1" t="s">
        <v>18</v>
      </c>
      <c r="B205" s="1" t="s">
        <v>33</v>
      </c>
      <c r="C205" s="1" t="s">
        <v>21</v>
      </c>
      <c r="D205" s="3">
        <v>44216</v>
      </c>
      <c r="E205" s="1">
        <v>766</v>
      </c>
      <c r="F205" s="1">
        <v>13513.38</v>
      </c>
      <c r="G205" s="1">
        <f t="shared" si="3"/>
        <v>3182730</v>
      </c>
      <c r="H205" s="1">
        <v>4155</v>
      </c>
      <c r="I205" s="1">
        <v>10351249.08</v>
      </c>
      <c r="J205" s="1" t="s">
        <v>13</v>
      </c>
      <c r="K205" s="1" t="s">
        <v>14</v>
      </c>
    </row>
    <row r="206" spans="1:11" ht="15.75" customHeight="1" x14ac:dyDescent="0.25">
      <c r="A206" s="1" t="s">
        <v>32</v>
      </c>
      <c r="B206" s="1" t="s">
        <v>24</v>
      </c>
      <c r="C206" s="1" t="s">
        <v>30</v>
      </c>
      <c r="D206" s="3">
        <v>44896</v>
      </c>
      <c r="E206" s="1">
        <v>223</v>
      </c>
      <c r="F206" s="1">
        <v>41689.96</v>
      </c>
      <c r="G206" s="1">
        <f t="shared" si="3"/>
        <v>1599547.78</v>
      </c>
      <c r="H206" s="1">
        <v>7172.86</v>
      </c>
      <c r="I206" s="1">
        <v>9296861.0800000001</v>
      </c>
      <c r="J206" s="1" t="s">
        <v>13</v>
      </c>
      <c r="K206" s="1" t="s">
        <v>14</v>
      </c>
    </row>
    <row r="207" spans="1:11" ht="15.75" customHeight="1" x14ac:dyDescent="0.25">
      <c r="A207" s="1" t="s">
        <v>32</v>
      </c>
      <c r="B207" s="1" t="s">
        <v>33</v>
      </c>
      <c r="C207" s="1" t="s">
        <v>17</v>
      </c>
      <c r="D207" s="3">
        <v>45140</v>
      </c>
      <c r="E207" s="1">
        <v>998</v>
      </c>
      <c r="F207" s="1">
        <v>30576.799999999999</v>
      </c>
      <c r="G207" s="1">
        <f t="shared" si="3"/>
        <v>2137905.62</v>
      </c>
      <c r="H207" s="1">
        <v>2142.19</v>
      </c>
      <c r="I207" s="1">
        <v>30515646.399999999</v>
      </c>
      <c r="J207" s="1" t="s">
        <v>13</v>
      </c>
      <c r="K207" s="1" t="s">
        <v>14</v>
      </c>
    </row>
    <row r="208" spans="1:11" ht="15.75" customHeight="1" x14ac:dyDescent="0.25">
      <c r="A208" s="1" t="s">
        <v>15</v>
      </c>
      <c r="B208" s="1" t="s">
        <v>28</v>
      </c>
      <c r="C208" s="1" t="s">
        <v>12</v>
      </c>
      <c r="D208" s="3">
        <v>44858</v>
      </c>
      <c r="E208" s="1">
        <v>301</v>
      </c>
      <c r="F208" s="1">
        <v>15004.45</v>
      </c>
      <c r="G208" s="1">
        <f t="shared" si="3"/>
        <v>2793689.3600000003</v>
      </c>
      <c r="H208" s="1">
        <v>9281.36</v>
      </c>
      <c r="I208" s="1">
        <v>4516339.45</v>
      </c>
      <c r="J208" s="1" t="s">
        <v>13</v>
      </c>
      <c r="K208" s="1" t="s">
        <v>14</v>
      </c>
    </row>
    <row r="209" spans="1:11" ht="15.75" customHeight="1" x14ac:dyDescent="0.25">
      <c r="A209" s="1" t="s">
        <v>23</v>
      </c>
      <c r="B209" s="1" t="s">
        <v>31</v>
      </c>
      <c r="C209" s="1" t="s">
        <v>30</v>
      </c>
      <c r="D209" s="3">
        <v>44623</v>
      </c>
      <c r="E209" s="1">
        <v>757</v>
      </c>
      <c r="F209" s="1">
        <v>33275.53</v>
      </c>
      <c r="G209" s="1">
        <f t="shared" si="3"/>
        <v>6165076.1299999999</v>
      </c>
      <c r="H209" s="1">
        <v>8144.09</v>
      </c>
      <c r="I209" s="1">
        <v>25189576.210000001</v>
      </c>
      <c r="J209" s="1" t="s">
        <v>13</v>
      </c>
      <c r="K209" s="1" t="s">
        <v>14</v>
      </c>
    </row>
    <row r="210" spans="1:11" ht="15.75" customHeight="1" x14ac:dyDescent="0.25">
      <c r="A210" s="1" t="s">
        <v>18</v>
      </c>
      <c r="B210" s="1" t="s">
        <v>26</v>
      </c>
      <c r="C210" s="1" t="s">
        <v>17</v>
      </c>
      <c r="D210" s="3">
        <v>44636</v>
      </c>
      <c r="E210" s="1">
        <v>967</v>
      </c>
      <c r="F210" s="1">
        <v>17287.05</v>
      </c>
      <c r="G210" s="1">
        <f t="shared" si="3"/>
        <v>9498502.5499999989</v>
      </c>
      <c r="H210" s="1">
        <v>9822.65</v>
      </c>
      <c r="I210" s="1">
        <v>16716577.35</v>
      </c>
      <c r="J210" s="1" t="s">
        <v>13</v>
      </c>
      <c r="K210" s="1" t="s">
        <v>14</v>
      </c>
    </row>
    <row r="211" spans="1:11" ht="15.75" customHeight="1" x14ac:dyDescent="0.25">
      <c r="A211" s="1" t="s">
        <v>18</v>
      </c>
      <c r="B211" s="1" t="s">
        <v>28</v>
      </c>
      <c r="C211" s="1" t="s">
        <v>17</v>
      </c>
      <c r="D211" s="3">
        <v>43874</v>
      </c>
      <c r="E211" s="1">
        <v>531</v>
      </c>
      <c r="F211" s="1">
        <v>16488.41</v>
      </c>
      <c r="G211" s="1">
        <f t="shared" si="3"/>
        <v>4137164.37</v>
      </c>
      <c r="H211" s="1">
        <v>7791.27</v>
      </c>
      <c r="I211" s="1">
        <v>8755345.7100000009</v>
      </c>
      <c r="J211" s="1" t="s">
        <v>22</v>
      </c>
      <c r="K211" s="1" t="s">
        <v>14</v>
      </c>
    </row>
    <row r="212" spans="1:11" ht="15.75" customHeight="1" x14ac:dyDescent="0.25">
      <c r="A212" s="1" t="s">
        <v>32</v>
      </c>
      <c r="B212" s="1" t="s">
        <v>38</v>
      </c>
      <c r="C212" s="1" t="s">
        <v>30</v>
      </c>
      <c r="D212" s="3">
        <v>44837</v>
      </c>
      <c r="E212" s="1">
        <v>228</v>
      </c>
      <c r="F212" s="1">
        <v>27992.79</v>
      </c>
      <c r="G212" s="1">
        <f t="shared" si="3"/>
        <v>1055058.5999999999</v>
      </c>
      <c r="H212" s="1">
        <v>4627.45</v>
      </c>
      <c r="I212" s="1">
        <v>6382356.1200000001</v>
      </c>
      <c r="J212" s="1" t="s">
        <v>19</v>
      </c>
      <c r="K212" s="1" t="s">
        <v>14</v>
      </c>
    </row>
    <row r="213" spans="1:11" ht="15.75" customHeight="1" x14ac:dyDescent="0.25">
      <c r="A213" s="1" t="s">
        <v>23</v>
      </c>
      <c r="B213" s="1" t="s">
        <v>31</v>
      </c>
      <c r="C213" s="1" t="s">
        <v>37</v>
      </c>
      <c r="D213" s="3">
        <v>44512</v>
      </c>
      <c r="E213" s="1">
        <v>846</v>
      </c>
      <c r="F213" s="1">
        <v>35637.29</v>
      </c>
      <c r="G213" s="1">
        <f t="shared" si="3"/>
        <v>3454962.48</v>
      </c>
      <c r="H213" s="1">
        <v>4083.88</v>
      </c>
      <c r="I213" s="1">
        <v>30149147.34</v>
      </c>
      <c r="J213" s="1" t="s">
        <v>41</v>
      </c>
      <c r="K213" s="1" t="s">
        <v>14</v>
      </c>
    </row>
    <row r="214" spans="1:11" ht="15.75" customHeight="1" x14ac:dyDescent="0.25">
      <c r="A214" s="1" t="s">
        <v>15</v>
      </c>
      <c r="B214" s="1" t="s">
        <v>38</v>
      </c>
      <c r="C214" s="1" t="s">
        <v>17</v>
      </c>
      <c r="D214" s="3">
        <v>43976</v>
      </c>
      <c r="E214" s="1">
        <v>246</v>
      </c>
      <c r="F214" s="1">
        <v>28229.09</v>
      </c>
      <c r="G214" s="1">
        <f t="shared" si="3"/>
        <v>621828.96000000008</v>
      </c>
      <c r="H214" s="1">
        <v>2527.7600000000002</v>
      </c>
      <c r="I214" s="1">
        <v>6944356.1399999997</v>
      </c>
      <c r="J214" s="1" t="s">
        <v>13</v>
      </c>
      <c r="K214" s="1" t="s">
        <v>14</v>
      </c>
    </row>
    <row r="215" spans="1:11" ht="15.75" customHeight="1" x14ac:dyDescent="0.25">
      <c r="A215" s="1" t="s">
        <v>18</v>
      </c>
      <c r="B215" s="1" t="s">
        <v>28</v>
      </c>
      <c r="C215" s="1" t="s">
        <v>27</v>
      </c>
      <c r="D215" s="3">
        <v>44654</v>
      </c>
      <c r="E215" s="1">
        <v>500</v>
      </c>
      <c r="F215" s="1">
        <v>48937.95</v>
      </c>
      <c r="G215" s="1">
        <f t="shared" si="3"/>
        <v>1417890</v>
      </c>
      <c r="H215" s="1">
        <v>2835.78</v>
      </c>
      <c r="I215" s="1">
        <v>24468975</v>
      </c>
      <c r="J215" s="1" t="s">
        <v>13</v>
      </c>
      <c r="K215" s="1" t="s">
        <v>14</v>
      </c>
    </row>
    <row r="216" spans="1:11" ht="15.75" customHeight="1" x14ac:dyDescent="0.25">
      <c r="A216" s="1" t="s">
        <v>23</v>
      </c>
      <c r="B216" s="1" t="s">
        <v>16</v>
      </c>
      <c r="C216" s="1" t="s">
        <v>37</v>
      </c>
      <c r="D216" s="3">
        <v>45269</v>
      </c>
      <c r="E216" s="1">
        <v>662</v>
      </c>
      <c r="F216" s="1">
        <v>39462.230000000003</v>
      </c>
      <c r="G216" s="1">
        <f t="shared" si="3"/>
        <v>1625329.16</v>
      </c>
      <c r="H216" s="1">
        <v>2455.1799999999998</v>
      </c>
      <c r="I216" s="1">
        <v>26123996.260000002</v>
      </c>
      <c r="J216" s="1" t="s">
        <v>41</v>
      </c>
      <c r="K216" s="1" t="s">
        <v>14</v>
      </c>
    </row>
    <row r="217" spans="1:11" ht="15.75" customHeight="1" x14ac:dyDescent="0.25">
      <c r="A217" s="1" t="s">
        <v>42</v>
      </c>
      <c r="B217" s="1" t="s">
        <v>11</v>
      </c>
      <c r="C217" s="1" t="s">
        <v>17</v>
      </c>
      <c r="D217" s="3">
        <v>45030</v>
      </c>
      <c r="E217" s="1">
        <v>166</v>
      </c>
      <c r="F217" s="1">
        <v>21132.81</v>
      </c>
      <c r="G217" s="1">
        <f t="shared" si="3"/>
        <v>1203971.44</v>
      </c>
      <c r="H217" s="1">
        <v>7252.84</v>
      </c>
      <c r="I217" s="1">
        <v>3508046.46</v>
      </c>
      <c r="J217" s="1" t="s">
        <v>13</v>
      </c>
      <c r="K217" s="1" t="s">
        <v>14</v>
      </c>
    </row>
    <row r="218" spans="1:11" ht="15.75" customHeight="1" x14ac:dyDescent="0.25">
      <c r="A218" s="1" t="s">
        <v>23</v>
      </c>
      <c r="B218" s="1" t="s">
        <v>16</v>
      </c>
      <c r="C218" s="1" t="s">
        <v>30</v>
      </c>
      <c r="D218" s="3">
        <v>44634</v>
      </c>
      <c r="E218" s="1">
        <v>113</v>
      </c>
      <c r="F218" s="1">
        <v>44959.45</v>
      </c>
      <c r="G218" s="1">
        <f t="shared" si="3"/>
        <v>688411.82000000007</v>
      </c>
      <c r="H218" s="1">
        <v>6092.14</v>
      </c>
      <c r="I218" s="1">
        <v>5080417.8499999996</v>
      </c>
      <c r="J218" s="1" t="s">
        <v>13</v>
      </c>
      <c r="K218" s="1" t="s">
        <v>14</v>
      </c>
    </row>
    <row r="219" spans="1:11" ht="15.75" customHeight="1" x14ac:dyDescent="0.25">
      <c r="A219" s="1" t="s">
        <v>10</v>
      </c>
      <c r="B219" s="1" t="s">
        <v>20</v>
      </c>
      <c r="C219" s="1" t="s">
        <v>34</v>
      </c>
      <c r="D219" s="3">
        <v>45288</v>
      </c>
      <c r="E219" s="1">
        <v>763</v>
      </c>
      <c r="F219" s="1">
        <v>44083.97</v>
      </c>
      <c r="G219" s="1">
        <f t="shared" si="3"/>
        <v>1982006.95</v>
      </c>
      <c r="H219" s="1">
        <v>2597.65</v>
      </c>
      <c r="I219" s="1">
        <v>33636069.109999999</v>
      </c>
      <c r="J219" s="1" t="s">
        <v>22</v>
      </c>
      <c r="K219" s="1" t="s">
        <v>14</v>
      </c>
    </row>
    <row r="220" spans="1:11" ht="15.75" customHeight="1" x14ac:dyDescent="0.25">
      <c r="A220" s="1" t="s">
        <v>32</v>
      </c>
      <c r="B220" s="1" t="s">
        <v>31</v>
      </c>
      <c r="C220" s="1" t="s">
        <v>30</v>
      </c>
      <c r="D220" s="3">
        <v>44395</v>
      </c>
      <c r="E220" s="1">
        <v>319</v>
      </c>
      <c r="F220" s="1">
        <v>26580.33</v>
      </c>
      <c r="G220" s="1">
        <f t="shared" si="3"/>
        <v>3040452.8000000003</v>
      </c>
      <c r="H220" s="1">
        <v>9531.2000000000007</v>
      </c>
      <c r="I220" s="1">
        <v>8479125.2699999996</v>
      </c>
      <c r="J220" s="1" t="s">
        <v>13</v>
      </c>
      <c r="K220" s="1" t="s">
        <v>14</v>
      </c>
    </row>
    <row r="221" spans="1:11" ht="15.75" customHeight="1" x14ac:dyDescent="0.25">
      <c r="A221" s="1" t="s">
        <v>40</v>
      </c>
      <c r="B221" s="1" t="s">
        <v>24</v>
      </c>
      <c r="C221" s="1" t="s">
        <v>27</v>
      </c>
      <c r="D221" s="3">
        <v>44879</v>
      </c>
      <c r="E221" s="1">
        <v>167</v>
      </c>
      <c r="F221" s="1">
        <v>22070.13</v>
      </c>
      <c r="G221" s="1">
        <f t="shared" si="3"/>
        <v>429555.73</v>
      </c>
      <c r="H221" s="1">
        <v>2572.19</v>
      </c>
      <c r="I221" s="1">
        <v>3685711.71</v>
      </c>
      <c r="J221" s="1" t="s">
        <v>19</v>
      </c>
      <c r="K221" s="1" t="s">
        <v>14</v>
      </c>
    </row>
    <row r="222" spans="1:11" ht="15.75" customHeight="1" x14ac:dyDescent="0.25">
      <c r="A222" s="1" t="s">
        <v>18</v>
      </c>
      <c r="B222" s="1" t="s">
        <v>24</v>
      </c>
      <c r="C222" s="1" t="s">
        <v>12</v>
      </c>
      <c r="D222" s="3">
        <v>44643</v>
      </c>
      <c r="E222" s="1">
        <v>554</v>
      </c>
      <c r="F222" s="1">
        <v>12910.73</v>
      </c>
      <c r="G222" s="1">
        <f t="shared" si="3"/>
        <v>3387854.04</v>
      </c>
      <c r="H222" s="1">
        <v>6115.26</v>
      </c>
      <c r="I222" s="1">
        <v>7152544.4199999999</v>
      </c>
      <c r="J222" s="1" t="s">
        <v>13</v>
      </c>
      <c r="K222" s="1" t="s">
        <v>14</v>
      </c>
    </row>
    <row r="223" spans="1:11" ht="15.75" customHeight="1" x14ac:dyDescent="0.25">
      <c r="A223" s="1" t="s">
        <v>40</v>
      </c>
      <c r="B223" s="1" t="s">
        <v>36</v>
      </c>
      <c r="C223" s="1" t="s">
        <v>34</v>
      </c>
      <c r="D223" s="3">
        <v>45012</v>
      </c>
      <c r="E223" s="1">
        <v>684</v>
      </c>
      <c r="F223" s="1">
        <v>42655.08</v>
      </c>
      <c r="G223" s="1">
        <f t="shared" si="3"/>
        <v>2834769.5999999996</v>
      </c>
      <c r="H223" s="1">
        <v>4144.3999999999996</v>
      </c>
      <c r="I223" s="1">
        <v>29176074.719999999</v>
      </c>
      <c r="J223" s="1" t="s">
        <v>13</v>
      </c>
      <c r="K223" s="1" t="s">
        <v>14</v>
      </c>
    </row>
    <row r="224" spans="1:11" ht="15.75" customHeight="1" x14ac:dyDescent="0.25">
      <c r="A224" s="1" t="s">
        <v>23</v>
      </c>
      <c r="B224" s="1" t="s">
        <v>36</v>
      </c>
      <c r="C224" s="1" t="s">
        <v>39</v>
      </c>
      <c r="D224" s="3">
        <v>43909</v>
      </c>
      <c r="E224" s="1">
        <v>619</v>
      </c>
      <c r="F224" s="1">
        <v>40038.51</v>
      </c>
      <c r="G224" s="1">
        <f t="shared" si="3"/>
        <v>4358156.16</v>
      </c>
      <c r="H224" s="1">
        <v>7040.64</v>
      </c>
      <c r="I224" s="1">
        <v>24783837.690000001</v>
      </c>
      <c r="J224" s="1" t="s">
        <v>41</v>
      </c>
      <c r="K224" s="1" t="s">
        <v>14</v>
      </c>
    </row>
    <row r="225" spans="1:11" ht="15.75" customHeight="1" x14ac:dyDescent="0.25">
      <c r="A225" s="1" t="s">
        <v>42</v>
      </c>
      <c r="B225" s="1" t="s">
        <v>36</v>
      </c>
      <c r="C225" s="1" t="s">
        <v>12</v>
      </c>
      <c r="D225" s="3">
        <v>44242</v>
      </c>
      <c r="E225" s="1">
        <v>520</v>
      </c>
      <c r="F225" s="1">
        <v>25128.16</v>
      </c>
      <c r="G225" s="1">
        <f t="shared" si="3"/>
        <v>2025254.4</v>
      </c>
      <c r="H225" s="1">
        <v>3894.72</v>
      </c>
      <c r="I225" s="1">
        <v>13066643.199999999</v>
      </c>
      <c r="J225" s="1" t="s">
        <v>13</v>
      </c>
      <c r="K225" s="1" t="s">
        <v>14</v>
      </c>
    </row>
    <row r="226" spans="1:11" ht="15.75" customHeight="1" x14ac:dyDescent="0.25">
      <c r="A226" s="1" t="s">
        <v>35</v>
      </c>
      <c r="B226" s="1" t="s">
        <v>11</v>
      </c>
      <c r="C226" s="1" t="s">
        <v>34</v>
      </c>
      <c r="D226" s="3">
        <v>44656</v>
      </c>
      <c r="E226" s="1">
        <v>899</v>
      </c>
      <c r="F226" s="1">
        <v>27430.43</v>
      </c>
      <c r="G226" s="1">
        <f t="shared" si="3"/>
        <v>8454249.9399999995</v>
      </c>
      <c r="H226" s="1">
        <v>9404.06</v>
      </c>
      <c r="I226" s="1">
        <v>24659956.57</v>
      </c>
      <c r="J226" s="1" t="s">
        <v>19</v>
      </c>
      <c r="K226" s="1" t="s">
        <v>14</v>
      </c>
    </row>
    <row r="227" spans="1:11" ht="15.75" customHeight="1" x14ac:dyDescent="0.25">
      <c r="A227" s="1" t="s">
        <v>32</v>
      </c>
      <c r="B227" s="1" t="s">
        <v>31</v>
      </c>
      <c r="C227" s="1" t="s">
        <v>21</v>
      </c>
      <c r="D227" s="3">
        <v>44675</v>
      </c>
      <c r="E227" s="1">
        <v>179</v>
      </c>
      <c r="F227" s="1">
        <v>11948.5</v>
      </c>
      <c r="G227" s="1">
        <f t="shared" si="3"/>
        <v>1533244.1900000002</v>
      </c>
      <c r="H227" s="1">
        <v>8565.61</v>
      </c>
      <c r="I227" s="1">
        <v>2138781.5</v>
      </c>
      <c r="J227" s="1" t="s">
        <v>13</v>
      </c>
      <c r="K227" s="1" t="s">
        <v>14</v>
      </c>
    </row>
    <row r="228" spans="1:11" ht="15.75" customHeight="1" x14ac:dyDescent="0.25">
      <c r="A228" s="1" t="s">
        <v>32</v>
      </c>
      <c r="B228" s="1" t="s">
        <v>31</v>
      </c>
      <c r="C228" s="1" t="s">
        <v>12</v>
      </c>
      <c r="D228" s="3">
        <v>44144</v>
      </c>
      <c r="E228" s="1">
        <v>481</v>
      </c>
      <c r="F228" s="1">
        <v>28731.34</v>
      </c>
      <c r="G228" s="1">
        <f t="shared" si="3"/>
        <v>3748067.44</v>
      </c>
      <c r="H228" s="1">
        <v>7792.24</v>
      </c>
      <c r="I228" s="1">
        <v>13819774.539999999</v>
      </c>
      <c r="J228" s="1" t="s">
        <v>41</v>
      </c>
      <c r="K228" s="1" t="s">
        <v>14</v>
      </c>
    </row>
    <row r="229" spans="1:11" ht="15.75" customHeight="1" x14ac:dyDescent="0.25">
      <c r="A229" s="1" t="s">
        <v>32</v>
      </c>
      <c r="B229" s="1" t="s">
        <v>33</v>
      </c>
      <c r="C229" s="1" t="s">
        <v>37</v>
      </c>
      <c r="D229" s="3">
        <v>43903</v>
      </c>
      <c r="E229" s="1">
        <v>592</v>
      </c>
      <c r="F229" s="1">
        <v>10021.32</v>
      </c>
      <c r="G229" s="1">
        <f t="shared" si="3"/>
        <v>4295184.96</v>
      </c>
      <c r="H229" s="1">
        <v>7255.38</v>
      </c>
      <c r="I229" s="1">
        <v>5932621.4400000004</v>
      </c>
      <c r="J229" s="1" t="s">
        <v>13</v>
      </c>
      <c r="K229" s="1" t="s">
        <v>14</v>
      </c>
    </row>
    <row r="230" spans="1:11" ht="15.75" customHeight="1" x14ac:dyDescent="0.25">
      <c r="A230" s="1" t="s">
        <v>42</v>
      </c>
      <c r="B230" s="1" t="s">
        <v>11</v>
      </c>
      <c r="C230" s="1" t="s">
        <v>27</v>
      </c>
      <c r="D230" s="3">
        <v>44680</v>
      </c>
      <c r="E230" s="1">
        <v>339</v>
      </c>
      <c r="F230" s="1">
        <v>45625.14</v>
      </c>
      <c r="G230" s="1">
        <f t="shared" si="3"/>
        <v>1686141.93</v>
      </c>
      <c r="H230" s="1">
        <v>4973.87</v>
      </c>
      <c r="I230" s="1">
        <v>15466922.460000001</v>
      </c>
      <c r="J230" s="1" t="s">
        <v>13</v>
      </c>
      <c r="K230" s="1" t="s">
        <v>14</v>
      </c>
    </row>
    <row r="231" spans="1:11" ht="15.75" customHeight="1" x14ac:dyDescent="0.25">
      <c r="A231" s="1" t="s">
        <v>35</v>
      </c>
      <c r="B231" s="1" t="s">
        <v>31</v>
      </c>
      <c r="C231" s="1" t="s">
        <v>37</v>
      </c>
      <c r="D231" s="3">
        <v>44119</v>
      </c>
      <c r="E231" s="1">
        <v>686</v>
      </c>
      <c r="F231" s="1">
        <v>20272.96</v>
      </c>
      <c r="G231" s="1">
        <f t="shared" si="3"/>
        <v>6059870.1799999997</v>
      </c>
      <c r="H231" s="1">
        <v>8833.6299999999992</v>
      </c>
      <c r="I231" s="1">
        <v>13907250.560000001</v>
      </c>
      <c r="J231" s="1" t="s">
        <v>13</v>
      </c>
      <c r="K231" s="1" t="s">
        <v>14</v>
      </c>
    </row>
    <row r="232" spans="1:11" ht="15.75" customHeight="1" x14ac:dyDescent="0.25">
      <c r="A232" s="1" t="s">
        <v>18</v>
      </c>
      <c r="B232" s="1" t="s">
        <v>24</v>
      </c>
      <c r="C232" s="1" t="s">
        <v>30</v>
      </c>
      <c r="D232" s="3">
        <v>44939</v>
      </c>
      <c r="E232" s="1">
        <v>787</v>
      </c>
      <c r="F232" s="1">
        <v>28262.15</v>
      </c>
      <c r="G232" s="1">
        <f t="shared" si="3"/>
        <v>3666082.1</v>
      </c>
      <c r="H232" s="1">
        <v>4658.3</v>
      </c>
      <c r="I232" s="1">
        <v>22242312.050000001</v>
      </c>
      <c r="J232" s="1" t="s">
        <v>13</v>
      </c>
      <c r="K232" s="1" t="s">
        <v>14</v>
      </c>
    </row>
    <row r="233" spans="1:11" ht="15.75" customHeight="1" x14ac:dyDescent="0.25">
      <c r="A233" s="1" t="s">
        <v>23</v>
      </c>
      <c r="B233" s="1" t="s">
        <v>36</v>
      </c>
      <c r="C233" s="1" t="s">
        <v>27</v>
      </c>
      <c r="D233" s="3">
        <v>44487</v>
      </c>
      <c r="E233" s="1">
        <v>807</v>
      </c>
      <c r="F233" s="1">
        <v>18090.87</v>
      </c>
      <c r="G233" s="1">
        <f t="shared" si="3"/>
        <v>5863427.9699999997</v>
      </c>
      <c r="H233" s="1">
        <v>7265.71</v>
      </c>
      <c r="I233" s="1">
        <v>14599332.09</v>
      </c>
      <c r="J233" s="1" t="s">
        <v>13</v>
      </c>
      <c r="K233" s="1" t="s">
        <v>14</v>
      </c>
    </row>
    <row r="234" spans="1:11" ht="15.75" customHeight="1" x14ac:dyDescent="0.25">
      <c r="A234" s="1" t="s">
        <v>23</v>
      </c>
      <c r="B234" s="1" t="s">
        <v>33</v>
      </c>
      <c r="C234" s="1" t="s">
        <v>37</v>
      </c>
      <c r="D234" s="3">
        <v>45015</v>
      </c>
      <c r="E234" s="1">
        <v>663</v>
      </c>
      <c r="F234" s="1">
        <v>30675.14</v>
      </c>
      <c r="G234" s="1">
        <f t="shared" si="3"/>
        <v>1805773.3199999998</v>
      </c>
      <c r="H234" s="1">
        <v>2723.64</v>
      </c>
      <c r="I234" s="1">
        <v>20337617.82</v>
      </c>
      <c r="J234" s="1" t="s">
        <v>41</v>
      </c>
      <c r="K234" s="1" t="s">
        <v>14</v>
      </c>
    </row>
    <row r="235" spans="1:11" ht="15.75" customHeight="1" x14ac:dyDescent="0.25">
      <c r="A235" s="1" t="s">
        <v>32</v>
      </c>
      <c r="B235" s="1" t="s">
        <v>26</v>
      </c>
      <c r="C235" s="1" t="s">
        <v>27</v>
      </c>
      <c r="D235" s="3">
        <v>45209</v>
      </c>
      <c r="E235" s="1">
        <v>561</v>
      </c>
      <c r="F235" s="1">
        <v>12953.71</v>
      </c>
      <c r="G235" s="1">
        <f t="shared" si="3"/>
        <v>1439352.09</v>
      </c>
      <c r="H235" s="1">
        <v>2565.69</v>
      </c>
      <c r="I235" s="1">
        <v>7267031.3099999996</v>
      </c>
      <c r="J235" s="1" t="s">
        <v>13</v>
      </c>
      <c r="K235" s="1" t="s">
        <v>14</v>
      </c>
    </row>
    <row r="236" spans="1:11" ht="15.75" customHeight="1" x14ac:dyDescent="0.25">
      <c r="A236" s="1" t="s">
        <v>18</v>
      </c>
      <c r="B236" s="1" t="s">
        <v>24</v>
      </c>
      <c r="C236" s="1" t="s">
        <v>21</v>
      </c>
      <c r="D236" s="3">
        <v>44635</v>
      </c>
      <c r="E236" s="1">
        <v>163</v>
      </c>
      <c r="F236" s="1">
        <v>16244.54</v>
      </c>
      <c r="G236" s="1">
        <f t="shared" si="3"/>
        <v>1609566.3199999998</v>
      </c>
      <c r="H236" s="1">
        <v>9874.64</v>
      </c>
      <c r="I236" s="1">
        <v>2647860.02</v>
      </c>
      <c r="J236" s="1" t="s">
        <v>13</v>
      </c>
      <c r="K236" s="1" t="s">
        <v>14</v>
      </c>
    </row>
    <row r="237" spans="1:11" ht="15.75" customHeight="1" x14ac:dyDescent="0.25">
      <c r="A237" s="1" t="s">
        <v>35</v>
      </c>
      <c r="B237" s="1" t="s">
        <v>31</v>
      </c>
      <c r="C237" s="1" t="s">
        <v>39</v>
      </c>
      <c r="D237" s="3">
        <v>44143</v>
      </c>
      <c r="E237" s="1">
        <v>467</v>
      </c>
      <c r="F237" s="1">
        <v>17621.38</v>
      </c>
      <c r="G237" s="1">
        <f t="shared" si="3"/>
        <v>2273239.25</v>
      </c>
      <c r="H237" s="1">
        <v>4867.75</v>
      </c>
      <c r="I237" s="1">
        <v>8229184.46</v>
      </c>
      <c r="J237" s="1" t="s">
        <v>13</v>
      </c>
      <c r="K237" s="1" t="s">
        <v>14</v>
      </c>
    </row>
    <row r="238" spans="1:11" ht="15.75" customHeight="1" x14ac:dyDescent="0.25">
      <c r="A238" s="1" t="s">
        <v>15</v>
      </c>
      <c r="B238" s="1" t="s">
        <v>31</v>
      </c>
      <c r="C238" s="1" t="s">
        <v>29</v>
      </c>
      <c r="D238" s="3">
        <v>45091</v>
      </c>
      <c r="E238" s="1">
        <v>211</v>
      </c>
      <c r="F238" s="1">
        <v>16085.4</v>
      </c>
      <c r="G238" s="1">
        <f t="shared" si="3"/>
        <v>1618004.9700000002</v>
      </c>
      <c r="H238" s="1">
        <v>7668.27</v>
      </c>
      <c r="I238" s="1">
        <v>3394019.4</v>
      </c>
      <c r="J238" s="1" t="s">
        <v>41</v>
      </c>
      <c r="K238" s="1" t="s">
        <v>14</v>
      </c>
    </row>
    <row r="239" spans="1:11" ht="15.75" customHeight="1" x14ac:dyDescent="0.25">
      <c r="A239" s="1" t="s">
        <v>23</v>
      </c>
      <c r="B239" s="1" t="s">
        <v>31</v>
      </c>
      <c r="C239" s="1" t="s">
        <v>29</v>
      </c>
      <c r="D239" s="3">
        <v>44671</v>
      </c>
      <c r="E239" s="1">
        <v>674</v>
      </c>
      <c r="F239" s="1">
        <v>31768.74</v>
      </c>
      <c r="G239" s="1">
        <f t="shared" si="3"/>
        <v>2678428.8199999998</v>
      </c>
      <c r="H239" s="1">
        <v>3973.93</v>
      </c>
      <c r="I239" s="1">
        <v>21412130.760000002</v>
      </c>
      <c r="J239" s="1" t="s">
        <v>13</v>
      </c>
      <c r="K239" s="1" t="s">
        <v>14</v>
      </c>
    </row>
    <row r="240" spans="1:11" ht="15.75" customHeight="1" x14ac:dyDescent="0.25">
      <c r="A240" s="1" t="s">
        <v>42</v>
      </c>
      <c r="B240" s="1" t="s">
        <v>36</v>
      </c>
      <c r="C240" s="1" t="s">
        <v>37</v>
      </c>
      <c r="D240" s="3">
        <v>44543</v>
      </c>
      <c r="E240" s="1">
        <v>564</v>
      </c>
      <c r="F240" s="1">
        <v>18024.78</v>
      </c>
      <c r="G240" s="1">
        <f t="shared" si="3"/>
        <v>5559838.6800000006</v>
      </c>
      <c r="H240" s="1">
        <v>9857.8700000000008</v>
      </c>
      <c r="I240" s="1">
        <v>10165975.92</v>
      </c>
      <c r="J240" s="1" t="s">
        <v>13</v>
      </c>
      <c r="K240" s="1" t="s">
        <v>14</v>
      </c>
    </row>
    <row r="241" spans="1:11" ht="15.75" customHeight="1" x14ac:dyDescent="0.25">
      <c r="A241" s="1" t="s">
        <v>42</v>
      </c>
      <c r="B241" s="1" t="s">
        <v>33</v>
      </c>
      <c r="C241" s="1" t="s">
        <v>29</v>
      </c>
      <c r="D241" s="3">
        <v>45277</v>
      </c>
      <c r="E241" s="1">
        <v>856</v>
      </c>
      <c r="F241" s="1">
        <v>25955.18</v>
      </c>
      <c r="G241" s="1">
        <f t="shared" si="3"/>
        <v>6912533.8399999999</v>
      </c>
      <c r="H241" s="1">
        <v>8075.39</v>
      </c>
      <c r="I241" s="1">
        <v>22217634.079999998</v>
      </c>
      <c r="J241" s="1" t="s">
        <v>22</v>
      </c>
      <c r="K241" s="1" t="s">
        <v>14</v>
      </c>
    </row>
    <row r="242" spans="1:11" ht="15.75" customHeight="1" x14ac:dyDescent="0.25">
      <c r="A242" s="1" t="s">
        <v>23</v>
      </c>
      <c r="B242" s="1" t="s">
        <v>31</v>
      </c>
      <c r="C242" s="1" t="s">
        <v>34</v>
      </c>
      <c r="D242" s="3">
        <v>45144</v>
      </c>
      <c r="E242" s="1">
        <v>228</v>
      </c>
      <c r="F242" s="1">
        <v>18716.18</v>
      </c>
      <c r="G242" s="1">
        <f t="shared" si="3"/>
        <v>1245007.6800000002</v>
      </c>
      <c r="H242" s="1">
        <v>5460.56</v>
      </c>
      <c r="I242" s="1">
        <v>4267289.04</v>
      </c>
      <c r="J242" s="1" t="s">
        <v>19</v>
      </c>
      <c r="K242" s="1" t="s">
        <v>14</v>
      </c>
    </row>
    <row r="243" spans="1:11" ht="15.75" customHeight="1" x14ac:dyDescent="0.25">
      <c r="A243" s="1" t="s">
        <v>32</v>
      </c>
      <c r="B243" s="1" t="s">
        <v>31</v>
      </c>
      <c r="C243" s="1" t="s">
        <v>39</v>
      </c>
      <c r="D243" s="3">
        <v>45028</v>
      </c>
      <c r="E243" s="1">
        <v>413</v>
      </c>
      <c r="F243" s="1">
        <v>13305.43</v>
      </c>
      <c r="G243" s="1">
        <f t="shared" si="3"/>
        <v>3213214.3400000003</v>
      </c>
      <c r="H243" s="1">
        <v>7780.18</v>
      </c>
      <c r="I243" s="1">
        <v>5495142.5899999999</v>
      </c>
      <c r="J243" s="1" t="s">
        <v>41</v>
      </c>
      <c r="K243" s="1" t="s">
        <v>14</v>
      </c>
    </row>
    <row r="244" spans="1:11" ht="15.75" customHeight="1" x14ac:dyDescent="0.25">
      <c r="A244" s="1" t="s">
        <v>40</v>
      </c>
      <c r="B244" s="1" t="s">
        <v>33</v>
      </c>
      <c r="C244" s="1" t="s">
        <v>34</v>
      </c>
      <c r="D244" s="3">
        <v>44873</v>
      </c>
      <c r="E244" s="1">
        <v>780</v>
      </c>
      <c r="F244" s="1">
        <v>16243.24</v>
      </c>
      <c r="G244" s="1">
        <f t="shared" si="3"/>
        <v>5537383.7999999998</v>
      </c>
      <c r="H244" s="1">
        <v>7099.21</v>
      </c>
      <c r="I244" s="1">
        <v>12669727.199999999</v>
      </c>
      <c r="J244" s="1" t="s">
        <v>41</v>
      </c>
      <c r="K244" s="1" t="s">
        <v>14</v>
      </c>
    </row>
    <row r="245" spans="1:11" ht="15.75" customHeight="1" x14ac:dyDescent="0.25">
      <c r="A245" s="1" t="s">
        <v>10</v>
      </c>
      <c r="B245" s="1" t="s">
        <v>24</v>
      </c>
      <c r="C245" s="1" t="s">
        <v>37</v>
      </c>
      <c r="D245" s="3">
        <v>44832</v>
      </c>
      <c r="E245" s="1">
        <v>951</v>
      </c>
      <c r="F245" s="1">
        <v>18275.439999999999</v>
      </c>
      <c r="G245" s="1">
        <f t="shared" si="3"/>
        <v>8278122.1499999994</v>
      </c>
      <c r="H245" s="1">
        <v>8704.65</v>
      </c>
      <c r="I245" s="1">
        <v>17379943.440000001</v>
      </c>
      <c r="J245" s="1" t="s">
        <v>13</v>
      </c>
      <c r="K245" s="1" t="s">
        <v>14</v>
      </c>
    </row>
    <row r="246" spans="1:11" ht="15.75" customHeight="1" x14ac:dyDescent="0.25">
      <c r="A246" s="1" t="s">
        <v>18</v>
      </c>
      <c r="B246" s="1" t="s">
        <v>24</v>
      </c>
      <c r="C246" s="1" t="s">
        <v>25</v>
      </c>
      <c r="D246" s="3">
        <v>43953</v>
      </c>
      <c r="E246" s="1">
        <v>385</v>
      </c>
      <c r="F246" s="1">
        <v>49366.58</v>
      </c>
      <c r="G246" s="1">
        <f t="shared" si="3"/>
        <v>3562266.4</v>
      </c>
      <c r="H246" s="1">
        <v>9252.64</v>
      </c>
      <c r="I246" s="1">
        <v>19006133.300000001</v>
      </c>
      <c r="J246" s="1" t="s">
        <v>19</v>
      </c>
      <c r="K246" s="1" t="s">
        <v>14</v>
      </c>
    </row>
    <row r="247" spans="1:11" ht="15.75" customHeight="1" x14ac:dyDescent="0.25">
      <c r="A247" s="1" t="s">
        <v>18</v>
      </c>
      <c r="B247" s="1" t="s">
        <v>31</v>
      </c>
      <c r="C247" s="1" t="s">
        <v>34</v>
      </c>
      <c r="D247" s="3">
        <v>44393</v>
      </c>
      <c r="E247" s="1">
        <v>182</v>
      </c>
      <c r="F247" s="1">
        <v>11360.04</v>
      </c>
      <c r="G247" s="1">
        <f t="shared" si="3"/>
        <v>623218.96000000008</v>
      </c>
      <c r="H247" s="1">
        <v>3424.28</v>
      </c>
      <c r="I247" s="1">
        <v>2067527.28</v>
      </c>
      <c r="J247" s="1" t="s">
        <v>19</v>
      </c>
      <c r="K247" s="1" t="s">
        <v>14</v>
      </c>
    </row>
    <row r="248" spans="1:11" ht="15.75" customHeight="1" x14ac:dyDescent="0.25">
      <c r="A248" s="1" t="s">
        <v>15</v>
      </c>
      <c r="B248" s="1" t="s">
        <v>31</v>
      </c>
      <c r="C248" s="1" t="s">
        <v>27</v>
      </c>
      <c r="D248" s="3">
        <v>43879</v>
      </c>
      <c r="E248" s="1">
        <v>322</v>
      </c>
      <c r="F248" s="1">
        <v>44206.36</v>
      </c>
      <c r="G248" s="1">
        <f t="shared" si="3"/>
        <v>928892.72000000009</v>
      </c>
      <c r="H248" s="1">
        <v>2884.76</v>
      </c>
      <c r="I248" s="1">
        <v>14234447.92</v>
      </c>
      <c r="J248" s="1" t="s">
        <v>13</v>
      </c>
      <c r="K248" s="1" t="s">
        <v>14</v>
      </c>
    </row>
    <row r="249" spans="1:11" ht="15.75" customHeight="1" x14ac:dyDescent="0.25">
      <c r="A249" s="1" t="s">
        <v>40</v>
      </c>
      <c r="B249" s="1" t="s">
        <v>11</v>
      </c>
      <c r="C249" s="1" t="s">
        <v>30</v>
      </c>
      <c r="D249" s="3">
        <v>44738</v>
      </c>
      <c r="E249" s="1">
        <v>486</v>
      </c>
      <c r="F249" s="1">
        <v>38153.089999999997</v>
      </c>
      <c r="G249" s="1">
        <f t="shared" si="3"/>
        <v>4800878.1000000006</v>
      </c>
      <c r="H249" s="1">
        <v>9878.35</v>
      </c>
      <c r="I249" s="1">
        <v>18542401.739999998</v>
      </c>
      <c r="J249" s="1" t="s">
        <v>22</v>
      </c>
      <c r="K249" s="1" t="s">
        <v>14</v>
      </c>
    </row>
    <row r="250" spans="1:11" ht="15.75" customHeight="1" x14ac:dyDescent="0.25">
      <c r="A250" s="1" t="s">
        <v>40</v>
      </c>
      <c r="B250" s="1" t="s">
        <v>33</v>
      </c>
      <c r="C250" s="1" t="s">
        <v>25</v>
      </c>
      <c r="D250" s="3">
        <v>45082</v>
      </c>
      <c r="E250" s="1">
        <v>460</v>
      </c>
      <c r="F250" s="1">
        <v>42176.76</v>
      </c>
      <c r="G250" s="1">
        <f t="shared" si="3"/>
        <v>1270938.5999999999</v>
      </c>
      <c r="H250" s="1">
        <v>2762.91</v>
      </c>
      <c r="I250" s="1">
        <v>19401309.600000001</v>
      </c>
      <c r="J250" s="1" t="s">
        <v>13</v>
      </c>
      <c r="K250" s="1" t="s">
        <v>14</v>
      </c>
    </row>
    <row r="251" spans="1:11" ht="15.75" customHeight="1" x14ac:dyDescent="0.25">
      <c r="A251" s="1" t="s">
        <v>10</v>
      </c>
      <c r="B251" s="1" t="s">
        <v>26</v>
      </c>
      <c r="C251" s="1" t="s">
        <v>30</v>
      </c>
      <c r="D251" s="3">
        <v>44618</v>
      </c>
      <c r="E251" s="1">
        <v>450</v>
      </c>
      <c r="F251" s="1">
        <v>47731.6</v>
      </c>
      <c r="G251" s="1">
        <f t="shared" si="3"/>
        <v>1405129.5</v>
      </c>
      <c r="H251" s="1">
        <v>3122.51</v>
      </c>
      <c r="I251" s="1">
        <v>21479220</v>
      </c>
      <c r="J251" s="1" t="s">
        <v>13</v>
      </c>
      <c r="K251" s="1" t="s">
        <v>14</v>
      </c>
    </row>
    <row r="252" spans="1:11" ht="15.75" customHeight="1" x14ac:dyDescent="0.25">
      <c r="A252" s="1" t="s">
        <v>35</v>
      </c>
      <c r="B252" s="1" t="s">
        <v>36</v>
      </c>
      <c r="C252" s="1" t="s">
        <v>34</v>
      </c>
      <c r="D252" s="3">
        <v>45228</v>
      </c>
      <c r="E252" s="1">
        <v>931</v>
      </c>
      <c r="F252" s="1">
        <v>44314.68</v>
      </c>
      <c r="G252" s="1">
        <f t="shared" si="3"/>
        <v>6987043.2800000003</v>
      </c>
      <c r="H252" s="1">
        <v>7504.88</v>
      </c>
      <c r="I252" s="1">
        <v>41256967.079999998</v>
      </c>
      <c r="J252" s="1" t="s">
        <v>13</v>
      </c>
      <c r="K252" s="1" t="s">
        <v>14</v>
      </c>
    </row>
    <row r="253" spans="1:11" ht="15.75" customHeight="1" x14ac:dyDescent="0.25">
      <c r="A253" s="1" t="s">
        <v>10</v>
      </c>
      <c r="B253" s="1" t="s">
        <v>38</v>
      </c>
      <c r="C253" s="1" t="s">
        <v>39</v>
      </c>
      <c r="D253" s="3">
        <v>44926</v>
      </c>
      <c r="E253" s="1">
        <v>383</v>
      </c>
      <c r="F253" s="1">
        <v>22247.16</v>
      </c>
      <c r="G253" s="1">
        <f t="shared" si="3"/>
        <v>946078.94</v>
      </c>
      <c r="H253" s="1">
        <v>2470.1799999999998</v>
      </c>
      <c r="I253" s="1">
        <v>8520662.2799999993</v>
      </c>
      <c r="J253" s="1" t="s">
        <v>13</v>
      </c>
      <c r="K253" s="1" t="s">
        <v>14</v>
      </c>
    </row>
    <row r="254" spans="1:11" ht="15.75" customHeight="1" x14ac:dyDescent="0.25">
      <c r="A254" s="1" t="s">
        <v>15</v>
      </c>
      <c r="B254" s="1" t="s">
        <v>20</v>
      </c>
      <c r="C254" s="1" t="s">
        <v>34</v>
      </c>
      <c r="D254" s="3">
        <v>44626</v>
      </c>
      <c r="E254" s="1">
        <v>229</v>
      </c>
      <c r="F254" s="1">
        <v>10532.67</v>
      </c>
      <c r="G254" s="1">
        <f t="shared" si="3"/>
        <v>1967638.99</v>
      </c>
      <c r="H254" s="1">
        <v>8592.31</v>
      </c>
      <c r="I254" s="1">
        <v>2411981.4300000002</v>
      </c>
      <c r="J254" s="1" t="s">
        <v>13</v>
      </c>
      <c r="K254" s="1" t="s">
        <v>14</v>
      </c>
    </row>
    <row r="255" spans="1:11" ht="15.75" customHeight="1" x14ac:dyDescent="0.25">
      <c r="A255" s="1" t="s">
        <v>32</v>
      </c>
      <c r="B255" s="1" t="s">
        <v>20</v>
      </c>
      <c r="C255" s="1" t="s">
        <v>25</v>
      </c>
      <c r="D255" s="3">
        <v>44534</v>
      </c>
      <c r="E255" s="1">
        <v>777</v>
      </c>
      <c r="F255" s="1">
        <v>30049.86</v>
      </c>
      <c r="G255" s="1">
        <f t="shared" si="3"/>
        <v>3879988.35</v>
      </c>
      <c r="H255" s="1">
        <v>4993.55</v>
      </c>
      <c r="I255" s="1">
        <v>23348741.219999999</v>
      </c>
      <c r="J255" s="1" t="s">
        <v>19</v>
      </c>
      <c r="K255" s="1" t="s">
        <v>14</v>
      </c>
    </row>
    <row r="256" spans="1:11" ht="15.75" customHeight="1" x14ac:dyDescent="0.25">
      <c r="A256" s="1" t="s">
        <v>32</v>
      </c>
      <c r="B256" s="1" t="s">
        <v>28</v>
      </c>
      <c r="C256" s="1" t="s">
        <v>29</v>
      </c>
      <c r="D256" s="3">
        <v>44251</v>
      </c>
      <c r="E256" s="1">
        <v>973</v>
      </c>
      <c r="F256" s="1">
        <v>13019.66</v>
      </c>
      <c r="G256" s="1">
        <f t="shared" si="3"/>
        <v>7592231.4299999997</v>
      </c>
      <c r="H256" s="1">
        <v>7802.91</v>
      </c>
      <c r="I256" s="1">
        <v>12668129.18</v>
      </c>
      <c r="J256" s="1" t="s">
        <v>13</v>
      </c>
      <c r="K256" s="1" t="s">
        <v>14</v>
      </c>
    </row>
    <row r="257" spans="1:11" ht="15.75" customHeight="1" x14ac:dyDescent="0.25">
      <c r="A257" s="1" t="s">
        <v>18</v>
      </c>
      <c r="B257" s="1" t="s">
        <v>28</v>
      </c>
      <c r="C257" s="1" t="s">
        <v>29</v>
      </c>
      <c r="D257" s="3">
        <v>44188</v>
      </c>
      <c r="E257" s="1">
        <v>395</v>
      </c>
      <c r="F257" s="1">
        <v>10195.24</v>
      </c>
      <c r="G257" s="1">
        <f t="shared" si="3"/>
        <v>2382971.8000000003</v>
      </c>
      <c r="H257" s="1">
        <v>6032.84</v>
      </c>
      <c r="I257" s="1">
        <v>4027119.8</v>
      </c>
      <c r="J257" s="1" t="s">
        <v>19</v>
      </c>
      <c r="K257" s="1" t="s">
        <v>14</v>
      </c>
    </row>
    <row r="258" spans="1:11" ht="15.75" customHeight="1" x14ac:dyDescent="0.25">
      <c r="A258" s="1" t="s">
        <v>15</v>
      </c>
      <c r="B258" s="1" t="s">
        <v>28</v>
      </c>
      <c r="C258" s="1" t="s">
        <v>29</v>
      </c>
      <c r="D258" s="3">
        <v>44038</v>
      </c>
      <c r="E258" s="1">
        <v>663</v>
      </c>
      <c r="F258" s="1">
        <v>11700.02</v>
      </c>
      <c r="G258" s="1">
        <f t="shared" si="3"/>
        <v>3964130.04</v>
      </c>
      <c r="H258" s="1">
        <v>5979.08</v>
      </c>
      <c r="I258" s="1">
        <v>7757113.2599999998</v>
      </c>
      <c r="J258" s="1" t="s">
        <v>41</v>
      </c>
      <c r="K258" s="1" t="s">
        <v>14</v>
      </c>
    </row>
    <row r="259" spans="1:11" ht="15.75" customHeight="1" x14ac:dyDescent="0.25">
      <c r="A259" s="1" t="s">
        <v>10</v>
      </c>
      <c r="B259" s="1" t="s">
        <v>38</v>
      </c>
      <c r="C259" s="1" t="s">
        <v>34</v>
      </c>
      <c r="D259" s="3">
        <v>44156</v>
      </c>
      <c r="E259" s="1">
        <v>504</v>
      </c>
      <c r="F259" s="1">
        <v>37053.01</v>
      </c>
      <c r="G259" s="1">
        <f t="shared" ref="G259:G322" si="4">PRODUCT(H259,E259)</f>
        <v>2214399.5999999996</v>
      </c>
      <c r="H259" s="1">
        <v>4393.6499999999996</v>
      </c>
      <c r="I259" s="1">
        <v>18674717.039999999</v>
      </c>
      <c r="J259" s="1" t="s">
        <v>13</v>
      </c>
      <c r="K259" s="1" t="s">
        <v>14</v>
      </c>
    </row>
    <row r="260" spans="1:11" ht="15.75" customHeight="1" x14ac:dyDescent="0.25">
      <c r="A260" s="1" t="s">
        <v>15</v>
      </c>
      <c r="B260" s="1" t="s">
        <v>20</v>
      </c>
      <c r="C260" s="1" t="s">
        <v>25</v>
      </c>
      <c r="D260" s="3">
        <v>44774</v>
      </c>
      <c r="E260" s="1">
        <v>461</v>
      </c>
      <c r="F260" s="1">
        <v>17111.71</v>
      </c>
      <c r="G260" s="1">
        <f t="shared" si="4"/>
        <v>2073886.87</v>
      </c>
      <c r="H260" s="1">
        <v>4498.67</v>
      </c>
      <c r="I260" s="1">
        <v>7888498.3099999996</v>
      </c>
      <c r="J260" s="1" t="s">
        <v>13</v>
      </c>
      <c r="K260" s="1" t="s">
        <v>14</v>
      </c>
    </row>
    <row r="261" spans="1:11" ht="15.75" customHeight="1" x14ac:dyDescent="0.25">
      <c r="A261" s="1" t="s">
        <v>23</v>
      </c>
      <c r="B261" s="1" t="s">
        <v>20</v>
      </c>
      <c r="C261" s="1" t="s">
        <v>39</v>
      </c>
      <c r="D261" s="3">
        <v>45256</v>
      </c>
      <c r="E261" s="1">
        <v>964</v>
      </c>
      <c r="F261" s="1">
        <v>19492.46</v>
      </c>
      <c r="G261" s="1">
        <f t="shared" si="4"/>
        <v>6760069.2800000003</v>
      </c>
      <c r="H261" s="1">
        <v>7012.52</v>
      </c>
      <c r="I261" s="1">
        <v>18790731.440000001</v>
      </c>
      <c r="J261" s="1" t="s">
        <v>22</v>
      </c>
      <c r="K261" s="1" t="s">
        <v>14</v>
      </c>
    </row>
    <row r="262" spans="1:11" ht="15.75" customHeight="1" x14ac:dyDescent="0.25">
      <c r="A262" s="1" t="s">
        <v>40</v>
      </c>
      <c r="B262" s="1" t="s">
        <v>16</v>
      </c>
      <c r="C262" s="1" t="s">
        <v>12</v>
      </c>
      <c r="D262" s="3">
        <v>45034</v>
      </c>
      <c r="E262" s="1">
        <v>464</v>
      </c>
      <c r="F262" s="1">
        <v>46932.39</v>
      </c>
      <c r="G262" s="1">
        <f t="shared" si="4"/>
        <v>4074866.5600000005</v>
      </c>
      <c r="H262" s="1">
        <v>8782.0400000000009</v>
      </c>
      <c r="I262" s="1">
        <v>21776628.960000001</v>
      </c>
      <c r="J262" s="1" t="s">
        <v>13</v>
      </c>
      <c r="K262" s="1" t="s">
        <v>14</v>
      </c>
    </row>
    <row r="263" spans="1:11" ht="15.75" customHeight="1" x14ac:dyDescent="0.25">
      <c r="A263" s="1" t="s">
        <v>35</v>
      </c>
      <c r="B263" s="1" t="s">
        <v>33</v>
      </c>
      <c r="C263" s="1" t="s">
        <v>39</v>
      </c>
      <c r="D263" s="3">
        <v>44655</v>
      </c>
      <c r="E263" s="1">
        <v>296</v>
      </c>
      <c r="F263" s="1">
        <v>10142.15</v>
      </c>
      <c r="G263" s="1">
        <f t="shared" si="4"/>
        <v>2026537.3599999999</v>
      </c>
      <c r="H263" s="1">
        <v>6846.41</v>
      </c>
      <c r="I263" s="1">
        <v>3002076.4</v>
      </c>
      <c r="J263" s="1" t="s">
        <v>13</v>
      </c>
      <c r="K263" s="1" t="s">
        <v>14</v>
      </c>
    </row>
    <row r="264" spans="1:11" ht="15.75" customHeight="1" x14ac:dyDescent="0.25">
      <c r="A264" s="1" t="s">
        <v>10</v>
      </c>
      <c r="B264" s="1" t="s">
        <v>33</v>
      </c>
      <c r="C264" s="1" t="s">
        <v>17</v>
      </c>
      <c r="D264" s="3">
        <v>44221</v>
      </c>
      <c r="E264" s="1">
        <v>371</v>
      </c>
      <c r="F264" s="1">
        <v>12445.21</v>
      </c>
      <c r="G264" s="1">
        <f t="shared" si="4"/>
        <v>1912048.6700000002</v>
      </c>
      <c r="H264" s="1">
        <v>5153.7700000000004</v>
      </c>
      <c r="I264" s="1">
        <v>4617172.91</v>
      </c>
      <c r="J264" s="1" t="s">
        <v>19</v>
      </c>
      <c r="K264" s="1" t="s">
        <v>14</v>
      </c>
    </row>
    <row r="265" spans="1:11" ht="15.75" customHeight="1" x14ac:dyDescent="0.25">
      <c r="A265" s="1" t="s">
        <v>15</v>
      </c>
      <c r="B265" s="1" t="s">
        <v>28</v>
      </c>
      <c r="C265" s="1" t="s">
        <v>37</v>
      </c>
      <c r="D265" s="3">
        <v>45112</v>
      </c>
      <c r="E265" s="1">
        <v>883</v>
      </c>
      <c r="F265" s="1">
        <v>14518.98</v>
      </c>
      <c r="G265" s="1">
        <f t="shared" si="4"/>
        <v>2045390.0299999998</v>
      </c>
      <c r="H265" s="1">
        <v>2316.41</v>
      </c>
      <c r="I265" s="1">
        <v>12820259.34</v>
      </c>
      <c r="J265" s="1" t="s">
        <v>22</v>
      </c>
      <c r="K265" s="1" t="s">
        <v>14</v>
      </c>
    </row>
    <row r="266" spans="1:11" ht="15.75" customHeight="1" x14ac:dyDescent="0.25">
      <c r="A266" s="1" t="s">
        <v>32</v>
      </c>
      <c r="B266" s="1" t="s">
        <v>11</v>
      </c>
      <c r="C266" s="1" t="s">
        <v>21</v>
      </c>
      <c r="D266" s="3">
        <v>44090</v>
      </c>
      <c r="E266" s="1">
        <v>158</v>
      </c>
      <c r="F266" s="1">
        <v>33199.440000000002</v>
      </c>
      <c r="G266" s="1">
        <f t="shared" si="4"/>
        <v>836624.22</v>
      </c>
      <c r="H266" s="1">
        <v>5295.09</v>
      </c>
      <c r="I266" s="1">
        <v>5245511.5199999996</v>
      </c>
      <c r="J266" s="1" t="s">
        <v>13</v>
      </c>
      <c r="K266" s="1" t="s">
        <v>14</v>
      </c>
    </row>
    <row r="267" spans="1:11" ht="15.75" customHeight="1" x14ac:dyDescent="0.25">
      <c r="A267" s="1" t="s">
        <v>42</v>
      </c>
      <c r="B267" s="1" t="s">
        <v>11</v>
      </c>
      <c r="C267" s="1" t="s">
        <v>21</v>
      </c>
      <c r="D267" s="3">
        <v>44146</v>
      </c>
      <c r="E267" s="1">
        <v>839</v>
      </c>
      <c r="F267" s="1">
        <v>20194.91</v>
      </c>
      <c r="G267" s="1">
        <f t="shared" si="4"/>
        <v>3398730.27</v>
      </c>
      <c r="H267" s="1">
        <v>4050.93</v>
      </c>
      <c r="I267" s="1">
        <v>16943529.489999998</v>
      </c>
      <c r="J267" s="1" t="s">
        <v>41</v>
      </c>
      <c r="K267" s="1" t="s">
        <v>14</v>
      </c>
    </row>
    <row r="268" spans="1:11" ht="15.75" customHeight="1" x14ac:dyDescent="0.25">
      <c r="A268" s="1" t="s">
        <v>42</v>
      </c>
      <c r="B268" s="1" t="s">
        <v>28</v>
      </c>
      <c r="C268" s="1" t="s">
        <v>30</v>
      </c>
      <c r="D268" s="3">
        <v>44721</v>
      </c>
      <c r="E268" s="1">
        <v>752</v>
      </c>
      <c r="F268" s="1">
        <v>33682.199999999997</v>
      </c>
      <c r="G268" s="1">
        <f t="shared" si="4"/>
        <v>1591765.92</v>
      </c>
      <c r="H268" s="1">
        <v>2116.71</v>
      </c>
      <c r="I268" s="1">
        <v>25329014.399999999</v>
      </c>
      <c r="J268" s="1" t="s">
        <v>13</v>
      </c>
      <c r="K268" s="1" t="s">
        <v>14</v>
      </c>
    </row>
    <row r="269" spans="1:11" ht="15.75" customHeight="1" x14ac:dyDescent="0.25">
      <c r="A269" s="1" t="s">
        <v>32</v>
      </c>
      <c r="B269" s="1" t="s">
        <v>36</v>
      </c>
      <c r="C269" s="1" t="s">
        <v>29</v>
      </c>
      <c r="D269" s="3">
        <v>45167</v>
      </c>
      <c r="E269" s="1">
        <v>296</v>
      </c>
      <c r="F269" s="1">
        <v>28499.89</v>
      </c>
      <c r="G269" s="1">
        <f t="shared" si="4"/>
        <v>1455819.76</v>
      </c>
      <c r="H269" s="1">
        <v>4918.3100000000004</v>
      </c>
      <c r="I269" s="1">
        <v>8435967.4399999995</v>
      </c>
      <c r="J269" s="1" t="s">
        <v>19</v>
      </c>
      <c r="K269" s="1" t="s">
        <v>14</v>
      </c>
    </row>
    <row r="270" spans="1:11" ht="15.75" customHeight="1" x14ac:dyDescent="0.25">
      <c r="A270" s="1" t="s">
        <v>42</v>
      </c>
      <c r="B270" s="1" t="s">
        <v>28</v>
      </c>
      <c r="C270" s="1" t="s">
        <v>25</v>
      </c>
      <c r="D270" s="3">
        <v>45260</v>
      </c>
      <c r="E270" s="1">
        <v>896</v>
      </c>
      <c r="F270" s="1">
        <v>37856.44</v>
      </c>
      <c r="G270" s="1">
        <f t="shared" si="4"/>
        <v>7957160.96</v>
      </c>
      <c r="H270" s="1">
        <v>8880.76</v>
      </c>
      <c r="I270" s="1">
        <v>33919370.240000002</v>
      </c>
      <c r="J270" s="1" t="s">
        <v>13</v>
      </c>
      <c r="K270" s="1" t="s">
        <v>14</v>
      </c>
    </row>
    <row r="271" spans="1:11" ht="15.75" customHeight="1" x14ac:dyDescent="0.25">
      <c r="A271" s="1" t="s">
        <v>15</v>
      </c>
      <c r="B271" s="1" t="s">
        <v>38</v>
      </c>
      <c r="C271" s="1" t="s">
        <v>29</v>
      </c>
      <c r="D271" s="3">
        <v>44254</v>
      </c>
      <c r="E271" s="1">
        <v>919</v>
      </c>
      <c r="F271" s="1">
        <v>12736.81</v>
      </c>
      <c r="G271" s="1">
        <f t="shared" si="4"/>
        <v>4934267.2300000004</v>
      </c>
      <c r="H271" s="1">
        <v>5369.17</v>
      </c>
      <c r="I271" s="1">
        <v>11705128.390000001</v>
      </c>
      <c r="J271" s="1" t="s">
        <v>13</v>
      </c>
      <c r="K271" s="1" t="s">
        <v>14</v>
      </c>
    </row>
    <row r="272" spans="1:11" ht="15.75" customHeight="1" x14ac:dyDescent="0.25">
      <c r="A272" s="1" t="s">
        <v>10</v>
      </c>
      <c r="B272" s="1" t="s">
        <v>24</v>
      </c>
      <c r="C272" s="1" t="s">
        <v>37</v>
      </c>
      <c r="D272" s="3">
        <v>43938</v>
      </c>
      <c r="E272" s="1">
        <v>824</v>
      </c>
      <c r="F272" s="1">
        <v>10293.39</v>
      </c>
      <c r="G272" s="1">
        <f t="shared" si="4"/>
        <v>2829673.68</v>
      </c>
      <c r="H272" s="1">
        <v>3434.07</v>
      </c>
      <c r="I272" s="1">
        <v>8481753.3599999994</v>
      </c>
      <c r="J272" s="1" t="s">
        <v>13</v>
      </c>
      <c r="K272" s="1" t="s">
        <v>14</v>
      </c>
    </row>
    <row r="273" spans="1:11" ht="15.75" customHeight="1" x14ac:dyDescent="0.25">
      <c r="A273" s="1" t="s">
        <v>35</v>
      </c>
      <c r="B273" s="1" t="s">
        <v>28</v>
      </c>
      <c r="C273" s="1" t="s">
        <v>29</v>
      </c>
      <c r="D273" s="3">
        <v>45230</v>
      </c>
      <c r="E273" s="1">
        <v>912</v>
      </c>
      <c r="F273" s="1">
        <v>36518.14</v>
      </c>
      <c r="G273" s="1">
        <f t="shared" si="4"/>
        <v>7080886.5600000005</v>
      </c>
      <c r="H273" s="1">
        <v>7764.13</v>
      </c>
      <c r="I273" s="1">
        <v>33304543.68</v>
      </c>
      <c r="J273" s="1" t="s">
        <v>13</v>
      </c>
      <c r="K273" s="1" t="s">
        <v>14</v>
      </c>
    </row>
    <row r="274" spans="1:11" ht="15.75" customHeight="1" x14ac:dyDescent="0.25">
      <c r="A274" s="1" t="s">
        <v>32</v>
      </c>
      <c r="B274" s="1" t="s">
        <v>26</v>
      </c>
      <c r="C274" s="1" t="s">
        <v>12</v>
      </c>
      <c r="D274" s="3">
        <v>45073</v>
      </c>
      <c r="E274" s="1">
        <v>296</v>
      </c>
      <c r="F274" s="1">
        <v>12168.22</v>
      </c>
      <c r="G274" s="1">
        <f t="shared" si="4"/>
        <v>2030086.4</v>
      </c>
      <c r="H274" s="1">
        <v>6858.4</v>
      </c>
      <c r="I274" s="1">
        <v>3601793.12</v>
      </c>
      <c r="J274" s="1" t="s">
        <v>13</v>
      </c>
      <c r="K274" s="1" t="s">
        <v>14</v>
      </c>
    </row>
    <row r="275" spans="1:11" ht="15.75" customHeight="1" x14ac:dyDescent="0.25">
      <c r="A275" s="1" t="s">
        <v>42</v>
      </c>
      <c r="B275" s="1" t="s">
        <v>24</v>
      </c>
      <c r="C275" s="1" t="s">
        <v>21</v>
      </c>
      <c r="D275" s="3">
        <v>44384</v>
      </c>
      <c r="E275" s="1">
        <v>571</v>
      </c>
      <c r="F275" s="1">
        <v>27712.14</v>
      </c>
      <c r="G275" s="1">
        <f t="shared" si="4"/>
        <v>3552328.04</v>
      </c>
      <c r="H275" s="1">
        <v>6221.24</v>
      </c>
      <c r="I275" s="1">
        <v>15823631.939999999</v>
      </c>
      <c r="J275" s="1" t="s">
        <v>13</v>
      </c>
      <c r="K275" s="1" t="s">
        <v>14</v>
      </c>
    </row>
    <row r="276" spans="1:11" ht="15.75" customHeight="1" x14ac:dyDescent="0.25">
      <c r="A276" s="1" t="s">
        <v>42</v>
      </c>
      <c r="B276" s="1" t="s">
        <v>33</v>
      </c>
      <c r="C276" s="1" t="s">
        <v>27</v>
      </c>
      <c r="D276" s="3">
        <v>44253</v>
      </c>
      <c r="E276" s="1">
        <v>999</v>
      </c>
      <c r="F276" s="1">
        <v>35396.620000000003</v>
      </c>
      <c r="G276" s="1">
        <f t="shared" si="4"/>
        <v>6030513.4500000002</v>
      </c>
      <c r="H276" s="1">
        <v>6036.55</v>
      </c>
      <c r="I276" s="1">
        <v>35361223.380000003</v>
      </c>
      <c r="J276" s="1" t="s">
        <v>22</v>
      </c>
      <c r="K276" s="1" t="s">
        <v>14</v>
      </c>
    </row>
    <row r="277" spans="1:11" ht="15.75" customHeight="1" x14ac:dyDescent="0.25">
      <c r="A277" s="1" t="s">
        <v>42</v>
      </c>
      <c r="B277" s="1" t="s">
        <v>36</v>
      </c>
      <c r="C277" s="1" t="s">
        <v>34</v>
      </c>
      <c r="D277" s="3">
        <v>44041</v>
      </c>
      <c r="E277" s="1">
        <v>355</v>
      </c>
      <c r="F277" s="1">
        <v>19246.61</v>
      </c>
      <c r="G277" s="1">
        <f t="shared" si="4"/>
        <v>922691.15</v>
      </c>
      <c r="H277" s="1">
        <v>2599.13</v>
      </c>
      <c r="I277" s="1">
        <v>6832546.5499999998</v>
      </c>
      <c r="J277" s="1" t="s">
        <v>13</v>
      </c>
      <c r="K277" s="1" t="s">
        <v>14</v>
      </c>
    </row>
    <row r="278" spans="1:11" ht="15.75" customHeight="1" x14ac:dyDescent="0.25">
      <c r="A278" s="1" t="s">
        <v>40</v>
      </c>
      <c r="B278" s="1" t="s">
        <v>38</v>
      </c>
      <c r="C278" s="1" t="s">
        <v>37</v>
      </c>
      <c r="D278" s="3">
        <v>43985</v>
      </c>
      <c r="E278" s="1">
        <v>368</v>
      </c>
      <c r="F278" s="1">
        <v>30048.91</v>
      </c>
      <c r="G278" s="1">
        <f t="shared" si="4"/>
        <v>859854.08</v>
      </c>
      <c r="H278" s="1">
        <v>2336.56</v>
      </c>
      <c r="I278" s="1">
        <v>11057998.880000001</v>
      </c>
      <c r="J278" s="1" t="s">
        <v>13</v>
      </c>
      <c r="K278" s="1" t="s">
        <v>14</v>
      </c>
    </row>
    <row r="279" spans="1:11" ht="15.75" customHeight="1" x14ac:dyDescent="0.25">
      <c r="A279" s="1" t="s">
        <v>10</v>
      </c>
      <c r="B279" s="1" t="s">
        <v>33</v>
      </c>
      <c r="C279" s="1" t="s">
        <v>27</v>
      </c>
      <c r="D279" s="3">
        <v>44141</v>
      </c>
      <c r="E279" s="1">
        <v>794</v>
      </c>
      <c r="F279" s="1">
        <v>34804.99</v>
      </c>
      <c r="G279" s="1">
        <f t="shared" si="4"/>
        <v>6714349.8400000008</v>
      </c>
      <c r="H279" s="1">
        <v>8456.36</v>
      </c>
      <c r="I279" s="1">
        <v>27635162.059999999</v>
      </c>
      <c r="J279" s="1" t="s">
        <v>19</v>
      </c>
      <c r="K279" s="1" t="s">
        <v>14</v>
      </c>
    </row>
    <row r="280" spans="1:11" ht="15.75" customHeight="1" x14ac:dyDescent="0.25">
      <c r="A280" s="1" t="s">
        <v>40</v>
      </c>
      <c r="B280" s="1" t="s">
        <v>20</v>
      </c>
      <c r="C280" s="1" t="s">
        <v>25</v>
      </c>
      <c r="D280" s="3">
        <v>44684</v>
      </c>
      <c r="E280" s="1">
        <v>426</v>
      </c>
      <c r="F280" s="1">
        <v>27262.69</v>
      </c>
      <c r="G280" s="1">
        <f t="shared" si="4"/>
        <v>3595290.9</v>
      </c>
      <c r="H280" s="1">
        <v>8439.65</v>
      </c>
      <c r="I280" s="1">
        <v>11613905.939999999</v>
      </c>
      <c r="J280" s="1" t="s">
        <v>13</v>
      </c>
      <c r="K280" s="1" t="s">
        <v>14</v>
      </c>
    </row>
    <row r="281" spans="1:11" ht="15.75" customHeight="1" x14ac:dyDescent="0.25">
      <c r="A281" s="1" t="s">
        <v>32</v>
      </c>
      <c r="B281" s="1" t="s">
        <v>26</v>
      </c>
      <c r="C281" s="1" t="s">
        <v>12</v>
      </c>
      <c r="D281" s="3">
        <v>44685</v>
      </c>
      <c r="E281" s="1">
        <v>318</v>
      </c>
      <c r="F281" s="1">
        <v>24796.29</v>
      </c>
      <c r="G281" s="1">
        <f t="shared" si="4"/>
        <v>3158251.98</v>
      </c>
      <c r="H281" s="1">
        <v>9931.61</v>
      </c>
      <c r="I281" s="1">
        <v>7885220.2199999997</v>
      </c>
      <c r="J281" s="1" t="s">
        <v>41</v>
      </c>
      <c r="K281" s="1" t="s">
        <v>14</v>
      </c>
    </row>
    <row r="282" spans="1:11" ht="15.75" customHeight="1" x14ac:dyDescent="0.25">
      <c r="A282" s="1" t="s">
        <v>18</v>
      </c>
      <c r="B282" s="1" t="s">
        <v>31</v>
      </c>
      <c r="C282" s="1" t="s">
        <v>17</v>
      </c>
      <c r="D282" s="3">
        <v>45172</v>
      </c>
      <c r="E282" s="1">
        <v>553</v>
      </c>
      <c r="F282" s="1">
        <v>25956.06</v>
      </c>
      <c r="G282" s="1">
        <f t="shared" si="4"/>
        <v>2367818.81</v>
      </c>
      <c r="H282" s="1">
        <v>4281.7700000000004</v>
      </c>
      <c r="I282" s="1">
        <v>14353701.18</v>
      </c>
      <c r="J282" s="1" t="s">
        <v>13</v>
      </c>
      <c r="K282" s="1" t="s">
        <v>14</v>
      </c>
    </row>
    <row r="283" spans="1:11" ht="15.75" customHeight="1" x14ac:dyDescent="0.25">
      <c r="A283" s="1" t="s">
        <v>10</v>
      </c>
      <c r="B283" s="1" t="s">
        <v>11</v>
      </c>
      <c r="C283" s="1" t="s">
        <v>25</v>
      </c>
      <c r="D283" s="3">
        <v>44049</v>
      </c>
      <c r="E283" s="1">
        <v>133</v>
      </c>
      <c r="F283" s="1">
        <v>10598.63</v>
      </c>
      <c r="G283" s="1">
        <f t="shared" si="4"/>
        <v>296216.27</v>
      </c>
      <c r="H283" s="1">
        <v>2227.19</v>
      </c>
      <c r="I283" s="1">
        <v>1409617.79</v>
      </c>
      <c r="J283" s="1" t="s">
        <v>41</v>
      </c>
      <c r="K283" s="1" t="s">
        <v>14</v>
      </c>
    </row>
    <row r="284" spans="1:11" ht="15.75" customHeight="1" x14ac:dyDescent="0.25">
      <c r="A284" s="1" t="s">
        <v>35</v>
      </c>
      <c r="B284" s="1" t="s">
        <v>36</v>
      </c>
      <c r="C284" s="1" t="s">
        <v>12</v>
      </c>
      <c r="D284" s="3">
        <v>44030</v>
      </c>
      <c r="E284" s="1">
        <v>361</v>
      </c>
      <c r="F284" s="1">
        <v>23661.98</v>
      </c>
      <c r="G284" s="1">
        <f t="shared" si="4"/>
        <v>774550.77</v>
      </c>
      <c r="H284" s="1">
        <v>2145.5700000000002</v>
      </c>
      <c r="I284" s="1">
        <v>8541974.7799999993</v>
      </c>
      <c r="J284" s="1" t="s">
        <v>13</v>
      </c>
      <c r="K284" s="1" t="s">
        <v>14</v>
      </c>
    </row>
    <row r="285" spans="1:11" ht="15.75" customHeight="1" x14ac:dyDescent="0.25">
      <c r="A285" s="1" t="s">
        <v>32</v>
      </c>
      <c r="B285" s="1" t="s">
        <v>20</v>
      </c>
      <c r="C285" s="1" t="s">
        <v>21</v>
      </c>
      <c r="D285" s="3">
        <v>44516</v>
      </c>
      <c r="E285" s="1">
        <v>810</v>
      </c>
      <c r="F285" s="1">
        <v>37294.980000000003</v>
      </c>
      <c r="G285" s="1">
        <f t="shared" si="4"/>
        <v>7941807.0000000009</v>
      </c>
      <c r="H285" s="1">
        <v>9804.7000000000007</v>
      </c>
      <c r="I285" s="1">
        <v>30208933.800000001</v>
      </c>
      <c r="J285" s="1" t="s">
        <v>13</v>
      </c>
      <c r="K285" s="1" t="s">
        <v>14</v>
      </c>
    </row>
    <row r="286" spans="1:11" ht="15.75" customHeight="1" x14ac:dyDescent="0.25">
      <c r="A286" s="1" t="s">
        <v>18</v>
      </c>
      <c r="B286" s="1" t="s">
        <v>16</v>
      </c>
      <c r="C286" s="1" t="s">
        <v>29</v>
      </c>
      <c r="D286" s="3">
        <v>45147</v>
      </c>
      <c r="E286" s="1">
        <v>205</v>
      </c>
      <c r="F286" s="1">
        <v>26036.36</v>
      </c>
      <c r="G286" s="1">
        <f t="shared" si="4"/>
        <v>1660530.75</v>
      </c>
      <c r="H286" s="1">
        <v>8100.15</v>
      </c>
      <c r="I286" s="1">
        <v>5337453.8</v>
      </c>
      <c r="J286" s="1" t="s">
        <v>19</v>
      </c>
      <c r="K286" s="1" t="s">
        <v>14</v>
      </c>
    </row>
    <row r="287" spans="1:11" ht="15.75" customHeight="1" x14ac:dyDescent="0.25">
      <c r="A287" s="1" t="s">
        <v>32</v>
      </c>
      <c r="B287" s="1" t="s">
        <v>24</v>
      </c>
      <c r="C287" s="1" t="s">
        <v>12</v>
      </c>
      <c r="D287" s="3">
        <v>44323</v>
      </c>
      <c r="E287" s="1">
        <v>305</v>
      </c>
      <c r="F287" s="1">
        <v>18218.73</v>
      </c>
      <c r="G287" s="1">
        <f t="shared" si="4"/>
        <v>2986709.4499999997</v>
      </c>
      <c r="H287" s="1">
        <v>9792.49</v>
      </c>
      <c r="I287" s="1">
        <v>5556712.6500000004</v>
      </c>
      <c r="J287" s="1" t="s">
        <v>13</v>
      </c>
      <c r="K287" s="1" t="s">
        <v>14</v>
      </c>
    </row>
    <row r="288" spans="1:11" ht="15.75" customHeight="1" x14ac:dyDescent="0.25">
      <c r="A288" s="1" t="s">
        <v>35</v>
      </c>
      <c r="B288" s="1" t="s">
        <v>11</v>
      </c>
      <c r="C288" s="1" t="s">
        <v>17</v>
      </c>
      <c r="D288" s="3">
        <v>44365</v>
      </c>
      <c r="E288" s="1">
        <v>892</v>
      </c>
      <c r="F288" s="1">
        <v>30720.69</v>
      </c>
      <c r="G288" s="1">
        <f t="shared" si="4"/>
        <v>7155731.04</v>
      </c>
      <c r="H288" s="1">
        <v>8022.12</v>
      </c>
      <c r="I288" s="1">
        <v>27402855.48</v>
      </c>
      <c r="J288" s="1" t="s">
        <v>22</v>
      </c>
      <c r="K288" s="1" t="s">
        <v>14</v>
      </c>
    </row>
    <row r="289" spans="1:11" ht="15.75" customHeight="1" x14ac:dyDescent="0.25">
      <c r="A289" s="1" t="s">
        <v>40</v>
      </c>
      <c r="B289" s="1" t="s">
        <v>28</v>
      </c>
      <c r="C289" s="1" t="s">
        <v>27</v>
      </c>
      <c r="D289" s="3">
        <v>44767</v>
      </c>
      <c r="E289" s="1">
        <v>933</v>
      </c>
      <c r="F289" s="1">
        <v>18835.79</v>
      </c>
      <c r="G289" s="1">
        <f t="shared" si="4"/>
        <v>5828898.8399999999</v>
      </c>
      <c r="H289" s="1">
        <v>6247.48</v>
      </c>
      <c r="I289" s="1">
        <v>17573792.07</v>
      </c>
      <c r="J289" s="1" t="s">
        <v>22</v>
      </c>
      <c r="K289" s="1" t="s">
        <v>14</v>
      </c>
    </row>
    <row r="290" spans="1:11" ht="15.75" customHeight="1" x14ac:dyDescent="0.25">
      <c r="A290" s="1" t="s">
        <v>10</v>
      </c>
      <c r="B290" s="1" t="s">
        <v>11</v>
      </c>
      <c r="C290" s="1" t="s">
        <v>25</v>
      </c>
      <c r="D290" s="3">
        <v>44489</v>
      </c>
      <c r="E290" s="1">
        <v>608</v>
      </c>
      <c r="F290" s="1">
        <v>24486.35</v>
      </c>
      <c r="G290" s="1">
        <f t="shared" si="4"/>
        <v>1447125.1199999999</v>
      </c>
      <c r="H290" s="1">
        <v>2380.14</v>
      </c>
      <c r="I290" s="1">
        <v>14887700.800000001</v>
      </c>
      <c r="J290" s="1" t="s">
        <v>13</v>
      </c>
      <c r="K290" s="1" t="s">
        <v>14</v>
      </c>
    </row>
    <row r="291" spans="1:11" ht="15.75" customHeight="1" x14ac:dyDescent="0.25">
      <c r="A291" s="1" t="s">
        <v>42</v>
      </c>
      <c r="B291" s="1" t="s">
        <v>16</v>
      </c>
      <c r="C291" s="1" t="s">
        <v>27</v>
      </c>
      <c r="D291" s="3">
        <v>45005</v>
      </c>
      <c r="E291" s="1">
        <v>383</v>
      </c>
      <c r="F291" s="1">
        <v>10974.92</v>
      </c>
      <c r="G291" s="1">
        <f t="shared" si="4"/>
        <v>884262.74000000011</v>
      </c>
      <c r="H291" s="1">
        <v>2308.7800000000002</v>
      </c>
      <c r="I291" s="1">
        <v>4203394.3600000003</v>
      </c>
      <c r="J291" s="1" t="s">
        <v>22</v>
      </c>
      <c r="K291" s="1" t="s">
        <v>14</v>
      </c>
    </row>
    <row r="292" spans="1:11" ht="15.75" customHeight="1" x14ac:dyDescent="0.25">
      <c r="A292" s="1" t="s">
        <v>40</v>
      </c>
      <c r="B292" s="1" t="s">
        <v>36</v>
      </c>
      <c r="C292" s="1" t="s">
        <v>37</v>
      </c>
      <c r="D292" s="3">
        <v>44247</v>
      </c>
      <c r="E292" s="1">
        <v>662</v>
      </c>
      <c r="F292" s="1">
        <v>48735.7</v>
      </c>
      <c r="G292" s="1">
        <f t="shared" si="4"/>
        <v>2063003.84</v>
      </c>
      <c r="H292" s="1">
        <v>3116.32</v>
      </c>
      <c r="I292" s="1">
        <v>32263033.399999999</v>
      </c>
      <c r="J292" s="1" t="s">
        <v>22</v>
      </c>
      <c r="K292" s="1" t="s">
        <v>14</v>
      </c>
    </row>
    <row r="293" spans="1:11" ht="15.75" customHeight="1" x14ac:dyDescent="0.25">
      <c r="A293" s="1" t="s">
        <v>23</v>
      </c>
      <c r="B293" s="1" t="s">
        <v>33</v>
      </c>
      <c r="C293" s="1" t="s">
        <v>34</v>
      </c>
      <c r="D293" s="3">
        <v>44017</v>
      </c>
      <c r="E293" s="1">
        <v>995</v>
      </c>
      <c r="F293" s="1">
        <v>23095.37</v>
      </c>
      <c r="G293" s="1">
        <f t="shared" si="4"/>
        <v>8327413.7000000002</v>
      </c>
      <c r="H293" s="1">
        <v>8369.26</v>
      </c>
      <c r="I293" s="1">
        <v>22979893.149999999</v>
      </c>
      <c r="J293" s="1" t="s">
        <v>13</v>
      </c>
      <c r="K293" s="1" t="s">
        <v>14</v>
      </c>
    </row>
    <row r="294" spans="1:11" ht="15.75" customHeight="1" x14ac:dyDescent="0.25">
      <c r="A294" s="1" t="s">
        <v>40</v>
      </c>
      <c r="B294" s="1" t="s">
        <v>36</v>
      </c>
      <c r="C294" s="1" t="s">
        <v>17</v>
      </c>
      <c r="D294" s="3">
        <v>44517</v>
      </c>
      <c r="E294" s="1">
        <v>914</v>
      </c>
      <c r="F294" s="1">
        <v>34678.879999999997</v>
      </c>
      <c r="G294" s="1">
        <f t="shared" si="4"/>
        <v>2949596.8200000003</v>
      </c>
      <c r="H294" s="1">
        <v>3227.13</v>
      </c>
      <c r="I294" s="1">
        <v>31696496.32</v>
      </c>
      <c r="J294" s="1" t="s">
        <v>13</v>
      </c>
      <c r="K294" s="1" t="s">
        <v>14</v>
      </c>
    </row>
    <row r="295" spans="1:11" ht="15.75" customHeight="1" x14ac:dyDescent="0.25">
      <c r="A295" s="1" t="s">
        <v>23</v>
      </c>
      <c r="B295" s="1" t="s">
        <v>20</v>
      </c>
      <c r="C295" s="1" t="s">
        <v>37</v>
      </c>
      <c r="D295" s="3">
        <v>44085</v>
      </c>
      <c r="E295" s="1">
        <v>109</v>
      </c>
      <c r="F295" s="1">
        <v>26372.46</v>
      </c>
      <c r="G295" s="1">
        <f t="shared" si="4"/>
        <v>927073.34</v>
      </c>
      <c r="H295" s="1">
        <v>8505.26</v>
      </c>
      <c r="I295" s="1">
        <v>2874598.14</v>
      </c>
      <c r="J295" s="1" t="s">
        <v>13</v>
      </c>
      <c r="K295" s="1" t="s">
        <v>14</v>
      </c>
    </row>
    <row r="296" spans="1:11" ht="15.75" customHeight="1" x14ac:dyDescent="0.25">
      <c r="A296" s="1" t="s">
        <v>35</v>
      </c>
      <c r="B296" s="1" t="s">
        <v>26</v>
      </c>
      <c r="C296" s="1" t="s">
        <v>17</v>
      </c>
      <c r="D296" s="3">
        <v>44675</v>
      </c>
      <c r="E296" s="1">
        <v>706</v>
      </c>
      <c r="F296" s="1">
        <v>47962.400000000001</v>
      </c>
      <c r="G296" s="1">
        <f t="shared" si="4"/>
        <v>5762350.8200000003</v>
      </c>
      <c r="H296" s="1">
        <v>8161.97</v>
      </c>
      <c r="I296" s="1">
        <v>33861454.399999999</v>
      </c>
      <c r="J296" s="1" t="s">
        <v>41</v>
      </c>
      <c r="K296" s="1" t="s">
        <v>14</v>
      </c>
    </row>
    <row r="297" spans="1:11" ht="15.75" customHeight="1" x14ac:dyDescent="0.25">
      <c r="A297" s="1" t="s">
        <v>32</v>
      </c>
      <c r="B297" s="1" t="s">
        <v>20</v>
      </c>
      <c r="C297" s="1" t="s">
        <v>12</v>
      </c>
      <c r="D297" s="3">
        <v>44617</v>
      </c>
      <c r="E297" s="1">
        <v>928</v>
      </c>
      <c r="F297" s="1">
        <v>43869.35</v>
      </c>
      <c r="G297" s="1">
        <f t="shared" si="4"/>
        <v>7113751.04</v>
      </c>
      <c r="H297" s="1">
        <v>7665.68</v>
      </c>
      <c r="I297" s="1">
        <v>40710756.799999997</v>
      </c>
      <c r="J297" s="1" t="s">
        <v>13</v>
      </c>
      <c r="K297" s="1" t="s">
        <v>14</v>
      </c>
    </row>
    <row r="298" spans="1:11" ht="15.75" customHeight="1" x14ac:dyDescent="0.25">
      <c r="A298" s="1" t="s">
        <v>15</v>
      </c>
      <c r="B298" s="1" t="s">
        <v>20</v>
      </c>
      <c r="C298" s="1" t="s">
        <v>25</v>
      </c>
      <c r="D298" s="3">
        <v>44296</v>
      </c>
      <c r="E298" s="1">
        <v>535</v>
      </c>
      <c r="F298" s="1">
        <v>48301.99</v>
      </c>
      <c r="G298" s="1">
        <f t="shared" si="4"/>
        <v>5080568.6499999994</v>
      </c>
      <c r="H298" s="1">
        <v>9496.39</v>
      </c>
      <c r="I298" s="1">
        <v>25841564.649999999</v>
      </c>
      <c r="J298" s="1" t="s">
        <v>19</v>
      </c>
      <c r="K298" s="1" t="s">
        <v>14</v>
      </c>
    </row>
    <row r="299" spans="1:11" ht="15.75" customHeight="1" x14ac:dyDescent="0.25">
      <c r="A299" s="1" t="s">
        <v>32</v>
      </c>
      <c r="B299" s="1" t="s">
        <v>28</v>
      </c>
      <c r="C299" s="1" t="s">
        <v>30</v>
      </c>
      <c r="D299" s="3">
        <v>43993</v>
      </c>
      <c r="E299" s="1">
        <v>413</v>
      </c>
      <c r="F299" s="1">
        <v>28753.55</v>
      </c>
      <c r="G299" s="1">
        <f t="shared" si="4"/>
        <v>2578474.6399999997</v>
      </c>
      <c r="H299" s="1">
        <v>6243.28</v>
      </c>
      <c r="I299" s="1">
        <v>11875216.15</v>
      </c>
      <c r="J299" s="1" t="s">
        <v>13</v>
      </c>
      <c r="K299" s="1" t="s">
        <v>14</v>
      </c>
    </row>
    <row r="300" spans="1:11" ht="15.75" customHeight="1" x14ac:dyDescent="0.25">
      <c r="A300" s="1" t="s">
        <v>42</v>
      </c>
      <c r="B300" s="1" t="s">
        <v>16</v>
      </c>
      <c r="C300" s="1" t="s">
        <v>12</v>
      </c>
      <c r="D300" s="3">
        <v>44133</v>
      </c>
      <c r="E300" s="1">
        <v>953</v>
      </c>
      <c r="F300" s="1">
        <v>30715.74</v>
      </c>
      <c r="G300" s="1">
        <f t="shared" si="4"/>
        <v>6979438.4499999993</v>
      </c>
      <c r="H300" s="1">
        <v>7323.65</v>
      </c>
      <c r="I300" s="1">
        <v>29272100.219999999</v>
      </c>
      <c r="J300" s="1" t="s">
        <v>22</v>
      </c>
      <c r="K300" s="1" t="s">
        <v>14</v>
      </c>
    </row>
    <row r="301" spans="1:11" ht="15.75" customHeight="1" x14ac:dyDescent="0.25">
      <c r="A301" s="1" t="s">
        <v>40</v>
      </c>
      <c r="B301" s="1" t="s">
        <v>26</v>
      </c>
      <c r="C301" s="1" t="s">
        <v>30</v>
      </c>
      <c r="D301" s="3">
        <v>44666</v>
      </c>
      <c r="E301" s="1">
        <v>926</v>
      </c>
      <c r="F301" s="1">
        <v>24045.41</v>
      </c>
      <c r="G301" s="1">
        <f t="shared" si="4"/>
        <v>4098605.64</v>
      </c>
      <c r="H301" s="1">
        <v>4426.1400000000003</v>
      </c>
      <c r="I301" s="1">
        <v>22266049.66</v>
      </c>
      <c r="J301" s="1" t="s">
        <v>19</v>
      </c>
      <c r="K301" s="1" t="s">
        <v>14</v>
      </c>
    </row>
    <row r="302" spans="1:11" ht="15.75" customHeight="1" x14ac:dyDescent="0.25">
      <c r="A302" s="1" t="s">
        <v>40</v>
      </c>
      <c r="B302" s="1" t="s">
        <v>33</v>
      </c>
      <c r="C302" s="1" t="s">
        <v>39</v>
      </c>
      <c r="D302" s="3">
        <v>45120</v>
      </c>
      <c r="E302" s="1">
        <v>951</v>
      </c>
      <c r="F302" s="1">
        <v>30767.55</v>
      </c>
      <c r="G302" s="1">
        <f t="shared" si="4"/>
        <v>2836538.19</v>
      </c>
      <c r="H302" s="1">
        <v>2982.69</v>
      </c>
      <c r="I302" s="1">
        <v>29259940.050000001</v>
      </c>
      <c r="J302" s="1" t="s">
        <v>13</v>
      </c>
      <c r="K302" s="1" t="s">
        <v>14</v>
      </c>
    </row>
    <row r="303" spans="1:11" ht="15.75" customHeight="1" x14ac:dyDescent="0.25">
      <c r="A303" s="1" t="s">
        <v>32</v>
      </c>
      <c r="B303" s="1" t="s">
        <v>16</v>
      </c>
      <c r="C303" s="1" t="s">
        <v>37</v>
      </c>
      <c r="D303" s="3">
        <v>44200</v>
      </c>
      <c r="E303" s="1">
        <v>394</v>
      </c>
      <c r="F303" s="1">
        <v>47388.5</v>
      </c>
      <c r="G303" s="1">
        <f t="shared" si="4"/>
        <v>3724887.8200000003</v>
      </c>
      <c r="H303" s="1">
        <v>9454.0300000000007</v>
      </c>
      <c r="I303" s="1">
        <v>18671069</v>
      </c>
      <c r="J303" s="1" t="s">
        <v>13</v>
      </c>
      <c r="K303" s="1" t="s">
        <v>14</v>
      </c>
    </row>
    <row r="304" spans="1:11" ht="15.75" customHeight="1" x14ac:dyDescent="0.25">
      <c r="A304" s="1" t="s">
        <v>10</v>
      </c>
      <c r="B304" s="1" t="s">
        <v>20</v>
      </c>
      <c r="C304" s="1" t="s">
        <v>21</v>
      </c>
      <c r="D304" s="3">
        <v>44742</v>
      </c>
      <c r="E304" s="1">
        <v>317</v>
      </c>
      <c r="F304" s="1">
        <v>15822.44</v>
      </c>
      <c r="G304" s="1">
        <f t="shared" si="4"/>
        <v>2738601.04</v>
      </c>
      <c r="H304" s="1">
        <v>8639.1200000000008</v>
      </c>
      <c r="I304" s="1">
        <v>5015713.4800000004</v>
      </c>
      <c r="J304" s="1" t="s">
        <v>13</v>
      </c>
      <c r="K304" s="1" t="s">
        <v>14</v>
      </c>
    </row>
    <row r="305" spans="1:11" ht="15.75" customHeight="1" x14ac:dyDescent="0.25">
      <c r="A305" s="1" t="s">
        <v>10</v>
      </c>
      <c r="B305" s="1" t="s">
        <v>36</v>
      </c>
      <c r="C305" s="1" t="s">
        <v>21</v>
      </c>
      <c r="D305" s="3">
        <v>44736</v>
      </c>
      <c r="E305" s="1">
        <v>987</v>
      </c>
      <c r="F305" s="1">
        <v>22652.61</v>
      </c>
      <c r="G305" s="1">
        <f t="shared" si="4"/>
        <v>3647241.3600000003</v>
      </c>
      <c r="H305" s="1">
        <v>3695.28</v>
      </c>
      <c r="I305" s="1">
        <v>22358126.07</v>
      </c>
      <c r="J305" s="1" t="s">
        <v>13</v>
      </c>
      <c r="K305" s="1" t="s">
        <v>14</v>
      </c>
    </row>
    <row r="306" spans="1:11" ht="15.75" customHeight="1" x14ac:dyDescent="0.25">
      <c r="A306" s="1" t="s">
        <v>18</v>
      </c>
      <c r="B306" s="1" t="s">
        <v>24</v>
      </c>
      <c r="C306" s="1" t="s">
        <v>34</v>
      </c>
      <c r="D306" s="3">
        <v>44010</v>
      </c>
      <c r="E306" s="1">
        <v>427</v>
      </c>
      <c r="F306" s="1">
        <v>29828.71</v>
      </c>
      <c r="G306" s="1">
        <f t="shared" si="4"/>
        <v>973551.46</v>
      </c>
      <c r="H306" s="1">
        <v>2279.98</v>
      </c>
      <c r="I306" s="1">
        <v>12736859.17</v>
      </c>
      <c r="J306" s="1" t="s">
        <v>13</v>
      </c>
      <c r="K306" s="1" t="s">
        <v>14</v>
      </c>
    </row>
    <row r="307" spans="1:11" ht="15.75" customHeight="1" x14ac:dyDescent="0.25">
      <c r="A307" s="1" t="s">
        <v>15</v>
      </c>
      <c r="B307" s="1" t="s">
        <v>33</v>
      </c>
      <c r="C307" s="1" t="s">
        <v>29</v>
      </c>
      <c r="D307" s="3">
        <v>44913</v>
      </c>
      <c r="E307" s="1">
        <v>357</v>
      </c>
      <c r="F307" s="1">
        <v>18747.68</v>
      </c>
      <c r="G307" s="1">
        <f t="shared" si="4"/>
        <v>2254073.0100000002</v>
      </c>
      <c r="H307" s="1">
        <v>6313.93</v>
      </c>
      <c r="I307" s="1">
        <v>6692921.7599999998</v>
      </c>
      <c r="J307" s="1" t="s">
        <v>13</v>
      </c>
      <c r="K307" s="1" t="s">
        <v>14</v>
      </c>
    </row>
    <row r="308" spans="1:11" ht="15.75" customHeight="1" x14ac:dyDescent="0.25">
      <c r="A308" s="1" t="s">
        <v>15</v>
      </c>
      <c r="B308" s="1" t="s">
        <v>33</v>
      </c>
      <c r="C308" s="1" t="s">
        <v>12</v>
      </c>
      <c r="D308" s="3">
        <v>44115</v>
      </c>
      <c r="E308" s="1">
        <v>596</v>
      </c>
      <c r="F308" s="1">
        <v>30068.44</v>
      </c>
      <c r="G308" s="1">
        <f t="shared" si="4"/>
        <v>1680451.8</v>
      </c>
      <c r="H308" s="1">
        <v>2819.55</v>
      </c>
      <c r="I308" s="1">
        <v>17920790.239999998</v>
      </c>
      <c r="J308" s="1" t="s">
        <v>13</v>
      </c>
      <c r="K308" s="1" t="s">
        <v>14</v>
      </c>
    </row>
    <row r="309" spans="1:11" ht="15.75" customHeight="1" x14ac:dyDescent="0.25">
      <c r="A309" s="1" t="s">
        <v>15</v>
      </c>
      <c r="B309" s="1" t="s">
        <v>24</v>
      </c>
      <c r="C309" s="1" t="s">
        <v>37</v>
      </c>
      <c r="D309" s="3">
        <v>45020</v>
      </c>
      <c r="E309" s="1">
        <v>671</v>
      </c>
      <c r="F309" s="1">
        <v>28843.84</v>
      </c>
      <c r="G309" s="1">
        <f t="shared" si="4"/>
        <v>5664877.2400000002</v>
      </c>
      <c r="H309" s="1">
        <v>8442.44</v>
      </c>
      <c r="I309" s="1">
        <v>19354216.640000001</v>
      </c>
      <c r="J309" s="1" t="s">
        <v>13</v>
      </c>
      <c r="K309" s="1" t="s">
        <v>14</v>
      </c>
    </row>
    <row r="310" spans="1:11" ht="15.75" customHeight="1" x14ac:dyDescent="0.25">
      <c r="A310" s="1" t="s">
        <v>42</v>
      </c>
      <c r="B310" s="1" t="s">
        <v>31</v>
      </c>
      <c r="C310" s="1" t="s">
        <v>37</v>
      </c>
      <c r="D310" s="3">
        <v>44357</v>
      </c>
      <c r="E310" s="1">
        <v>660</v>
      </c>
      <c r="F310" s="1">
        <v>29898.29</v>
      </c>
      <c r="G310" s="1">
        <f t="shared" si="4"/>
        <v>2542828.2000000002</v>
      </c>
      <c r="H310" s="1">
        <v>3852.77</v>
      </c>
      <c r="I310" s="1">
        <v>19732871.399999999</v>
      </c>
      <c r="J310" s="1" t="s">
        <v>13</v>
      </c>
      <c r="K310" s="1" t="s">
        <v>14</v>
      </c>
    </row>
    <row r="311" spans="1:11" ht="15.75" customHeight="1" x14ac:dyDescent="0.25">
      <c r="A311" s="1" t="s">
        <v>10</v>
      </c>
      <c r="B311" s="1" t="s">
        <v>26</v>
      </c>
      <c r="C311" s="1" t="s">
        <v>17</v>
      </c>
      <c r="D311" s="3">
        <v>44196</v>
      </c>
      <c r="E311" s="1">
        <v>374</v>
      </c>
      <c r="F311" s="1">
        <v>46332.41</v>
      </c>
      <c r="G311" s="1">
        <f t="shared" si="4"/>
        <v>2541184.1399999997</v>
      </c>
      <c r="H311" s="1">
        <v>6794.61</v>
      </c>
      <c r="I311" s="1">
        <v>17328321.34</v>
      </c>
      <c r="J311" s="1" t="s">
        <v>13</v>
      </c>
      <c r="K311" s="1" t="s">
        <v>14</v>
      </c>
    </row>
    <row r="312" spans="1:11" ht="15.75" customHeight="1" x14ac:dyDescent="0.25">
      <c r="A312" s="1" t="s">
        <v>35</v>
      </c>
      <c r="B312" s="1" t="s">
        <v>20</v>
      </c>
      <c r="C312" s="1" t="s">
        <v>17</v>
      </c>
      <c r="D312" s="3">
        <v>44904</v>
      </c>
      <c r="E312" s="1">
        <v>471</v>
      </c>
      <c r="F312" s="1">
        <v>11415.43</v>
      </c>
      <c r="G312" s="1">
        <f t="shared" si="4"/>
        <v>3930777.6000000001</v>
      </c>
      <c r="H312" s="1">
        <v>8345.6</v>
      </c>
      <c r="I312" s="1">
        <v>5376667.5300000003</v>
      </c>
      <c r="J312" s="1" t="s">
        <v>13</v>
      </c>
      <c r="K312" s="1" t="s">
        <v>14</v>
      </c>
    </row>
    <row r="313" spans="1:11" ht="15.75" customHeight="1" x14ac:dyDescent="0.25">
      <c r="A313" s="1" t="s">
        <v>23</v>
      </c>
      <c r="B313" s="1" t="s">
        <v>31</v>
      </c>
      <c r="C313" s="1" t="s">
        <v>34</v>
      </c>
      <c r="D313" s="3">
        <v>44615</v>
      </c>
      <c r="E313" s="1">
        <v>109</v>
      </c>
      <c r="F313" s="1">
        <v>30617.79</v>
      </c>
      <c r="G313" s="1">
        <f t="shared" si="4"/>
        <v>682652.83</v>
      </c>
      <c r="H313" s="1">
        <v>6262.87</v>
      </c>
      <c r="I313" s="1">
        <v>3337339.11</v>
      </c>
      <c r="J313" s="1" t="s">
        <v>22</v>
      </c>
      <c r="K313" s="1" t="s">
        <v>14</v>
      </c>
    </row>
    <row r="314" spans="1:11" ht="15.75" customHeight="1" x14ac:dyDescent="0.25">
      <c r="A314" s="1" t="s">
        <v>40</v>
      </c>
      <c r="B314" s="1" t="s">
        <v>36</v>
      </c>
      <c r="C314" s="1" t="s">
        <v>29</v>
      </c>
      <c r="D314" s="3">
        <v>44835</v>
      </c>
      <c r="E314" s="1">
        <v>643</v>
      </c>
      <c r="F314" s="1">
        <v>49198.6</v>
      </c>
      <c r="G314" s="1">
        <f t="shared" si="4"/>
        <v>6237710.8500000006</v>
      </c>
      <c r="H314" s="1">
        <v>9700.9500000000007</v>
      </c>
      <c r="I314" s="1">
        <v>31634699.800000001</v>
      </c>
      <c r="J314" s="1" t="s">
        <v>19</v>
      </c>
      <c r="K314" s="1" t="s">
        <v>14</v>
      </c>
    </row>
    <row r="315" spans="1:11" ht="15.75" customHeight="1" x14ac:dyDescent="0.25">
      <c r="A315" s="1" t="s">
        <v>18</v>
      </c>
      <c r="B315" s="1" t="s">
        <v>26</v>
      </c>
      <c r="C315" s="1" t="s">
        <v>27</v>
      </c>
      <c r="D315" s="3">
        <v>45208</v>
      </c>
      <c r="E315" s="1">
        <v>415</v>
      </c>
      <c r="F315" s="1">
        <v>43916.15</v>
      </c>
      <c r="G315" s="1">
        <f t="shared" si="4"/>
        <v>1187186.3500000001</v>
      </c>
      <c r="H315" s="1">
        <v>2860.69</v>
      </c>
      <c r="I315" s="1">
        <v>18225202.25</v>
      </c>
      <c r="J315" s="1" t="s">
        <v>13</v>
      </c>
      <c r="K315" s="1" t="s">
        <v>14</v>
      </c>
    </row>
    <row r="316" spans="1:11" ht="15.75" customHeight="1" x14ac:dyDescent="0.25">
      <c r="A316" s="1" t="s">
        <v>42</v>
      </c>
      <c r="B316" s="1" t="s">
        <v>36</v>
      </c>
      <c r="C316" s="1" t="s">
        <v>25</v>
      </c>
      <c r="D316" s="3">
        <v>44944</v>
      </c>
      <c r="E316" s="1">
        <v>507</v>
      </c>
      <c r="F316" s="1">
        <v>25077</v>
      </c>
      <c r="G316" s="1">
        <f t="shared" si="4"/>
        <v>2201490.3299999996</v>
      </c>
      <c r="H316" s="1">
        <v>4342.1899999999996</v>
      </c>
      <c r="I316" s="1">
        <v>12714039</v>
      </c>
      <c r="J316" s="1" t="s">
        <v>19</v>
      </c>
      <c r="K316" s="1" t="s">
        <v>14</v>
      </c>
    </row>
    <row r="317" spans="1:11" ht="15.75" customHeight="1" x14ac:dyDescent="0.25">
      <c r="A317" s="1" t="s">
        <v>35</v>
      </c>
      <c r="B317" s="1" t="s">
        <v>38</v>
      </c>
      <c r="C317" s="1" t="s">
        <v>30</v>
      </c>
      <c r="D317" s="3">
        <v>45016</v>
      </c>
      <c r="E317" s="1">
        <v>132</v>
      </c>
      <c r="F317" s="1">
        <v>19176.7</v>
      </c>
      <c r="G317" s="1">
        <f t="shared" si="4"/>
        <v>307583.75999999995</v>
      </c>
      <c r="H317" s="1">
        <v>2330.1799999999998</v>
      </c>
      <c r="I317" s="1">
        <v>2531324.4</v>
      </c>
      <c r="J317" s="1" t="s">
        <v>13</v>
      </c>
      <c r="K317" s="1" t="s">
        <v>14</v>
      </c>
    </row>
    <row r="318" spans="1:11" ht="15.75" customHeight="1" x14ac:dyDescent="0.25">
      <c r="A318" s="1" t="s">
        <v>32</v>
      </c>
      <c r="B318" s="1" t="s">
        <v>20</v>
      </c>
      <c r="C318" s="1" t="s">
        <v>30</v>
      </c>
      <c r="D318" s="3">
        <v>43940</v>
      </c>
      <c r="E318" s="1">
        <v>636</v>
      </c>
      <c r="F318" s="1">
        <v>18138.259999999998</v>
      </c>
      <c r="G318" s="1">
        <f t="shared" si="4"/>
        <v>3969867.48</v>
      </c>
      <c r="H318" s="1">
        <v>6241.93</v>
      </c>
      <c r="I318" s="1">
        <v>11535933.359999999</v>
      </c>
      <c r="J318" s="1" t="s">
        <v>13</v>
      </c>
      <c r="K318" s="1" t="s">
        <v>14</v>
      </c>
    </row>
    <row r="319" spans="1:11" ht="15.75" customHeight="1" x14ac:dyDescent="0.25">
      <c r="A319" s="1" t="s">
        <v>40</v>
      </c>
      <c r="B319" s="1" t="s">
        <v>24</v>
      </c>
      <c r="C319" s="1" t="s">
        <v>39</v>
      </c>
      <c r="D319" s="3">
        <v>43945</v>
      </c>
      <c r="E319" s="1">
        <v>298</v>
      </c>
      <c r="F319" s="1">
        <v>48711.59</v>
      </c>
      <c r="G319" s="1">
        <f t="shared" si="4"/>
        <v>2587536.98</v>
      </c>
      <c r="H319" s="1">
        <v>8683.01</v>
      </c>
      <c r="I319" s="1">
        <v>14516053.82</v>
      </c>
      <c r="J319" s="1" t="s">
        <v>22</v>
      </c>
      <c r="K319" s="1" t="s">
        <v>14</v>
      </c>
    </row>
    <row r="320" spans="1:11" ht="15.75" customHeight="1" x14ac:dyDescent="0.25">
      <c r="A320" s="1" t="s">
        <v>10</v>
      </c>
      <c r="B320" s="1" t="s">
        <v>11</v>
      </c>
      <c r="C320" s="1" t="s">
        <v>17</v>
      </c>
      <c r="D320" s="3">
        <v>43871</v>
      </c>
      <c r="E320" s="1">
        <v>405</v>
      </c>
      <c r="F320" s="1">
        <v>46606.43</v>
      </c>
      <c r="G320" s="1">
        <f t="shared" si="4"/>
        <v>2098398.15</v>
      </c>
      <c r="H320" s="1">
        <v>5181.2299999999996</v>
      </c>
      <c r="I320" s="1">
        <v>18875604.149999999</v>
      </c>
      <c r="J320" s="1" t="s">
        <v>19</v>
      </c>
      <c r="K320" s="1" t="s">
        <v>14</v>
      </c>
    </row>
    <row r="321" spans="1:11" ht="15.75" customHeight="1" x14ac:dyDescent="0.25">
      <c r="A321" s="1" t="s">
        <v>35</v>
      </c>
      <c r="B321" s="1" t="s">
        <v>38</v>
      </c>
      <c r="C321" s="1" t="s">
        <v>21</v>
      </c>
      <c r="D321" s="3">
        <v>44711</v>
      </c>
      <c r="E321" s="1">
        <v>115</v>
      </c>
      <c r="F321" s="1">
        <v>20772.650000000001</v>
      </c>
      <c r="G321" s="1">
        <f t="shared" si="4"/>
        <v>316431.7</v>
      </c>
      <c r="H321" s="1">
        <v>2751.58</v>
      </c>
      <c r="I321" s="1">
        <v>2388854.75</v>
      </c>
      <c r="J321" s="1" t="s">
        <v>41</v>
      </c>
      <c r="K321" s="1" t="s">
        <v>14</v>
      </c>
    </row>
    <row r="322" spans="1:11" ht="15.75" customHeight="1" x14ac:dyDescent="0.25">
      <c r="A322" s="1" t="s">
        <v>40</v>
      </c>
      <c r="B322" s="1" t="s">
        <v>11</v>
      </c>
      <c r="C322" s="1" t="s">
        <v>21</v>
      </c>
      <c r="D322" s="3">
        <v>44735</v>
      </c>
      <c r="E322" s="1">
        <v>883</v>
      </c>
      <c r="F322" s="1">
        <v>28437.69</v>
      </c>
      <c r="G322" s="1">
        <f t="shared" si="4"/>
        <v>7389685.7199999997</v>
      </c>
      <c r="H322" s="1">
        <v>8368.84</v>
      </c>
      <c r="I322" s="1">
        <v>25110480.27</v>
      </c>
      <c r="J322" s="1" t="s">
        <v>13</v>
      </c>
      <c r="K322" s="1" t="s">
        <v>14</v>
      </c>
    </row>
    <row r="323" spans="1:11" ht="15.75" customHeight="1" x14ac:dyDescent="0.25">
      <c r="A323" s="1" t="s">
        <v>10</v>
      </c>
      <c r="B323" s="1" t="s">
        <v>33</v>
      </c>
      <c r="C323" s="1" t="s">
        <v>34</v>
      </c>
      <c r="D323" s="3">
        <v>44863</v>
      </c>
      <c r="E323" s="1">
        <v>616</v>
      </c>
      <c r="F323" s="1">
        <v>33656.080000000002</v>
      </c>
      <c r="G323" s="1">
        <f t="shared" ref="G323:G386" si="5">PRODUCT(H323,E323)</f>
        <v>3799481.84</v>
      </c>
      <c r="H323" s="1">
        <v>6167.99</v>
      </c>
      <c r="I323" s="1">
        <v>20732145.280000001</v>
      </c>
      <c r="J323" s="1" t="s">
        <v>13</v>
      </c>
      <c r="K323" s="1" t="s">
        <v>14</v>
      </c>
    </row>
    <row r="324" spans="1:11" ht="15.75" customHeight="1" x14ac:dyDescent="0.25">
      <c r="A324" s="1" t="s">
        <v>23</v>
      </c>
      <c r="B324" s="1" t="s">
        <v>20</v>
      </c>
      <c r="C324" s="1" t="s">
        <v>25</v>
      </c>
      <c r="D324" s="3">
        <v>44074</v>
      </c>
      <c r="E324" s="1">
        <v>895</v>
      </c>
      <c r="F324" s="1">
        <v>43973.47</v>
      </c>
      <c r="G324" s="1">
        <f t="shared" si="5"/>
        <v>2191004.75</v>
      </c>
      <c r="H324" s="1">
        <v>2448.0500000000002</v>
      </c>
      <c r="I324" s="1">
        <v>39356255.649999999</v>
      </c>
      <c r="J324" s="1" t="s">
        <v>41</v>
      </c>
      <c r="K324" s="1" t="s">
        <v>14</v>
      </c>
    </row>
    <row r="325" spans="1:11" ht="15.75" customHeight="1" x14ac:dyDescent="0.25">
      <c r="A325" s="1" t="s">
        <v>32</v>
      </c>
      <c r="B325" s="1" t="s">
        <v>20</v>
      </c>
      <c r="C325" s="1" t="s">
        <v>34</v>
      </c>
      <c r="D325" s="3">
        <v>44295</v>
      </c>
      <c r="E325" s="1">
        <v>369</v>
      </c>
      <c r="F325" s="1">
        <v>13952.52</v>
      </c>
      <c r="G325" s="1">
        <f t="shared" si="5"/>
        <v>2283718.86</v>
      </c>
      <c r="H325" s="1">
        <v>6188.94</v>
      </c>
      <c r="I325" s="1">
        <v>5148479.88</v>
      </c>
      <c r="J325" s="1" t="s">
        <v>13</v>
      </c>
      <c r="K325" s="1" t="s">
        <v>14</v>
      </c>
    </row>
    <row r="326" spans="1:11" ht="15.75" customHeight="1" x14ac:dyDescent="0.25">
      <c r="A326" s="1" t="s">
        <v>32</v>
      </c>
      <c r="B326" s="1" t="s">
        <v>24</v>
      </c>
      <c r="C326" s="1" t="s">
        <v>27</v>
      </c>
      <c r="D326" s="3">
        <v>45277</v>
      </c>
      <c r="E326" s="1">
        <v>506</v>
      </c>
      <c r="F326" s="1">
        <v>49365.93</v>
      </c>
      <c r="G326" s="1">
        <f t="shared" si="5"/>
        <v>4300276.42</v>
      </c>
      <c r="H326" s="1">
        <v>8498.57</v>
      </c>
      <c r="I326" s="1">
        <v>24979160.579999998</v>
      </c>
      <c r="J326" s="1" t="s">
        <v>13</v>
      </c>
      <c r="K326" s="1" t="s">
        <v>14</v>
      </c>
    </row>
    <row r="327" spans="1:11" ht="15.75" customHeight="1" x14ac:dyDescent="0.25">
      <c r="A327" s="1" t="s">
        <v>10</v>
      </c>
      <c r="B327" s="1" t="s">
        <v>33</v>
      </c>
      <c r="C327" s="1" t="s">
        <v>37</v>
      </c>
      <c r="D327" s="3">
        <v>44620</v>
      </c>
      <c r="E327" s="1">
        <v>379</v>
      </c>
      <c r="F327" s="1">
        <v>12061.24</v>
      </c>
      <c r="G327" s="1">
        <f t="shared" si="5"/>
        <v>3286684.21</v>
      </c>
      <c r="H327" s="1">
        <v>8671.99</v>
      </c>
      <c r="I327" s="1">
        <v>4571209.96</v>
      </c>
      <c r="J327" s="1" t="s">
        <v>41</v>
      </c>
      <c r="K327" s="1" t="s">
        <v>14</v>
      </c>
    </row>
    <row r="328" spans="1:11" ht="15.75" customHeight="1" x14ac:dyDescent="0.25">
      <c r="A328" s="1" t="s">
        <v>18</v>
      </c>
      <c r="B328" s="1" t="s">
        <v>28</v>
      </c>
      <c r="C328" s="1" t="s">
        <v>25</v>
      </c>
      <c r="D328" s="3">
        <v>44661</v>
      </c>
      <c r="E328" s="1">
        <v>269</v>
      </c>
      <c r="F328" s="1">
        <v>28501.42</v>
      </c>
      <c r="G328" s="1">
        <f t="shared" si="5"/>
        <v>1206946.51</v>
      </c>
      <c r="H328" s="1">
        <v>4486.79</v>
      </c>
      <c r="I328" s="1">
        <v>7666881.9800000004</v>
      </c>
      <c r="J328" s="1" t="s">
        <v>13</v>
      </c>
      <c r="K328" s="1" t="s">
        <v>14</v>
      </c>
    </row>
    <row r="329" spans="1:11" ht="15.75" customHeight="1" x14ac:dyDescent="0.25">
      <c r="A329" s="1" t="s">
        <v>35</v>
      </c>
      <c r="B329" s="1" t="s">
        <v>31</v>
      </c>
      <c r="C329" s="1" t="s">
        <v>27</v>
      </c>
      <c r="D329" s="3">
        <v>43915</v>
      </c>
      <c r="E329" s="1">
        <v>372</v>
      </c>
      <c r="F329" s="1">
        <v>20678.919999999998</v>
      </c>
      <c r="G329" s="1">
        <f t="shared" si="5"/>
        <v>2543036.64</v>
      </c>
      <c r="H329" s="1">
        <v>6836.12</v>
      </c>
      <c r="I329" s="1">
        <v>7692558.2400000002</v>
      </c>
      <c r="J329" s="1" t="s">
        <v>22</v>
      </c>
      <c r="K329" s="1" t="s">
        <v>14</v>
      </c>
    </row>
    <row r="330" spans="1:11" ht="15.75" customHeight="1" x14ac:dyDescent="0.25">
      <c r="A330" s="1" t="s">
        <v>10</v>
      </c>
      <c r="B330" s="1" t="s">
        <v>26</v>
      </c>
      <c r="C330" s="1" t="s">
        <v>25</v>
      </c>
      <c r="D330" s="3">
        <v>44540</v>
      </c>
      <c r="E330" s="1">
        <v>182</v>
      </c>
      <c r="F330" s="1">
        <v>28119.02</v>
      </c>
      <c r="G330" s="1">
        <f t="shared" si="5"/>
        <v>892881.08</v>
      </c>
      <c r="H330" s="1">
        <v>4905.9399999999996</v>
      </c>
      <c r="I330" s="1">
        <v>5117661.6399999997</v>
      </c>
      <c r="J330" s="1" t="s">
        <v>22</v>
      </c>
      <c r="K330" s="1" t="s">
        <v>14</v>
      </c>
    </row>
    <row r="331" spans="1:11" ht="15.75" customHeight="1" x14ac:dyDescent="0.25">
      <c r="A331" s="1" t="s">
        <v>40</v>
      </c>
      <c r="B331" s="1" t="s">
        <v>36</v>
      </c>
      <c r="C331" s="1" t="s">
        <v>30</v>
      </c>
      <c r="D331" s="3">
        <v>45225</v>
      </c>
      <c r="E331" s="1">
        <v>127</v>
      </c>
      <c r="F331" s="1">
        <v>35665.11</v>
      </c>
      <c r="G331" s="1">
        <f t="shared" si="5"/>
        <v>1233547.19</v>
      </c>
      <c r="H331" s="1">
        <v>9712.9699999999993</v>
      </c>
      <c r="I331" s="1">
        <v>4529468.97</v>
      </c>
      <c r="J331" s="1" t="s">
        <v>13</v>
      </c>
      <c r="K331" s="1" t="s">
        <v>14</v>
      </c>
    </row>
    <row r="332" spans="1:11" ht="15.75" customHeight="1" x14ac:dyDescent="0.25">
      <c r="A332" s="1" t="s">
        <v>42</v>
      </c>
      <c r="B332" s="1" t="s">
        <v>31</v>
      </c>
      <c r="C332" s="1" t="s">
        <v>29</v>
      </c>
      <c r="D332" s="3">
        <v>45047</v>
      </c>
      <c r="E332" s="1">
        <v>639</v>
      </c>
      <c r="F332" s="1">
        <v>46793.26</v>
      </c>
      <c r="G332" s="1">
        <f t="shared" si="5"/>
        <v>1678199.31</v>
      </c>
      <c r="H332" s="1">
        <v>2626.29</v>
      </c>
      <c r="I332" s="1">
        <v>29900893.140000001</v>
      </c>
      <c r="J332" s="1" t="s">
        <v>19</v>
      </c>
      <c r="K332" s="1" t="s">
        <v>14</v>
      </c>
    </row>
    <row r="333" spans="1:11" ht="15.75" customHeight="1" x14ac:dyDescent="0.25">
      <c r="A333" s="1" t="s">
        <v>40</v>
      </c>
      <c r="B333" s="1" t="s">
        <v>38</v>
      </c>
      <c r="C333" s="1" t="s">
        <v>30</v>
      </c>
      <c r="D333" s="3">
        <v>44863</v>
      </c>
      <c r="E333" s="1">
        <v>151</v>
      </c>
      <c r="F333" s="1">
        <v>11379.89</v>
      </c>
      <c r="G333" s="1">
        <f t="shared" si="5"/>
        <v>1172018.21</v>
      </c>
      <c r="H333" s="1">
        <v>7761.71</v>
      </c>
      <c r="I333" s="1">
        <v>1718363.39</v>
      </c>
      <c r="J333" s="1" t="s">
        <v>13</v>
      </c>
      <c r="K333" s="1" t="s">
        <v>14</v>
      </c>
    </row>
    <row r="334" spans="1:11" ht="15.75" customHeight="1" x14ac:dyDescent="0.25">
      <c r="A334" s="1" t="s">
        <v>18</v>
      </c>
      <c r="B334" s="1" t="s">
        <v>31</v>
      </c>
      <c r="C334" s="1" t="s">
        <v>30</v>
      </c>
      <c r="D334" s="3">
        <v>45271</v>
      </c>
      <c r="E334" s="1">
        <v>748</v>
      </c>
      <c r="F334" s="1">
        <v>25065.32</v>
      </c>
      <c r="G334" s="1">
        <f t="shared" si="5"/>
        <v>5791375.04</v>
      </c>
      <c r="H334" s="1">
        <v>7742.48</v>
      </c>
      <c r="I334" s="1">
        <v>18748859.359999999</v>
      </c>
      <c r="J334" s="1" t="s">
        <v>13</v>
      </c>
      <c r="K334" s="1" t="s">
        <v>14</v>
      </c>
    </row>
    <row r="335" spans="1:11" ht="15.75" customHeight="1" x14ac:dyDescent="0.25">
      <c r="A335" s="1" t="s">
        <v>10</v>
      </c>
      <c r="B335" s="1" t="s">
        <v>24</v>
      </c>
      <c r="C335" s="1" t="s">
        <v>34</v>
      </c>
      <c r="D335" s="3">
        <v>45055</v>
      </c>
      <c r="E335" s="1">
        <v>238</v>
      </c>
      <c r="F335" s="1">
        <v>11883</v>
      </c>
      <c r="G335" s="1">
        <f t="shared" si="5"/>
        <v>679116.34</v>
      </c>
      <c r="H335" s="1">
        <v>2853.43</v>
      </c>
      <c r="I335" s="1">
        <v>2828154</v>
      </c>
      <c r="J335" s="1" t="s">
        <v>13</v>
      </c>
      <c r="K335" s="1" t="s">
        <v>14</v>
      </c>
    </row>
    <row r="336" spans="1:11" ht="15.75" customHeight="1" x14ac:dyDescent="0.25">
      <c r="A336" s="1" t="s">
        <v>18</v>
      </c>
      <c r="B336" s="1" t="s">
        <v>36</v>
      </c>
      <c r="C336" s="1" t="s">
        <v>25</v>
      </c>
      <c r="D336" s="3">
        <v>45105</v>
      </c>
      <c r="E336" s="1">
        <v>778</v>
      </c>
      <c r="F336" s="1">
        <v>15017.53</v>
      </c>
      <c r="G336" s="1">
        <f t="shared" si="5"/>
        <v>7222633.0200000005</v>
      </c>
      <c r="H336" s="1">
        <v>9283.59</v>
      </c>
      <c r="I336" s="1">
        <v>11683638.34</v>
      </c>
      <c r="J336" s="1" t="s">
        <v>41</v>
      </c>
      <c r="K336" s="1" t="s">
        <v>14</v>
      </c>
    </row>
    <row r="337" spans="1:11" ht="15.75" customHeight="1" x14ac:dyDescent="0.25">
      <c r="A337" s="1" t="s">
        <v>23</v>
      </c>
      <c r="B337" s="1" t="s">
        <v>20</v>
      </c>
      <c r="C337" s="1" t="s">
        <v>21</v>
      </c>
      <c r="D337" s="3">
        <v>45186</v>
      </c>
      <c r="E337" s="1">
        <v>466</v>
      </c>
      <c r="F337" s="1">
        <v>40846.78</v>
      </c>
      <c r="G337" s="1">
        <f t="shared" si="5"/>
        <v>3766011.6199999996</v>
      </c>
      <c r="H337" s="1">
        <v>8081.57</v>
      </c>
      <c r="I337" s="1">
        <v>19034599.48</v>
      </c>
      <c r="J337" s="1" t="s">
        <v>19</v>
      </c>
      <c r="K337" s="1" t="s">
        <v>14</v>
      </c>
    </row>
    <row r="338" spans="1:11" ht="15.75" customHeight="1" x14ac:dyDescent="0.25">
      <c r="A338" s="1" t="s">
        <v>40</v>
      </c>
      <c r="B338" s="1" t="s">
        <v>33</v>
      </c>
      <c r="C338" s="1" t="s">
        <v>34</v>
      </c>
      <c r="D338" s="3">
        <v>45073</v>
      </c>
      <c r="E338" s="1">
        <v>837</v>
      </c>
      <c r="F338" s="1">
        <v>16079.55</v>
      </c>
      <c r="G338" s="1">
        <f t="shared" si="5"/>
        <v>6849807.1200000001</v>
      </c>
      <c r="H338" s="1">
        <v>8183.76</v>
      </c>
      <c r="I338" s="1">
        <v>13458583.35</v>
      </c>
      <c r="J338" s="1" t="s">
        <v>13</v>
      </c>
      <c r="K338" s="1" t="s">
        <v>14</v>
      </c>
    </row>
    <row r="339" spans="1:11" ht="15.75" customHeight="1" x14ac:dyDescent="0.25">
      <c r="A339" s="1" t="s">
        <v>35</v>
      </c>
      <c r="B339" s="1" t="s">
        <v>31</v>
      </c>
      <c r="C339" s="1" t="s">
        <v>25</v>
      </c>
      <c r="D339" s="3">
        <v>44352</v>
      </c>
      <c r="E339" s="1">
        <v>727</v>
      </c>
      <c r="F339" s="1">
        <v>21997.05</v>
      </c>
      <c r="G339" s="1">
        <f t="shared" si="5"/>
        <v>5657921.1200000001</v>
      </c>
      <c r="H339" s="1">
        <v>7782.56</v>
      </c>
      <c r="I339" s="1">
        <v>15991855.35</v>
      </c>
      <c r="J339" s="1" t="s">
        <v>13</v>
      </c>
      <c r="K339" s="1" t="s">
        <v>14</v>
      </c>
    </row>
    <row r="340" spans="1:11" ht="15.75" customHeight="1" x14ac:dyDescent="0.25">
      <c r="A340" s="1" t="s">
        <v>32</v>
      </c>
      <c r="B340" s="1" t="s">
        <v>36</v>
      </c>
      <c r="C340" s="1" t="s">
        <v>34</v>
      </c>
      <c r="D340" s="3">
        <v>43841</v>
      </c>
      <c r="E340" s="1">
        <v>618</v>
      </c>
      <c r="F340" s="1">
        <v>34261.660000000003</v>
      </c>
      <c r="G340" s="1">
        <f t="shared" si="5"/>
        <v>6087664.6200000001</v>
      </c>
      <c r="H340" s="1">
        <v>9850.59</v>
      </c>
      <c r="I340" s="1">
        <v>21173705.879999999</v>
      </c>
      <c r="J340" s="1" t="s">
        <v>13</v>
      </c>
      <c r="K340" s="1" t="s">
        <v>14</v>
      </c>
    </row>
    <row r="341" spans="1:11" ht="15.75" customHeight="1" x14ac:dyDescent="0.25">
      <c r="A341" s="1" t="s">
        <v>10</v>
      </c>
      <c r="B341" s="1" t="s">
        <v>36</v>
      </c>
      <c r="C341" s="1" t="s">
        <v>30</v>
      </c>
      <c r="D341" s="3">
        <v>44402</v>
      </c>
      <c r="E341" s="1">
        <v>405</v>
      </c>
      <c r="F341" s="1">
        <v>13582.18</v>
      </c>
      <c r="G341" s="1">
        <f t="shared" si="5"/>
        <v>2387159.1</v>
      </c>
      <c r="H341" s="1">
        <v>5894.22</v>
      </c>
      <c r="I341" s="1">
        <v>5500782.9000000004</v>
      </c>
      <c r="J341" s="1" t="s">
        <v>22</v>
      </c>
      <c r="K341" s="1" t="s">
        <v>14</v>
      </c>
    </row>
    <row r="342" spans="1:11" ht="15.75" customHeight="1" x14ac:dyDescent="0.25">
      <c r="A342" s="1" t="s">
        <v>40</v>
      </c>
      <c r="B342" s="1" t="s">
        <v>36</v>
      </c>
      <c r="C342" s="1" t="s">
        <v>30</v>
      </c>
      <c r="D342" s="3">
        <v>44036</v>
      </c>
      <c r="E342" s="1">
        <v>498</v>
      </c>
      <c r="F342" s="1">
        <v>15043.56</v>
      </c>
      <c r="G342" s="1">
        <f t="shared" si="5"/>
        <v>1179064.8</v>
      </c>
      <c r="H342" s="1">
        <v>2367.6</v>
      </c>
      <c r="I342" s="1">
        <v>7491692.8799999999</v>
      </c>
      <c r="J342" s="1" t="s">
        <v>13</v>
      </c>
      <c r="K342" s="1" t="s">
        <v>14</v>
      </c>
    </row>
    <row r="343" spans="1:11" ht="15.75" customHeight="1" x14ac:dyDescent="0.25">
      <c r="A343" s="1" t="s">
        <v>23</v>
      </c>
      <c r="B343" s="1" t="s">
        <v>36</v>
      </c>
      <c r="C343" s="1" t="s">
        <v>29</v>
      </c>
      <c r="D343" s="3">
        <v>44074</v>
      </c>
      <c r="E343" s="1">
        <v>775</v>
      </c>
      <c r="F343" s="1">
        <v>17452.740000000002</v>
      </c>
      <c r="G343" s="1">
        <f t="shared" si="5"/>
        <v>2082130.5</v>
      </c>
      <c r="H343" s="1">
        <v>2686.62</v>
      </c>
      <c r="I343" s="1">
        <v>13525873.5</v>
      </c>
      <c r="J343" s="1" t="s">
        <v>41</v>
      </c>
      <c r="K343" s="1" t="s">
        <v>14</v>
      </c>
    </row>
    <row r="344" spans="1:11" ht="15.75" customHeight="1" x14ac:dyDescent="0.25">
      <c r="A344" s="1" t="s">
        <v>40</v>
      </c>
      <c r="B344" s="1" t="s">
        <v>36</v>
      </c>
      <c r="C344" s="1" t="s">
        <v>39</v>
      </c>
      <c r="D344" s="3">
        <v>44318</v>
      </c>
      <c r="E344" s="1">
        <v>617</v>
      </c>
      <c r="F344" s="1">
        <v>12552.78</v>
      </c>
      <c r="G344" s="1">
        <f t="shared" si="5"/>
        <v>2381607.66</v>
      </c>
      <c r="H344" s="1">
        <v>3859.98</v>
      </c>
      <c r="I344" s="1">
        <v>7745065.2599999998</v>
      </c>
      <c r="J344" s="1" t="s">
        <v>41</v>
      </c>
      <c r="K344" s="1" t="s">
        <v>14</v>
      </c>
    </row>
    <row r="345" spans="1:11" ht="15.75" customHeight="1" x14ac:dyDescent="0.25">
      <c r="A345" s="1" t="s">
        <v>32</v>
      </c>
      <c r="B345" s="1" t="s">
        <v>26</v>
      </c>
      <c r="C345" s="1" t="s">
        <v>17</v>
      </c>
      <c r="D345" s="3">
        <v>45016</v>
      </c>
      <c r="E345" s="1">
        <v>278</v>
      </c>
      <c r="F345" s="1">
        <v>28564.880000000001</v>
      </c>
      <c r="G345" s="1">
        <f t="shared" si="5"/>
        <v>2251316.2800000003</v>
      </c>
      <c r="H345" s="1">
        <v>8098.26</v>
      </c>
      <c r="I345" s="1">
        <v>7941036.6399999997</v>
      </c>
      <c r="J345" s="1" t="s">
        <v>13</v>
      </c>
      <c r="K345" s="1" t="s">
        <v>14</v>
      </c>
    </row>
    <row r="346" spans="1:11" ht="15.75" customHeight="1" x14ac:dyDescent="0.25">
      <c r="A346" s="1" t="s">
        <v>32</v>
      </c>
      <c r="B346" s="1" t="s">
        <v>16</v>
      </c>
      <c r="C346" s="1" t="s">
        <v>25</v>
      </c>
      <c r="D346" s="3">
        <v>43942</v>
      </c>
      <c r="E346" s="1">
        <v>123</v>
      </c>
      <c r="F346" s="1">
        <v>28223.94</v>
      </c>
      <c r="G346" s="1">
        <f t="shared" si="5"/>
        <v>517550.78999999992</v>
      </c>
      <c r="H346" s="1">
        <v>4207.7299999999996</v>
      </c>
      <c r="I346" s="1">
        <v>3471544.62</v>
      </c>
      <c r="J346" s="1" t="s">
        <v>13</v>
      </c>
      <c r="K346" s="1" t="s">
        <v>14</v>
      </c>
    </row>
    <row r="347" spans="1:11" ht="15.75" customHeight="1" x14ac:dyDescent="0.25">
      <c r="A347" s="1" t="s">
        <v>32</v>
      </c>
      <c r="B347" s="1" t="s">
        <v>24</v>
      </c>
      <c r="C347" s="1" t="s">
        <v>27</v>
      </c>
      <c r="D347" s="3">
        <v>44371</v>
      </c>
      <c r="E347" s="1">
        <v>670</v>
      </c>
      <c r="F347" s="1">
        <v>29082.54</v>
      </c>
      <c r="G347" s="1">
        <f t="shared" si="5"/>
        <v>3338422.4000000004</v>
      </c>
      <c r="H347" s="1">
        <v>4982.72</v>
      </c>
      <c r="I347" s="1">
        <v>19485301.800000001</v>
      </c>
      <c r="J347" s="1" t="s">
        <v>19</v>
      </c>
      <c r="K347" s="1" t="s">
        <v>14</v>
      </c>
    </row>
    <row r="348" spans="1:11" ht="15.75" customHeight="1" x14ac:dyDescent="0.25">
      <c r="A348" s="1" t="s">
        <v>40</v>
      </c>
      <c r="B348" s="1" t="s">
        <v>26</v>
      </c>
      <c r="C348" s="1" t="s">
        <v>27</v>
      </c>
      <c r="D348" s="3">
        <v>44760</v>
      </c>
      <c r="E348" s="1">
        <v>779</v>
      </c>
      <c r="F348" s="1">
        <v>26423.8</v>
      </c>
      <c r="G348" s="1">
        <f t="shared" si="5"/>
        <v>2046331.73</v>
      </c>
      <c r="H348" s="1">
        <v>2626.87</v>
      </c>
      <c r="I348" s="1">
        <v>20584140.199999999</v>
      </c>
      <c r="J348" s="1" t="s">
        <v>13</v>
      </c>
      <c r="K348" s="1" t="s">
        <v>14</v>
      </c>
    </row>
    <row r="349" spans="1:11" ht="15.75" customHeight="1" x14ac:dyDescent="0.25">
      <c r="A349" s="1" t="s">
        <v>42</v>
      </c>
      <c r="B349" s="1" t="s">
        <v>26</v>
      </c>
      <c r="C349" s="1" t="s">
        <v>25</v>
      </c>
      <c r="D349" s="3">
        <v>44760</v>
      </c>
      <c r="E349" s="1">
        <v>945</v>
      </c>
      <c r="F349" s="1">
        <v>32510.05</v>
      </c>
      <c r="G349" s="1">
        <f t="shared" si="5"/>
        <v>5357412.9000000004</v>
      </c>
      <c r="H349" s="1">
        <v>5669.22</v>
      </c>
      <c r="I349" s="1">
        <v>30721997.25</v>
      </c>
      <c r="J349" s="1" t="s">
        <v>22</v>
      </c>
      <c r="K349" s="1" t="s">
        <v>14</v>
      </c>
    </row>
    <row r="350" spans="1:11" ht="15.75" customHeight="1" x14ac:dyDescent="0.25">
      <c r="A350" s="1" t="s">
        <v>35</v>
      </c>
      <c r="B350" s="1" t="s">
        <v>16</v>
      </c>
      <c r="C350" s="1" t="s">
        <v>27</v>
      </c>
      <c r="D350" s="3">
        <v>44896</v>
      </c>
      <c r="E350" s="1">
        <v>740</v>
      </c>
      <c r="F350" s="1">
        <v>49218.64</v>
      </c>
      <c r="G350" s="1">
        <f t="shared" si="5"/>
        <v>2391583.7999999998</v>
      </c>
      <c r="H350" s="1">
        <v>3231.87</v>
      </c>
      <c r="I350" s="1">
        <v>36421793.600000001</v>
      </c>
      <c r="J350" s="1" t="s">
        <v>13</v>
      </c>
      <c r="K350" s="1" t="s">
        <v>14</v>
      </c>
    </row>
    <row r="351" spans="1:11" ht="15.75" customHeight="1" x14ac:dyDescent="0.25">
      <c r="A351" s="1" t="s">
        <v>10</v>
      </c>
      <c r="B351" s="1" t="s">
        <v>26</v>
      </c>
      <c r="C351" s="1" t="s">
        <v>34</v>
      </c>
      <c r="D351" s="3">
        <v>44350</v>
      </c>
      <c r="E351" s="1">
        <v>199</v>
      </c>
      <c r="F351" s="1">
        <v>47269.53</v>
      </c>
      <c r="G351" s="1">
        <f t="shared" si="5"/>
        <v>1842441.5</v>
      </c>
      <c r="H351" s="1">
        <v>9258.5</v>
      </c>
      <c r="I351" s="1">
        <v>9406636.4700000007</v>
      </c>
      <c r="J351" s="1" t="s">
        <v>13</v>
      </c>
      <c r="K351" s="1" t="s">
        <v>14</v>
      </c>
    </row>
    <row r="352" spans="1:11" ht="15.75" customHeight="1" x14ac:dyDescent="0.25">
      <c r="A352" s="1" t="s">
        <v>42</v>
      </c>
      <c r="B352" s="1" t="s">
        <v>38</v>
      </c>
      <c r="C352" s="1" t="s">
        <v>29</v>
      </c>
      <c r="D352" s="3">
        <v>43982</v>
      </c>
      <c r="E352" s="1">
        <v>216</v>
      </c>
      <c r="F352" s="1">
        <v>25895.71</v>
      </c>
      <c r="G352" s="1">
        <f t="shared" si="5"/>
        <v>1207103.0399999998</v>
      </c>
      <c r="H352" s="1">
        <v>5588.44</v>
      </c>
      <c r="I352" s="1">
        <v>5593473.3600000003</v>
      </c>
      <c r="J352" s="1" t="s">
        <v>13</v>
      </c>
      <c r="K352" s="1" t="s">
        <v>14</v>
      </c>
    </row>
    <row r="353" spans="1:11" ht="15.75" customHeight="1" x14ac:dyDescent="0.25">
      <c r="A353" s="1" t="s">
        <v>42</v>
      </c>
      <c r="B353" s="1" t="s">
        <v>28</v>
      </c>
      <c r="C353" s="1" t="s">
        <v>29</v>
      </c>
      <c r="D353" s="3">
        <v>44041</v>
      </c>
      <c r="E353" s="1">
        <v>723</v>
      </c>
      <c r="F353" s="1">
        <v>24896.53</v>
      </c>
      <c r="G353" s="1">
        <f t="shared" si="5"/>
        <v>3084390.3000000003</v>
      </c>
      <c r="H353" s="1">
        <v>4266.1000000000004</v>
      </c>
      <c r="I353" s="1">
        <v>18000191.190000001</v>
      </c>
      <c r="J353" s="1" t="s">
        <v>19</v>
      </c>
      <c r="K353" s="1" t="s">
        <v>14</v>
      </c>
    </row>
    <row r="354" spans="1:11" ht="15.75" customHeight="1" x14ac:dyDescent="0.25">
      <c r="A354" s="1" t="s">
        <v>42</v>
      </c>
      <c r="B354" s="1" t="s">
        <v>20</v>
      </c>
      <c r="C354" s="1" t="s">
        <v>25</v>
      </c>
      <c r="D354" s="3">
        <v>44286</v>
      </c>
      <c r="E354" s="1">
        <v>673</v>
      </c>
      <c r="F354" s="1">
        <v>45974</v>
      </c>
      <c r="G354" s="1">
        <f t="shared" si="5"/>
        <v>4921958.58</v>
      </c>
      <c r="H354" s="1">
        <v>7313.46</v>
      </c>
      <c r="I354" s="1">
        <v>30940502</v>
      </c>
      <c r="J354" s="1" t="s">
        <v>13</v>
      </c>
      <c r="K354" s="1" t="s">
        <v>14</v>
      </c>
    </row>
    <row r="355" spans="1:11" ht="15.75" customHeight="1" x14ac:dyDescent="0.25">
      <c r="A355" s="1" t="s">
        <v>32</v>
      </c>
      <c r="B355" s="1" t="s">
        <v>28</v>
      </c>
      <c r="C355" s="1" t="s">
        <v>21</v>
      </c>
      <c r="D355" s="3">
        <v>44941</v>
      </c>
      <c r="E355" s="1">
        <v>555</v>
      </c>
      <c r="F355" s="1">
        <v>16865.509999999998</v>
      </c>
      <c r="G355" s="1">
        <f t="shared" si="5"/>
        <v>2438708.8499999996</v>
      </c>
      <c r="H355" s="1">
        <v>4394.07</v>
      </c>
      <c r="I355" s="1">
        <v>9360358.0500000007</v>
      </c>
      <c r="J355" s="1" t="s">
        <v>13</v>
      </c>
      <c r="K355" s="1" t="s">
        <v>14</v>
      </c>
    </row>
    <row r="356" spans="1:11" ht="15.75" customHeight="1" x14ac:dyDescent="0.25">
      <c r="A356" s="1" t="s">
        <v>10</v>
      </c>
      <c r="B356" s="1" t="s">
        <v>33</v>
      </c>
      <c r="C356" s="1" t="s">
        <v>17</v>
      </c>
      <c r="D356" s="3">
        <v>43896</v>
      </c>
      <c r="E356" s="1">
        <v>710</v>
      </c>
      <c r="F356" s="1">
        <v>48182.29</v>
      </c>
      <c r="G356" s="1">
        <f t="shared" si="5"/>
        <v>4166592.4</v>
      </c>
      <c r="H356" s="1">
        <v>5868.44</v>
      </c>
      <c r="I356" s="1">
        <v>34209425.899999999</v>
      </c>
      <c r="J356" s="1" t="s">
        <v>41</v>
      </c>
      <c r="K356" s="1" t="s">
        <v>14</v>
      </c>
    </row>
    <row r="357" spans="1:11" ht="15.75" customHeight="1" x14ac:dyDescent="0.25">
      <c r="A357" s="1" t="s">
        <v>23</v>
      </c>
      <c r="B357" s="1" t="s">
        <v>28</v>
      </c>
      <c r="C357" s="1" t="s">
        <v>39</v>
      </c>
      <c r="D357" s="3">
        <v>44488</v>
      </c>
      <c r="E357" s="1">
        <v>993</v>
      </c>
      <c r="F357" s="1">
        <v>41505.97</v>
      </c>
      <c r="G357" s="1">
        <f t="shared" si="5"/>
        <v>4403855.6999999993</v>
      </c>
      <c r="H357" s="1">
        <v>4434.8999999999996</v>
      </c>
      <c r="I357" s="1">
        <v>41215428.210000001</v>
      </c>
      <c r="J357" s="1" t="s">
        <v>22</v>
      </c>
      <c r="K357" s="1" t="s">
        <v>14</v>
      </c>
    </row>
    <row r="358" spans="1:11" ht="15.75" customHeight="1" x14ac:dyDescent="0.25">
      <c r="A358" s="1" t="s">
        <v>35</v>
      </c>
      <c r="B358" s="1" t="s">
        <v>26</v>
      </c>
      <c r="C358" s="1" t="s">
        <v>30</v>
      </c>
      <c r="D358" s="3">
        <v>45046</v>
      </c>
      <c r="E358" s="1">
        <v>559</v>
      </c>
      <c r="F358" s="1">
        <v>30415.41</v>
      </c>
      <c r="G358" s="1">
        <f t="shared" si="5"/>
        <v>1175800.6000000001</v>
      </c>
      <c r="H358" s="1">
        <v>2103.4</v>
      </c>
      <c r="I358" s="1">
        <v>17002214.190000001</v>
      </c>
      <c r="J358" s="1" t="s">
        <v>13</v>
      </c>
      <c r="K358" s="1" t="s">
        <v>14</v>
      </c>
    </row>
    <row r="359" spans="1:11" ht="15.75" customHeight="1" x14ac:dyDescent="0.25">
      <c r="A359" s="1" t="s">
        <v>40</v>
      </c>
      <c r="B359" s="1" t="s">
        <v>20</v>
      </c>
      <c r="C359" s="1" t="s">
        <v>17</v>
      </c>
      <c r="D359" s="3">
        <v>43853</v>
      </c>
      <c r="E359" s="1">
        <v>870</v>
      </c>
      <c r="F359" s="1">
        <v>28422.6</v>
      </c>
      <c r="G359" s="1">
        <f t="shared" si="5"/>
        <v>6425663.3999999994</v>
      </c>
      <c r="H359" s="1">
        <v>7385.82</v>
      </c>
      <c r="I359" s="1">
        <v>24727662</v>
      </c>
      <c r="J359" s="1" t="s">
        <v>41</v>
      </c>
      <c r="K359" s="1" t="s">
        <v>14</v>
      </c>
    </row>
    <row r="360" spans="1:11" ht="15.75" customHeight="1" x14ac:dyDescent="0.25">
      <c r="A360" s="1" t="s">
        <v>15</v>
      </c>
      <c r="B360" s="1" t="s">
        <v>16</v>
      </c>
      <c r="C360" s="1" t="s">
        <v>17</v>
      </c>
      <c r="D360" s="3">
        <v>45081</v>
      </c>
      <c r="E360" s="1">
        <v>569</v>
      </c>
      <c r="F360" s="1">
        <v>45141.75</v>
      </c>
      <c r="G360" s="1">
        <f t="shared" si="5"/>
        <v>5013248.47</v>
      </c>
      <c r="H360" s="1">
        <v>8810.6299999999992</v>
      </c>
      <c r="I360" s="1">
        <v>25685655.75</v>
      </c>
      <c r="J360" s="1" t="s">
        <v>41</v>
      </c>
      <c r="K360" s="1" t="s">
        <v>14</v>
      </c>
    </row>
    <row r="361" spans="1:11" ht="15.75" customHeight="1" x14ac:dyDescent="0.25">
      <c r="A361" s="1" t="s">
        <v>23</v>
      </c>
      <c r="B361" s="1" t="s">
        <v>26</v>
      </c>
      <c r="C361" s="1" t="s">
        <v>21</v>
      </c>
      <c r="D361" s="3">
        <v>45173</v>
      </c>
      <c r="E361" s="1">
        <v>127</v>
      </c>
      <c r="F361" s="1">
        <v>18303.060000000001</v>
      </c>
      <c r="G361" s="1">
        <f t="shared" si="5"/>
        <v>816244.24</v>
      </c>
      <c r="H361" s="1">
        <v>6427.12</v>
      </c>
      <c r="I361" s="1">
        <v>2324488.62</v>
      </c>
      <c r="J361" s="1" t="s">
        <v>13</v>
      </c>
      <c r="K361" s="1" t="s">
        <v>14</v>
      </c>
    </row>
    <row r="362" spans="1:11" ht="15.75" customHeight="1" x14ac:dyDescent="0.25">
      <c r="A362" s="1" t="s">
        <v>40</v>
      </c>
      <c r="B362" s="1" t="s">
        <v>26</v>
      </c>
      <c r="C362" s="1" t="s">
        <v>37</v>
      </c>
      <c r="D362" s="3">
        <v>44007</v>
      </c>
      <c r="E362" s="1">
        <v>430</v>
      </c>
      <c r="F362" s="1">
        <v>18902.8</v>
      </c>
      <c r="G362" s="1">
        <f t="shared" si="5"/>
        <v>2543974.6</v>
      </c>
      <c r="H362" s="1">
        <v>5916.22</v>
      </c>
      <c r="I362" s="1">
        <v>8128204</v>
      </c>
      <c r="J362" s="1" t="s">
        <v>41</v>
      </c>
      <c r="K362" s="1" t="s">
        <v>14</v>
      </c>
    </row>
    <row r="363" spans="1:11" ht="15.75" customHeight="1" x14ac:dyDescent="0.25">
      <c r="A363" s="1" t="s">
        <v>15</v>
      </c>
      <c r="B363" s="1" t="s">
        <v>24</v>
      </c>
      <c r="C363" s="1" t="s">
        <v>27</v>
      </c>
      <c r="D363" s="3">
        <v>44496</v>
      </c>
      <c r="E363" s="1">
        <v>391</v>
      </c>
      <c r="F363" s="1">
        <v>19901.91</v>
      </c>
      <c r="G363" s="1">
        <f t="shared" si="5"/>
        <v>1014426.04</v>
      </c>
      <c r="H363" s="1">
        <v>2594.44</v>
      </c>
      <c r="I363" s="1">
        <v>7781646.8099999996</v>
      </c>
      <c r="J363" s="1" t="s">
        <v>13</v>
      </c>
      <c r="K363" s="1" t="s">
        <v>14</v>
      </c>
    </row>
    <row r="364" spans="1:11" ht="15.75" customHeight="1" x14ac:dyDescent="0.25">
      <c r="A364" s="1" t="s">
        <v>42</v>
      </c>
      <c r="B364" s="1" t="s">
        <v>20</v>
      </c>
      <c r="C364" s="1" t="s">
        <v>29</v>
      </c>
      <c r="D364" s="3">
        <v>44946</v>
      </c>
      <c r="E364" s="1">
        <v>839</v>
      </c>
      <c r="F364" s="1">
        <v>42307.64</v>
      </c>
      <c r="G364" s="1">
        <f t="shared" si="5"/>
        <v>2286677.7200000002</v>
      </c>
      <c r="H364" s="1">
        <v>2725.48</v>
      </c>
      <c r="I364" s="1">
        <v>35496109.960000001</v>
      </c>
      <c r="J364" s="1" t="s">
        <v>13</v>
      </c>
      <c r="K364" s="1" t="s">
        <v>14</v>
      </c>
    </row>
    <row r="365" spans="1:11" ht="15.75" customHeight="1" x14ac:dyDescent="0.25">
      <c r="A365" s="1" t="s">
        <v>18</v>
      </c>
      <c r="B365" s="1" t="s">
        <v>24</v>
      </c>
      <c r="C365" s="1" t="s">
        <v>27</v>
      </c>
      <c r="D365" s="3">
        <v>45022</v>
      </c>
      <c r="E365" s="1">
        <v>314</v>
      </c>
      <c r="F365" s="1">
        <v>33005.79</v>
      </c>
      <c r="G365" s="1">
        <f t="shared" si="5"/>
        <v>2321238.7199999997</v>
      </c>
      <c r="H365" s="1">
        <v>7392.48</v>
      </c>
      <c r="I365" s="1">
        <v>10363818.060000001</v>
      </c>
      <c r="J365" s="1" t="s">
        <v>22</v>
      </c>
      <c r="K365" s="1" t="s">
        <v>14</v>
      </c>
    </row>
    <row r="366" spans="1:11" ht="15.75" customHeight="1" x14ac:dyDescent="0.25">
      <c r="A366" s="1" t="s">
        <v>40</v>
      </c>
      <c r="B366" s="1" t="s">
        <v>26</v>
      </c>
      <c r="C366" s="1" t="s">
        <v>29</v>
      </c>
      <c r="D366" s="3">
        <v>45252</v>
      </c>
      <c r="E366" s="1">
        <v>188</v>
      </c>
      <c r="F366" s="1">
        <v>41952.09</v>
      </c>
      <c r="G366" s="1">
        <f t="shared" si="5"/>
        <v>1854005.24</v>
      </c>
      <c r="H366" s="1">
        <v>9861.73</v>
      </c>
      <c r="I366" s="1">
        <v>7886992.9199999999</v>
      </c>
      <c r="J366" s="1" t="s">
        <v>13</v>
      </c>
      <c r="K366" s="1" t="s">
        <v>14</v>
      </c>
    </row>
    <row r="367" spans="1:11" ht="15.75" customHeight="1" x14ac:dyDescent="0.25">
      <c r="A367" s="1" t="s">
        <v>10</v>
      </c>
      <c r="B367" s="1" t="s">
        <v>33</v>
      </c>
      <c r="C367" s="1" t="s">
        <v>37</v>
      </c>
      <c r="D367" s="3">
        <v>45151</v>
      </c>
      <c r="E367" s="1">
        <v>812</v>
      </c>
      <c r="F367" s="1">
        <v>10721.81</v>
      </c>
      <c r="G367" s="1">
        <f t="shared" si="5"/>
        <v>3985937.48</v>
      </c>
      <c r="H367" s="1">
        <v>4908.79</v>
      </c>
      <c r="I367" s="1">
        <v>8706109.7200000007</v>
      </c>
      <c r="J367" s="1" t="s">
        <v>22</v>
      </c>
      <c r="K367" s="1" t="s">
        <v>14</v>
      </c>
    </row>
    <row r="368" spans="1:11" ht="15.75" customHeight="1" x14ac:dyDescent="0.25">
      <c r="A368" s="1" t="s">
        <v>10</v>
      </c>
      <c r="B368" s="1" t="s">
        <v>38</v>
      </c>
      <c r="C368" s="1" t="s">
        <v>21</v>
      </c>
      <c r="D368" s="3">
        <v>44272</v>
      </c>
      <c r="E368" s="1">
        <v>709</v>
      </c>
      <c r="F368" s="1">
        <v>41015.1</v>
      </c>
      <c r="G368" s="1">
        <f t="shared" si="5"/>
        <v>5770139.7800000003</v>
      </c>
      <c r="H368" s="1">
        <v>8138.42</v>
      </c>
      <c r="I368" s="1">
        <v>29079705.899999999</v>
      </c>
      <c r="J368" s="1" t="s">
        <v>22</v>
      </c>
      <c r="K368" s="1" t="s">
        <v>14</v>
      </c>
    </row>
    <row r="369" spans="1:11" ht="15.75" customHeight="1" x14ac:dyDescent="0.25">
      <c r="A369" s="1" t="s">
        <v>15</v>
      </c>
      <c r="B369" s="1" t="s">
        <v>11</v>
      </c>
      <c r="C369" s="1" t="s">
        <v>39</v>
      </c>
      <c r="D369" s="3">
        <v>43907</v>
      </c>
      <c r="E369" s="1">
        <v>783</v>
      </c>
      <c r="F369" s="1">
        <v>46845.94</v>
      </c>
      <c r="G369" s="1">
        <f t="shared" si="5"/>
        <v>5637435.5700000003</v>
      </c>
      <c r="H369" s="1">
        <v>7199.79</v>
      </c>
      <c r="I369" s="1">
        <v>36680371.020000003</v>
      </c>
      <c r="J369" s="1" t="s">
        <v>13</v>
      </c>
      <c r="K369" s="1" t="s">
        <v>14</v>
      </c>
    </row>
    <row r="370" spans="1:11" ht="15.75" customHeight="1" x14ac:dyDescent="0.25">
      <c r="A370" s="1" t="s">
        <v>35</v>
      </c>
      <c r="B370" s="1" t="s">
        <v>11</v>
      </c>
      <c r="C370" s="1" t="s">
        <v>37</v>
      </c>
      <c r="D370" s="3">
        <v>45174</v>
      </c>
      <c r="E370" s="1">
        <v>684</v>
      </c>
      <c r="F370" s="1">
        <v>32847.980000000003</v>
      </c>
      <c r="G370" s="1">
        <f t="shared" si="5"/>
        <v>3260628</v>
      </c>
      <c r="H370" s="1">
        <v>4767</v>
      </c>
      <c r="I370" s="1">
        <v>22468018.32</v>
      </c>
      <c r="J370" s="1" t="s">
        <v>41</v>
      </c>
      <c r="K370" s="1" t="s">
        <v>14</v>
      </c>
    </row>
    <row r="371" spans="1:11" ht="15.75" customHeight="1" x14ac:dyDescent="0.25">
      <c r="A371" s="1" t="s">
        <v>32</v>
      </c>
      <c r="B371" s="1" t="s">
        <v>28</v>
      </c>
      <c r="C371" s="1" t="s">
        <v>39</v>
      </c>
      <c r="D371" s="3">
        <v>44854</v>
      </c>
      <c r="E371" s="1">
        <v>494</v>
      </c>
      <c r="F371" s="1">
        <v>15808.25</v>
      </c>
      <c r="G371" s="1">
        <f t="shared" si="5"/>
        <v>4205995.04</v>
      </c>
      <c r="H371" s="1">
        <v>8514.16</v>
      </c>
      <c r="I371" s="1">
        <v>7809275.5</v>
      </c>
      <c r="J371" s="1" t="s">
        <v>13</v>
      </c>
      <c r="K371" s="1" t="s">
        <v>14</v>
      </c>
    </row>
    <row r="372" spans="1:11" ht="15.75" customHeight="1" x14ac:dyDescent="0.25">
      <c r="A372" s="1" t="s">
        <v>15</v>
      </c>
      <c r="B372" s="1" t="s">
        <v>16</v>
      </c>
      <c r="C372" s="1" t="s">
        <v>27</v>
      </c>
      <c r="D372" s="3">
        <v>44478</v>
      </c>
      <c r="E372" s="1">
        <v>248</v>
      </c>
      <c r="F372" s="1">
        <v>49335.1</v>
      </c>
      <c r="G372" s="1">
        <f t="shared" si="5"/>
        <v>1217670.08</v>
      </c>
      <c r="H372" s="1">
        <v>4909.96</v>
      </c>
      <c r="I372" s="1">
        <v>12235104.800000001</v>
      </c>
      <c r="J372" s="1" t="s">
        <v>13</v>
      </c>
      <c r="K372" s="1" t="s">
        <v>14</v>
      </c>
    </row>
    <row r="373" spans="1:11" ht="15.75" customHeight="1" x14ac:dyDescent="0.25">
      <c r="A373" s="1" t="s">
        <v>10</v>
      </c>
      <c r="B373" s="1" t="s">
        <v>16</v>
      </c>
      <c r="C373" s="1" t="s">
        <v>21</v>
      </c>
      <c r="D373" s="3">
        <v>44207</v>
      </c>
      <c r="E373" s="1">
        <v>301</v>
      </c>
      <c r="F373" s="1">
        <v>46047.77</v>
      </c>
      <c r="G373" s="1">
        <f t="shared" si="5"/>
        <v>1059402.6100000001</v>
      </c>
      <c r="H373" s="1">
        <v>3519.61</v>
      </c>
      <c r="I373" s="1">
        <v>13860378.77</v>
      </c>
      <c r="J373" s="1" t="s">
        <v>13</v>
      </c>
      <c r="K373" s="1" t="s">
        <v>14</v>
      </c>
    </row>
    <row r="374" spans="1:11" ht="15.75" customHeight="1" x14ac:dyDescent="0.25">
      <c r="A374" s="1" t="s">
        <v>23</v>
      </c>
      <c r="B374" s="1" t="s">
        <v>31</v>
      </c>
      <c r="C374" s="1" t="s">
        <v>29</v>
      </c>
      <c r="D374" s="3">
        <v>44030</v>
      </c>
      <c r="E374" s="1">
        <v>586</v>
      </c>
      <c r="F374" s="1">
        <v>27772.799999999999</v>
      </c>
      <c r="G374" s="1">
        <f t="shared" si="5"/>
        <v>4447359.1000000006</v>
      </c>
      <c r="H374" s="1">
        <v>7589.35</v>
      </c>
      <c r="I374" s="1">
        <v>16274860.800000001</v>
      </c>
      <c r="J374" s="1" t="s">
        <v>19</v>
      </c>
      <c r="K374" s="1" t="s">
        <v>14</v>
      </c>
    </row>
    <row r="375" spans="1:11" ht="15.75" customHeight="1" x14ac:dyDescent="0.25">
      <c r="A375" s="1" t="s">
        <v>42</v>
      </c>
      <c r="B375" s="1" t="s">
        <v>26</v>
      </c>
      <c r="C375" s="1" t="s">
        <v>30</v>
      </c>
      <c r="D375" s="3">
        <v>44335</v>
      </c>
      <c r="E375" s="1">
        <v>743</v>
      </c>
      <c r="F375" s="1">
        <v>20825.009999999998</v>
      </c>
      <c r="G375" s="1">
        <f t="shared" si="5"/>
        <v>2139282.75</v>
      </c>
      <c r="H375" s="1">
        <v>2879.25</v>
      </c>
      <c r="I375" s="1">
        <v>15472982.43</v>
      </c>
      <c r="J375" s="1" t="s">
        <v>19</v>
      </c>
      <c r="K375" s="1" t="s">
        <v>14</v>
      </c>
    </row>
    <row r="376" spans="1:11" ht="15.75" customHeight="1" x14ac:dyDescent="0.25">
      <c r="A376" s="1" t="s">
        <v>15</v>
      </c>
      <c r="B376" s="1" t="s">
        <v>11</v>
      </c>
      <c r="C376" s="1" t="s">
        <v>27</v>
      </c>
      <c r="D376" s="3">
        <v>44449</v>
      </c>
      <c r="E376" s="1">
        <v>428</v>
      </c>
      <c r="F376" s="1">
        <v>33222.480000000003</v>
      </c>
      <c r="G376" s="1">
        <f t="shared" si="5"/>
        <v>3967350.2800000003</v>
      </c>
      <c r="H376" s="1">
        <v>9269.51</v>
      </c>
      <c r="I376" s="1">
        <v>14219221.439999999</v>
      </c>
      <c r="J376" s="1" t="s">
        <v>22</v>
      </c>
      <c r="K376" s="1" t="s">
        <v>14</v>
      </c>
    </row>
    <row r="377" spans="1:11" ht="15.75" customHeight="1" x14ac:dyDescent="0.25">
      <c r="A377" s="1" t="s">
        <v>32</v>
      </c>
      <c r="B377" s="1" t="s">
        <v>36</v>
      </c>
      <c r="C377" s="1" t="s">
        <v>29</v>
      </c>
      <c r="D377" s="3">
        <v>45277</v>
      </c>
      <c r="E377" s="1">
        <v>104</v>
      </c>
      <c r="F377" s="1">
        <v>28856.79</v>
      </c>
      <c r="G377" s="1">
        <f t="shared" si="5"/>
        <v>702445.12</v>
      </c>
      <c r="H377" s="1">
        <v>6754.28</v>
      </c>
      <c r="I377" s="1">
        <v>3001106.16</v>
      </c>
      <c r="J377" s="1" t="s">
        <v>41</v>
      </c>
      <c r="K377" s="1" t="s">
        <v>14</v>
      </c>
    </row>
    <row r="378" spans="1:11" ht="15.75" customHeight="1" x14ac:dyDescent="0.25">
      <c r="A378" s="1" t="s">
        <v>10</v>
      </c>
      <c r="B378" s="1" t="s">
        <v>11</v>
      </c>
      <c r="C378" s="1" t="s">
        <v>21</v>
      </c>
      <c r="D378" s="3">
        <v>44537</v>
      </c>
      <c r="E378" s="1">
        <v>599</v>
      </c>
      <c r="F378" s="1">
        <v>48007.01</v>
      </c>
      <c r="G378" s="1">
        <f t="shared" si="5"/>
        <v>3603062.87</v>
      </c>
      <c r="H378" s="1">
        <v>6015.13</v>
      </c>
      <c r="I378" s="1">
        <v>28756198.989999998</v>
      </c>
      <c r="J378" s="1" t="s">
        <v>41</v>
      </c>
      <c r="K378" s="1" t="s">
        <v>14</v>
      </c>
    </row>
    <row r="379" spans="1:11" ht="15.75" customHeight="1" x14ac:dyDescent="0.25">
      <c r="A379" s="1" t="s">
        <v>35</v>
      </c>
      <c r="B379" s="1" t="s">
        <v>20</v>
      </c>
      <c r="C379" s="1" t="s">
        <v>27</v>
      </c>
      <c r="D379" s="3">
        <v>43998</v>
      </c>
      <c r="E379" s="1">
        <v>115</v>
      </c>
      <c r="F379" s="1">
        <v>25006.63</v>
      </c>
      <c r="G379" s="1">
        <f t="shared" si="5"/>
        <v>609698.94999999995</v>
      </c>
      <c r="H379" s="1">
        <v>5301.73</v>
      </c>
      <c r="I379" s="1">
        <v>2875762.45</v>
      </c>
      <c r="J379" s="1" t="s">
        <v>22</v>
      </c>
      <c r="K379" s="1" t="s">
        <v>14</v>
      </c>
    </row>
    <row r="380" spans="1:11" ht="15.75" customHeight="1" x14ac:dyDescent="0.25">
      <c r="A380" s="1" t="s">
        <v>23</v>
      </c>
      <c r="B380" s="1" t="s">
        <v>11</v>
      </c>
      <c r="C380" s="1" t="s">
        <v>12</v>
      </c>
      <c r="D380" s="3">
        <v>44445</v>
      </c>
      <c r="E380" s="1">
        <v>762</v>
      </c>
      <c r="F380" s="1">
        <v>31052.45</v>
      </c>
      <c r="G380" s="1">
        <f t="shared" si="5"/>
        <v>4214888.7</v>
      </c>
      <c r="H380" s="1">
        <v>5531.35</v>
      </c>
      <c r="I380" s="1">
        <v>23661966.899999999</v>
      </c>
      <c r="J380" s="1" t="s">
        <v>13</v>
      </c>
      <c r="K380" s="1" t="s">
        <v>14</v>
      </c>
    </row>
    <row r="381" spans="1:11" ht="15.75" customHeight="1" x14ac:dyDescent="0.25">
      <c r="A381" s="1" t="s">
        <v>32</v>
      </c>
      <c r="B381" s="1" t="s">
        <v>26</v>
      </c>
      <c r="C381" s="1" t="s">
        <v>27</v>
      </c>
      <c r="D381" s="3">
        <v>44096</v>
      </c>
      <c r="E381" s="1">
        <v>479</v>
      </c>
      <c r="F381" s="1">
        <v>17626.87</v>
      </c>
      <c r="G381" s="1">
        <f t="shared" si="5"/>
        <v>3257875.39</v>
      </c>
      <c r="H381" s="1">
        <v>6801.41</v>
      </c>
      <c r="I381" s="1">
        <v>8443270.7300000004</v>
      </c>
      <c r="J381" s="1" t="s">
        <v>22</v>
      </c>
      <c r="K381" s="1" t="s">
        <v>14</v>
      </c>
    </row>
    <row r="382" spans="1:11" ht="15.75" customHeight="1" x14ac:dyDescent="0.25">
      <c r="A382" s="1" t="s">
        <v>10</v>
      </c>
      <c r="B382" s="1" t="s">
        <v>31</v>
      </c>
      <c r="C382" s="1" t="s">
        <v>37</v>
      </c>
      <c r="D382" s="3">
        <v>44264</v>
      </c>
      <c r="E382" s="1">
        <v>887</v>
      </c>
      <c r="F382" s="1">
        <v>39899.300000000003</v>
      </c>
      <c r="G382" s="1">
        <f t="shared" si="5"/>
        <v>3831458.59</v>
      </c>
      <c r="H382" s="1">
        <v>4319.57</v>
      </c>
      <c r="I382" s="1">
        <v>35390679.100000001</v>
      </c>
      <c r="J382" s="1" t="s">
        <v>13</v>
      </c>
      <c r="K382" s="1" t="s">
        <v>14</v>
      </c>
    </row>
    <row r="383" spans="1:11" ht="15.75" customHeight="1" x14ac:dyDescent="0.25">
      <c r="A383" s="1" t="s">
        <v>15</v>
      </c>
      <c r="B383" s="1" t="s">
        <v>20</v>
      </c>
      <c r="C383" s="1" t="s">
        <v>12</v>
      </c>
      <c r="D383" s="3">
        <v>44232</v>
      </c>
      <c r="E383" s="1">
        <v>655</v>
      </c>
      <c r="F383" s="1">
        <v>45931.66</v>
      </c>
      <c r="G383" s="1">
        <f t="shared" si="5"/>
        <v>4094699.75</v>
      </c>
      <c r="H383" s="1">
        <v>6251.45</v>
      </c>
      <c r="I383" s="1">
        <v>30085237.300000001</v>
      </c>
      <c r="J383" s="1" t="s">
        <v>13</v>
      </c>
      <c r="K383" s="1" t="s">
        <v>14</v>
      </c>
    </row>
    <row r="384" spans="1:11" ht="15.75" customHeight="1" x14ac:dyDescent="0.25">
      <c r="A384" s="1" t="s">
        <v>40</v>
      </c>
      <c r="B384" s="1" t="s">
        <v>24</v>
      </c>
      <c r="C384" s="1" t="s">
        <v>34</v>
      </c>
      <c r="D384" s="3">
        <v>44150</v>
      </c>
      <c r="E384" s="1">
        <v>909</v>
      </c>
      <c r="F384" s="1">
        <v>19171.77</v>
      </c>
      <c r="G384" s="1">
        <f t="shared" si="5"/>
        <v>4689730.9800000004</v>
      </c>
      <c r="H384" s="1">
        <v>5159.22</v>
      </c>
      <c r="I384" s="1">
        <v>17427138.93</v>
      </c>
      <c r="J384" s="1" t="s">
        <v>22</v>
      </c>
      <c r="K384" s="1" t="s">
        <v>14</v>
      </c>
    </row>
    <row r="385" spans="1:11" ht="15.75" customHeight="1" x14ac:dyDescent="0.25">
      <c r="A385" s="1" t="s">
        <v>10</v>
      </c>
      <c r="B385" s="1" t="s">
        <v>26</v>
      </c>
      <c r="C385" s="1" t="s">
        <v>30</v>
      </c>
      <c r="D385" s="3">
        <v>44555</v>
      </c>
      <c r="E385" s="1">
        <v>667</v>
      </c>
      <c r="F385" s="1">
        <v>33489.07</v>
      </c>
      <c r="G385" s="1">
        <f t="shared" si="5"/>
        <v>6145851.3899999997</v>
      </c>
      <c r="H385" s="1">
        <v>9214.17</v>
      </c>
      <c r="I385" s="1">
        <v>22337209.690000001</v>
      </c>
      <c r="J385" s="1" t="s">
        <v>13</v>
      </c>
      <c r="K385" s="1" t="s">
        <v>14</v>
      </c>
    </row>
    <row r="386" spans="1:11" ht="15.75" customHeight="1" x14ac:dyDescent="0.25">
      <c r="A386" s="1" t="s">
        <v>42</v>
      </c>
      <c r="B386" s="1" t="s">
        <v>24</v>
      </c>
      <c r="C386" s="1" t="s">
        <v>29</v>
      </c>
      <c r="D386" s="3">
        <v>45261</v>
      </c>
      <c r="E386" s="1">
        <v>295</v>
      </c>
      <c r="F386" s="1">
        <v>15255.06</v>
      </c>
      <c r="G386" s="1">
        <f t="shared" si="5"/>
        <v>1679381.9</v>
      </c>
      <c r="H386" s="1">
        <v>5692.82</v>
      </c>
      <c r="I386" s="1">
        <v>4500242.7</v>
      </c>
      <c r="J386" s="1" t="s">
        <v>22</v>
      </c>
      <c r="K386" s="1" t="s">
        <v>14</v>
      </c>
    </row>
    <row r="387" spans="1:11" ht="15.75" customHeight="1" x14ac:dyDescent="0.25">
      <c r="A387" s="1" t="s">
        <v>23</v>
      </c>
      <c r="B387" s="1" t="s">
        <v>20</v>
      </c>
      <c r="C387" s="1" t="s">
        <v>30</v>
      </c>
      <c r="D387" s="3">
        <v>44386</v>
      </c>
      <c r="E387" s="1">
        <v>930</v>
      </c>
      <c r="F387" s="1">
        <v>11752.59</v>
      </c>
      <c r="G387" s="1">
        <f t="shared" ref="G387:G450" si="6">PRODUCT(H387,E387)</f>
        <v>6940664.4000000004</v>
      </c>
      <c r="H387" s="1">
        <v>7463.08</v>
      </c>
      <c r="I387" s="1">
        <v>10929908.699999999</v>
      </c>
      <c r="J387" s="1" t="s">
        <v>13</v>
      </c>
      <c r="K387" s="1" t="s">
        <v>14</v>
      </c>
    </row>
    <row r="388" spans="1:11" ht="15.75" customHeight="1" x14ac:dyDescent="0.25">
      <c r="A388" s="1" t="s">
        <v>35</v>
      </c>
      <c r="B388" s="1" t="s">
        <v>24</v>
      </c>
      <c r="C388" s="1" t="s">
        <v>34</v>
      </c>
      <c r="D388" s="3">
        <v>44200</v>
      </c>
      <c r="E388" s="1">
        <v>808</v>
      </c>
      <c r="F388" s="1">
        <v>36102.120000000003</v>
      </c>
      <c r="G388" s="1">
        <f t="shared" si="6"/>
        <v>3440060</v>
      </c>
      <c r="H388" s="1">
        <v>4257.5</v>
      </c>
      <c r="I388" s="1">
        <v>29170512.960000001</v>
      </c>
      <c r="J388" s="1" t="s">
        <v>19</v>
      </c>
      <c r="K388" s="1" t="s">
        <v>14</v>
      </c>
    </row>
    <row r="389" spans="1:11" ht="15.75" customHeight="1" x14ac:dyDescent="0.25">
      <c r="A389" s="1" t="s">
        <v>40</v>
      </c>
      <c r="B389" s="1" t="s">
        <v>16</v>
      </c>
      <c r="C389" s="1" t="s">
        <v>27</v>
      </c>
      <c r="D389" s="3">
        <v>44959</v>
      </c>
      <c r="E389" s="1">
        <v>589</v>
      </c>
      <c r="F389" s="1">
        <v>47737.46</v>
      </c>
      <c r="G389" s="1">
        <f t="shared" si="6"/>
        <v>2835581.4699999997</v>
      </c>
      <c r="H389" s="1">
        <v>4814.2299999999996</v>
      </c>
      <c r="I389" s="1">
        <v>28117363.940000001</v>
      </c>
      <c r="J389" s="1" t="s">
        <v>19</v>
      </c>
      <c r="K389" s="1" t="s">
        <v>14</v>
      </c>
    </row>
    <row r="390" spans="1:11" ht="15.75" customHeight="1" x14ac:dyDescent="0.25">
      <c r="A390" s="1" t="s">
        <v>32</v>
      </c>
      <c r="B390" s="1" t="s">
        <v>20</v>
      </c>
      <c r="C390" s="1" t="s">
        <v>30</v>
      </c>
      <c r="D390" s="3">
        <v>44623</v>
      </c>
      <c r="E390" s="1">
        <v>212</v>
      </c>
      <c r="F390" s="1">
        <v>38606.82</v>
      </c>
      <c r="G390" s="1">
        <f t="shared" si="6"/>
        <v>1753280.28</v>
      </c>
      <c r="H390" s="1">
        <v>8270.19</v>
      </c>
      <c r="I390" s="1">
        <v>8184645.8399999999</v>
      </c>
      <c r="J390" s="1" t="s">
        <v>13</v>
      </c>
      <c r="K390" s="1" t="s">
        <v>14</v>
      </c>
    </row>
    <row r="391" spans="1:11" ht="15.75" customHeight="1" x14ac:dyDescent="0.25">
      <c r="A391" s="1" t="s">
        <v>42</v>
      </c>
      <c r="B391" s="1" t="s">
        <v>26</v>
      </c>
      <c r="C391" s="1" t="s">
        <v>17</v>
      </c>
      <c r="D391" s="3">
        <v>45155</v>
      </c>
      <c r="E391" s="1">
        <v>164</v>
      </c>
      <c r="F391" s="1">
        <v>44326.559999999998</v>
      </c>
      <c r="G391" s="1">
        <f t="shared" si="6"/>
        <v>980770.84000000008</v>
      </c>
      <c r="H391" s="1">
        <v>5980.31</v>
      </c>
      <c r="I391" s="1">
        <v>7269555.8399999999</v>
      </c>
      <c r="J391" s="1" t="s">
        <v>19</v>
      </c>
      <c r="K391" s="1" t="s">
        <v>14</v>
      </c>
    </row>
    <row r="392" spans="1:11" ht="15.75" customHeight="1" x14ac:dyDescent="0.25">
      <c r="A392" s="1" t="s">
        <v>23</v>
      </c>
      <c r="B392" s="1" t="s">
        <v>36</v>
      </c>
      <c r="C392" s="1" t="s">
        <v>30</v>
      </c>
      <c r="D392" s="3">
        <v>44577</v>
      </c>
      <c r="E392" s="1">
        <v>589</v>
      </c>
      <c r="F392" s="1">
        <v>16688.990000000002</v>
      </c>
      <c r="G392" s="1">
        <f t="shared" si="6"/>
        <v>3207169.79</v>
      </c>
      <c r="H392" s="1">
        <v>5445.11</v>
      </c>
      <c r="I392" s="1">
        <v>9829815.1099999994</v>
      </c>
      <c r="J392" s="1" t="s">
        <v>13</v>
      </c>
      <c r="K392" s="1" t="s">
        <v>14</v>
      </c>
    </row>
    <row r="393" spans="1:11" ht="15.75" customHeight="1" x14ac:dyDescent="0.25">
      <c r="A393" s="1" t="s">
        <v>18</v>
      </c>
      <c r="B393" s="1" t="s">
        <v>16</v>
      </c>
      <c r="C393" s="1" t="s">
        <v>29</v>
      </c>
      <c r="D393" s="3">
        <v>44833</v>
      </c>
      <c r="E393" s="1">
        <v>438</v>
      </c>
      <c r="F393" s="1">
        <v>22625.33</v>
      </c>
      <c r="G393" s="1">
        <f t="shared" si="6"/>
        <v>2685338.58</v>
      </c>
      <c r="H393" s="1">
        <v>6130.91</v>
      </c>
      <c r="I393" s="1">
        <v>9909894.5399999991</v>
      </c>
      <c r="J393" s="1" t="s">
        <v>22</v>
      </c>
      <c r="K393" s="1" t="s">
        <v>14</v>
      </c>
    </row>
    <row r="394" spans="1:11" ht="15.75" customHeight="1" x14ac:dyDescent="0.25">
      <c r="A394" s="1" t="s">
        <v>23</v>
      </c>
      <c r="B394" s="1" t="s">
        <v>38</v>
      </c>
      <c r="C394" s="1" t="s">
        <v>25</v>
      </c>
      <c r="D394" s="3">
        <v>44799</v>
      </c>
      <c r="E394" s="1">
        <v>880</v>
      </c>
      <c r="F394" s="1">
        <v>40170.32</v>
      </c>
      <c r="G394" s="1">
        <f t="shared" si="6"/>
        <v>6022359.2000000002</v>
      </c>
      <c r="H394" s="1">
        <v>6843.59</v>
      </c>
      <c r="I394" s="1">
        <v>35349881.600000001</v>
      </c>
      <c r="J394" s="1" t="s">
        <v>22</v>
      </c>
      <c r="K394" s="1" t="s">
        <v>14</v>
      </c>
    </row>
    <row r="395" spans="1:11" ht="15.75" customHeight="1" x14ac:dyDescent="0.25">
      <c r="A395" s="1" t="s">
        <v>10</v>
      </c>
      <c r="B395" s="1" t="s">
        <v>24</v>
      </c>
      <c r="C395" s="1" t="s">
        <v>37</v>
      </c>
      <c r="D395" s="3">
        <v>44930</v>
      </c>
      <c r="E395" s="1">
        <v>483</v>
      </c>
      <c r="F395" s="1">
        <v>42817.53</v>
      </c>
      <c r="G395" s="1">
        <f t="shared" si="6"/>
        <v>1515286.92</v>
      </c>
      <c r="H395" s="1">
        <v>3137.24</v>
      </c>
      <c r="I395" s="1">
        <v>20680866.989999998</v>
      </c>
      <c r="J395" s="1" t="s">
        <v>41</v>
      </c>
      <c r="K395" s="1" t="s">
        <v>14</v>
      </c>
    </row>
    <row r="396" spans="1:11" ht="15.75" customHeight="1" x14ac:dyDescent="0.25">
      <c r="A396" s="1" t="s">
        <v>32</v>
      </c>
      <c r="B396" s="1" t="s">
        <v>38</v>
      </c>
      <c r="C396" s="1" t="s">
        <v>25</v>
      </c>
      <c r="D396" s="3">
        <v>44355</v>
      </c>
      <c r="E396" s="1">
        <v>551</v>
      </c>
      <c r="F396" s="1">
        <v>23671.25</v>
      </c>
      <c r="G396" s="1">
        <f t="shared" si="6"/>
        <v>3318981.56</v>
      </c>
      <c r="H396" s="1">
        <v>6023.56</v>
      </c>
      <c r="I396" s="1">
        <v>13042858.75</v>
      </c>
      <c r="J396" s="1" t="s">
        <v>13</v>
      </c>
      <c r="K396" s="1" t="s">
        <v>14</v>
      </c>
    </row>
    <row r="397" spans="1:11" ht="15.75" customHeight="1" x14ac:dyDescent="0.25">
      <c r="A397" s="1" t="s">
        <v>32</v>
      </c>
      <c r="B397" s="1" t="s">
        <v>26</v>
      </c>
      <c r="C397" s="1" t="s">
        <v>25</v>
      </c>
      <c r="D397" s="3">
        <v>44632</v>
      </c>
      <c r="E397" s="1">
        <v>757</v>
      </c>
      <c r="F397" s="1">
        <v>15651.76</v>
      </c>
      <c r="G397" s="1">
        <f t="shared" si="6"/>
        <v>2136685.4900000002</v>
      </c>
      <c r="H397" s="1">
        <v>2822.57</v>
      </c>
      <c r="I397" s="1">
        <v>11848382.32</v>
      </c>
      <c r="J397" s="1" t="s">
        <v>13</v>
      </c>
      <c r="K397" s="1" t="s">
        <v>14</v>
      </c>
    </row>
    <row r="398" spans="1:11" ht="15.75" customHeight="1" x14ac:dyDescent="0.25">
      <c r="A398" s="1" t="s">
        <v>10</v>
      </c>
      <c r="B398" s="1" t="s">
        <v>20</v>
      </c>
      <c r="C398" s="1" t="s">
        <v>34</v>
      </c>
      <c r="D398" s="3">
        <v>45234</v>
      </c>
      <c r="E398" s="1">
        <v>131</v>
      </c>
      <c r="F398" s="1">
        <v>48048.54</v>
      </c>
      <c r="G398" s="1">
        <f t="shared" si="6"/>
        <v>427784.43000000005</v>
      </c>
      <c r="H398" s="1">
        <v>3265.53</v>
      </c>
      <c r="I398" s="1">
        <v>6294358.7400000002</v>
      </c>
      <c r="J398" s="1" t="s">
        <v>19</v>
      </c>
      <c r="K398" s="1" t="s">
        <v>14</v>
      </c>
    </row>
    <row r="399" spans="1:11" ht="15.75" customHeight="1" x14ac:dyDescent="0.25">
      <c r="A399" s="1" t="s">
        <v>32</v>
      </c>
      <c r="B399" s="1" t="s">
        <v>20</v>
      </c>
      <c r="C399" s="1" t="s">
        <v>21</v>
      </c>
      <c r="D399" s="3">
        <v>44050</v>
      </c>
      <c r="E399" s="1">
        <v>804</v>
      </c>
      <c r="F399" s="1">
        <v>24263.35</v>
      </c>
      <c r="G399" s="1">
        <f t="shared" si="6"/>
        <v>3897253.32</v>
      </c>
      <c r="H399" s="1">
        <v>4847.33</v>
      </c>
      <c r="I399" s="1">
        <v>19507733.399999999</v>
      </c>
      <c r="J399" s="1" t="s">
        <v>19</v>
      </c>
      <c r="K399" s="1" t="s">
        <v>14</v>
      </c>
    </row>
    <row r="400" spans="1:11" ht="15.75" customHeight="1" x14ac:dyDescent="0.25">
      <c r="A400" s="1" t="s">
        <v>15</v>
      </c>
      <c r="B400" s="1" t="s">
        <v>36</v>
      </c>
      <c r="C400" s="1" t="s">
        <v>29</v>
      </c>
      <c r="D400" s="3">
        <v>45086</v>
      </c>
      <c r="E400" s="1">
        <v>614</v>
      </c>
      <c r="F400" s="1">
        <v>28806.400000000001</v>
      </c>
      <c r="G400" s="1">
        <f t="shared" si="6"/>
        <v>1902030.78</v>
      </c>
      <c r="H400" s="1">
        <v>3097.77</v>
      </c>
      <c r="I400" s="1">
        <v>17687129.600000001</v>
      </c>
      <c r="J400" s="1" t="s">
        <v>13</v>
      </c>
      <c r="K400" s="1" t="s">
        <v>14</v>
      </c>
    </row>
    <row r="401" spans="1:11" ht="15.75" customHeight="1" x14ac:dyDescent="0.25">
      <c r="A401" s="1" t="s">
        <v>32</v>
      </c>
      <c r="B401" s="1" t="s">
        <v>16</v>
      </c>
      <c r="C401" s="1" t="s">
        <v>34</v>
      </c>
      <c r="D401" s="3">
        <v>44223</v>
      </c>
      <c r="E401" s="1">
        <v>870</v>
      </c>
      <c r="F401" s="1">
        <v>48583.99</v>
      </c>
      <c r="G401" s="1">
        <f t="shared" si="6"/>
        <v>3469934.0999999996</v>
      </c>
      <c r="H401" s="1">
        <v>3988.43</v>
      </c>
      <c r="I401" s="1">
        <v>42268071.299999997</v>
      </c>
      <c r="J401" s="1" t="s">
        <v>13</v>
      </c>
      <c r="K401" s="1" t="s">
        <v>14</v>
      </c>
    </row>
    <row r="402" spans="1:11" ht="15.75" customHeight="1" x14ac:dyDescent="0.25">
      <c r="A402" s="1" t="s">
        <v>40</v>
      </c>
      <c r="B402" s="1" t="s">
        <v>31</v>
      </c>
      <c r="C402" s="1" t="s">
        <v>12</v>
      </c>
      <c r="D402" s="3">
        <v>44712</v>
      </c>
      <c r="E402" s="1">
        <v>539</v>
      </c>
      <c r="F402" s="1">
        <v>23220.19</v>
      </c>
      <c r="G402" s="1">
        <f t="shared" si="6"/>
        <v>2555991.9000000004</v>
      </c>
      <c r="H402" s="1">
        <v>4742.1000000000004</v>
      </c>
      <c r="I402" s="1">
        <v>12515682.41</v>
      </c>
      <c r="J402" s="1" t="s">
        <v>13</v>
      </c>
      <c r="K402" s="1" t="s">
        <v>14</v>
      </c>
    </row>
    <row r="403" spans="1:11" ht="15.75" customHeight="1" x14ac:dyDescent="0.25">
      <c r="A403" s="1" t="s">
        <v>15</v>
      </c>
      <c r="B403" s="1" t="s">
        <v>31</v>
      </c>
      <c r="C403" s="1" t="s">
        <v>39</v>
      </c>
      <c r="D403" s="3">
        <v>45189</v>
      </c>
      <c r="E403" s="1">
        <v>338</v>
      </c>
      <c r="F403" s="1">
        <v>10969.85</v>
      </c>
      <c r="G403" s="1">
        <f t="shared" si="6"/>
        <v>3282483.62</v>
      </c>
      <c r="H403" s="1">
        <v>9711.49</v>
      </c>
      <c r="I403" s="1">
        <v>3707809.3</v>
      </c>
      <c r="J403" s="1" t="s">
        <v>19</v>
      </c>
      <c r="K403" s="1" t="s">
        <v>14</v>
      </c>
    </row>
    <row r="404" spans="1:11" ht="15.75" customHeight="1" x14ac:dyDescent="0.25">
      <c r="A404" s="1" t="s">
        <v>32</v>
      </c>
      <c r="B404" s="1" t="s">
        <v>31</v>
      </c>
      <c r="C404" s="1" t="s">
        <v>21</v>
      </c>
      <c r="D404" s="3">
        <v>44957</v>
      </c>
      <c r="E404" s="1">
        <v>506</v>
      </c>
      <c r="F404" s="1">
        <v>35141.25</v>
      </c>
      <c r="G404" s="1">
        <f t="shared" si="6"/>
        <v>3539798.9</v>
      </c>
      <c r="H404" s="1">
        <v>6995.65</v>
      </c>
      <c r="I404" s="1">
        <v>17781472.5</v>
      </c>
      <c r="J404" s="1" t="s">
        <v>22</v>
      </c>
      <c r="K404" s="1" t="s">
        <v>14</v>
      </c>
    </row>
    <row r="405" spans="1:11" ht="15.75" customHeight="1" x14ac:dyDescent="0.25">
      <c r="A405" s="1" t="s">
        <v>40</v>
      </c>
      <c r="B405" s="1" t="s">
        <v>20</v>
      </c>
      <c r="C405" s="1" t="s">
        <v>27</v>
      </c>
      <c r="D405" s="3">
        <v>43840</v>
      </c>
      <c r="E405" s="1">
        <v>223</v>
      </c>
      <c r="F405" s="1">
        <v>32345.62</v>
      </c>
      <c r="G405" s="1">
        <f t="shared" si="6"/>
        <v>1958076.03</v>
      </c>
      <c r="H405" s="1">
        <v>8780.61</v>
      </c>
      <c r="I405" s="1">
        <v>7213073.2599999998</v>
      </c>
      <c r="J405" s="1" t="s">
        <v>13</v>
      </c>
      <c r="K405" s="1" t="s">
        <v>14</v>
      </c>
    </row>
    <row r="406" spans="1:11" ht="15.75" customHeight="1" x14ac:dyDescent="0.25">
      <c r="A406" s="1" t="s">
        <v>15</v>
      </c>
      <c r="B406" s="1" t="s">
        <v>33</v>
      </c>
      <c r="C406" s="1" t="s">
        <v>21</v>
      </c>
      <c r="D406" s="3">
        <v>44388</v>
      </c>
      <c r="E406" s="1">
        <v>873</v>
      </c>
      <c r="F406" s="1">
        <v>35948.04</v>
      </c>
      <c r="G406" s="1">
        <f t="shared" si="6"/>
        <v>6984785.6999999993</v>
      </c>
      <c r="H406" s="1">
        <v>8000.9</v>
      </c>
      <c r="I406" s="1">
        <v>31382638.920000002</v>
      </c>
      <c r="J406" s="1" t="s">
        <v>13</v>
      </c>
      <c r="K406" s="1" t="s">
        <v>14</v>
      </c>
    </row>
    <row r="407" spans="1:11" ht="15.75" customHeight="1" x14ac:dyDescent="0.25">
      <c r="A407" s="1" t="s">
        <v>32</v>
      </c>
      <c r="B407" s="1" t="s">
        <v>28</v>
      </c>
      <c r="C407" s="1" t="s">
        <v>25</v>
      </c>
      <c r="D407" s="3">
        <v>44621</v>
      </c>
      <c r="E407" s="1">
        <v>633</v>
      </c>
      <c r="F407" s="1">
        <v>25099.43</v>
      </c>
      <c r="G407" s="1">
        <f t="shared" si="6"/>
        <v>1646926.7400000002</v>
      </c>
      <c r="H407" s="1">
        <v>2601.7800000000002</v>
      </c>
      <c r="I407" s="1">
        <v>15887939.189999999</v>
      </c>
      <c r="J407" s="1" t="s">
        <v>13</v>
      </c>
      <c r="K407" s="1" t="s">
        <v>14</v>
      </c>
    </row>
    <row r="408" spans="1:11" ht="15.75" customHeight="1" x14ac:dyDescent="0.25">
      <c r="A408" s="1" t="s">
        <v>40</v>
      </c>
      <c r="B408" s="1" t="s">
        <v>33</v>
      </c>
      <c r="C408" s="1" t="s">
        <v>29</v>
      </c>
      <c r="D408" s="3">
        <v>44486</v>
      </c>
      <c r="E408" s="1">
        <v>874</v>
      </c>
      <c r="F408" s="1">
        <v>31711.95</v>
      </c>
      <c r="G408" s="1">
        <f t="shared" si="6"/>
        <v>2342180.16</v>
      </c>
      <c r="H408" s="1">
        <v>2679.84</v>
      </c>
      <c r="I408" s="1">
        <v>27716244.300000001</v>
      </c>
      <c r="J408" s="1" t="s">
        <v>41</v>
      </c>
      <c r="K408" s="1" t="s">
        <v>14</v>
      </c>
    </row>
    <row r="409" spans="1:11" ht="15.75" customHeight="1" x14ac:dyDescent="0.25">
      <c r="A409" s="1" t="s">
        <v>42</v>
      </c>
      <c r="B409" s="1" t="s">
        <v>33</v>
      </c>
      <c r="C409" s="1" t="s">
        <v>12</v>
      </c>
      <c r="D409" s="3">
        <v>43983</v>
      </c>
      <c r="E409" s="1">
        <v>492</v>
      </c>
      <c r="F409" s="1">
        <v>33982.230000000003</v>
      </c>
      <c r="G409" s="1">
        <f t="shared" si="6"/>
        <v>1491330.72</v>
      </c>
      <c r="H409" s="1">
        <v>3031.16</v>
      </c>
      <c r="I409" s="1">
        <v>16719257.16</v>
      </c>
      <c r="J409" s="1" t="s">
        <v>13</v>
      </c>
      <c r="K409" s="1" t="s">
        <v>14</v>
      </c>
    </row>
    <row r="410" spans="1:11" ht="15.75" customHeight="1" x14ac:dyDescent="0.25">
      <c r="A410" s="1" t="s">
        <v>23</v>
      </c>
      <c r="B410" s="1" t="s">
        <v>36</v>
      </c>
      <c r="C410" s="1" t="s">
        <v>30</v>
      </c>
      <c r="D410" s="3">
        <v>43993</v>
      </c>
      <c r="E410" s="1">
        <v>816</v>
      </c>
      <c r="F410" s="1">
        <v>24557.22</v>
      </c>
      <c r="G410" s="1">
        <f t="shared" si="6"/>
        <v>6126005.7599999998</v>
      </c>
      <c r="H410" s="1">
        <v>7507.36</v>
      </c>
      <c r="I410" s="1">
        <v>20038691.52</v>
      </c>
      <c r="J410" s="1" t="s">
        <v>19</v>
      </c>
      <c r="K410" s="1" t="s">
        <v>14</v>
      </c>
    </row>
    <row r="411" spans="1:11" ht="15.75" customHeight="1" x14ac:dyDescent="0.25">
      <c r="A411" s="1" t="s">
        <v>32</v>
      </c>
      <c r="B411" s="1" t="s">
        <v>28</v>
      </c>
      <c r="C411" s="1" t="s">
        <v>12</v>
      </c>
      <c r="D411" s="3">
        <v>44813</v>
      </c>
      <c r="E411" s="1">
        <v>504</v>
      </c>
      <c r="F411" s="1">
        <v>16636.12</v>
      </c>
      <c r="G411" s="1">
        <f t="shared" si="6"/>
        <v>2316797.2799999998</v>
      </c>
      <c r="H411" s="1">
        <v>4596.82</v>
      </c>
      <c r="I411" s="1">
        <v>8384604.4800000004</v>
      </c>
      <c r="J411" s="1" t="s">
        <v>41</v>
      </c>
      <c r="K411" s="1" t="s">
        <v>14</v>
      </c>
    </row>
    <row r="412" spans="1:11" ht="15.75" customHeight="1" x14ac:dyDescent="0.25">
      <c r="A412" s="1" t="s">
        <v>23</v>
      </c>
      <c r="B412" s="1" t="s">
        <v>36</v>
      </c>
      <c r="C412" s="1" t="s">
        <v>37</v>
      </c>
      <c r="D412" s="3">
        <v>45225</v>
      </c>
      <c r="E412" s="1">
        <v>665</v>
      </c>
      <c r="F412" s="1">
        <v>47558.52</v>
      </c>
      <c r="G412" s="1">
        <f t="shared" si="6"/>
        <v>5151788.25</v>
      </c>
      <c r="H412" s="1">
        <v>7747.05</v>
      </c>
      <c r="I412" s="1">
        <v>31626415.800000001</v>
      </c>
      <c r="J412" s="1" t="s">
        <v>19</v>
      </c>
      <c r="K412" s="1" t="s">
        <v>14</v>
      </c>
    </row>
    <row r="413" spans="1:11" ht="15.75" customHeight="1" x14ac:dyDescent="0.25">
      <c r="A413" s="1" t="s">
        <v>15</v>
      </c>
      <c r="B413" s="1" t="s">
        <v>16</v>
      </c>
      <c r="C413" s="1" t="s">
        <v>29</v>
      </c>
      <c r="D413" s="3">
        <v>44983</v>
      </c>
      <c r="E413" s="1">
        <v>315</v>
      </c>
      <c r="F413" s="1">
        <v>41679.019999999997</v>
      </c>
      <c r="G413" s="1">
        <f t="shared" si="6"/>
        <v>2839485.6</v>
      </c>
      <c r="H413" s="1">
        <v>9014.24</v>
      </c>
      <c r="I413" s="1">
        <v>13128891.300000001</v>
      </c>
      <c r="J413" s="1" t="s">
        <v>22</v>
      </c>
      <c r="K413" s="1" t="s">
        <v>14</v>
      </c>
    </row>
    <row r="414" spans="1:11" ht="15.75" customHeight="1" x14ac:dyDescent="0.25">
      <c r="A414" s="1" t="s">
        <v>42</v>
      </c>
      <c r="B414" s="1" t="s">
        <v>38</v>
      </c>
      <c r="C414" s="1" t="s">
        <v>27</v>
      </c>
      <c r="D414" s="3">
        <v>44944</v>
      </c>
      <c r="E414" s="1">
        <v>179</v>
      </c>
      <c r="F414" s="1">
        <v>13561.99</v>
      </c>
      <c r="G414" s="1">
        <f t="shared" si="6"/>
        <v>1286881.1199999999</v>
      </c>
      <c r="H414" s="1">
        <v>7189.28</v>
      </c>
      <c r="I414" s="1">
        <v>2427596.21</v>
      </c>
      <c r="J414" s="1" t="s">
        <v>13</v>
      </c>
      <c r="K414" s="1" t="s">
        <v>14</v>
      </c>
    </row>
    <row r="415" spans="1:11" ht="15.75" customHeight="1" x14ac:dyDescent="0.25">
      <c r="A415" s="1" t="s">
        <v>32</v>
      </c>
      <c r="B415" s="1" t="s">
        <v>11</v>
      </c>
      <c r="C415" s="1" t="s">
        <v>25</v>
      </c>
      <c r="D415" s="3">
        <v>44545</v>
      </c>
      <c r="E415" s="1">
        <v>773</v>
      </c>
      <c r="F415" s="1">
        <v>38681.14</v>
      </c>
      <c r="G415" s="1">
        <f t="shared" si="6"/>
        <v>6209934.1500000004</v>
      </c>
      <c r="H415" s="1">
        <v>8033.55</v>
      </c>
      <c r="I415" s="1">
        <v>29900521.219999999</v>
      </c>
      <c r="J415" s="1" t="s">
        <v>13</v>
      </c>
      <c r="K415" s="1" t="s">
        <v>14</v>
      </c>
    </row>
    <row r="416" spans="1:11" ht="15.75" customHeight="1" x14ac:dyDescent="0.25">
      <c r="A416" s="1" t="s">
        <v>18</v>
      </c>
      <c r="B416" s="1" t="s">
        <v>33</v>
      </c>
      <c r="C416" s="1" t="s">
        <v>17</v>
      </c>
      <c r="D416" s="3">
        <v>44895</v>
      </c>
      <c r="E416" s="1">
        <v>276</v>
      </c>
      <c r="F416" s="1">
        <v>11216.66</v>
      </c>
      <c r="G416" s="1">
        <f t="shared" si="6"/>
        <v>1299670.2</v>
      </c>
      <c r="H416" s="1">
        <v>4708.95</v>
      </c>
      <c r="I416" s="1">
        <v>3095798.16</v>
      </c>
      <c r="J416" s="1" t="s">
        <v>19</v>
      </c>
      <c r="K416" s="1" t="s">
        <v>14</v>
      </c>
    </row>
    <row r="417" spans="1:11" ht="15.75" customHeight="1" x14ac:dyDescent="0.25">
      <c r="A417" s="1" t="s">
        <v>32</v>
      </c>
      <c r="B417" s="1" t="s">
        <v>16</v>
      </c>
      <c r="C417" s="1" t="s">
        <v>25</v>
      </c>
      <c r="D417" s="3">
        <v>44764</v>
      </c>
      <c r="E417" s="1">
        <v>412</v>
      </c>
      <c r="F417" s="1">
        <v>39780.129999999997</v>
      </c>
      <c r="G417" s="1">
        <f t="shared" si="6"/>
        <v>3172099.24</v>
      </c>
      <c r="H417" s="1">
        <v>7699.27</v>
      </c>
      <c r="I417" s="1">
        <v>16389413.560000001</v>
      </c>
      <c r="J417" s="1" t="s">
        <v>13</v>
      </c>
      <c r="K417" s="1" t="s">
        <v>14</v>
      </c>
    </row>
    <row r="418" spans="1:11" ht="15.75" customHeight="1" x14ac:dyDescent="0.25">
      <c r="A418" s="1" t="s">
        <v>23</v>
      </c>
      <c r="B418" s="1" t="s">
        <v>28</v>
      </c>
      <c r="C418" s="1" t="s">
        <v>37</v>
      </c>
      <c r="D418" s="3">
        <v>44686</v>
      </c>
      <c r="E418" s="1">
        <v>949</v>
      </c>
      <c r="F418" s="1">
        <v>38419.360000000001</v>
      </c>
      <c r="G418" s="1">
        <f t="shared" si="6"/>
        <v>3446682.59</v>
      </c>
      <c r="H418" s="1">
        <v>3631.91</v>
      </c>
      <c r="I418" s="1">
        <v>36459972.640000001</v>
      </c>
      <c r="J418" s="1" t="s">
        <v>19</v>
      </c>
      <c r="K418" s="1" t="s">
        <v>14</v>
      </c>
    </row>
    <row r="419" spans="1:11" ht="15.75" customHeight="1" x14ac:dyDescent="0.25">
      <c r="A419" s="1" t="s">
        <v>35</v>
      </c>
      <c r="B419" s="1" t="s">
        <v>31</v>
      </c>
      <c r="C419" s="1" t="s">
        <v>39</v>
      </c>
      <c r="D419" s="3">
        <v>44686</v>
      </c>
      <c r="E419" s="1">
        <v>606</v>
      </c>
      <c r="F419" s="1">
        <v>48515.519999999997</v>
      </c>
      <c r="G419" s="1">
        <f t="shared" si="6"/>
        <v>3903591.42</v>
      </c>
      <c r="H419" s="1">
        <v>6441.57</v>
      </c>
      <c r="I419" s="1">
        <v>29400405.120000001</v>
      </c>
      <c r="J419" s="1" t="s">
        <v>13</v>
      </c>
      <c r="K419" s="1" t="s">
        <v>14</v>
      </c>
    </row>
    <row r="420" spans="1:11" ht="15.75" customHeight="1" x14ac:dyDescent="0.25">
      <c r="A420" s="1" t="s">
        <v>23</v>
      </c>
      <c r="B420" s="1" t="s">
        <v>31</v>
      </c>
      <c r="C420" s="1" t="s">
        <v>34</v>
      </c>
      <c r="D420" s="3">
        <v>44089</v>
      </c>
      <c r="E420" s="1">
        <v>336</v>
      </c>
      <c r="F420" s="1">
        <v>45460.52</v>
      </c>
      <c r="G420" s="1">
        <f t="shared" si="6"/>
        <v>2040833.76</v>
      </c>
      <c r="H420" s="1">
        <v>6073.91</v>
      </c>
      <c r="I420" s="1">
        <v>15274734.720000001</v>
      </c>
      <c r="J420" s="1" t="s">
        <v>19</v>
      </c>
      <c r="K420" s="1" t="s">
        <v>14</v>
      </c>
    </row>
    <row r="421" spans="1:11" ht="15.75" customHeight="1" x14ac:dyDescent="0.25">
      <c r="A421" s="1" t="s">
        <v>10</v>
      </c>
      <c r="B421" s="1" t="s">
        <v>16</v>
      </c>
      <c r="C421" s="1" t="s">
        <v>29</v>
      </c>
      <c r="D421" s="3">
        <v>43993</v>
      </c>
      <c r="E421" s="1">
        <v>938</v>
      </c>
      <c r="F421" s="1">
        <v>42349.4</v>
      </c>
      <c r="G421" s="1">
        <f t="shared" si="6"/>
        <v>5287112.04</v>
      </c>
      <c r="H421" s="1">
        <v>5636.58</v>
      </c>
      <c r="I421" s="1">
        <v>39723737.200000003</v>
      </c>
      <c r="J421" s="1" t="s">
        <v>41</v>
      </c>
      <c r="K421" s="1" t="s">
        <v>14</v>
      </c>
    </row>
    <row r="422" spans="1:11" ht="15.75" customHeight="1" x14ac:dyDescent="0.25">
      <c r="A422" s="1" t="s">
        <v>15</v>
      </c>
      <c r="B422" s="1" t="s">
        <v>26</v>
      </c>
      <c r="C422" s="1" t="s">
        <v>21</v>
      </c>
      <c r="D422" s="3">
        <v>44755</v>
      </c>
      <c r="E422" s="1">
        <v>305</v>
      </c>
      <c r="F422" s="1">
        <v>11804.84</v>
      </c>
      <c r="G422" s="1">
        <f t="shared" si="6"/>
        <v>1594067.25</v>
      </c>
      <c r="H422" s="1">
        <v>5226.45</v>
      </c>
      <c r="I422" s="1">
        <v>3600476.2</v>
      </c>
      <c r="J422" s="1" t="s">
        <v>13</v>
      </c>
      <c r="K422" s="1" t="s">
        <v>14</v>
      </c>
    </row>
    <row r="423" spans="1:11" ht="15.75" customHeight="1" x14ac:dyDescent="0.25">
      <c r="A423" s="1" t="s">
        <v>42</v>
      </c>
      <c r="B423" s="1" t="s">
        <v>16</v>
      </c>
      <c r="C423" s="1" t="s">
        <v>29</v>
      </c>
      <c r="D423" s="3">
        <v>44981</v>
      </c>
      <c r="E423" s="1">
        <v>696</v>
      </c>
      <c r="F423" s="1">
        <v>29398.99</v>
      </c>
      <c r="G423" s="1">
        <f t="shared" si="6"/>
        <v>3352144.8000000003</v>
      </c>
      <c r="H423" s="1">
        <v>4816.3</v>
      </c>
      <c r="I423" s="1">
        <v>20461697.039999999</v>
      </c>
      <c r="J423" s="1" t="s">
        <v>13</v>
      </c>
      <c r="K423" s="1" t="s">
        <v>14</v>
      </c>
    </row>
    <row r="424" spans="1:11" ht="15.75" customHeight="1" x14ac:dyDescent="0.25">
      <c r="A424" s="1" t="s">
        <v>32</v>
      </c>
      <c r="B424" s="1" t="s">
        <v>26</v>
      </c>
      <c r="C424" s="1" t="s">
        <v>30</v>
      </c>
      <c r="D424" s="3">
        <v>44386</v>
      </c>
      <c r="E424" s="1">
        <v>397</v>
      </c>
      <c r="F424" s="1">
        <v>29715</v>
      </c>
      <c r="G424" s="1">
        <f t="shared" si="6"/>
        <v>2405915.2799999998</v>
      </c>
      <c r="H424" s="1">
        <v>6060.24</v>
      </c>
      <c r="I424" s="1">
        <v>11796855</v>
      </c>
      <c r="J424" s="1" t="s">
        <v>22</v>
      </c>
      <c r="K424" s="1" t="s">
        <v>14</v>
      </c>
    </row>
    <row r="425" spans="1:11" ht="15.75" customHeight="1" x14ac:dyDescent="0.25">
      <c r="A425" s="1" t="s">
        <v>18</v>
      </c>
      <c r="B425" s="1" t="s">
        <v>33</v>
      </c>
      <c r="C425" s="1" t="s">
        <v>21</v>
      </c>
      <c r="D425" s="3">
        <v>44231</v>
      </c>
      <c r="E425" s="1">
        <v>960</v>
      </c>
      <c r="F425" s="1">
        <v>42119.76</v>
      </c>
      <c r="G425" s="1">
        <f t="shared" si="6"/>
        <v>6999609.6000000006</v>
      </c>
      <c r="H425" s="1">
        <v>7291.26</v>
      </c>
      <c r="I425" s="1">
        <v>40434969.600000001</v>
      </c>
      <c r="J425" s="1" t="s">
        <v>13</v>
      </c>
      <c r="K425" s="1" t="s">
        <v>14</v>
      </c>
    </row>
    <row r="426" spans="1:11" ht="15.75" customHeight="1" x14ac:dyDescent="0.25">
      <c r="A426" s="1" t="s">
        <v>42</v>
      </c>
      <c r="B426" s="1" t="s">
        <v>24</v>
      </c>
      <c r="C426" s="1" t="s">
        <v>30</v>
      </c>
      <c r="D426" s="3">
        <v>44061</v>
      </c>
      <c r="E426" s="1">
        <v>442</v>
      </c>
      <c r="F426" s="1">
        <v>39909.449999999997</v>
      </c>
      <c r="G426" s="1">
        <f t="shared" si="6"/>
        <v>2869662.9</v>
      </c>
      <c r="H426" s="1">
        <v>6492.45</v>
      </c>
      <c r="I426" s="1">
        <v>17639976.899999999</v>
      </c>
      <c r="J426" s="1" t="s">
        <v>13</v>
      </c>
      <c r="K426" s="1" t="s">
        <v>14</v>
      </c>
    </row>
    <row r="427" spans="1:11" ht="15.75" customHeight="1" x14ac:dyDescent="0.25">
      <c r="A427" s="1" t="s">
        <v>18</v>
      </c>
      <c r="B427" s="1" t="s">
        <v>24</v>
      </c>
      <c r="C427" s="1" t="s">
        <v>27</v>
      </c>
      <c r="D427" s="3">
        <v>44148</v>
      </c>
      <c r="E427" s="1">
        <v>229</v>
      </c>
      <c r="F427" s="1">
        <v>18212.59</v>
      </c>
      <c r="G427" s="1">
        <f t="shared" si="6"/>
        <v>738884.53</v>
      </c>
      <c r="H427" s="1">
        <v>3226.57</v>
      </c>
      <c r="I427" s="1">
        <v>4170683.11</v>
      </c>
      <c r="J427" s="1" t="s">
        <v>22</v>
      </c>
      <c r="K427" s="1" t="s">
        <v>14</v>
      </c>
    </row>
    <row r="428" spans="1:11" ht="15.75" customHeight="1" x14ac:dyDescent="0.25">
      <c r="A428" s="1" t="s">
        <v>10</v>
      </c>
      <c r="B428" s="1" t="s">
        <v>36</v>
      </c>
      <c r="C428" s="1" t="s">
        <v>27</v>
      </c>
      <c r="D428" s="3">
        <v>44329</v>
      </c>
      <c r="E428" s="1">
        <v>730</v>
      </c>
      <c r="F428" s="1">
        <v>44410.29</v>
      </c>
      <c r="G428" s="1">
        <f t="shared" si="6"/>
        <v>2314757</v>
      </c>
      <c r="H428" s="1">
        <v>3170.9</v>
      </c>
      <c r="I428" s="1">
        <v>32419511.699999999</v>
      </c>
      <c r="J428" s="1" t="s">
        <v>22</v>
      </c>
      <c r="K428" s="1" t="s">
        <v>14</v>
      </c>
    </row>
    <row r="429" spans="1:11" ht="15.75" customHeight="1" x14ac:dyDescent="0.25">
      <c r="A429" s="1" t="s">
        <v>42</v>
      </c>
      <c r="B429" s="1" t="s">
        <v>11</v>
      </c>
      <c r="C429" s="1" t="s">
        <v>17</v>
      </c>
      <c r="D429" s="3">
        <v>44608</v>
      </c>
      <c r="E429" s="1">
        <v>972</v>
      </c>
      <c r="F429" s="1">
        <v>12391.17</v>
      </c>
      <c r="G429" s="1">
        <f t="shared" si="6"/>
        <v>4607037</v>
      </c>
      <c r="H429" s="1">
        <v>4739.75</v>
      </c>
      <c r="I429" s="1">
        <v>12044217.24</v>
      </c>
      <c r="J429" s="1" t="s">
        <v>13</v>
      </c>
      <c r="K429" s="1" t="s">
        <v>14</v>
      </c>
    </row>
    <row r="430" spans="1:11" ht="15.75" customHeight="1" x14ac:dyDescent="0.25">
      <c r="A430" s="1" t="s">
        <v>23</v>
      </c>
      <c r="B430" s="1" t="s">
        <v>28</v>
      </c>
      <c r="C430" s="1" t="s">
        <v>30</v>
      </c>
      <c r="D430" s="3">
        <v>44098</v>
      </c>
      <c r="E430" s="1">
        <v>903</v>
      </c>
      <c r="F430" s="1">
        <v>21669.81</v>
      </c>
      <c r="G430" s="1">
        <f t="shared" si="6"/>
        <v>7981291.9199999999</v>
      </c>
      <c r="H430" s="1">
        <v>8838.64</v>
      </c>
      <c r="I430" s="1">
        <v>19567838.43</v>
      </c>
      <c r="J430" s="1" t="s">
        <v>41</v>
      </c>
      <c r="K430" s="1" t="s">
        <v>14</v>
      </c>
    </row>
    <row r="431" spans="1:11" ht="15.75" customHeight="1" x14ac:dyDescent="0.25">
      <c r="A431" s="1" t="s">
        <v>40</v>
      </c>
      <c r="B431" s="1" t="s">
        <v>36</v>
      </c>
      <c r="C431" s="1" t="s">
        <v>29</v>
      </c>
      <c r="D431" s="3">
        <v>44330</v>
      </c>
      <c r="E431" s="1">
        <v>407</v>
      </c>
      <c r="F431" s="1">
        <v>24660.78</v>
      </c>
      <c r="G431" s="1">
        <f t="shared" si="6"/>
        <v>2073196.9500000002</v>
      </c>
      <c r="H431" s="1">
        <v>5093.8500000000004</v>
      </c>
      <c r="I431" s="1">
        <v>10036937.460000001</v>
      </c>
      <c r="J431" s="1" t="s">
        <v>13</v>
      </c>
      <c r="K431" s="1" t="s">
        <v>14</v>
      </c>
    </row>
    <row r="432" spans="1:11" ht="15.75" customHeight="1" x14ac:dyDescent="0.25">
      <c r="A432" s="1" t="s">
        <v>15</v>
      </c>
      <c r="B432" s="1" t="s">
        <v>28</v>
      </c>
      <c r="C432" s="1" t="s">
        <v>39</v>
      </c>
      <c r="D432" s="3">
        <v>44975</v>
      </c>
      <c r="E432" s="1">
        <v>627</v>
      </c>
      <c r="F432" s="1">
        <v>15178.04</v>
      </c>
      <c r="G432" s="1">
        <f t="shared" si="6"/>
        <v>6197424.75</v>
      </c>
      <c r="H432" s="1">
        <v>9884.25</v>
      </c>
      <c r="I432" s="1">
        <v>9516631.0800000001</v>
      </c>
      <c r="J432" s="1" t="s">
        <v>41</v>
      </c>
      <c r="K432" s="1" t="s">
        <v>14</v>
      </c>
    </row>
    <row r="433" spans="1:11" ht="15.75" customHeight="1" x14ac:dyDescent="0.25">
      <c r="A433" s="1" t="s">
        <v>10</v>
      </c>
      <c r="B433" s="1" t="s">
        <v>31</v>
      </c>
      <c r="C433" s="1" t="s">
        <v>34</v>
      </c>
      <c r="D433" s="3">
        <v>45008</v>
      </c>
      <c r="E433" s="1">
        <v>741</v>
      </c>
      <c r="F433" s="1">
        <v>28606.38</v>
      </c>
      <c r="G433" s="1">
        <f t="shared" si="6"/>
        <v>5017488.84</v>
      </c>
      <c r="H433" s="1">
        <v>6771.24</v>
      </c>
      <c r="I433" s="1">
        <v>21197327.579999998</v>
      </c>
      <c r="J433" s="1" t="s">
        <v>13</v>
      </c>
      <c r="K433" s="1" t="s">
        <v>14</v>
      </c>
    </row>
    <row r="434" spans="1:11" ht="15.75" customHeight="1" x14ac:dyDescent="0.25">
      <c r="A434" s="1" t="s">
        <v>35</v>
      </c>
      <c r="B434" s="1" t="s">
        <v>28</v>
      </c>
      <c r="C434" s="1" t="s">
        <v>12</v>
      </c>
      <c r="D434" s="3">
        <v>43954</v>
      </c>
      <c r="E434" s="1">
        <v>224</v>
      </c>
      <c r="F434" s="1">
        <v>45093.4</v>
      </c>
      <c r="G434" s="1">
        <f t="shared" si="6"/>
        <v>1588204.8</v>
      </c>
      <c r="H434" s="1">
        <v>7090.2</v>
      </c>
      <c r="I434" s="1">
        <v>10100921.6</v>
      </c>
      <c r="J434" s="1" t="s">
        <v>13</v>
      </c>
      <c r="K434" s="1" t="s">
        <v>14</v>
      </c>
    </row>
    <row r="435" spans="1:11" ht="15.75" customHeight="1" x14ac:dyDescent="0.25">
      <c r="A435" s="1" t="s">
        <v>40</v>
      </c>
      <c r="B435" s="1" t="s">
        <v>33</v>
      </c>
      <c r="C435" s="1" t="s">
        <v>37</v>
      </c>
      <c r="D435" s="3">
        <v>44696</v>
      </c>
      <c r="E435" s="1">
        <v>895</v>
      </c>
      <c r="F435" s="1">
        <v>44466.3</v>
      </c>
      <c r="G435" s="1">
        <f t="shared" si="6"/>
        <v>5867727.3999999994</v>
      </c>
      <c r="H435" s="1">
        <v>6556.12</v>
      </c>
      <c r="I435" s="1">
        <v>39797338.5</v>
      </c>
      <c r="J435" s="1" t="s">
        <v>13</v>
      </c>
      <c r="K435" s="1" t="s">
        <v>14</v>
      </c>
    </row>
    <row r="436" spans="1:11" ht="15.75" customHeight="1" x14ac:dyDescent="0.25">
      <c r="A436" s="1" t="s">
        <v>15</v>
      </c>
      <c r="B436" s="1" t="s">
        <v>20</v>
      </c>
      <c r="C436" s="1" t="s">
        <v>27</v>
      </c>
      <c r="D436" s="3">
        <v>44930</v>
      </c>
      <c r="E436" s="1">
        <v>180</v>
      </c>
      <c r="F436" s="1">
        <v>22060.92</v>
      </c>
      <c r="G436" s="1">
        <f t="shared" si="6"/>
        <v>579589.19999999995</v>
      </c>
      <c r="H436" s="1">
        <v>3219.94</v>
      </c>
      <c r="I436" s="1">
        <v>3970965.6</v>
      </c>
      <c r="J436" s="1" t="s">
        <v>22</v>
      </c>
      <c r="K436" s="1" t="s">
        <v>14</v>
      </c>
    </row>
    <row r="437" spans="1:11" ht="15.75" customHeight="1" x14ac:dyDescent="0.25">
      <c r="A437" s="1" t="s">
        <v>23</v>
      </c>
      <c r="B437" s="1" t="s">
        <v>36</v>
      </c>
      <c r="C437" s="1" t="s">
        <v>39</v>
      </c>
      <c r="D437" s="3">
        <v>44560</v>
      </c>
      <c r="E437" s="1">
        <v>972</v>
      </c>
      <c r="F437" s="1">
        <v>17424.12</v>
      </c>
      <c r="G437" s="1">
        <f t="shared" si="6"/>
        <v>6549540.1200000001</v>
      </c>
      <c r="H437" s="1">
        <v>6738.21</v>
      </c>
      <c r="I437" s="1">
        <v>16936244.640000001</v>
      </c>
      <c r="J437" s="1" t="s">
        <v>41</v>
      </c>
      <c r="K437" s="1" t="s">
        <v>14</v>
      </c>
    </row>
    <row r="438" spans="1:11" ht="15.75" customHeight="1" x14ac:dyDescent="0.25">
      <c r="A438" s="1" t="s">
        <v>15</v>
      </c>
      <c r="B438" s="1" t="s">
        <v>16</v>
      </c>
      <c r="C438" s="1" t="s">
        <v>25</v>
      </c>
      <c r="D438" s="3">
        <v>44835</v>
      </c>
      <c r="E438" s="1">
        <v>304</v>
      </c>
      <c r="F438" s="1">
        <v>41022.879999999997</v>
      </c>
      <c r="G438" s="1">
        <f t="shared" si="6"/>
        <v>1084027.52</v>
      </c>
      <c r="H438" s="1">
        <v>3565.88</v>
      </c>
      <c r="I438" s="1">
        <v>12470955.52</v>
      </c>
      <c r="J438" s="1" t="s">
        <v>41</v>
      </c>
      <c r="K438" s="1" t="s">
        <v>14</v>
      </c>
    </row>
    <row r="439" spans="1:11" ht="15.75" customHeight="1" x14ac:dyDescent="0.25">
      <c r="A439" s="1" t="s">
        <v>32</v>
      </c>
      <c r="B439" s="1" t="s">
        <v>16</v>
      </c>
      <c r="C439" s="1" t="s">
        <v>39</v>
      </c>
      <c r="D439" s="3">
        <v>44394</v>
      </c>
      <c r="E439" s="1">
        <v>435</v>
      </c>
      <c r="F439" s="1">
        <v>33734.239999999998</v>
      </c>
      <c r="G439" s="1">
        <f t="shared" si="6"/>
        <v>3157351.8</v>
      </c>
      <c r="H439" s="1">
        <v>7258.28</v>
      </c>
      <c r="I439" s="1">
        <v>14674394.4</v>
      </c>
      <c r="J439" s="1" t="s">
        <v>13</v>
      </c>
      <c r="K439" s="1" t="s">
        <v>14</v>
      </c>
    </row>
    <row r="440" spans="1:11" ht="15.75" customHeight="1" x14ac:dyDescent="0.25">
      <c r="A440" s="1" t="s">
        <v>15</v>
      </c>
      <c r="B440" s="1" t="s">
        <v>31</v>
      </c>
      <c r="C440" s="1" t="s">
        <v>21</v>
      </c>
      <c r="D440" s="3">
        <v>45052</v>
      </c>
      <c r="E440" s="1">
        <v>234</v>
      </c>
      <c r="F440" s="1">
        <v>30962.68</v>
      </c>
      <c r="G440" s="1">
        <f t="shared" si="6"/>
        <v>1406019.42</v>
      </c>
      <c r="H440" s="1">
        <v>6008.63</v>
      </c>
      <c r="I440" s="1">
        <v>7245267.1200000001</v>
      </c>
      <c r="J440" s="1" t="s">
        <v>41</v>
      </c>
      <c r="K440" s="1" t="s">
        <v>14</v>
      </c>
    </row>
    <row r="441" spans="1:11" ht="15.75" customHeight="1" x14ac:dyDescent="0.25">
      <c r="A441" s="1" t="s">
        <v>40</v>
      </c>
      <c r="B441" s="1" t="s">
        <v>16</v>
      </c>
      <c r="C441" s="1" t="s">
        <v>21</v>
      </c>
      <c r="D441" s="3">
        <v>45092</v>
      </c>
      <c r="E441" s="1">
        <v>884</v>
      </c>
      <c r="F441" s="1">
        <v>35538.5</v>
      </c>
      <c r="G441" s="1">
        <f t="shared" si="6"/>
        <v>4683043.04</v>
      </c>
      <c r="H441" s="1">
        <v>5297.56</v>
      </c>
      <c r="I441" s="1">
        <v>31416034</v>
      </c>
      <c r="J441" s="1" t="s">
        <v>13</v>
      </c>
      <c r="K441" s="1" t="s">
        <v>14</v>
      </c>
    </row>
    <row r="442" spans="1:11" ht="15.75" customHeight="1" x14ac:dyDescent="0.25">
      <c r="A442" s="1" t="s">
        <v>40</v>
      </c>
      <c r="B442" s="1" t="s">
        <v>11</v>
      </c>
      <c r="C442" s="1" t="s">
        <v>29</v>
      </c>
      <c r="D442" s="3">
        <v>43899</v>
      </c>
      <c r="E442" s="1">
        <v>646</v>
      </c>
      <c r="F442" s="1">
        <v>10338.09</v>
      </c>
      <c r="G442" s="1">
        <f t="shared" si="6"/>
        <v>5266398.72</v>
      </c>
      <c r="H442" s="1">
        <v>8152.32</v>
      </c>
      <c r="I442" s="1">
        <v>6678406.1399999997</v>
      </c>
      <c r="J442" s="1" t="s">
        <v>13</v>
      </c>
      <c r="K442" s="1" t="s">
        <v>14</v>
      </c>
    </row>
    <row r="443" spans="1:11" ht="15.75" customHeight="1" x14ac:dyDescent="0.25">
      <c r="A443" s="1" t="s">
        <v>18</v>
      </c>
      <c r="B443" s="1" t="s">
        <v>38</v>
      </c>
      <c r="C443" s="1" t="s">
        <v>27</v>
      </c>
      <c r="D443" s="3">
        <v>44128</v>
      </c>
      <c r="E443" s="1">
        <v>885</v>
      </c>
      <c r="F443" s="1">
        <v>37238.519999999997</v>
      </c>
      <c r="G443" s="1">
        <f t="shared" si="6"/>
        <v>4657825.8</v>
      </c>
      <c r="H443" s="1">
        <v>5263.08</v>
      </c>
      <c r="I443" s="1">
        <v>32956090.199999999</v>
      </c>
      <c r="J443" s="1" t="s">
        <v>13</v>
      </c>
      <c r="K443" s="1" t="s">
        <v>14</v>
      </c>
    </row>
    <row r="444" spans="1:11" ht="15.75" customHeight="1" x14ac:dyDescent="0.25">
      <c r="A444" s="1" t="s">
        <v>40</v>
      </c>
      <c r="B444" s="1" t="s">
        <v>28</v>
      </c>
      <c r="C444" s="1" t="s">
        <v>17</v>
      </c>
      <c r="D444" s="3">
        <v>44051</v>
      </c>
      <c r="E444" s="1">
        <v>463</v>
      </c>
      <c r="F444" s="1">
        <v>21324.19</v>
      </c>
      <c r="G444" s="1">
        <f t="shared" si="6"/>
        <v>2616848.2199999997</v>
      </c>
      <c r="H444" s="1">
        <v>5651.94</v>
      </c>
      <c r="I444" s="1">
        <v>9873099.9700000007</v>
      </c>
      <c r="J444" s="1" t="s">
        <v>13</v>
      </c>
      <c r="K444" s="1" t="s">
        <v>14</v>
      </c>
    </row>
    <row r="445" spans="1:11" ht="15.75" customHeight="1" x14ac:dyDescent="0.25">
      <c r="A445" s="1" t="s">
        <v>18</v>
      </c>
      <c r="B445" s="1" t="s">
        <v>24</v>
      </c>
      <c r="C445" s="1" t="s">
        <v>37</v>
      </c>
      <c r="D445" s="3">
        <v>45027</v>
      </c>
      <c r="E445" s="1">
        <v>635</v>
      </c>
      <c r="F445" s="1">
        <v>46224.92</v>
      </c>
      <c r="G445" s="1">
        <f t="shared" si="6"/>
        <v>2840412.15</v>
      </c>
      <c r="H445" s="1">
        <v>4473.09</v>
      </c>
      <c r="I445" s="1">
        <v>29352824.199999999</v>
      </c>
      <c r="J445" s="1" t="s">
        <v>13</v>
      </c>
      <c r="K445" s="1" t="s">
        <v>14</v>
      </c>
    </row>
    <row r="446" spans="1:11" ht="15.75" customHeight="1" x14ac:dyDescent="0.25">
      <c r="A446" s="1" t="s">
        <v>42</v>
      </c>
      <c r="B446" s="1" t="s">
        <v>38</v>
      </c>
      <c r="C446" s="1" t="s">
        <v>21</v>
      </c>
      <c r="D446" s="3">
        <v>44599</v>
      </c>
      <c r="E446" s="1">
        <v>331</v>
      </c>
      <c r="F446" s="1">
        <v>40975.54</v>
      </c>
      <c r="G446" s="1">
        <f t="shared" si="6"/>
        <v>1912597.44</v>
      </c>
      <c r="H446" s="1">
        <v>5778.24</v>
      </c>
      <c r="I446" s="1">
        <v>13562903.74</v>
      </c>
      <c r="J446" s="1" t="s">
        <v>19</v>
      </c>
      <c r="K446" s="1" t="s">
        <v>14</v>
      </c>
    </row>
    <row r="447" spans="1:11" ht="15.75" customHeight="1" x14ac:dyDescent="0.25">
      <c r="A447" s="1" t="s">
        <v>23</v>
      </c>
      <c r="B447" s="1" t="s">
        <v>26</v>
      </c>
      <c r="C447" s="1" t="s">
        <v>17</v>
      </c>
      <c r="D447" s="3">
        <v>44827</v>
      </c>
      <c r="E447" s="1">
        <v>519</v>
      </c>
      <c r="F447" s="1">
        <v>23287.18</v>
      </c>
      <c r="G447" s="1">
        <f t="shared" si="6"/>
        <v>5116374.66</v>
      </c>
      <c r="H447" s="1">
        <v>9858.14</v>
      </c>
      <c r="I447" s="1">
        <v>12086046.42</v>
      </c>
      <c r="J447" s="1" t="s">
        <v>19</v>
      </c>
      <c r="K447" s="1" t="s">
        <v>14</v>
      </c>
    </row>
    <row r="448" spans="1:11" ht="15.75" customHeight="1" x14ac:dyDescent="0.25">
      <c r="A448" s="1" t="s">
        <v>32</v>
      </c>
      <c r="B448" s="1" t="s">
        <v>16</v>
      </c>
      <c r="C448" s="1" t="s">
        <v>34</v>
      </c>
      <c r="D448" s="3">
        <v>44894</v>
      </c>
      <c r="E448" s="1">
        <v>558</v>
      </c>
      <c r="F448" s="1">
        <v>37757.629999999997</v>
      </c>
      <c r="G448" s="1">
        <f t="shared" si="6"/>
        <v>4903692.84</v>
      </c>
      <c r="H448" s="1">
        <v>8787.98</v>
      </c>
      <c r="I448" s="1">
        <v>21068757.539999999</v>
      </c>
      <c r="J448" s="1" t="s">
        <v>13</v>
      </c>
      <c r="K448" s="1" t="s">
        <v>14</v>
      </c>
    </row>
    <row r="449" spans="1:11" ht="15.75" customHeight="1" x14ac:dyDescent="0.25">
      <c r="A449" s="1" t="s">
        <v>42</v>
      </c>
      <c r="B449" s="1" t="s">
        <v>33</v>
      </c>
      <c r="C449" s="1" t="s">
        <v>25</v>
      </c>
      <c r="D449" s="3">
        <v>44343</v>
      </c>
      <c r="E449" s="1">
        <v>480</v>
      </c>
      <c r="F449" s="1">
        <v>12519.37</v>
      </c>
      <c r="G449" s="1">
        <f t="shared" si="6"/>
        <v>4219651.2</v>
      </c>
      <c r="H449" s="1">
        <v>8790.94</v>
      </c>
      <c r="I449" s="1">
        <v>6009297.5999999996</v>
      </c>
      <c r="J449" s="1" t="s">
        <v>13</v>
      </c>
      <c r="K449" s="1" t="s">
        <v>14</v>
      </c>
    </row>
    <row r="450" spans="1:11" ht="15.75" customHeight="1" x14ac:dyDescent="0.25">
      <c r="A450" s="1" t="s">
        <v>42</v>
      </c>
      <c r="B450" s="1" t="s">
        <v>26</v>
      </c>
      <c r="C450" s="1" t="s">
        <v>37</v>
      </c>
      <c r="D450" s="3">
        <v>45161</v>
      </c>
      <c r="E450" s="1">
        <v>858</v>
      </c>
      <c r="F450" s="1">
        <v>41834.28</v>
      </c>
      <c r="G450" s="1">
        <f t="shared" si="6"/>
        <v>1802366.2799999998</v>
      </c>
      <c r="H450" s="1">
        <v>2100.66</v>
      </c>
      <c r="I450" s="1">
        <v>35893812.240000002</v>
      </c>
      <c r="J450" s="1" t="s">
        <v>13</v>
      </c>
      <c r="K450" s="1" t="s">
        <v>14</v>
      </c>
    </row>
    <row r="451" spans="1:11" ht="15.75" customHeight="1" x14ac:dyDescent="0.25">
      <c r="A451" s="1" t="s">
        <v>40</v>
      </c>
      <c r="B451" s="1" t="s">
        <v>26</v>
      </c>
      <c r="C451" s="1" t="s">
        <v>27</v>
      </c>
      <c r="D451" s="3">
        <v>43860</v>
      </c>
      <c r="E451" s="1">
        <v>458</v>
      </c>
      <c r="F451" s="1">
        <v>13812.54</v>
      </c>
      <c r="G451" s="1">
        <f t="shared" ref="G451:G514" si="7">PRODUCT(H451,E451)</f>
        <v>1455134.7</v>
      </c>
      <c r="H451" s="1">
        <v>3177.15</v>
      </c>
      <c r="I451" s="1">
        <v>6326143.3200000003</v>
      </c>
      <c r="J451" s="1" t="s">
        <v>13</v>
      </c>
      <c r="K451" s="1" t="s">
        <v>14</v>
      </c>
    </row>
    <row r="452" spans="1:11" ht="15.75" customHeight="1" x14ac:dyDescent="0.25">
      <c r="A452" s="1" t="s">
        <v>35</v>
      </c>
      <c r="B452" s="1" t="s">
        <v>24</v>
      </c>
      <c r="C452" s="1" t="s">
        <v>12</v>
      </c>
      <c r="D452" s="3">
        <v>45216</v>
      </c>
      <c r="E452" s="1">
        <v>345</v>
      </c>
      <c r="F452" s="1">
        <v>40531.919999999998</v>
      </c>
      <c r="G452" s="1">
        <f t="shared" si="7"/>
        <v>2926514.25</v>
      </c>
      <c r="H452" s="1">
        <v>8482.65</v>
      </c>
      <c r="I452" s="1">
        <v>13983512.4</v>
      </c>
      <c r="J452" s="1" t="s">
        <v>13</v>
      </c>
      <c r="K452" s="1" t="s">
        <v>14</v>
      </c>
    </row>
    <row r="453" spans="1:11" ht="15.75" customHeight="1" x14ac:dyDescent="0.25">
      <c r="A453" s="1" t="s">
        <v>42</v>
      </c>
      <c r="B453" s="1" t="s">
        <v>28</v>
      </c>
      <c r="C453" s="1" t="s">
        <v>30</v>
      </c>
      <c r="D453" s="3">
        <v>45125</v>
      </c>
      <c r="E453" s="1">
        <v>238</v>
      </c>
      <c r="F453" s="1">
        <v>26925.18</v>
      </c>
      <c r="G453" s="1">
        <f t="shared" si="7"/>
        <v>690545.1</v>
      </c>
      <c r="H453" s="1">
        <v>2901.45</v>
      </c>
      <c r="I453" s="1">
        <v>6408192.8399999999</v>
      </c>
      <c r="J453" s="1" t="s">
        <v>13</v>
      </c>
      <c r="K453" s="1" t="s">
        <v>14</v>
      </c>
    </row>
    <row r="454" spans="1:11" ht="15.75" customHeight="1" x14ac:dyDescent="0.25">
      <c r="A454" s="1" t="s">
        <v>10</v>
      </c>
      <c r="B454" s="1" t="s">
        <v>31</v>
      </c>
      <c r="C454" s="1" t="s">
        <v>27</v>
      </c>
      <c r="D454" s="3">
        <v>45184</v>
      </c>
      <c r="E454" s="1">
        <v>972</v>
      </c>
      <c r="F454" s="1">
        <v>28660.03</v>
      </c>
      <c r="G454" s="1">
        <f t="shared" si="7"/>
        <v>7990083</v>
      </c>
      <c r="H454" s="1">
        <v>8220.25</v>
      </c>
      <c r="I454" s="1">
        <v>27857549.16</v>
      </c>
      <c r="J454" s="1" t="s">
        <v>22</v>
      </c>
      <c r="K454" s="1" t="s">
        <v>14</v>
      </c>
    </row>
    <row r="455" spans="1:11" ht="15.75" customHeight="1" x14ac:dyDescent="0.25">
      <c r="A455" s="1" t="s">
        <v>10</v>
      </c>
      <c r="B455" s="1" t="s">
        <v>26</v>
      </c>
      <c r="C455" s="1" t="s">
        <v>27</v>
      </c>
      <c r="D455" s="3">
        <v>44155</v>
      </c>
      <c r="E455" s="1">
        <v>491</v>
      </c>
      <c r="F455" s="1">
        <v>45962.15</v>
      </c>
      <c r="G455" s="1">
        <f t="shared" si="7"/>
        <v>3127935.14</v>
      </c>
      <c r="H455" s="1">
        <v>6370.54</v>
      </c>
      <c r="I455" s="1">
        <v>22567415.649999999</v>
      </c>
      <c r="J455" s="1" t="s">
        <v>13</v>
      </c>
      <c r="K455" s="1" t="s">
        <v>14</v>
      </c>
    </row>
    <row r="456" spans="1:11" ht="15.75" customHeight="1" x14ac:dyDescent="0.25">
      <c r="A456" s="1" t="s">
        <v>42</v>
      </c>
      <c r="B456" s="1" t="s">
        <v>38</v>
      </c>
      <c r="C456" s="1" t="s">
        <v>25</v>
      </c>
      <c r="D456" s="3">
        <v>44749</v>
      </c>
      <c r="E456" s="1">
        <v>954</v>
      </c>
      <c r="F456" s="1">
        <v>32313.86</v>
      </c>
      <c r="G456" s="1">
        <f t="shared" si="7"/>
        <v>6557452.5600000005</v>
      </c>
      <c r="H456" s="1">
        <v>6873.64</v>
      </c>
      <c r="I456" s="1">
        <v>30827422.440000001</v>
      </c>
      <c r="J456" s="1" t="s">
        <v>41</v>
      </c>
      <c r="K456" s="1" t="s">
        <v>14</v>
      </c>
    </row>
    <row r="457" spans="1:11" ht="15.75" customHeight="1" x14ac:dyDescent="0.25">
      <c r="A457" s="1" t="s">
        <v>42</v>
      </c>
      <c r="B457" s="1" t="s">
        <v>36</v>
      </c>
      <c r="C457" s="1" t="s">
        <v>39</v>
      </c>
      <c r="D457" s="3">
        <v>44301</v>
      </c>
      <c r="E457" s="1">
        <v>262</v>
      </c>
      <c r="F457" s="1">
        <v>27644.22</v>
      </c>
      <c r="G457" s="1">
        <f t="shared" si="7"/>
        <v>559155.15999999992</v>
      </c>
      <c r="H457" s="1">
        <v>2134.1799999999998</v>
      </c>
      <c r="I457" s="1">
        <v>7242785.6399999997</v>
      </c>
      <c r="J457" s="1" t="s">
        <v>13</v>
      </c>
      <c r="K457" s="1" t="s">
        <v>14</v>
      </c>
    </row>
    <row r="458" spans="1:11" ht="15.75" customHeight="1" x14ac:dyDescent="0.25">
      <c r="A458" s="1" t="s">
        <v>40</v>
      </c>
      <c r="B458" s="1" t="s">
        <v>24</v>
      </c>
      <c r="C458" s="1" t="s">
        <v>17</v>
      </c>
      <c r="D458" s="3">
        <v>44548</v>
      </c>
      <c r="E458" s="1">
        <v>673</v>
      </c>
      <c r="F458" s="1">
        <v>43898.69</v>
      </c>
      <c r="G458" s="1">
        <f t="shared" si="7"/>
        <v>1724925.92</v>
      </c>
      <c r="H458" s="1">
        <v>2563.04</v>
      </c>
      <c r="I458" s="1">
        <v>29543818.370000001</v>
      </c>
      <c r="J458" s="1" t="s">
        <v>13</v>
      </c>
      <c r="K458" s="1" t="s">
        <v>14</v>
      </c>
    </row>
    <row r="459" spans="1:11" ht="15.75" customHeight="1" x14ac:dyDescent="0.25">
      <c r="A459" s="1" t="s">
        <v>42</v>
      </c>
      <c r="B459" s="1" t="s">
        <v>31</v>
      </c>
      <c r="C459" s="1" t="s">
        <v>21</v>
      </c>
      <c r="D459" s="3">
        <v>45019</v>
      </c>
      <c r="E459" s="1">
        <v>513</v>
      </c>
      <c r="F459" s="1">
        <v>40829.589999999997</v>
      </c>
      <c r="G459" s="1">
        <f t="shared" si="7"/>
        <v>2965591.44</v>
      </c>
      <c r="H459" s="1">
        <v>5780.88</v>
      </c>
      <c r="I459" s="1">
        <v>20945579.670000002</v>
      </c>
      <c r="J459" s="1" t="s">
        <v>19</v>
      </c>
      <c r="K459" s="1" t="s">
        <v>14</v>
      </c>
    </row>
    <row r="460" spans="1:11" ht="15.75" customHeight="1" x14ac:dyDescent="0.25">
      <c r="A460" s="1" t="s">
        <v>10</v>
      </c>
      <c r="B460" s="1" t="s">
        <v>33</v>
      </c>
      <c r="C460" s="1" t="s">
        <v>27</v>
      </c>
      <c r="D460" s="3">
        <v>44188</v>
      </c>
      <c r="E460" s="1">
        <v>684</v>
      </c>
      <c r="F460" s="1">
        <v>22639.19</v>
      </c>
      <c r="G460" s="1">
        <f t="shared" si="7"/>
        <v>6227902.080000001</v>
      </c>
      <c r="H460" s="1">
        <v>9105.1200000000008</v>
      </c>
      <c r="I460" s="1">
        <v>15485205.960000001</v>
      </c>
      <c r="J460" s="1" t="s">
        <v>22</v>
      </c>
      <c r="K460" s="1" t="s">
        <v>14</v>
      </c>
    </row>
    <row r="461" spans="1:11" ht="15.75" customHeight="1" x14ac:dyDescent="0.25">
      <c r="A461" s="1" t="s">
        <v>40</v>
      </c>
      <c r="B461" s="1" t="s">
        <v>26</v>
      </c>
      <c r="C461" s="1" t="s">
        <v>21</v>
      </c>
      <c r="D461" s="3">
        <v>44071</v>
      </c>
      <c r="E461" s="1">
        <v>230</v>
      </c>
      <c r="F461" s="1">
        <v>33065.69</v>
      </c>
      <c r="G461" s="1">
        <f t="shared" si="7"/>
        <v>1741113.8</v>
      </c>
      <c r="H461" s="1">
        <v>7570.06</v>
      </c>
      <c r="I461" s="1">
        <v>7605108.7000000002</v>
      </c>
      <c r="J461" s="1" t="s">
        <v>13</v>
      </c>
      <c r="K461" s="1" t="s">
        <v>14</v>
      </c>
    </row>
    <row r="462" spans="1:11" ht="15.75" customHeight="1" x14ac:dyDescent="0.25">
      <c r="A462" s="1" t="s">
        <v>23</v>
      </c>
      <c r="B462" s="1" t="s">
        <v>20</v>
      </c>
      <c r="C462" s="1" t="s">
        <v>34</v>
      </c>
      <c r="D462" s="3">
        <v>44287</v>
      </c>
      <c r="E462" s="1">
        <v>877</v>
      </c>
      <c r="F462" s="1">
        <v>33879.550000000003</v>
      </c>
      <c r="G462" s="1">
        <f t="shared" si="7"/>
        <v>4968783.82</v>
      </c>
      <c r="H462" s="1">
        <v>5665.66</v>
      </c>
      <c r="I462" s="1">
        <v>29712365.350000001</v>
      </c>
      <c r="J462" s="1" t="s">
        <v>13</v>
      </c>
      <c r="K462" s="1" t="s">
        <v>14</v>
      </c>
    </row>
    <row r="463" spans="1:11" ht="15.75" customHeight="1" x14ac:dyDescent="0.25">
      <c r="A463" s="1" t="s">
        <v>40</v>
      </c>
      <c r="B463" s="1" t="s">
        <v>26</v>
      </c>
      <c r="C463" s="1" t="s">
        <v>34</v>
      </c>
      <c r="D463" s="3">
        <v>44496</v>
      </c>
      <c r="E463" s="1">
        <v>425</v>
      </c>
      <c r="F463" s="1">
        <v>45040.57</v>
      </c>
      <c r="G463" s="1">
        <f t="shared" si="7"/>
        <v>3588691.5</v>
      </c>
      <c r="H463" s="1">
        <v>8443.98</v>
      </c>
      <c r="I463" s="1">
        <v>19142242.25</v>
      </c>
      <c r="J463" s="1" t="s">
        <v>13</v>
      </c>
      <c r="K463" s="1" t="s">
        <v>14</v>
      </c>
    </row>
    <row r="464" spans="1:11" ht="15.75" customHeight="1" x14ac:dyDescent="0.25">
      <c r="A464" s="1" t="s">
        <v>40</v>
      </c>
      <c r="B464" s="1" t="s">
        <v>26</v>
      </c>
      <c r="C464" s="1" t="s">
        <v>17</v>
      </c>
      <c r="D464" s="3">
        <v>44901</v>
      </c>
      <c r="E464" s="1">
        <v>384</v>
      </c>
      <c r="F464" s="1">
        <v>21222.42</v>
      </c>
      <c r="G464" s="1">
        <f t="shared" si="7"/>
        <v>1724375.04</v>
      </c>
      <c r="H464" s="1">
        <v>4490.5600000000004</v>
      </c>
      <c r="I464" s="1">
        <v>8149409.2800000003</v>
      </c>
      <c r="J464" s="1" t="s">
        <v>19</v>
      </c>
      <c r="K464" s="1" t="s">
        <v>14</v>
      </c>
    </row>
    <row r="465" spans="1:11" ht="15.75" customHeight="1" x14ac:dyDescent="0.25">
      <c r="A465" s="1" t="s">
        <v>32</v>
      </c>
      <c r="B465" s="1" t="s">
        <v>28</v>
      </c>
      <c r="C465" s="1" t="s">
        <v>29</v>
      </c>
      <c r="D465" s="3">
        <v>44633</v>
      </c>
      <c r="E465" s="1">
        <v>425</v>
      </c>
      <c r="F465" s="1">
        <v>18775.34</v>
      </c>
      <c r="G465" s="1">
        <f t="shared" si="7"/>
        <v>2271136.25</v>
      </c>
      <c r="H465" s="1">
        <v>5343.85</v>
      </c>
      <c r="I465" s="1">
        <v>7979519.5</v>
      </c>
      <c r="J465" s="1" t="s">
        <v>13</v>
      </c>
      <c r="K465" s="1" t="s">
        <v>14</v>
      </c>
    </row>
    <row r="466" spans="1:11" ht="15.75" customHeight="1" x14ac:dyDescent="0.25">
      <c r="A466" s="1" t="s">
        <v>10</v>
      </c>
      <c r="B466" s="1" t="s">
        <v>24</v>
      </c>
      <c r="C466" s="1" t="s">
        <v>27</v>
      </c>
      <c r="D466" s="3">
        <v>44347</v>
      </c>
      <c r="E466" s="1">
        <v>842</v>
      </c>
      <c r="F466" s="1">
        <v>44116.31</v>
      </c>
      <c r="G466" s="1">
        <f t="shared" si="7"/>
        <v>3147067.62</v>
      </c>
      <c r="H466" s="1">
        <v>3737.61</v>
      </c>
      <c r="I466" s="1">
        <v>37145933.020000003</v>
      </c>
      <c r="J466" s="1" t="s">
        <v>13</v>
      </c>
      <c r="K466" s="1" t="s">
        <v>14</v>
      </c>
    </row>
    <row r="467" spans="1:11" ht="15.75" customHeight="1" x14ac:dyDescent="0.25">
      <c r="A467" s="1" t="s">
        <v>35</v>
      </c>
      <c r="B467" s="1" t="s">
        <v>31</v>
      </c>
      <c r="C467" s="1" t="s">
        <v>37</v>
      </c>
      <c r="D467" s="3">
        <v>44044</v>
      </c>
      <c r="E467" s="1">
        <v>866</v>
      </c>
      <c r="F467" s="1">
        <v>37209.43</v>
      </c>
      <c r="G467" s="1">
        <f t="shared" si="7"/>
        <v>6952949.46</v>
      </c>
      <c r="H467" s="1">
        <v>8028.81</v>
      </c>
      <c r="I467" s="1">
        <v>32223366.379999999</v>
      </c>
      <c r="J467" s="1" t="s">
        <v>13</v>
      </c>
      <c r="K467" s="1" t="s">
        <v>14</v>
      </c>
    </row>
    <row r="468" spans="1:11" ht="15.75" customHeight="1" x14ac:dyDescent="0.25">
      <c r="A468" s="1" t="s">
        <v>40</v>
      </c>
      <c r="B468" s="1" t="s">
        <v>38</v>
      </c>
      <c r="C468" s="1" t="s">
        <v>25</v>
      </c>
      <c r="D468" s="3">
        <v>45061</v>
      </c>
      <c r="E468" s="1">
        <v>282</v>
      </c>
      <c r="F468" s="1">
        <v>46063.17</v>
      </c>
      <c r="G468" s="1">
        <f t="shared" si="7"/>
        <v>999625.14</v>
      </c>
      <c r="H468" s="1">
        <v>3544.77</v>
      </c>
      <c r="I468" s="1">
        <v>12989813.939999999</v>
      </c>
      <c r="J468" s="1" t="s">
        <v>22</v>
      </c>
      <c r="K468" s="1" t="s">
        <v>14</v>
      </c>
    </row>
    <row r="469" spans="1:11" ht="15.75" customHeight="1" x14ac:dyDescent="0.25">
      <c r="A469" s="1" t="s">
        <v>18</v>
      </c>
      <c r="B469" s="1" t="s">
        <v>36</v>
      </c>
      <c r="C469" s="1" t="s">
        <v>29</v>
      </c>
      <c r="D469" s="3">
        <v>45213</v>
      </c>
      <c r="E469" s="1">
        <v>823</v>
      </c>
      <c r="F469" s="1">
        <v>14356.92</v>
      </c>
      <c r="G469" s="1">
        <f t="shared" si="7"/>
        <v>6133078.3000000007</v>
      </c>
      <c r="H469" s="1">
        <v>7452.1</v>
      </c>
      <c r="I469" s="1">
        <v>11815745.16</v>
      </c>
      <c r="J469" s="1" t="s">
        <v>13</v>
      </c>
      <c r="K469" s="1" t="s">
        <v>14</v>
      </c>
    </row>
    <row r="470" spans="1:11" ht="15.75" customHeight="1" x14ac:dyDescent="0.25">
      <c r="A470" s="1" t="s">
        <v>10</v>
      </c>
      <c r="B470" s="1" t="s">
        <v>28</v>
      </c>
      <c r="C470" s="1" t="s">
        <v>34</v>
      </c>
      <c r="D470" s="3">
        <v>44477</v>
      </c>
      <c r="E470" s="1">
        <v>343</v>
      </c>
      <c r="F470" s="1">
        <v>48026.63</v>
      </c>
      <c r="G470" s="1">
        <f t="shared" si="7"/>
        <v>2124205.8600000003</v>
      </c>
      <c r="H470" s="1">
        <v>6193.02</v>
      </c>
      <c r="I470" s="1">
        <v>16473134.09</v>
      </c>
      <c r="J470" s="1" t="s">
        <v>13</v>
      </c>
      <c r="K470" s="1" t="s">
        <v>14</v>
      </c>
    </row>
    <row r="471" spans="1:11" ht="15.75" customHeight="1" x14ac:dyDescent="0.25">
      <c r="A471" s="1" t="s">
        <v>35</v>
      </c>
      <c r="B471" s="1" t="s">
        <v>26</v>
      </c>
      <c r="C471" s="1" t="s">
        <v>39</v>
      </c>
      <c r="D471" s="3">
        <v>44545</v>
      </c>
      <c r="E471" s="1">
        <v>525</v>
      </c>
      <c r="F471" s="1">
        <v>21719.7</v>
      </c>
      <c r="G471" s="1">
        <f t="shared" si="7"/>
        <v>4979651.25</v>
      </c>
      <c r="H471" s="1">
        <v>9485.0499999999993</v>
      </c>
      <c r="I471" s="1">
        <v>11402842.5</v>
      </c>
      <c r="J471" s="1" t="s">
        <v>13</v>
      </c>
      <c r="K471" s="1" t="s">
        <v>14</v>
      </c>
    </row>
    <row r="472" spans="1:11" ht="15.75" customHeight="1" x14ac:dyDescent="0.25">
      <c r="A472" s="1" t="s">
        <v>10</v>
      </c>
      <c r="B472" s="1" t="s">
        <v>28</v>
      </c>
      <c r="C472" s="1" t="s">
        <v>29</v>
      </c>
      <c r="D472" s="3">
        <v>44549</v>
      </c>
      <c r="E472" s="1">
        <v>562</v>
      </c>
      <c r="F472" s="1">
        <v>48517.1</v>
      </c>
      <c r="G472" s="1">
        <f t="shared" si="7"/>
        <v>1839611.46</v>
      </c>
      <c r="H472" s="1">
        <v>3273.33</v>
      </c>
      <c r="I472" s="1">
        <v>27266610.199999999</v>
      </c>
      <c r="J472" s="1" t="s">
        <v>13</v>
      </c>
      <c r="K472" s="1" t="s">
        <v>14</v>
      </c>
    </row>
    <row r="473" spans="1:11" ht="15.75" customHeight="1" x14ac:dyDescent="0.25">
      <c r="A473" s="1" t="s">
        <v>42</v>
      </c>
      <c r="B473" s="1" t="s">
        <v>16</v>
      </c>
      <c r="C473" s="1" t="s">
        <v>39</v>
      </c>
      <c r="D473" s="3">
        <v>44031</v>
      </c>
      <c r="E473" s="1">
        <v>258</v>
      </c>
      <c r="F473" s="1">
        <v>43253.51</v>
      </c>
      <c r="G473" s="1">
        <f t="shared" si="7"/>
        <v>1011912.12</v>
      </c>
      <c r="H473" s="1">
        <v>3922.14</v>
      </c>
      <c r="I473" s="1">
        <v>11159405.58</v>
      </c>
      <c r="J473" s="1" t="s">
        <v>22</v>
      </c>
      <c r="K473" s="1" t="s">
        <v>14</v>
      </c>
    </row>
    <row r="474" spans="1:11" ht="15.75" customHeight="1" x14ac:dyDescent="0.25">
      <c r="A474" s="1" t="s">
        <v>35</v>
      </c>
      <c r="B474" s="1" t="s">
        <v>31</v>
      </c>
      <c r="C474" s="1" t="s">
        <v>39</v>
      </c>
      <c r="D474" s="3">
        <v>44513</v>
      </c>
      <c r="E474" s="1">
        <v>385</v>
      </c>
      <c r="F474" s="1">
        <v>21988.74</v>
      </c>
      <c r="G474" s="1">
        <f t="shared" si="7"/>
        <v>1149802.5</v>
      </c>
      <c r="H474" s="1">
        <v>2986.5</v>
      </c>
      <c r="I474" s="1">
        <v>8465664.9000000004</v>
      </c>
      <c r="J474" s="1" t="s">
        <v>13</v>
      </c>
      <c r="K474" s="1" t="s">
        <v>14</v>
      </c>
    </row>
    <row r="475" spans="1:11" ht="15.75" customHeight="1" x14ac:dyDescent="0.25">
      <c r="A475" s="1" t="s">
        <v>40</v>
      </c>
      <c r="B475" s="1" t="s">
        <v>24</v>
      </c>
      <c r="C475" s="1" t="s">
        <v>25</v>
      </c>
      <c r="D475" s="3">
        <v>44866</v>
      </c>
      <c r="E475" s="1">
        <v>538</v>
      </c>
      <c r="F475" s="1">
        <v>16103.22</v>
      </c>
      <c r="G475" s="1">
        <f t="shared" si="7"/>
        <v>5109542.0200000005</v>
      </c>
      <c r="H475" s="1">
        <v>9497.2900000000009</v>
      </c>
      <c r="I475" s="1">
        <v>8663532.3599999994</v>
      </c>
      <c r="J475" s="1" t="s">
        <v>13</v>
      </c>
      <c r="K475" s="1" t="s">
        <v>14</v>
      </c>
    </row>
    <row r="476" spans="1:11" ht="15.75" customHeight="1" x14ac:dyDescent="0.25">
      <c r="A476" s="1" t="s">
        <v>35</v>
      </c>
      <c r="B476" s="1" t="s">
        <v>11</v>
      </c>
      <c r="C476" s="1" t="s">
        <v>34</v>
      </c>
      <c r="D476" s="3">
        <v>44029</v>
      </c>
      <c r="E476" s="1">
        <v>499</v>
      </c>
      <c r="F476" s="1">
        <v>20654.53</v>
      </c>
      <c r="G476" s="1">
        <f t="shared" si="7"/>
        <v>4689791.6199999992</v>
      </c>
      <c r="H476" s="1">
        <v>9398.3799999999992</v>
      </c>
      <c r="I476" s="1">
        <v>10306610.470000001</v>
      </c>
      <c r="J476" s="1" t="s">
        <v>13</v>
      </c>
      <c r="K476" s="1" t="s">
        <v>14</v>
      </c>
    </row>
    <row r="477" spans="1:11" ht="15.75" customHeight="1" x14ac:dyDescent="0.25">
      <c r="A477" s="1" t="s">
        <v>15</v>
      </c>
      <c r="B477" s="1" t="s">
        <v>36</v>
      </c>
      <c r="C477" s="1" t="s">
        <v>39</v>
      </c>
      <c r="D477" s="3">
        <v>44311</v>
      </c>
      <c r="E477" s="1">
        <v>498</v>
      </c>
      <c r="F477" s="1">
        <v>10454.43</v>
      </c>
      <c r="G477" s="1">
        <f t="shared" si="7"/>
        <v>3656266.1999999997</v>
      </c>
      <c r="H477" s="1">
        <v>7341.9</v>
      </c>
      <c r="I477" s="1">
        <v>5206306.1399999997</v>
      </c>
      <c r="J477" s="1" t="s">
        <v>13</v>
      </c>
      <c r="K477" s="1" t="s">
        <v>14</v>
      </c>
    </row>
    <row r="478" spans="1:11" ht="15.75" customHeight="1" x14ac:dyDescent="0.25">
      <c r="A478" s="1" t="s">
        <v>23</v>
      </c>
      <c r="B478" s="1" t="s">
        <v>31</v>
      </c>
      <c r="C478" s="1" t="s">
        <v>27</v>
      </c>
      <c r="D478" s="3">
        <v>44718</v>
      </c>
      <c r="E478" s="1">
        <v>586</v>
      </c>
      <c r="F478" s="1">
        <v>33793.72</v>
      </c>
      <c r="G478" s="1">
        <f t="shared" si="7"/>
        <v>5761522.7000000002</v>
      </c>
      <c r="H478" s="1">
        <v>9831.9500000000007</v>
      </c>
      <c r="I478" s="1">
        <v>19803119.920000002</v>
      </c>
      <c r="J478" s="1" t="s">
        <v>19</v>
      </c>
      <c r="K478" s="1" t="s">
        <v>14</v>
      </c>
    </row>
    <row r="479" spans="1:11" ht="15.75" customHeight="1" x14ac:dyDescent="0.25">
      <c r="A479" s="1" t="s">
        <v>32</v>
      </c>
      <c r="B479" s="1" t="s">
        <v>26</v>
      </c>
      <c r="C479" s="1" t="s">
        <v>30</v>
      </c>
      <c r="D479" s="3">
        <v>44647</v>
      </c>
      <c r="E479" s="1">
        <v>462</v>
      </c>
      <c r="F479" s="1">
        <v>40352.050000000003</v>
      </c>
      <c r="G479" s="1">
        <f t="shared" si="7"/>
        <v>2765301</v>
      </c>
      <c r="H479" s="1">
        <v>5985.5</v>
      </c>
      <c r="I479" s="1">
        <v>18642647.100000001</v>
      </c>
      <c r="J479" s="1" t="s">
        <v>13</v>
      </c>
      <c r="K479" s="1" t="s">
        <v>14</v>
      </c>
    </row>
    <row r="480" spans="1:11" ht="15.75" customHeight="1" x14ac:dyDescent="0.25">
      <c r="A480" s="1" t="s">
        <v>15</v>
      </c>
      <c r="B480" s="1" t="s">
        <v>38</v>
      </c>
      <c r="C480" s="1" t="s">
        <v>25</v>
      </c>
      <c r="D480" s="3">
        <v>44027</v>
      </c>
      <c r="E480" s="1">
        <v>797</v>
      </c>
      <c r="F480" s="1">
        <v>44352.82</v>
      </c>
      <c r="G480" s="1">
        <f t="shared" si="7"/>
        <v>6793380.9300000006</v>
      </c>
      <c r="H480" s="1">
        <v>8523.69</v>
      </c>
      <c r="I480" s="1">
        <v>35349197.539999999</v>
      </c>
      <c r="J480" s="1" t="s">
        <v>41</v>
      </c>
      <c r="K480" s="1" t="s">
        <v>14</v>
      </c>
    </row>
    <row r="481" spans="1:11" ht="15.75" customHeight="1" x14ac:dyDescent="0.25">
      <c r="A481" s="1" t="s">
        <v>23</v>
      </c>
      <c r="B481" s="1" t="s">
        <v>20</v>
      </c>
      <c r="C481" s="1" t="s">
        <v>12</v>
      </c>
      <c r="D481" s="3">
        <v>44677</v>
      </c>
      <c r="E481" s="1">
        <v>249</v>
      </c>
      <c r="F481" s="1">
        <v>43575.519999999997</v>
      </c>
      <c r="G481" s="1">
        <f t="shared" si="7"/>
        <v>1365214.71</v>
      </c>
      <c r="H481" s="1">
        <v>5482.79</v>
      </c>
      <c r="I481" s="1">
        <v>10850304.48</v>
      </c>
      <c r="J481" s="1" t="s">
        <v>13</v>
      </c>
      <c r="K481" s="1" t="s">
        <v>14</v>
      </c>
    </row>
    <row r="482" spans="1:11" ht="15.75" customHeight="1" x14ac:dyDescent="0.25">
      <c r="A482" s="1" t="s">
        <v>32</v>
      </c>
      <c r="B482" s="1" t="s">
        <v>11</v>
      </c>
      <c r="C482" s="1" t="s">
        <v>21</v>
      </c>
      <c r="D482" s="3">
        <v>44330</v>
      </c>
      <c r="E482" s="1">
        <v>407</v>
      </c>
      <c r="F482" s="1">
        <v>17240.740000000002</v>
      </c>
      <c r="G482" s="1">
        <f t="shared" si="7"/>
        <v>2954128.1</v>
      </c>
      <c r="H482" s="1">
        <v>7258.3</v>
      </c>
      <c r="I482" s="1">
        <v>7016981.1799999997</v>
      </c>
      <c r="J482" s="1" t="s">
        <v>13</v>
      </c>
      <c r="K482" s="1" t="s">
        <v>14</v>
      </c>
    </row>
    <row r="483" spans="1:11" ht="15.75" customHeight="1" x14ac:dyDescent="0.25">
      <c r="A483" s="1" t="s">
        <v>23</v>
      </c>
      <c r="B483" s="1" t="s">
        <v>24</v>
      </c>
      <c r="C483" s="1" t="s">
        <v>21</v>
      </c>
      <c r="D483" s="3">
        <v>44043</v>
      </c>
      <c r="E483" s="1">
        <v>803</v>
      </c>
      <c r="F483" s="1">
        <v>13464.75</v>
      </c>
      <c r="G483" s="1">
        <f t="shared" si="7"/>
        <v>3844587.34</v>
      </c>
      <c r="H483" s="1">
        <v>4787.78</v>
      </c>
      <c r="I483" s="1">
        <v>10812194.25</v>
      </c>
      <c r="J483" s="1" t="s">
        <v>22</v>
      </c>
      <c r="K483" s="1" t="s">
        <v>14</v>
      </c>
    </row>
    <row r="484" spans="1:11" ht="15.75" customHeight="1" x14ac:dyDescent="0.25">
      <c r="A484" s="1" t="s">
        <v>15</v>
      </c>
      <c r="B484" s="1" t="s">
        <v>24</v>
      </c>
      <c r="C484" s="1" t="s">
        <v>37</v>
      </c>
      <c r="D484" s="3">
        <v>44299</v>
      </c>
      <c r="E484" s="1">
        <v>326</v>
      </c>
      <c r="F484" s="1">
        <v>13973.69</v>
      </c>
      <c r="G484" s="1">
        <f t="shared" si="7"/>
        <v>2373237.62</v>
      </c>
      <c r="H484" s="1">
        <v>7279.87</v>
      </c>
      <c r="I484" s="1">
        <v>4555422.9400000004</v>
      </c>
      <c r="J484" s="1" t="s">
        <v>13</v>
      </c>
      <c r="K484" s="1" t="s">
        <v>14</v>
      </c>
    </row>
    <row r="485" spans="1:11" ht="15.75" customHeight="1" x14ac:dyDescent="0.25">
      <c r="A485" s="1" t="s">
        <v>42</v>
      </c>
      <c r="B485" s="1" t="s">
        <v>28</v>
      </c>
      <c r="C485" s="1" t="s">
        <v>21</v>
      </c>
      <c r="D485" s="3">
        <v>44805</v>
      </c>
      <c r="E485" s="1">
        <v>394</v>
      </c>
      <c r="F485" s="1">
        <v>32556.2</v>
      </c>
      <c r="G485" s="1">
        <f t="shared" si="7"/>
        <v>3331652.1799999997</v>
      </c>
      <c r="H485" s="1">
        <v>8455.9699999999993</v>
      </c>
      <c r="I485" s="1">
        <v>12827142.800000001</v>
      </c>
      <c r="J485" s="1" t="s">
        <v>22</v>
      </c>
      <c r="K485" s="1" t="s">
        <v>14</v>
      </c>
    </row>
    <row r="486" spans="1:11" ht="15.75" customHeight="1" x14ac:dyDescent="0.25">
      <c r="A486" s="1" t="s">
        <v>23</v>
      </c>
      <c r="B486" s="1" t="s">
        <v>36</v>
      </c>
      <c r="C486" s="1" t="s">
        <v>34</v>
      </c>
      <c r="D486" s="3">
        <v>44067</v>
      </c>
      <c r="E486" s="1">
        <v>280</v>
      </c>
      <c r="F486" s="1">
        <v>25327.4</v>
      </c>
      <c r="G486" s="1">
        <f t="shared" si="7"/>
        <v>1762776.4000000001</v>
      </c>
      <c r="H486" s="1">
        <v>6295.63</v>
      </c>
      <c r="I486" s="1">
        <v>7091672</v>
      </c>
      <c r="J486" s="1" t="s">
        <v>13</v>
      </c>
      <c r="K486" s="1" t="s">
        <v>14</v>
      </c>
    </row>
    <row r="487" spans="1:11" ht="15.75" customHeight="1" x14ac:dyDescent="0.25">
      <c r="A487" s="1" t="s">
        <v>23</v>
      </c>
      <c r="B487" s="1" t="s">
        <v>26</v>
      </c>
      <c r="C487" s="1" t="s">
        <v>39</v>
      </c>
      <c r="D487" s="3">
        <v>44700</v>
      </c>
      <c r="E487" s="1">
        <v>716</v>
      </c>
      <c r="F487" s="1">
        <v>19523.8</v>
      </c>
      <c r="G487" s="1">
        <f t="shared" si="7"/>
        <v>5085225.32</v>
      </c>
      <c r="H487" s="1">
        <v>7102.27</v>
      </c>
      <c r="I487" s="1">
        <v>13979040.800000001</v>
      </c>
      <c r="J487" s="1" t="s">
        <v>19</v>
      </c>
      <c r="K487" s="1" t="s">
        <v>14</v>
      </c>
    </row>
    <row r="488" spans="1:11" ht="15.75" customHeight="1" x14ac:dyDescent="0.25">
      <c r="A488" s="1" t="s">
        <v>35</v>
      </c>
      <c r="B488" s="1" t="s">
        <v>31</v>
      </c>
      <c r="C488" s="1" t="s">
        <v>34</v>
      </c>
      <c r="D488" s="3">
        <v>44035</v>
      </c>
      <c r="E488" s="1">
        <v>522</v>
      </c>
      <c r="F488" s="1">
        <v>38587.910000000003</v>
      </c>
      <c r="G488" s="1">
        <f t="shared" si="7"/>
        <v>3805954.2</v>
      </c>
      <c r="H488" s="1">
        <v>7291.1</v>
      </c>
      <c r="I488" s="1">
        <v>20142889.02</v>
      </c>
      <c r="J488" s="1" t="s">
        <v>13</v>
      </c>
      <c r="K488" s="1" t="s">
        <v>14</v>
      </c>
    </row>
    <row r="489" spans="1:11" ht="15.75" customHeight="1" x14ac:dyDescent="0.25">
      <c r="A489" s="1" t="s">
        <v>35</v>
      </c>
      <c r="B489" s="1" t="s">
        <v>33</v>
      </c>
      <c r="C489" s="1" t="s">
        <v>30</v>
      </c>
      <c r="D489" s="3">
        <v>44644</v>
      </c>
      <c r="E489" s="1">
        <v>196</v>
      </c>
      <c r="F489" s="1">
        <v>31132.11</v>
      </c>
      <c r="G489" s="1">
        <f t="shared" si="7"/>
        <v>1112899.76</v>
      </c>
      <c r="H489" s="1">
        <v>5678.06</v>
      </c>
      <c r="I489" s="1">
        <v>6101893.5599999996</v>
      </c>
      <c r="J489" s="1" t="s">
        <v>13</v>
      </c>
      <c r="K489" s="1" t="s">
        <v>14</v>
      </c>
    </row>
    <row r="490" spans="1:11" ht="15.75" customHeight="1" x14ac:dyDescent="0.25">
      <c r="A490" s="1" t="s">
        <v>40</v>
      </c>
      <c r="B490" s="1" t="s">
        <v>20</v>
      </c>
      <c r="C490" s="1" t="s">
        <v>29</v>
      </c>
      <c r="D490" s="3">
        <v>44143</v>
      </c>
      <c r="E490" s="1">
        <v>578</v>
      </c>
      <c r="F490" s="1">
        <v>48791.16</v>
      </c>
      <c r="G490" s="1">
        <f t="shared" si="7"/>
        <v>3950722.48</v>
      </c>
      <c r="H490" s="1">
        <v>6835.16</v>
      </c>
      <c r="I490" s="1">
        <v>28201290.48</v>
      </c>
      <c r="J490" s="1" t="s">
        <v>13</v>
      </c>
      <c r="K490" s="1" t="s">
        <v>14</v>
      </c>
    </row>
    <row r="491" spans="1:11" ht="15.75" customHeight="1" x14ac:dyDescent="0.25">
      <c r="A491" s="1" t="s">
        <v>40</v>
      </c>
      <c r="B491" s="1" t="s">
        <v>38</v>
      </c>
      <c r="C491" s="1" t="s">
        <v>25</v>
      </c>
      <c r="D491" s="3">
        <v>45122</v>
      </c>
      <c r="E491" s="1">
        <v>562</v>
      </c>
      <c r="F491" s="1">
        <v>15317.68</v>
      </c>
      <c r="G491" s="1">
        <f t="shared" si="7"/>
        <v>2486518.42</v>
      </c>
      <c r="H491" s="1">
        <v>4424.41</v>
      </c>
      <c r="I491" s="1">
        <v>8608536.1600000001</v>
      </c>
      <c r="J491" s="1" t="s">
        <v>41</v>
      </c>
      <c r="K491" s="1" t="s">
        <v>14</v>
      </c>
    </row>
    <row r="492" spans="1:11" ht="15.75" customHeight="1" x14ac:dyDescent="0.25">
      <c r="A492" s="1" t="s">
        <v>32</v>
      </c>
      <c r="B492" s="1" t="s">
        <v>33</v>
      </c>
      <c r="C492" s="1" t="s">
        <v>37</v>
      </c>
      <c r="D492" s="3">
        <v>44664</v>
      </c>
      <c r="E492" s="1">
        <v>900</v>
      </c>
      <c r="F492" s="1">
        <v>27487.89</v>
      </c>
      <c r="G492" s="1">
        <f t="shared" si="7"/>
        <v>6942681</v>
      </c>
      <c r="H492" s="1">
        <v>7714.09</v>
      </c>
      <c r="I492" s="1">
        <v>24739101</v>
      </c>
      <c r="J492" s="1" t="s">
        <v>13</v>
      </c>
      <c r="K492" s="1" t="s">
        <v>14</v>
      </c>
    </row>
    <row r="493" spans="1:11" ht="15.75" customHeight="1" x14ac:dyDescent="0.25">
      <c r="A493" s="1" t="s">
        <v>23</v>
      </c>
      <c r="B493" s="1" t="s">
        <v>36</v>
      </c>
      <c r="C493" s="1" t="s">
        <v>39</v>
      </c>
      <c r="D493" s="3">
        <v>45015</v>
      </c>
      <c r="E493" s="1">
        <v>266</v>
      </c>
      <c r="F493" s="1">
        <v>27835.87</v>
      </c>
      <c r="G493" s="1">
        <f t="shared" si="7"/>
        <v>1294379.94</v>
      </c>
      <c r="H493" s="1">
        <v>4866.09</v>
      </c>
      <c r="I493" s="1">
        <v>7404341.4199999999</v>
      </c>
      <c r="J493" s="1" t="s">
        <v>13</v>
      </c>
      <c r="K493" s="1" t="s">
        <v>14</v>
      </c>
    </row>
    <row r="494" spans="1:11" ht="15.75" customHeight="1" x14ac:dyDescent="0.25">
      <c r="A494" s="1" t="s">
        <v>32</v>
      </c>
      <c r="B494" s="1" t="s">
        <v>28</v>
      </c>
      <c r="C494" s="1" t="s">
        <v>30</v>
      </c>
      <c r="D494" s="3">
        <v>45202</v>
      </c>
      <c r="E494" s="1">
        <v>403</v>
      </c>
      <c r="F494" s="1">
        <v>12673.28</v>
      </c>
      <c r="G494" s="1">
        <f t="shared" si="7"/>
        <v>1593732.01</v>
      </c>
      <c r="H494" s="1">
        <v>3954.67</v>
      </c>
      <c r="I494" s="1">
        <v>5107331.84</v>
      </c>
      <c r="J494" s="1" t="s">
        <v>41</v>
      </c>
      <c r="K494" s="1" t="s">
        <v>14</v>
      </c>
    </row>
    <row r="495" spans="1:11" ht="15.75" customHeight="1" x14ac:dyDescent="0.25">
      <c r="A495" s="1" t="s">
        <v>15</v>
      </c>
      <c r="B495" s="1" t="s">
        <v>38</v>
      </c>
      <c r="C495" s="1" t="s">
        <v>30</v>
      </c>
      <c r="D495" s="3">
        <v>44598</v>
      </c>
      <c r="E495" s="1">
        <v>322</v>
      </c>
      <c r="F495" s="1">
        <v>24656.86</v>
      </c>
      <c r="G495" s="1">
        <f t="shared" si="7"/>
        <v>3163131.5799999996</v>
      </c>
      <c r="H495" s="1">
        <v>9823.39</v>
      </c>
      <c r="I495" s="1">
        <v>7939508.9199999999</v>
      </c>
      <c r="J495" s="1" t="s">
        <v>13</v>
      </c>
      <c r="K495" s="1" t="s">
        <v>14</v>
      </c>
    </row>
    <row r="496" spans="1:11" ht="15.75" customHeight="1" x14ac:dyDescent="0.25">
      <c r="A496" s="1" t="s">
        <v>32</v>
      </c>
      <c r="B496" s="1" t="s">
        <v>11</v>
      </c>
      <c r="C496" s="1" t="s">
        <v>37</v>
      </c>
      <c r="D496" s="3">
        <v>43990</v>
      </c>
      <c r="E496" s="1">
        <v>492</v>
      </c>
      <c r="F496" s="1">
        <v>49229.66</v>
      </c>
      <c r="G496" s="1">
        <f t="shared" si="7"/>
        <v>3585617.2800000003</v>
      </c>
      <c r="H496" s="1">
        <v>7287.84</v>
      </c>
      <c r="I496" s="1">
        <v>24220992.719999999</v>
      </c>
      <c r="J496" s="1" t="s">
        <v>13</v>
      </c>
      <c r="K496" s="1" t="s">
        <v>14</v>
      </c>
    </row>
    <row r="497" spans="1:11" ht="15.75" customHeight="1" x14ac:dyDescent="0.25">
      <c r="A497" s="1" t="s">
        <v>32</v>
      </c>
      <c r="B497" s="1" t="s">
        <v>24</v>
      </c>
      <c r="C497" s="1" t="s">
        <v>21</v>
      </c>
      <c r="D497" s="3">
        <v>44377</v>
      </c>
      <c r="E497" s="1">
        <v>469</v>
      </c>
      <c r="F497" s="1">
        <v>40500.51</v>
      </c>
      <c r="G497" s="1">
        <f t="shared" si="7"/>
        <v>4341509.5500000007</v>
      </c>
      <c r="H497" s="1">
        <v>9256.9500000000007</v>
      </c>
      <c r="I497" s="1">
        <v>18994739.190000001</v>
      </c>
      <c r="J497" s="1" t="s">
        <v>19</v>
      </c>
      <c r="K497" s="1" t="s">
        <v>14</v>
      </c>
    </row>
    <row r="498" spans="1:11" ht="15.75" customHeight="1" x14ac:dyDescent="0.25">
      <c r="A498" s="1" t="s">
        <v>15</v>
      </c>
      <c r="B498" s="1" t="s">
        <v>28</v>
      </c>
      <c r="C498" s="1" t="s">
        <v>27</v>
      </c>
      <c r="D498" s="3">
        <v>44153</v>
      </c>
      <c r="E498" s="1">
        <v>617</v>
      </c>
      <c r="F498" s="1">
        <v>10920.48</v>
      </c>
      <c r="G498" s="1">
        <f t="shared" si="7"/>
        <v>4395304.3899999997</v>
      </c>
      <c r="H498" s="1">
        <v>7123.67</v>
      </c>
      <c r="I498" s="1">
        <v>6737936.1600000001</v>
      </c>
      <c r="J498" s="1" t="s">
        <v>41</v>
      </c>
      <c r="K498" s="1" t="s">
        <v>14</v>
      </c>
    </row>
    <row r="499" spans="1:11" ht="15.75" customHeight="1" x14ac:dyDescent="0.25">
      <c r="A499" s="1" t="s">
        <v>18</v>
      </c>
      <c r="B499" s="1" t="s">
        <v>20</v>
      </c>
      <c r="C499" s="1" t="s">
        <v>12</v>
      </c>
      <c r="D499" s="3">
        <v>44016</v>
      </c>
      <c r="E499" s="1">
        <v>825</v>
      </c>
      <c r="F499" s="1">
        <v>44058.73</v>
      </c>
      <c r="G499" s="1">
        <f t="shared" si="7"/>
        <v>3761496.7500000005</v>
      </c>
      <c r="H499" s="1">
        <v>4559.3900000000003</v>
      </c>
      <c r="I499" s="1">
        <v>36348452.25</v>
      </c>
      <c r="J499" s="1" t="s">
        <v>22</v>
      </c>
      <c r="K499" s="1" t="s">
        <v>14</v>
      </c>
    </row>
    <row r="500" spans="1:11" ht="15.75" customHeight="1" x14ac:dyDescent="0.25">
      <c r="A500" s="1" t="s">
        <v>18</v>
      </c>
      <c r="B500" s="1" t="s">
        <v>16</v>
      </c>
      <c r="C500" s="1" t="s">
        <v>37</v>
      </c>
      <c r="D500" s="3">
        <v>44551</v>
      </c>
      <c r="E500" s="1">
        <v>243</v>
      </c>
      <c r="F500" s="1">
        <v>29602.28</v>
      </c>
      <c r="G500" s="1">
        <f t="shared" si="7"/>
        <v>2378041.7400000002</v>
      </c>
      <c r="H500" s="1">
        <v>9786.18</v>
      </c>
      <c r="I500" s="1">
        <v>7193354.04</v>
      </c>
      <c r="J500" s="1" t="s">
        <v>22</v>
      </c>
      <c r="K500" s="1" t="s">
        <v>14</v>
      </c>
    </row>
    <row r="501" spans="1:11" ht="15.75" customHeight="1" x14ac:dyDescent="0.25">
      <c r="A501" s="1" t="s">
        <v>35</v>
      </c>
      <c r="B501" s="1" t="s">
        <v>31</v>
      </c>
      <c r="C501" s="1" t="s">
        <v>34</v>
      </c>
      <c r="D501" s="3">
        <v>45117</v>
      </c>
      <c r="E501" s="1">
        <v>967</v>
      </c>
      <c r="F501" s="1">
        <v>40625.11</v>
      </c>
      <c r="G501" s="1">
        <f t="shared" si="7"/>
        <v>2033233.5399999998</v>
      </c>
      <c r="H501" s="1">
        <v>2102.62</v>
      </c>
      <c r="I501" s="1">
        <v>39284481.369999997</v>
      </c>
      <c r="J501" s="1" t="s">
        <v>41</v>
      </c>
      <c r="K501" s="1" t="s">
        <v>14</v>
      </c>
    </row>
    <row r="502" spans="1:11" ht="15.75" customHeight="1" x14ac:dyDescent="0.25">
      <c r="A502" s="1" t="s">
        <v>18</v>
      </c>
      <c r="B502" s="1" t="s">
        <v>33</v>
      </c>
      <c r="C502" s="1" t="s">
        <v>29</v>
      </c>
      <c r="D502" s="3">
        <v>44677</v>
      </c>
      <c r="E502" s="1">
        <v>185</v>
      </c>
      <c r="F502" s="1">
        <v>14847.32</v>
      </c>
      <c r="G502" s="1">
        <f t="shared" si="7"/>
        <v>655791.70000000007</v>
      </c>
      <c r="H502" s="1">
        <v>3544.82</v>
      </c>
      <c r="I502" s="1">
        <v>2746754.2</v>
      </c>
      <c r="J502" s="1" t="s">
        <v>41</v>
      </c>
      <c r="K502" s="1" t="s">
        <v>14</v>
      </c>
    </row>
    <row r="503" spans="1:11" ht="15.75" customHeight="1" x14ac:dyDescent="0.25">
      <c r="A503" s="1" t="s">
        <v>35</v>
      </c>
      <c r="B503" s="1" t="s">
        <v>36</v>
      </c>
      <c r="C503" s="1" t="s">
        <v>29</v>
      </c>
      <c r="D503" s="3">
        <v>45067</v>
      </c>
      <c r="E503" s="1">
        <v>181</v>
      </c>
      <c r="F503" s="1">
        <v>24434.41</v>
      </c>
      <c r="G503" s="1">
        <f t="shared" si="7"/>
        <v>909883.37999999989</v>
      </c>
      <c r="H503" s="1">
        <v>5026.9799999999996</v>
      </c>
      <c r="I503" s="1">
        <v>4422628.21</v>
      </c>
      <c r="J503" s="1" t="s">
        <v>22</v>
      </c>
      <c r="K503" s="1" t="s">
        <v>14</v>
      </c>
    </row>
    <row r="504" spans="1:11" ht="15.75" customHeight="1" x14ac:dyDescent="0.25">
      <c r="A504" s="1" t="s">
        <v>35</v>
      </c>
      <c r="B504" s="1" t="s">
        <v>11</v>
      </c>
      <c r="C504" s="1" t="s">
        <v>21</v>
      </c>
      <c r="D504" s="3">
        <v>44635</v>
      </c>
      <c r="E504" s="1">
        <v>173</v>
      </c>
      <c r="F504" s="1">
        <v>14946.11</v>
      </c>
      <c r="G504" s="1">
        <f t="shared" si="7"/>
        <v>564877.87</v>
      </c>
      <c r="H504" s="1">
        <v>3265.19</v>
      </c>
      <c r="I504" s="1">
        <v>2585677.0299999998</v>
      </c>
      <c r="J504" s="1" t="s">
        <v>13</v>
      </c>
      <c r="K504" s="1" t="s">
        <v>14</v>
      </c>
    </row>
    <row r="505" spans="1:11" ht="15.75" customHeight="1" x14ac:dyDescent="0.25">
      <c r="A505" s="1" t="s">
        <v>15</v>
      </c>
      <c r="B505" s="1" t="s">
        <v>11</v>
      </c>
      <c r="C505" s="1" t="s">
        <v>39</v>
      </c>
      <c r="D505" s="3">
        <v>44314</v>
      </c>
      <c r="E505" s="1">
        <v>437</v>
      </c>
      <c r="F505" s="1">
        <v>34043.56</v>
      </c>
      <c r="G505" s="1">
        <f t="shared" si="7"/>
        <v>4025460.46</v>
      </c>
      <c r="H505" s="1">
        <v>9211.58</v>
      </c>
      <c r="I505" s="1">
        <v>14877035.720000001</v>
      </c>
      <c r="J505" s="1" t="s">
        <v>13</v>
      </c>
      <c r="K505" s="1" t="s">
        <v>14</v>
      </c>
    </row>
    <row r="506" spans="1:11" ht="15.75" customHeight="1" x14ac:dyDescent="0.25">
      <c r="A506" s="1" t="s">
        <v>18</v>
      </c>
      <c r="B506" s="1" t="s">
        <v>16</v>
      </c>
      <c r="C506" s="1" t="s">
        <v>27</v>
      </c>
      <c r="D506" s="3">
        <v>44826</v>
      </c>
      <c r="E506" s="1">
        <v>326</v>
      </c>
      <c r="F506" s="1">
        <v>36801.15</v>
      </c>
      <c r="G506" s="1">
        <f t="shared" si="7"/>
        <v>2133432.02</v>
      </c>
      <c r="H506" s="1">
        <v>6544.27</v>
      </c>
      <c r="I506" s="1">
        <v>11997174.9</v>
      </c>
      <c r="J506" s="1" t="s">
        <v>13</v>
      </c>
      <c r="K506" s="1" t="s">
        <v>14</v>
      </c>
    </row>
    <row r="507" spans="1:11" ht="15.75" customHeight="1" x14ac:dyDescent="0.25">
      <c r="A507" s="1" t="s">
        <v>18</v>
      </c>
      <c r="B507" s="1" t="s">
        <v>26</v>
      </c>
      <c r="C507" s="1" t="s">
        <v>34</v>
      </c>
      <c r="D507" s="3">
        <v>45189</v>
      </c>
      <c r="E507" s="1">
        <v>681</v>
      </c>
      <c r="F507" s="1">
        <v>26580.76</v>
      </c>
      <c r="G507" s="1">
        <f t="shared" si="7"/>
        <v>5940322.1400000006</v>
      </c>
      <c r="H507" s="1">
        <v>8722.94</v>
      </c>
      <c r="I507" s="1">
        <v>18101497.559999999</v>
      </c>
      <c r="J507" s="1" t="s">
        <v>22</v>
      </c>
      <c r="K507" s="1" t="s">
        <v>14</v>
      </c>
    </row>
    <row r="508" spans="1:11" ht="15.75" customHeight="1" x14ac:dyDescent="0.25">
      <c r="A508" s="1" t="s">
        <v>40</v>
      </c>
      <c r="B508" s="1" t="s">
        <v>38</v>
      </c>
      <c r="C508" s="1" t="s">
        <v>34</v>
      </c>
      <c r="D508" s="3">
        <v>44185</v>
      </c>
      <c r="E508" s="1">
        <v>222</v>
      </c>
      <c r="F508" s="1">
        <v>17101.55</v>
      </c>
      <c r="G508" s="1">
        <f t="shared" si="7"/>
        <v>2153810.7000000002</v>
      </c>
      <c r="H508" s="1">
        <v>9701.85</v>
      </c>
      <c r="I508" s="1">
        <v>3796544.1</v>
      </c>
      <c r="J508" s="1" t="s">
        <v>19</v>
      </c>
      <c r="K508" s="1" t="s">
        <v>14</v>
      </c>
    </row>
    <row r="509" spans="1:11" ht="15.75" customHeight="1" x14ac:dyDescent="0.25">
      <c r="A509" s="1" t="s">
        <v>35</v>
      </c>
      <c r="B509" s="1" t="s">
        <v>24</v>
      </c>
      <c r="C509" s="1" t="s">
        <v>27</v>
      </c>
      <c r="D509" s="3">
        <v>44037</v>
      </c>
      <c r="E509" s="1">
        <v>443</v>
      </c>
      <c r="F509" s="1">
        <v>27640.45</v>
      </c>
      <c r="G509" s="1">
        <f t="shared" si="7"/>
        <v>3292925.32</v>
      </c>
      <c r="H509" s="1">
        <v>7433.24</v>
      </c>
      <c r="I509" s="1">
        <v>12244719.35</v>
      </c>
      <c r="J509" s="1" t="s">
        <v>19</v>
      </c>
      <c r="K509" s="1" t="s">
        <v>14</v>
      </c>
    </row>
    <row r="510" spans="1:11" ht="15.75" customHeight="1" x14ac:dyDescent="0.25">
      <c r="A510" s="1" t="s">
        <v>18</v>
      </c>
      <c r="B510" s="1" t="s">
        <v>16</v>
      </c>
      <c r="C510" s="1" t="s">
        <v>25</v>
      </c>
      <c r="D510" s="3">
        <v>44268</v>
      </c>
      <c r="E510" s="1">
        <v>928</v>
      </c>
      <c r="F510" s="1">
        <v>38172.49</v>
      </c>
      <c r="G510" s="1">
        <f t="shared" si="7"/>
        <v>6668106.8799999999</v>
      </c>
      <c r="H510" s="1">
        <v>7185.46</v>
      </c>
      <c r="I510" s="1">
        <v>35424070.719999999</v>
      </c>
      <c r="J510" s="1" t="s">
        <v>13</v>
      </c>
      <c r="K510" s="1" t="s">
        <v>14</v>
      </c>
    </row>
    <row r="511" spans="1:11" ht="15.75" customHeight="1" x14ac:dyDescent="0.25">
      <c r="A511" s="1" t="s">
        <v>18</v>
      </c>
      <c r="B511" s="1" t="s">
        <v>24</v>
      </c>
      <c r="C511" s="1" t="s">
        <v>34</v>
      </c>
      <c r="D511" s="3">
        <v>43960</v>
      </c>
      <c r="E511" s="1">
        <v>242</v>
      </c>
      <c r="F511" s="1">
        <v>31257.41</v>
      </c>
      <c r="G511" s="1">
        <f t="shared" si="7"/>
        <v>1083187.1599999999</v>
      </c>
      <c r="H511" s="1">
        <v>4475.9799999999996</v>
      </c>
      <c r="I511" s="1">
        <v>7564293.2199999997</v>
      </c>
      <c r="J511" s="1" t="s">
        <v>13</v>
      </c>
      <c r="K511" s="1" t="s">
        <v>14</v>
      </c>
    </row>
    <row r="512" spans="1:11" ht="15.75" customHeight="1" x14ac:dyDescent="0.25">
      <c r="A512" s="1" t="s">
        <v>15</v>
      </c>
      <c r="B512" s="1" t="s">
        <v>26</v>
      </c>
      <c r="C512" s="1" t="s">
        <v>39</v>
      </c>
      <c r="D512" s="3">
        <v>44862</v>
      </c>
      <c r="E512" s="1">
        <v>485</v>
      </c>
      <c r="F512" s="1">
        <v>21156.93</v>
      </c>
      <c r="G512" s="1">
        <f t="shared" si="7"/>
        <v>1788888.5499999998</v>
      </c>
      <c r="H512" s="1">
        <v>3688.43</v>
      </c>
      <c r="I512" s="1">
        <v>10261111.050000001</v>
      </c>
      <c r="J512" s="1" t="s">
        <v>19</v>
      </c>
      <c r="K512" s="1" t="s">
        <v>14</v>
      </c>
    </row>
    <row r="513" spans="1:11" ht="15.75" customHeight="1" x14ac:dyDescent="0.25">
      <c r="A513" s="1" t="s">
        <v>15</v>
      </c>
      <c r="B513" s="1" t="s">
        <v>38</v>
      </c>
      <c r="C513" s="1" t="s">
        <v>39</v>
      </c>
      <c r="D513" s="3">
        <v>45158</v>
      </c>
      <c r="E513" s="1">
        <v>863</v>
      </c>
      <c r="F513" s="1">
        <v>49549.96</v>
      </c>
      <c r="G513" s="1">
        <f t="shared" si="7"/>
        <v>4297714.1100000003</v>
      </c>
      <c r="H513" s="1">
        <v>4979.97</v>
      </c>
      <c r="I513" s="1">
        <v>42761615.479999997</v>
      </c>
      <c r="J513" s="1" t="s">
        <v>13</v>
      </c>
      <c r="K513" s="1" t="s">
        <v>14</v>
      </c>
    </row>
    <row r="514" spans="1:11" ht="15.75" customHeight="1" x14ac:dyDescent="0.25">
      <c r="A514" s="1" t="s">
        <v>42</v>
      </c>
      <c r="B514" s="1" t="s">
        <v>38</v>
      </c>
      <c r="C514" s="1" t="s">
        <v>39</v>
      </c>
      <c r="D514" s="3">
        <v>44385</v>
      </c>
      <c r="E514" s="1">
        <v>231</v>
      </c>
      <c r="F514" s="1">
        <v>37383.65</v>
      </c>
      <c r="G514" s="1">
        <f t="shared" si="7"/>
        <v>1391982.9</v>
      </c>
      <c r="H514" s="1">
        <v>6025.9</v>
      </c>
      <c r="I514" s="1">
        <v>8635623.1500000004</v>
      </c>
      <c r="J514" s="1" t="s">
        <v>13</v>
      </c>
      <c r="K514" s="1" t="s">
        <v>14</v>
      </c>
    </row>
    <row r="515" spans="1:11" ht="15.75" customHeight="1" x14ac:dyDescent="0.25">
      <c r="A515" s="1" t="s">
        <v>18</v>
      </c>
      <c r="B515" s="1" t="s">
        <v>28</v>
      </c>
      <c r="C515" s="1" t="s">
        <v>25</v>
      </c>
      <c r="D515" s="3">
        <v>44165</v>
      </c>
      <c r="E515" s="1">
        <v>165</v>
      </c>
      <c r="F515" s="1">
        <v>30565.62</v>
      </c>
      <c r="G515" s="1">
        <f t="shared" ref="G515:G578" si="8">PRODUCT(H515,E515)</f>
        <v>1087356.6000000001</v>
      </c>
      <c r="H515" s="1">
        <v>6590.04</v>
      </c>
      <c r="I515" s="1">
        <v>5043327.3</v>
      </c>
      <c r="J515" s="1" t="s">
        <v>13</v>
      </c>
      <c r="K515" s="1" t="s">
        <v>14</v>
      </c>
    </row>
    <row r="516" spans="1:11" ht="15.75" customHeight="1" x14ac:dyDescent="0.25">
      <c r="A516" s="1" t="s">
        <v>15</v>
      </c>
      <c r="B516" s="1" t="s">
        <v>26</v>
      </c>
      <c r="C516" s="1" t="s">
        <v>17</v>
      </c>
      <c r="D516" s="3">
        <v>44401</v>
      </c>
      <c r="E516" s="1">
        <v>169</v>
      </c>
      <c r="F516" s="1">
        <v>36340.15</v>
      </c>
      <c r="G516" s="1">
        <f t="shared" si="8"/>
        <v>711743.5</v>
      </c>
      <c r="H516" s="1">
        <v>4211.5</v>
      </c>
      <c r="I516" s="1">
        <v>6141485.3499999996</v>
      </c>
      <c r="J516" s="1" t="s">
        <v>19</v>
      </c>
      <c r="K516" s="1" t="s">
        <v>14</v>
      </c>
    </row>
    <row r="517" spans="1:11" ht="15.75" customHeight="1" x14ac:dyDescent="0.25">
      <c r="A517" s="1" t="s">
        <v>18</v>
      </c>
      <c r="B517" s="1" t="s">
        <v>20</v>
      </c>
      <c r="C517" s="1" t="s">
        <v>17</v>
      </c>
      <c r="D517" s="3">
        <v>44271</v>
      </c>
      <c r="E517" s="1">
        <v>634</v>
      </c>
      <c r="F517" s="1">
        <v>20602.990000000002</v>
      </c>
      <c r="G517" s="1">
        <f t="shared" si="8"/>
        <v>3441770.44</v>
      </c>
      <c r="H517" s="1">
        <v>5428.66</v>
      </c>
      <c r="I517" s="1">
        <v>13062295.66</v>
      </c>
      <c r="J517" s="1" t="s">
        <v>19</v>
      </c>
      <c r="K517" s="1" t="s">
        <v>14</v>
      </c>
    </row>
    <row r="518" spans="1:11" ht="15.75" customHeight="1" x14ac:dyDescent="0.25">
      <c r="A518" s="1" t="s">
        <v>23</v>
      </c>
      <c r="B518" s="1" t="s">
        <v>11</v>
      </c>
      <c r="C518" s="1" t="s">
        <v>17</v>
      </c>
      <c r="D518" s="3">
        <v>44617</v>
      </c>
      <c r="E518" s="1">
        <v>180</v>
      </c>
      <c r="F518" s="1">
        <v>35098.42</v>
      </c>
      <c r="G518" s="1">
        <f t="shared" si="8"/>
        <v>574839</v>
      </c>
      <c r="H518" s="1">
        <v>3193.55</v>
      </c>
      <c r="I518" s="1">
        <v>6317715.5999999996</v>
      </c>
      <c r="J518" s="1" t="s">
        <v>22</v>
      </c>
      <c r="K518" s="1" t="s">
        <v>14</v>
      </c>
    </row>
    <row r="519" spans="1:11" ht="15.75" customHeight="1" x14ac:dyDescent="0.25">
      <c r="A519" s="1" t="s">
        <v>32</v>
      </c>
      <c r="B519" s="1" t="s">
        <v>36</v>
      </c>
      <c r="C519" s="1" t="s">
        <v>27</v>
      </c>
      <c r="D519" s="3">
        <v>44426</v>
      </c>
      <c r="E519" s="1">
        <v>109</v>
      </c>
      <c r="F519" s="1">
        <v>37687.33</v>
      </c>
      <c r="G519" s="1">
        <f t="shared" si="8"/>
        <v>958592.87</v>
      </c>
      <c r="H519" s="1">
        <v>8794.43</v>
      </c>
      <c r="I519" s="1">
        <v>4107918.97</v>
      </c>
      <c r="J519" s="1" t="s">
        <v>22</v>
      </c>
      <c r="K519" s="1" t="s">
        <v>14</v>
      </c>
    </row>
    <row r="520" spans="1:11" ht="15.75" customHeight="1" x14ac:dyDescent="0.25">
      <c r="A520" s="1" t="s">
        <v>23</v>
      </c>
      <c r="B520" s="1" t="s">
        <v>28</v>
      </c>
      <c r="C520" s="1" t="s">
        <v>12</v>
      </c>
      <c r="D520" s="3">
        <v>45030</v>
      </c>
      <c r="E520" s="1">
        <v>495</v>
      </c>
      <c r="F520" s="1">
        <v>49344.94</v>
      </c>
      <c r="G520" s="1">
        <f t="shared" si="8"/>
        <v>1614704.85</v>
      </c>
      <c r="H520" s="1">
        <v>3262.03</v>
      </c>
      <c r="I520" s="1">
        <v>24425745.300000001</v>
      </c>
      <c r="J520" s="1" t="s">
        <v>13</v>
      </c>
      <c r="K520" s="1" t="s">
        <v>14</v>
      </c>
    </row>
    <row r="521" spans="1:11" ht="15.75" customHeight="1" x14ac:dyDescent="0.25">
      <c r="A521" s="1" t="s">
        <v>32</v>
      </c>
      <c r="B521" s="1" t="s">
        <v>31</v>
      </c>
      <c r="C521" s="1" t="s">
        <v>25</v>
      </c>
      <c r="D521" s="3">
        <v>44555</v>
      </c>
      <c r="E521" s="1">
        <v>595</v>
      </c>
      <c r="F521" s="1">
        <v>49952.76</v>
      </c>
      <c r="G521" s="1">
        <f t="shared" si="8"/>
        <v>2309010.5499999998</v>
      </c>
      <c r="H521" s="1">
        <v>3880.69</v>
      </c>
      <c r="I521" s="1">
        <v>29721892.199999999</v>
      </c>
      <c r="J521" s="1" t="s">
        <v>19</v>
      </c>
      <c r="K521" s="1" t="s">
        <v>14</v>
      </c>
    </row>
    <row r="522" spans="1:11" ht="15.75" customHeight="1" x14ac:dyDescent="0.25">
      <c r="A522" s="1" t="s">
        <v>42</v>
      </c>
      <c r="B522" s="1" t="s">
        <v>33</v>
      </c>
      <c r="C522" s="1" t="s">
        <v>12</v>
      </c>
      <c r="D522" s="3">
        <v>45255</v>
      </c>
      <c r="E522" s="1">
        <v>881</v>
      </c>
      <c r="F522" s="1">
        <v>41023.599999999999</v>
      </c>
      <c r="G522" s="1">
        <f t="shared" si="8"/>
        <v>8305451.2999999998</v>
      </c>
      <c r="H522" s="1">
        <v>9427.2999999999993</v>
      </c>
      <c r="I522" s="1">
        <v>36141791.600000001</v>
      </c>
      <c r="J522" s="1" t="s">
        <v>41</v>
      </c>
      <c r="K522" s="1" t="s">
        <v>14</v>
      </c>
    </row>
    <row r="523" spans="1:11" ht="15.75" customHeight="1" x14ac:dyDescent="0.25">
      <c r="A523" s="1" t="s">
        <v>40</v>
      </c>
      <c r="B523" s="1" t="s">
        <v>20</v>
      </c>
      <c r="C523" s="1" t="s">
        <v>29</v>
      </c>
      <c r="D523" s="3">
        <v>44288</v>
      </c>
      <c r="E523" s="1">
        <v>760</v>
      </c>
      <c r="F523" s="1">
        <v>21238.1</v>
      </c>
      <c r="G523" s="1">
        <f t="shared" si="8"/>
        <v>6621218.7999999998</v>
      </c>
      <c r="H523" s="1">
        <v>8712.1299999999992</v>
      </c>
      <c r="I523" s="1">
        <v>16140956</v>
      </c>
      <c r="J523" s="1" t="s">
        <v>13</v>
      </c>
      <c r="K523" s="1" t="s">
        <v>14</v>
      </c>
    </row>
    <row r="524" spans="1:11" ht="15.75" customHeight="1" x14ac:dyDescent="0.25">
      <c r="A524" s="1" t="s">
        <v>23</v>
      </c>
      <c r="B524" s="1" t="s">
        <v>28</v>
      </c>
      <c r="C524" s="1" t="s">
        <v>30</v>
      </c>
      <c r="D524" s="3">
        <v>44229</v>
      </c>
      <c r="E524" s="1">
        <v>212</v>
      </c>
      <c r="F524" s="1">
        <v>13659.53</v>
      </c>
      <c r="G524" s="1">
        <f t="shared" si="8"/>
        <v>934294.60000000009</v>
      </c>
      <c r="H524" s="1">
        <v>4407.05</v>
      </c>
      <c r="I524" s="1">
        <v>2895820.36</v>
      </c>
      <c r="J524" s="1" t="s">
        <v>13</v>
      </c>
      <c r="K524" s="1" t="s">
        <v>14</v>
      </c>
    </row>
    <row r="525" spans="1:11" ht="15.75" customHeight="1" x14ac:dyDescent="0.25">
      <c r="A525" s="1" t="s">
        <v>40</v>
      </c>
      <c r="B525" s="1" t="s">
        <v>16</v>
      </c>
      <c r="C525" s="1" t="s">
        <v>29</v>
      </c>
      <c r="D525" s="3">
        <v>44031</v>
      </c>
      <c r="E525" s="1">
        <v>492</v>
      </c>
      <c r="F525" s="1">
        <v>23415.71</v>
      </c>
      <c r="G525" s="1">
        <f t="shared" si="8"/>
        <v>1605336.96</v>
      </c>
      <c r="H525" s="1">
        <v>3262.88</v>
      </c>
      <c r="I525" s="1">
        <v>11520529.32</v>
      </c>
      <c r="J525" s="1" t="s">
        <v>41</v>
      </c>
      <c r="K525" s="1" t="s">
        <v>14</v>
      </c>
    </row>
    <row r="526" spans="1:11" ht="15.75" customHeight="1" x14ac:dyDescent="0.25">
      <c r="A526" s="1" t="s">
        <v>35</v>
      </c>
      <c r="B526" s="1" t="s">
        <v>28</v>
      </c>
      <c r="C526" s="1" t="s">
        <v>39</v>
      </c>
      <c r="D526" s="3">
        <v>44444</v>
      </c>
      <c r="E526" s="1">
        <v>539</v>
      </c>
      <c r="F526" s="1">
        <v>44640.26</v>
      </c>
      <c r="G526" s="1">
        <f t="shared" si="8"/>
        <v>3708266.0999999996</v>
      </c>
      <c r="H526" s="1">
        <v>6879.9</v>
      </c>
      <c r="I526" s="1">
        <v>24061100.140000001</v>
      </c>
      <c r="J526" s="1" t="s">
        <v>13</v>
      </c>
      <c r="K526" s="1" t="s">
        <v>14</v>
      </c>
    </row>
    <row r="527" spans="1:11" ht="15.75" customHeight="1" x14ac:dyDescent="0.25">
      <c r="A527" s="1" t="s">
        <v>18</v>
      </c>
      <c r="B527" s="1" t="s">
        <v>20</v>
      </c>
      <c r="C527" s="1" t="s">
        <v>34</v>
      </c>
      <c r="D527" s="3">
        <v>44918</v>
      </c>
      <c r="E527" s="1">
        <v>795</v>
      </c>
      <c r="F527" s="1">
        <v>11706.54</v>
      </c>
      <c r="G527" s="1">
        <f t="shared" si="8"/>
        <v>3051567.75</v>
      </c>
      <c r="H527" s="1">
        <v>3838.45</v>
      </c>
      <c r="I527" s="1">
        <v>9306699.3000000007</v>
      </c>
      <c r="J527" s="1" t="s">
        <v>13</v>
      </c>
      <c r="K527" s="1" t="s">
        <v>14</v>
      </c>
    </row>
    <row r="528" spans="1:11" ht="15.75" customHeight="1" x14ac:dyDescent="0.25">
      <c r="A528" s="1" t="s">
        <v>10</v>
      </c>
      <c r="B528" s="1" t="s">
        <v>20</v>
      </c>
      <c r="C528" s="1" t="s">
        <v>37</v>
      </c>
      <c r="D528" s="3">
        <v>44758</v>
      </c>
      <c r="E528" s="1">
        <v>995</v>
      </c>
      <c r="F528" s="1">
        <v>19174.71</v>
      </c>
      <c r="G528" s="1">
        <f t="shared" si="8"/>
        <v>7584427.2999999998</v>
      </c>
      <c r="H528" s="1">
        <v>7622.54</v>
      </c>
      <c r="I528" s="1">
        <v>19078836.449999999</v>
      </c>
      <c r="J528" s="1" t="s">
        <v>19</v>
      </c>
      <c r="K528" s="1" t="s">
        <v>14</v>
      </c>
    </row>
    <row r="529" spans="1:11" ht="15.75" customHeight="1" x14ac:dyDescent="0.25">
      <c r="A529" s="1" t="s">
        <v>18</v>
      </c>
      <c r="B529" s="1" t="s">
        <v>38</v>
      </c>
      <c r="C529" s="1" t="s">
        <v>30</v>
      </c>
      <c r="D529" s="3">
        <v>44626</v>
      </c>
      <c r="E529" s="1">
        <v>926</v>
      </c>
      <c r="F529" s="1">
        <v>41066.230000000003</v>
      </c>
      <c r="G529" s="1">
        <f t="shared" si="8"/>
        <v>6840250.8799999999</v>
      </c>
      <c r="H529" s="1">
        <v>7386.88</v>
      </c>
      <c r="I529" s="1">
        <v>38027328.979999997</v>
      </c>
      <c r="J529" s="1" t="s">
        <v>19</v>
      </c>
      <c r="K529" s="1" t="s">
        <v>14</v>
      </c>
    </row>
    <row r="530" spans="1:11" ht="15.75" customHeight="1" x14ac:dyDescent="0.25">
      <c r="A530" s="1" t="s">
        <v>32</v>
      </c>
      <c r="B530" s="1" t="s">
        <v>24</v>
      </c>
      <c r="C530" s="1" t="s">
        <v>37</v>
      </c>
      <c r="D530" s="3">
        <v>43924</v>
      </c>
      <c r="E530" s="1">
        <v>537</v>
      </c>
      <c r="F530" s="1">
        <v>18603.64</v>
      </c>
      <c r="G530" s="1">
        <f t="shared" si="8"/>
        <v>2964417.21</v>
      </c>
      <c r="H530" s="1">
        <v>5520.33</v>
      </c>
      <c r="I530" s="1">
        <v>9990154.6799999997</v>
      </c>
      <c r="J530" s="1" t="s">
        <v>22</v>
      </c>
      <c r="K530" s="1" t="s">
        <v>14</v>
      </c>
    </row>
    <row r="531" spans="1:11" ht="15.75" customHeight="1" x14ac:dyDescent="0.25">
      <c r="A531" s="1" t="s">
        <v>18</v>
      </c>
      <c r="B531" s="1" t="s">
        <v>26</v>
      </c>
      <c r="C531" s="1" t="s">
        <v>39</v>
      </c>
      <c r="D531" s="3">
        <v>44359</v>
      </c>
      <c r="E531" s="1">
        <v>364</v>
      </c>
      <c r="F531" s="1">
        <v>20676.03</v>
      </c>
      <c r="G531" s="1">
        <f t="shared" si="8"/>
        <v>2211871.48</v>
      </c>
      <c r="H531" s="1">
        <v>6076.57</v>
      </c>
      <c r="I531" s="1">
        <v>7526074.9199999999</v>
      </c>
      <c r="J531" s="1" t="s">
        <v>13</v>
      </c>
      <c r="K531" s="1" t="s">
        <v>14</v>
      </c>
    </row>
    <row r="532" spans="1:11" ht="15.75" customHeight="1" x14ac:dyDescent="0.25">
      <c r="A532" s="1" t="s">
        <v>42</v>
      </c>
      <c r="B532" s="1" t="s">
        <v>11</v>
      </c>
      <c r="C532" s="1" t="s">
        <v>25</v>
      </c>
      <c r="D532" s="3">
        <v>44439</v>
      </c>
      <c r="E532" s="1">
        <v>296</v>
      </c>
      <c r="F532" s="1">
        <v>15129.48</v>
      </c>
      <c r="G532" s="1">
        <f t="shared" si="8"/>
        <v>2549252.64</v>
      </c>
      <c r="H532" s="1">
        <v>8612.34</v>
      </c>
      <c r="I532" s="1">
        <v>4478326.08</v>
      </c>
      <c r="J532" s="1" t="s">
        <v>13</v>
      </c>
      <c r="K532" s="1" t="s">
        <v>14</v>
      </c>
    </row>
    <row r="533" spans="1:11" ht="15.75" customHeight="1" x14ac:dyDescent="0.25">
      <c r="A533" s="1" t="s">
        <v>32</v>
      </c>
      <c r="B533" s="1" t="s">
        <v>16</v>
      </c>
      <c r="C533" s="1" t="s">
        <v>25</v>
      </c>
      <c r="D533" s="3">
        <v>44030</v>
      </c>
      <c r="E533" s="1">
        <v>647</v>
      </c>
      <c r="F533" s="1">
        <v>24424.61</v>
      </c>
      <c r="G533" s="1">
        <f t="shared" si="8"/>
        <v>3015531.13</v>
      </c>
      <c r="H533" s="1">
        <v>4660.79</v>
      </c>
      <c r="I533" s="1">
        <v>15802722.67</v>
      </c>
      <c r="J533" s="1" t="s">
        <v>19</v>
      </c>
      <c r="K533" s="1" t="s">
        <v>14</v>
      </c>
    </row>
    <row r="534" spans="1:11" ht="15.75" customHeight="1" x14ac:dyDescent="0.25">
      <c r="A534" s="1" t="s">
        <v>15</v>
      </c>
      <c r="B534" s="1" t="s">
        <v>36</v>
      </c>
      <c r="C534" s="1" t="s">
        <v>27</v>
      </c>
      <c r="D534" s="3">
        <v>44173</v>
      </c>
      <c r="E534" s="1">
        <v>988</v>
      </c>
      <c r="F534" s="1">
        <v>41728.32</v>
      </c>
      <c r="G534" s="1">
        <f t="shared" si="8"/>
        <v>4451631.5999999996</v>
      </c>
      <c r="H534" s="1">
        <v>4505.7</v>
      </c>
      <c r="I534" s="1">
        <v>41227580.159999996</v>
      </c>
      <c r="J534" s="1" t="s">
        <v>13</v>
      </c>
      <c r="K534" s="1" t="s">
        <v>14</v>
      </c>
    </row>
    <row r="535" spans="1:11" ht="15.75" customHeight="1" x14ac:dyDescent="0.25">
      <c r="A535" s="1" t="s">
        <v>32</v>
      </c>
      <c r="B535" s="1" t="s">
        <v>26</v>
      </c>
      <c r="C535" s="1" t="s">
        <v>29</v>
      </c>
      <c r="D535" s="3">
        <v>44172</v>
      </c>
      <c r="E535" s="1">
        <v>774</v>
      </c>
      <c r="F535" s="1">
        <v>24784.46</v>
      </c>
      <c r="G535" s="1">
        <f t="shared" si="8"/>
        <v>4680571.5</v>
      </c>
      <c r="H535" s="1">
        <v>6047.25</v>
      </c>
      <c r="I535" s="1">
        <v>19183172.039999999</v>
      </c>
      <c r="J535" s="1" t="s">
        <v>13</v>
      </c>
      <c r="K535" s="1" t="s">
        <v>14</v>
      </c>
    </row>
    <row r="536" spans="1:11" ht="15.75" customHeight="1" x14ac:dyDescent="0.25">
      <c r="A536" s="1" t="s">
        <v>23</v>
      </c>
      <c r="B536" s="1" t="s">
        <v>28</v>
      </c>
      <c r="C536" s="1" t="s">
        <v>21</v>
      </c>
      <c r="D536" s="3">
        <v>44485</v>
      </c>
      <c r="E536" s="1">
        <v>181</v>
      </c>
      <c r="F536" s="1">
        <v>12844.9</v>
      </c>
      <c r="G536" s="1">
        <f t="shared" si="8"/>
        <v>886474.64999999991</v>
      </c>
      <c r="H536" s="1">
        <v>4897.6499999999996</v>
      </c>
      <c r="I536" s="1">
        <v>2324926.9</v>
      </c>
      <c r="J536" s="1" t="s">
        <v>13</v>
      </c>
      <c r="K536" s="1" t="s">
        <v>14</v>
      </c>
    </row>
    <row r="537" spans="1:11" ht="15.75" customHeight="1" x14ac:dyDescent="0.25">
      <c r="A537" s="1" t="s">
        <v>35</v>
      </c>
      <c r="B537" s="1" t="s">
        <v>16</v>
      </c>
      <c r="C537" s="1" t="s">
        <v>39</v>
      </c>
      <c r="D537" s="3">
        <v>45093</v>
      </c>
      <c r="E537" s="1">
        <v>589</v>
      </c>
      <c r="F537" s="1">
        <v>38608.54</v>
      </c>
      <c r="G537" s="1">
        <f t="shared" si="8"/>
        <v>1263092.8299999998</v>
      </c>
      <c r="H537" s="1">
        <v>2144.4699999999998</v>
      </c>
      <c r="I537" s="1">
        <v>22740430.059999999</v>
      </c>
      <c r="J537" s="1" t="s">
        <v>13</v>
      </c>
      <c r="K537" s="1" t="s">
        <v>14</v>
      </c>
    </row>
    <row r="538" spans="1:11" ht="15.75" customHeight="1" x14ac:dyDescent="0.25">
      <c r="A538" s="1" t="s">
        <v>15</v>
      </c>
      <c r="B538" s="1" t="s">
        <v>28</v>
      </c>
      <c r="C538" s="1" t="s">
        <v>37</v>
      </c>
      <c r="D538" s="3">
        <v>44791</v>
      </c>
      <c r="E538" s="1">
        <v>282</v>
      </c>
      <c r="F538" s="1">
        <v>44740.94</v>
      </c>
      <c r="G538" s="1">
        <f t="shared" si="8"/>
        <v>1571963.8800000001</v>
      </c>
      <c r="H538" s="1">
        <v>5574.34</v>
      </c>
      <c r="I538" s="1">
        <v>12616945.08</v>
      </c>
      <c r="J538" s="1" t="s">
        <v>13</v>
      </c>
      <c r="K538" s="1" t="s">
        <v>14</v>
      </c>
    </row>
    <row r="539" spans="1:11" ht="15.75" customHeight="1" x14ac:dyDescent="0.25">
      <c r="A539" s="1" t="s">
        <v>23</v>
      </c>
      <c r="B539" s="1" t="s">
        <v>33</v>
      </c>
      <c r="C539" s="1" t="s">
        <v>34</v>
      </c>
      <c r="D539" s="3">
        <v>44694</v>
      </c>
      <c r="E539" s="1">
        <v>137</v>
      </c>
      <c r="F539" s="1">
        <v>15527.66</v>
      </c>
      <c r="G539" s="1">
        <f t="shared" si="8"/>
        <v>1141418.24</v>
      </c>
      <c r="H539" s="1">
        <v>8331.52</v>
      </c>
      <c r="I539" s="1">
        <v>2127289.42</v>
      </c>
      <c r="J539" s="1" t="s">
        <v>13</v>
      </c>
      <c r="K539" s="1" t="s">
        <v>14</v>
      </c>
    </row>
    <row r="540" spans="1:11" ht="15.75" customHeight="1" x14ac:dyDescent="0.25">
      <c r="A540" s="1" t="s">
        <v>42</v>
      </c>
      <c r="B540" s="1" t="s">
        <v>26</v>
      </c>
      <c r="C540" s="1" t="s">
        <v>29</v>
      </c>
      <c r="D540" s="3">
        <v>44012</v>
      </c>
      <c r="E540" s="1">
        <v>689</v>
      </c>
      <c r="F540" s="1">
        <v>29393.13</v>
      </c>
      <c r="G540" s="1">
        <f t="shared" si="8"/>
        <v>2515290.96</v>
      </c>
      <c r="H540" s="1">
        <v>3650.64</v>
      </c>
      <c r="I540" s="1">
        <v>20251866.57</v>
      </c>
      <c r="J540" s="1" t="s">
        <v>13</v>
      </c>
      <c r="K540" s="1" t="s">
        <v>14</v>
      </c>
    </row>
    <row r="541" spans="1:11" ht="15.75" customHeight="1" x14ac:dyDescent="0.25">
      <c r="A541" s="1" t="s">
        <v>18</v>
      </c>
      <c r="B541" s="1" t="s">
        <v>28</v>
      </c>
      <c r="C541" s="1" t="s">
        <v>17</v>
      </c>
      <c r="D541" s="3">
        <v>45159</v>
      </c>
      <c r="E541" s="1">
        <v>672</v>
      </c>
      <c r="F541" s="1">
        <v>10006.540000000001</v>
      </c>
      <c r="G541" s="1">
        <f t="shared" si="8"/>
        <v>5807215.6800000006</v>
      </c>
      <c r="H541" s="1">
        <v>8641.69</v>
      </c>
      <c r="I541" s="1">
        <v>6724394.8799999999</v>
      </c>
      <c r="J541" s="1" t="s">
        <v>41</v>
      </c>
      <c r="K541" s="1" t="s">
        <v>14</v>
      </c>
    </row>
    <row r="542" spans="1:11" ht="15.75" customHeight="1" x14ac:dyDescent="0.25">
      <c r="A542" s="1" t="s">
        <v>35</v>
      </c>
      <c r="B542" s="1" t="s">
        <v>16</v>
      </c>
      <c r="C542" s="1" t="s">
        <v>37</v>
      </c>
      <c r="D542" s="3">
        <v>45200</v>
      </c>
      <c r="E542" s="1">
        <v>435</v>
      </c>
      <c r="F542" s="1">
        <v>41081.230000000003</v>
      </c>
      <c r="G542" s="1">
        <f t="shared" si="8"/>
        <v>2562467.5499999998</v>
      </c>
      <c r="H542" s="1">
        <v>5890.73</v>
      </c>
      <c r="I542" s="1">
        <v>17870335.050000001</v>
      </c>
      <c r="J542" s="1" t="s">
        <v>13</v>
      </c>
      <c r="K542" s="1" t="s">
        <v>14</v>
      </c>
    </row>
    <row r="543" spans="1:11" ht="15.75" customHeight="1" x14ac:dyDescent="0.25">
      <c r="A543" s="1" t="s">
        <v>42</v>
      </c>
      <c r="B543" s="1" t="s">
        <v>33</v>
      </c>
      <c r="C543" s="1" t="s">
        <v>12</v>
      </c>
      <c r="D543" s="3">
        <v>43854</v>
      </c>
      <c r="E543" s="1">
        <v>847</v>
      </c>
      <c r="F543" s="1">
        <v>19595.099999999999</v>
      </c>
      <c r="G543" s="1">
        <f t="shared" si="8"/>
        <v>7484617.1400000006</v>
      </c>
      <c r="H543" s="1">
        <v>8836.6200000000008</v>
      </c>
      <c r="I543" s="1">
        <v>16597049.699999999</v>
      </c>
      <c r="J543" s="1" t="s">
        <v>19</v>
      </c>
      <c r="K543" s="1" t="s">
        <v>14</v>
      </c>
    </row>
    <row r="544" spans="1:11" ht="15.75" customHeight="1" x14ac:dyDescent="0.25">
      <c r="A544" s="1" t="s">
        <v>40</v>
      </c>
      <c r="B544" s="1" t="s">
        <v>33</v>
      </c>
      <c r="C544" s="1" t="s">
        <v>37</v>
      </c>
      <c r="D544" s="3">
        <v>45212</v>
      </c>
      <c r="E544" s="1">
        <v>872</v>
      </c>
      <c r="F544" s="1">
        <v>12470.14</v>
      </c>
      <c r="G544" s="1">
        <f t="shared" si="8"/>
        <v>4168186.1599999997</v>
      </c>
      <c r="H544" s="1">
        <v>4780.03</v>
      </c>
      <c r="I544" s="1">
        <v>10873962.08</v>
      </c>
      <c r="J544" s="1" t="s">
        <v>22</v>
      </c>
      <c r="K544" s="1" t="s">
        <v>14</v>
      </c>
    </row>
    <row r="545" spans="1:11" ht="15.75" customHeight="1" x14ac:dyDescent="0.25">
      <c r="A545" s="1" t="s">
        <v>18</v>
      </c>
      <c r="B545" s="1" t="s">
        <v>24</v>
      </c>
      <c r="C545" s="1" t="s">
        <v>39</v>
      </c>
      <c r="D545" s="3">
        <v>44689</v>
      </c>
      <c r="E545" s="1">
        <v>261</v>
      </c>
      <c r="F545" s="1">
        <v>18757.63</v>
      </c>
      <c r="G545" s="1">
        <f t="shared" si="8"/>
        <v>526457.88</v>
      </c>
      <c r="H545" s="1">
        <v>2017.08</v>
      </c>
      <c r="I545" s="1">
        <v>4895741.43</v>
      </c>
      <c r="J545" s="1" t="s">
        <v>13</v>
      </c>
      <c r="K545" s="1" t="s">
        <v>14</v>
      </c>
    </row>
    <row r="546" spans="1:11" ht="15.75" customHeight="1" x14ac:dyDescent="0.25">
      <c r="A546" s="1" t="s">
        <v>18</v>
      </c>
      <c r="B546" s="1" t="s">
        <v>16</v>
      </c>
      <c r="C546" s="1" t="s">
        <v>25</v>
      </c>
      <c r="D546" s="3">
        <v>45107</v>
      </c>
      <c r="E546" s="1">
        <v>206</v>
      </c>
      <c r="F546" s="1">
        <v>23127.65</v>
      </c>
      <c r="G546" s="1">
        <f t="shared" si="8"/>
        <v>1436196.98</v>
      </c>
      <c r="H546" s="1">
        <v>6971.83</v>
      </c>
      <c r="I546" s="1">
        <v>4764295.9000000004</v>
      </c>
      <c r="J546" s="1" t="s">
        <v>19</v>
      </c>
      <c r="K546" s="1" t="s">
        <v>14</v>
      </c>
    </row>
    <row r="547" spans="1:11" ht="15.75" customHeight="1" x14ac:dyDescent="0.25">
      <c r="A547" s="1" t="s">
        <v>23</v>
      </c>
      <c r="B547" s="1" t="s">
        <v>24</v>
      </c>
      <c r="C547" s="1" t="s">
        <v>37</v>
      </c>
      <c r="D547" s="3">
        <v>44062</v>
      </c>
      <c r="E547" s="1">
        <v>983</v>
      </c>
      <c r="F547" s="1">
        <v>32503.8</v>
      </c>
      <c r="G547" s="1">
        <f t="shared" si="8"/>
        <v>5528785.1999999993</v>
      </c>
      <c r="H547" s="1">
        <v>5624.4</v>
      </c>
      <c r="I547" s="1">
        <v>31951235.399999999</v>
      </c>
      <c r="J547" s="1" t="s">
        <v>13</v>
      </c>
      <c r="K547" s="1" t="s">
        <v>14</v>
      </c>
    </row>
    <row r="548" spans="1:11" ht="15.75" customHeight="1" x14ac:dyDescent="0.25">
      <c r="A548" s="1" t="s">
        <v>18</v>
      </c>
      <c r="B548" s="1" t="s">
        <v>11</v>
      </c>
      <c r="C548" s="1" t="s">
        <v>21</v>
      </c>
      <c r="D548" s="3">
        <v>44938</v>
      </c>
      <c r="E548" s="1">
        <v>540</v>
      </c>
      <c r="F548" s="1">
        <v>40199.839999999997</v>
      </c>
      <c r="G548" s="1">
        <f t="shared" si="8"/>
        <v>4874256</v>
      </c>
      <c r="H548" s="1">
        <v>9026.4</v>
      </c>
      <c r="I548" s="1">
        <v>21707913.600000001</v>
      </c>
      <c r="J548" s="1" t="s">
        <v>13</v>
      </c>
      <c r="K548" s="1" t="s">
        <v>14</v>
      </c>
    </row>
    <row r="549" spans="1:11" ht="15.75" customHeight="1" x14ac:dyDescent="0.25">
      <c r="A549" s="1" t="s">
        <v>10</v>
      </c>
      <c r="B549" s="1" t="s">
        <v>33</v>
      </c>
      <c r="C549" s="1" t="s">
        <v>21</v>
      </c>
      <c r="D549" s="3">
        <v>44633</v>
      </c>
      <c r="E549" s="1">
        <v>290</v>
      </c>
      <c r="F549" s="1">
        <v>36322.870000000003</v>
      </c>
      <c r="G549" s="1">
        <f t="shared" si="8"/>
        <v>2668406</v>
      </c>
      <c r="H549" s="1">
        <v>9201.4</v>
      </c>
      <c r="I549" s="1">
        <v>10533632.300000001</v>
      </c>
      <c r="J549" s="1" t="s">
        <v>13</v>
      </c>
      <c r="K549" s="1" t="s">
        <v>14</v>
      </c>
    </row>
    <row r="550" spans="1:11" ht="15.75" customHeight="1" x14ac:dyDescent="0.25">
      <c r="A550" s="1" t="s">
        <v>23</v>
      </c>
      <c r="B550" s="1" t="s">
        <v>38</v>
      </c>
      <c r="C550" s="1" t="s">
        <v>34</v>
      </c>
      <c r="D550" s="3">
        <v>44739</v>
      </c>
      <c r="E550" s="1">
        <v>776</v>
      </c>
      <c r="F550" s="1">
        <v>37554.32</v>
      </c>
      <c r="G550" s="1">
        <f t="shared" si="8"/>
        <v>4889017.28</v>
      </c>
      <c r="H550" s="1">
        <v>6300.28</v>
      </c>
      <c r="I550" s="1">
        <v>29142152.32</v>
      </c>
      <c r="J550" s="1" t="s">
        <v>13</v>
      </c>
      <c r="K550" s="1" t="s">
        <v>14</v>
      </c>
    </row>
    <row r="551" spans="1:11" ht="15.75" customHeight="1" x14ac:dyDescent="0.25">
      <c r="A551" s="1" t="s">
        <v>10</v>
      </c>
      <c r="B551" s="1" t="s">
        <v>20</v>
      </c>
      <c r="C551" s="1" t="s">
        <v>17</v>
      </c>
      <c r="D551" s="3">
        <v>45095</v>
      </c>
      <c r="E551" s="1">
        <v>247</v>
      </c>
      <c r="F551" s="1">
        <v>48726.71</v>
      </c>
      <c r="G551" s="1">
        <f t="shared" si="8"/>
        <v>610013.43000000005</v>
      </c>
      <c r="H551" s="1">
        <v>2469.69</v>
      </c>
      <c r="I551" s="1">
        <v>12035497.369999999</v>
      </c>
      <c r="J551" s="1" t="s">
        <v>13</v>
      </c>
      <c r="K551" s="1" t="s">
        <v>14</v>
      </c>
    </row>
    <row r="552" spans="1:11" ht="15.75" customHeight="1" x14ac:dyDescent="0.25">
      <c r="A552" s="1" t="s">
        <v>23</v>
      </c>
      <c r="B552" s="1" t="s">
        <v>36</v>
      </c>
      <c r="C552" s="1" t="s">
        <v>25</v>
      </c>
      <c r="D552" s="3">
        <v>44566</v>
      </c>
      <c r="E552" s="1">
        <v>321</v>
      </c>
      <c r="F552" s="1">
        <v>14556.35</v>
      </c>
      <c r="G552" s="1">
        <f t="shared" si="8"/>
        <v>1895944.77</v>
      </c>
      <c r="H552" s="1">
        <v>5906.37</v>
      </c>
      <c r="I552" s="1">
        <v>4672588.3499999996</v>
      </c>
      <c r="J552" s="1" t="s">
        <v>13</v>
      </c>
      <c r="K552" s="1" t="s">
        <v>14</v>
      </c>
    </row>
    <row r="553" spans="1:11" ht="15.75" customHeight="1" x14ac:dyDescent="0.25">
      <c r="A553" s="1" t="s">
        <v>10</v>
      </c>
      <c r="B553" s="1" t="s">
        <v>16</v>
      </c>
      <c r="C553" s="1" t="s">
        <v>17</v>
      </c>
      <c r="D553" s="3">
        <v>44959</v>
      </c>
      <c r="E553" s="1">
        <v>472</v>
      </c>
      <c r="F553" s="1">
        <v>24963.59</v>
      </c>
      <c r="G553" s="1">
        <f t="shared" si="8"/>
        <v>1510206.48</v>
      </c>
      <c r="H553" s="1">
        <v>3199.59</v>
      </c>
      <c r="I553" s="1">
        <v>11782814.48</v>
      </c>
      <c r="J553" s="1" t="s">
        <v>13</v>
      </c>
      <c r="K553" s="1" t="s">
        <v>14</v>
      </c>
    </row>
    <row r="554" spans="1:11" ht="15.75" customHeight="1" x14ac:dyDescent="0.25">
      <c r="A554" s="1" t="s">
        <v>18</v>
      </c>
      <c r="B554" s="1" t="s">
        <v>33</v>
      </c>
      <c r="C554" s="1" t="s">
        <v>29</v>
      </c>
      <c r="D554" s="3">
        <v>44305</v>
      </c>
      <c r="E554" s="1">
        <v>155</v>
      </c>
      <c r="F554" s="1">
        <v>19830.810000000001</v>
      </c>
      <c r="G554" s="1">
        <f t="shared" si="8"/>
        <v>1447208.65</v>
      </c>
      <c r="H554" s="1">
        <v>9336.83</v>
      </c>
      <c r="I554" s="1">
        <v>3073775.55</v>
      </c>
      <c r="J554" s="1" t="s">
        <v>13</v>
      </c>
      <c r="K554" s="1" t="s">
        <v>14</v>
      </c>
    </row>
    <row r="555" spans="1:11" ht="15.75" customHeight="1" x14ac:dyDescent="0.25">
      <c r="A555" s="1" t="s">
        <v>18</v>
      </c>
      <c r="B555" s="1" t="s">
        <v>36</v>
      </c>
      <c r="C555" s="1" t="s">
        <v>12</v>
      </c>
      <c r="D555" s="3">
        <v>44399</v>
      </c>
      <c r="E555" s="1">
        <v>394</v>
      </c>
      <c r="F555" s="1">
        <v>10137.629999999999</v>
      </c>
      <c r="G555" s="1">
        <f t="shared" si="8"/>
        <v>3706677.1399999997</v>
      </c>
      <c r="H555" s="1">
        <v>9407.81</v>
      </c>
      <c r="I555" s="1">
        <v>3994226.22</v>
      </c>
      <c r="J555" s="1" t="s">
        <v>13</v>
      </c>
      <c r="K555" s="1" t="s">
        <v>14</v>
      </c>
    </row>
    <row r="556" spans="1:11" ht="15.75" customHeight="1" x14ac:dyDescent="0.25">
      <c r="A556" s="1" t="s">
        <v>42</v>
      </c>
      <c r="B556" s="1" t="s">
        <v>20</v>
      </c>
      <c r="C556" s="1" t="s">
        <v>21</v>
      </c>
      <c r="D556" s="3">
        <v>43917</v>
      </c>
      <c r="E556" s="1">
        <v>435</v>
      </c>
      <c r="F556" s="1">
        <v>15057.51</v>
      </c>
      <c r="G556" s="1">
        <f t="shared" si="8"/>
        <v>2373186</v>
      </c>
      <c r="H556" s="1">
        <v>5455.6</v>
      </c>
      <c r="I556" s="1">
        <v>6550016.8499999996</v>
      </c>
      <c r="J556" s="1" t="s">
        <v>19</v>
      </c>
      <c r="K556" s="1" t="s">
        <v>14</v>
      </c>
    </row>
    <row r="557" spans="1:11" ht="15.75" customHeight="1" x14ac:dyDescent="0.25">
      <c r="A557" s="1" t="s">
        <v>32</v>
      </c>
      <c r="B557" s="1" t="s">
        <v>33</v>
      </c>
      <c r="C557" s="1" t="s">
        <v>27</v>
      </c>
      <c r="D557" s="3">
        <v>44182</v>
      </c>
      <c r="E557" s="1">
        <v>620</v>
      </c>
      <c r="F557" s="1">
        <v>35549.32</v>
      </c>
      <c r="G557" s="1">
        <f t="shared" si="8"/>
        <v>1407381.4</v>
      </c>
      <c r="H557" s="1">
        <v>2269.9699999999998</v>
      </c>
      <c r="I557" s="1">
        <v>22040578.399999999</v>
      </c>
      <c r="J557" s="1" t="s">
        <v>41</v>
      </c>
      <c r="K557" s="1" t="s">
        <v>14</v>
      </c>
    </row>
    <row r="558" spans="1:11" ht="15.75" customHeight="1" x14ac:dyDescent="0.25">
      <c r="A558" s="1" t="s">
        <v>40</v>
      </c>
      <c r="B558" s="1" t="s">
        <v>33</v>
      </c>
      <c r="C558" s="1" t="s">
        <v>25</v>
      </c>
      <c r="D558" s="3">
        <v>45185</v>
      </c>
      <c r="E558" s="1">
        <v>309</v>
      </c>
      <c r="F558" s="1">
        <v>43808.94</v>
      </c>
      <c r="G558" s="1">
        <f t="shared" si="8"/>
        <v>993036.39</v>
      </c>
      <c r="H558" s="1">
        <v>3213.71</v>
      </c>
      <c r="I558" s="1">
        <v>13536962.460000001</v>
      </c>
      <c r="J558" s="1" t="s">
        <v>13</v>
      </c>
      <c r="K558" s="1" t="s">
        <v>14</v>
      </c>
    </row>
    <row r="559" spans="1:11" ht="15.75" customHeight="1" x14ac:dyDescent="0.25">
      <c r="A559" s="1" t="s">
        <v>32</v>
      </c>
      <c r="B559" s="1" t="s">
        <v>20</v>
      </c>
      <c r="C559" s="1" t="s">
        <v>25</v>
      </c>
      <c r="D559" s="3">
        <v>44054</v>
      </c>
      <c r="E559" s="1">
        <v>898</v>
      </c>
      <c r="F559" s="1">
        <v>21737.75</v>
      </c>
      <c r="G559" s="1">
        <f t="shared" si="8"/>
        <v>5084170.68</v>
      </c>
      <c r="H559" s="1">
        <v>5661.66</v>
      </c>
      <c r="I559" s="1">
        <v>19520499.5</v>
      </c>
      <c r="J559" s="1" t="s">
        <v>13</v>
      </c>
      <c r="K559" s="1" t="s">
        <v>14</v>
      </c>
    </row>
    <row r="560" spans="1:11" ht="15.75" customHeight="1" x14ac:dyDescent="0.25">
      <c r="A560" s="1" t="s">
        <v>18</v>
      </c>
      <c r="B560" s="1" t="s">
        <v>36</v>
      </c>
      <c r="C560" s="1" t="s">
        <v>17</v>
      </c>
      <c r="D560" s="3">
        <v>44053</v>
      </c>
      <c r="E560" s="1">
        <v>518</v>
      </c>
      <c r="F560" s="1">
        <v>11462.7</v>
      </c>
      <c r="G560" s="1">
        <f t="shared" si="8"/>
        <v>4828505.92</v>
      </c>
      <c r="H560" s="1">
        <v>9321.44</v>
      </c>
      <c r="I560" s="1">
        <v>5937678.5999999996</v>
      </c>
      <c r="J560" s="1" t="s">
        <v>22</v>
      </c>
      <c r="K560" s="1" t="s">
        <v>14</v>
      </c>
    </row>
    <row r="561" spans="1:11" ht="15.75" customHeight="1" x14ac:dyDescent="0.25">
      <c r="A561" s="1" t="s">
        <v>42</v>
      </c>
      <c r="B561" s="1" t="s">
        <v>24</v>
      </c>
      <c r="C561" s="1" t="s">
        <v>30</v>
      </c>
      <c r="D561" s="3">
        <v>45189</v>
      </c>
      <c r="E561" s="1">
        <v>264</v>
      </c>
      <c r="F561" s="1">
        <v>49192.22</v>
      </c>
      <c r="G561" s="1">
        <f t="shared" si="8"/>
        <v>1056852.72</v>
      </c>
      <c r="H561" s="1">
        <v>4003.23</v>
      </c>
      <c r="I561" s="1">
        <v>12986746.08</v>
      </c>
      <c r="J561" s="1" t="s">
        <v>41</v>
      </c>
      <c r="K561" s="1" t="s">
        <v>14</v>
      </c>
    </row>
    <row r="562" spans="1:11" ht="15.75" customHeight="1" x14ac:dyDescent="0.25">
      <c r="A562" s="1" t="s">
        <v>23</v>
      </c>
      <c r="B562" s="1" t="s">
        <v>16</v>
      </c>
      <c r="C562" s="1" t="s">
        <v>34</v>
      </c>
      <c r="D562" s="3">
        <v>44766</v>
      </c>
      <c r="E562" s="1">
        <v>329</v>
      </c>
      <c r="F562" s="1">
        <v>43020.95</v>
      </c>
      <c r="G562" s="1">
        <f t="shared" si="8"/>
        <v>2268599.7599999998</v>
      </c>
      <c r="H562" s="1">
        <v>6895.44</v>
      </c>
      <c r="I562" s="1">
        <v>14153892.550000001</v>
      </c>
      <c r="J562" s="1" t="s">
        <v>19</v>
      </c>
      <c r="K562" s="1" t="s">
        <v>14</v>
      </c>
    </row>
    <row r="563" spans="1:11" ht="15.75" customHeight="1" x14ac:dyDescent="0.25">
      <c r="A563" s="1" t="s">
        <v>15</v>
      </c>
      <c r="B563" s="1" t="s">
        <v>28</v>
      </c>
      <c r="C563" s="1" t="s">
        <v>34</v>
      </c>
      <c r="D563" s="3">
        <v>44324</v>
      </c>
      <c r="E563" s="1">
        <v>493</v>
      </c>
      <c r="F563" s="1">
        <v>40539.5</v>
      </c>
      <c r="G563" s="1">
        <f t="shared" si="8"/>
        <v>1207780.98</v>
      </c>
      <c r="H563" s="1">
        <v>2449.86</v>
      </c>
      <c r="I563" s="1">
        <v>19985973.5</v>
      </c>
      <c r="J563" s="1" t="s">
        <v>13</v>
      </c>
      <c r="K563" s="1" t="s">
        <v>14</v>
      </c>
    </row>
    <row r="564" spans="1:11" ht="15.75" customHeight="1" x14ac:dyDescent="0.25">
      <c r="A564" s="1" t="s">
        <v>32</v>
      </c>
      <c r="B564" s="1" t="s">
        <v>31</v>
      </c>
      <c r="C564" s="1" t="s">
        <v>21</v>
      </c>
      <c r="D564" s="3">
        <v>44787</v>
      </c>
      <c r="E564" s="1">
        <v>884</v>
      </c>
      <c r="F564" s="1">
        <v>49041.91</v>
      </c>
      <c r="G564" s="1">
        <f t="shared" si="8"/>
        <v>2852058.04</v>
      </c>
      <c r="H564" s="1">
        <v>3226.31</v>
      </c>
      <c r="I564" s="1">
        <v>43353048.439999998</v>
      </c>
      <c r="J564" s="1" t="s">
        <v>13</v>
      </c>
      <c r="K564" s="1" t="s">
        <v>14</v>
      </c>
    </row>
    <row r="565" spans="1:11" ht="15.75" customHeight="1" x14ac:dyDescent="0.25">
      <c r="A565" s="1" t="s">
        <v>15</v>
      </c>
      <c r="B565" s="1" t="s">
        <v>33</v>
      </c>
      <c r="C565" s="1" t="s">
        <v>25</v>
      </c>
      <c r="D565" s="3">
        <v>44013</v>
      </c>
      <c r="E565" s="1">
        <v>656</v>
      </c>
      <c r="F565" s="1">
        <v>15181.46</v>
      </c>
      <c r="G565" s="1">
        <f t="shared" si="8"/>
        <v>5569518.7200000007</v>
      </c>
      <c r="H565" s="1">
        <v>8490.1200000000008</v>
      </c>
      <c r="I565" s="1">
        <v>9959037.7599999998</v>
      </c>
      <c r="J565" s="1" t="s">
        <v>41</v>
      </c>
      <c r="K565" s="1" t="s">
        <v>14</v>
      </c>
    </row>
    <row r="566" spans="1:11" ht="15.75" customHeight="1" x14ac:dyDescent="0.25">
      <c r="A566" s="1" t="s">
        <v>42</v>
      </c>
      <c r="B566" s="1" t="s">
        <v>26</v>
      </c>
      <c r="C566" s="1" t="s">
        <v>37</v>
      </c>
      <c r="D566" s="3">
        <v>44108</v>
      </c>
      <c r="E566" s="1">
        <v>741</v>
      </c>
      <c r="F566" s="1">
        <v>47745.33</v>
      </c>
      <c r="G566" s="1">
        <f t="shared" si="8"/>
        <v>5755576.71</v>
      </c>
      <c r="H566" s="1">
        <v>7767.31</v>
      </c>
      <c r="I566" s="1">
        <v>35379289.530000001</v>
      </c>
      <c r="J566" s="1" t="s">
        <v>13</v>
      </c>
      <c r="K566" s="1" t="s">
        <v>14</v>
      </c>
    </row>
    <row r="567" spans="1:11" ht="15.75" customHeight="1" x14ac:dyDescent="0.25">
      <c r="A567" s="1" t="s">
        <v>10</v>
      </c>
      <c r="B567" s="1" t="s">
        <v>20</v>
      </c>
      <c r="C567" s="1" t="s">
        <v>39</v>
      </c>
      <c r="D567" s="3">
        <v>44967</v>
      </c>
      <c r="E567" s="1">
        <v>558</v>
      </c>
      <c r="F567" s="1">
        <v>27269.5</v>
      </c>
      <c r="G567" s="1">
        <f t="shared" si="8"/>
        <v>4275356.9400000004</v>
      </c>
      <c r="H567" s="1">
        <v>7661.93</v>
      </c>
      <c r="I567" s="1">
        <v>15216381</v>
      </c>
      <c r="J567" s="1" t="s">
        <v>13</v>
      </c>
      <c r="K567" s="1" t="s">
        <v>14</v>
      </c>
    </row>
    <row r="568" spans="1:11" ht="15.75" customHeight="1" x14ac:dyDescent="0.25">
      <c r="A568" s="1" t="s">
        <v>35</v>
      </c>
      <c r="B568" s="1" t="s">
        <v>33</v>
      </c>
      <c r="C568" s="1" t="s">
        <v>21</v>
      </c>
      <c r="D568" s="3">
        <v>43843</v>
      </c>
      <c r="E568" s="1">
        <v>967</v>
      </c>
      <c r="F568" s="1">
        <v>22317.21</v>
      </c>
      <c r="G568" s="1">
        <f t="shared" si="8"/>
        <v>8457004.870000001</v>
      </c>
      <c r="H568" s="1">
        <v>8745.61</v>
      </c>
      <c r="I568" s="1">
        <v>21580742.07</v>
      </c>
      <c r="J568" s="1" t="s">
        <v>19</v>
      </c>
      <c r="K568" s="1" t="s">
        <v>14</v>
      </c>
    </row>
    <row r="569" spans="1:11" ht="15.75" customHeight="1" x14ac:dyDescent="0.25">
      <c r="A569" s="1" t="s">
        <v>42</v>
      </c>
      <c r="B569" s="1" t="s">
        <v>28</v>
      </c>
      <c r="C569" s="1" t="s">
        <v>39</v>
      </c>
      <c r="D569" s="3">
        <v>45069</v>
      </c>
      <c r="E569" s="1">
        <v>708</v>
      </c>
      <c r="F569" s="1">
        <v>34554.94</v>
      </c>
      <c r="G569" s="1">
        <f t="shared" si="8"/>
        <v>2876299.56</v>
      </c>
      <c r="H569" s="1">
        <v>4062.57</v>
      </c>
      <c r="I569" s="1">
        <v>24464897.52</v>
      </c>
      <c r="J569" s="1" t="s">
        <v>13</v>
      </c>
      <c r="K569" s="1" t="s">
        <v>14</v>
      </c>
    </row>
    <row r="570" spans="1:11" ht="15.75" customHeight="1" x14ac:dyDescent="0.25">
      <c r="A570" s="1" t="s">
        <v>18</v>
      </c>
      <c r="B570" s="1" t="s">
        <v>11</v>
      </c>
      <c r="C570" s="1" t="s">
        <v>34</v>
      </c>
      <c r="D570" s="3">
        <v>44875</v>
      </c>
      <c r="E570" s="1">
        <v>150</v>
      </c>
      <c r="F570" s="1">
        <v>23193.26</v>
      </c>
      <c r="G570" s="1">
        <f t="shared" si="8"/>
        <v>741487.5</v>
      </c>
      <c r="H570" s="1">
        <v>4943.25</v>
      </c>
      <c r="I570" s="1">
        <v>3478989</v>
      </c>
      <c r="J570" s="1" t="s">
        <v>22</v>
      </c>
      <c r="K570" s="1" t="s">
        <v>14</v>
      </c>
    </row>
    <row r="571" spans="1:11" ht="15.75" customHeight="1" x14ac:dyDescent="0.25">
      <c r="A571" s="1" t="s">
        <v>18</v>
      </c>
      <c r="B571" s="1" t="s">
        <v>16</v>
      </c>
      <c r="C571" s="1" t="s">
        <v>17</v>
      </c>
      <c r="D571" s="3">
        <v>44555</v>
      </c>
      <c r="E571" s="1">
        <v>584</v>
      </c>
      <c r="F571" s="1">
        <v>44793.37</v>
      </c>
      <c r="G571" s="1">
        <f t="shared" si="8"/>
        <v>4114577.8400000003</v>
      </c>
      <c r="H571" s="1">
        <v>7045.51</v>
      </c>
      <c r="I571" s="1">
        <v>26159328.079999998</v>
      </c>
      <c r="J571" s="1" t="s">
        <v>13</v>
      </c>
      <c r="K571" s="1" t="s">
        <v>14</v>
      </c>
    </row>
    <row r="572" spans="1:11" ht="15.75" customHeight="1" x14ac:dyDescent="0.25">
      <c r="A572" s="1" t="s">
        <v>42</v>
      </c>
      <c r="B572" s="1" t="s">
        <v>28</v>
      </c>
      <c r="C572" s="1" t="s">
        <v>12</v>
      </c>
      <c r="D572" s="3">
        <v>44760</v>
      </c>
      <c r="E572" s="1">
        <v>357</v>
      </c>
      <c r="F572" s="1">
        <v>46900.29</v>
      </c>
      <c r="G572" s="1">
        <f t="shared" si="8"/>
        <v>994644.84</v>
      </c>
      <c r="H572" s="1">
        <v>2786.12</v>
      </c>
      <c r="I572" s="1">
        <v>16743403.529999999</v>
      </c>
      <c r="J572" s="1" t="s">
        <v>41</v>
      </c>
      <c r="K572" s="1" t="s">
        <v>14</v>
      </c>
    </row>
    <row r="573" spans="1:11" ht="15.75" customHeight="1" x14ac:dyDescent="0.25">
      <c r="A573" s="1" t="s">
        <v>35</v>
      </c>
      <c r="B573" s="1" t="s">
        <v>26</v>
      </c>
      <c r="C573" s="1" t="s">
        <v>30</v>
      </c>
      <c r="D573" s="3">
        <v>45194</v>
      </c>
      <c r="E573" s="1">
        <v>877</v>
      </c>
      <c r="F573" s="1">
        <v>30508.22</v>
      </c>
      <c r="G573" s="1">
        <f t="shared" si="8"/>
        <v>6758126.9199999999</v>
      </c>
      <c r="H573" s="1">
        <v>7705.96</v>
      </c>
      <c r="I573" s="1">
        <v>26755708.940000001</v>
      </c>
      <c r="J573" s="1" t="s">
        <v>13</v>
      </c>
      <c r="K573" s="1" t="s">
        <v>14</v>
      </c>
    </row>
    <row r="574" spans="1:11" ht="15.75" customHeight="1" x14ac:dyDescent="0.25">
      <c r="A574" s="1" t="s">
        <v>18</v>
      </c>
      <c r="B574" s="1" t="s">
        <v>28</v>
      </c>
      <c r="C574" s="1" t="s">
        <v>37</v>
      </c>
      <c r="D574" s="3">
        <v>45252</v>
      </c>
      <c r="E574" s="1">
        <v>118</v>
      </c>
      <c r="F574" s="1">
        <v>48123.38</v>
      </c>
      <c r="G574" s="1">
        <f t="shared" si="8"/>
        <v>502701.24000000005</v>
      </c>
      <c r="H574" s="1">
        <v>4260.18</v>
      </c>
      <c r="I574" s="1">
        <v>5678558.8399999999</v>
      </c>
      <c r="J574" s="1" t="s">
        <v>13</v>
      </c>
      <c r="K574" s="1" t="s">
        <v>14</v>
      </c>
    </row>
    <row r="575" spans="1:11" ht="15.75" customHeight="1" x14ac:dyDescent="0.25">
      <c r="A575" s="1" t="s">
        <v>40</v>
      </c>
      <c r="B575" s="1" t="s">
        <v>31</v>
      </c>
      <c r="C575" s="1" t="s">
        <v>39</v>
      </c>
      <c r="D575" s="3">
        <v>43969</v>
      </c>
      <c r="E575" s="1">
        <v>347</v>
      </c>
      <c r="F575" s="1">
        <v>23501.68</v>
      </c>
      <c r="G575" s="1">
        <f t="shared" si="8"/>
        <v>1634487.98</v>
      </c>
      <c r="H575" s="1">
        <v>4710.34</v>
      </c>
      <c r="I575" s="1">
        <v>8155082.96</v>
      </c>
      <c r="J575" s="1" t="s">
        <v>13</v>
      </c>
      <c r="K575" s="1" t="s">
        <v>14</v>
      </c>
    </row>
    <row r="576" spans="1:11" ht="15.75" customHeight="1" x14ac:dyDescent="0.25">
      <c r="A576" s="1" t="s">
        <v>32</v>
      </c>
      <c r="B576" s="1" t="s">
        <v>24</v>
      </c>
      <c r="C576" s="1" t="s">
        <v>30</v>
      </c>
      <c r="D576" s="3">
        <v>44355</v>
      </c>
      <c r="E576" s="1">
        <v>195</v>
      </c>
      <c r="F576" s="1">
        <v>22573.75</v>
      </c>
      <c r="G576" s="1">
        <f t="shared" si="8"/>
        <v>1633914.7499999998</v>
      </c>
      <c r="H576" s="1">
        <v>8379.0499999999993</v>
      </c>
      <c r="I576" s="1">
        <v>4401881.25</v>
      </c>
      <c r="J576" s="1" t="s">
        <v>13</v>
      </c>
      <c r="K576" s="1" t="s">
        <v>14</v>
      </c>
    </row>
    <row r="577" spans="1:11" ht="15.75" customHeight="1" x14ac:dyDescent="0.25">
      <c r="A577" s="1" t="s">
        <v>42</v>
      </c>
      <c r="B577" s="1" t="s">
        <v>31</v>
      </c>
      <c r="C577" s="1" t="s">
        <v>37</v>
      </c>
      <c r="D577" s="3">
        <v>43941</v>
      </c>
      <c r="E577" s="1">
        <v>276</v>
      </c>
      <c r="F577" s="1">
        <v>35183.879999999997</v>
      </c>
      <c r="G577" s="1">
        <f t="shared" si="8"/>
        <v>2007314.8800000001</v>
      </c>
      <c r="H577" s="1">
        <v>7272.88</v>
      </c>
      <c r="I577" s="1">
        <v>9710750.8800000008</v>
      </c>
      <c r="J577" s="1" t="s">
        <v>41</v>
      </c>
      <c r="K577" s="1" t="s">
        <v>14</v>
      </c>
    </row>
    <row r="578" spans="1:11" ht="15.75" customHeight="1" x14ac:dyDescent="0.25">
      <c r="A578" s="1" t="s">
        <v>15</v>
      </c>
      <c r="B578" s="1" t="s">
        <v>24</v>
      </c>
      <c r="C578" s="1" t="s">
        <v>12</v>
      </c>
      <c r="D578" s="3">
        <v>43850</v>
      </c>
      <c r="E578" s="1">
        <v>489</v>
      </c>
      <c r="F578" s="1">
        <v>28847.43</v>
      </c>
      <c r="G578" s="1">
        <f t="shared" si="8"/>
        <v>3873647.73</v>
      </c>
      <c r="H578" s="1">
        <v>7921.57</v>
      </c>
      <c r="I578" s="1">
        <v>14106393.27</v>
      </c>
      <c r="J578" s="1" t="s">
        <v>13</v>
      </c>
      <c r="K578" s="1" t="s">
        <v>14</v>
      </c>
    </row>
    <row r="579" spans="1:11" ht="15.75" customHeight="1" x14ac:dyDescent="0.25">
      <c r="A579" s="1" t="s">
        <v>42</v>
      </c>
      <c r="B579" s="1" t="s">
        <v>11</v>
      </c>
      <c r="C579" s="1" t="s">
        <v>12</v>
      </c>
      <c r="D579" s="3">
        <v>45185</v>
      </c>
      <c r="E579" s="1">
        <v>989</v>
      </c>
      <c r="F579" s="1">
        <v>31752.95</v>
      </c>
      <c r="G579" s="1">
        <f t="shared" ref="G579:G642" si="9">PRODUCT(H579,E579)</f>
        <v>7516993.4000000004</v>
      </c>
      <c r="H579" s="1">
        <v>7600.6</v>
      </c>
      <c r="I579" s="1">
        <v>31403667.550000001</v>
      </c>
      <c r="J579" s="1" t="s">
        <v>22</v>
      </c>
      <c r="K579" s="1" t="s">
        <v>14</v>
      </c>
    </row>
    <row r="580" spans="1:11" ht="15.75" customHeight="1" x14ac:dyDescent="0.25">
      <c r="A580" s="1" t="s">
        <v>42</v>
      </c>
      <c r="B580" s="1" t="s">
        <v>38</v>
      </c>
      <c r="C580" s="1" t="s">
        <v>17</v>
      </c>
      <c r="D580" s="3">
        <v>44279</v>
      </c>
      <c r="E580" s="1">
        <v>564</v>
      </c>
      <c r="F580" s="1">
        <v>23783.54</v>
      </c>
      <c r="G580" s="1">
        <f t="shared" si="9"/>
        <v>3382494.12</v>
      </c>
      <c r="H580" s="1">
        <v>5997.33</v>
      </c>
      <c r="I580" s="1">
        <v>13413916.560000001</v>
      </c>
      <c r="J580" s="1" t="s">
        <v>22</v>
      </c>
      <c r="K580" s="1" t="s">
        <v>14</v>
      </c>
    </row>
    <row r="581" spans="1:11" ht="15.75" customHeight="1" x14ac:dyDescent="0.25">
      <c r="A581" s="1" t="s">
        <v>42</v>
      </c>
      <c r="B581" s="1" t="s">
        <v>36</v>
      </c>
      <c r="C581" s="1" t="s">
        <v>37</v>
      </c>
      <c r="D581" s="3">
        <v>44043</v>
      </c>
      <c r="E581" s="1">
        <v>410</v>
      </c>
      <c r="F581" s="1">
        <v>42063.46</v>
      </c>
      <c r="G581" s="1">
        <f t="shared" si="9"/>
        <v>3534282.0000000005</v>
      </c>
      <c r="H581" s="1">
        <v>8620.2000000000007</v>
      </c>
      <c r="I581" s="1">
        <v>17246018.600000001</v>
      </c>
      <c r="J581" s="1" t="s">
        <v>41</v>
      </c>
      <c r="K581" s="1" t="s">
        <v>14</v>
      </c>
    </row>
    <row r="582" spans="1:11" ht="15.75" customHeight="1" x14ac:dyDescent="0.25">
      <c r="A582" s="1" t="s">
        <v>35</v>
      </c>
      <c r="B582" s="1" t="s">
        <v>20</v>
      </c>
      <c r="C582" s="1" t="s">
        <v>30</v>
      </c>
      <c r="D582" s="3">
        <v>44959</v>
      </c>
      <c r="E582" s="1">
        <v>794</v>
      </c>
      <c r="F582" s="1">
        <v>22692.69</v>
      </c>
      <c r="G582" s="1">
        <f t="shared" si="9"/>
        <v>3620370.04</v>
      </c>
      <c r="H582" s="1">
        <v>4559.66</v>
      </c>
      <c r="I582" s="1">
        <v>18017995.859999999</v>
      </c>
      <c r="J582" s="1" t="s">
        <v>13</v>
      </c>
      <c r="K582" s="1" t="s">
        <v>14</v>
      </c>
    </row>
    <row r="583" spans="1:11" ht="15.75" customHeight="1" x14ac:dyDescent="0.25">
      <c r="A583" s="1" t="s">
        <v>18</v>
      </c>
      <c r="B583" s="1" t="s">
        <v>36</v>
      </c>
      <c r="C583" s="1" t="s">
        <v>12</v>
      </c>
      <c r="D583" s="3">
        <v>44698</v>
      </c>
      <c r="E583" s="1">
        <v>780</v>
      </c>
      <c r="F583" s="1">
        <v>22739.59</v>
      </c>
      <c r="G583" s="1">
        <f t="shared" si="9"/>
        <v>2238342.6</v>
      </c>
      <c r="H583" s="1">
        <v>2869.67</v>
      </c>
      <c r="I583" s="1">
        <v>17736880.199999999</v>
      </c>
      <c r="J583" s="1" t="s">
        <v>13</v>
      </c>
      <c r="K583" s="1" t="s">
        <v>14</v>
      </c>
    </row>
    <row r="584" spans="1:11" ht="15.75" customHeight="1" x14ac:dyDescent="0.25">
      <c r="A584" s="1" t="s">
        <v>42</v>
      </c>
      <c r="B584" s="1" t="s">
        <v>33</v>
      </c>
      <c r="C584" s="1" t="s">
        <v>29</v>
      </c>
      <c r="D584" s="3">
        <v>43870</v>
      </c>
      <c r="E584" s="1">
        <v>997</v>
      </c>
      <c r="F584" s="1">
        <v>23337.7</v>
      </c>
      <c r="G584" s="1">
        <f t="shared" si="9"/>
        <v>5424796.6399999997</v>
      </c>
      <c r="H584" s="1">
        <v>5441.12</v>
      </c>
      <c r="I584" s="1">
        <v>23267686.899999999</v>
      </c>
      <c r="J584" s="1" t="s">
        <v>13</v>
      </c>
      <c r="K584" s="1" t="s">
        <v>14</v>
      </c>
    </row>
    <row r="585" spans="1:11" ht="15.75" customHeight="1" x14ac:dyDescent="0.25">
      <c r="A585" s="1" t="s">
        <v>23</v>
      </c>
      <c r="B585" s="1" t="s">
        <v>38</v>
      </c>
      <c r="C585" s="1" t="s">
        <v>34</v>
      </c>
      <c r="D585" s="3">
        <v>45112</v>
      </c>
      <c r="E585" s="1">
        <v>248</v>
      </c>
      <c r="F585" s="1">
        <v>30929.200000000001</v>
      </c>
      <c r="G585" s="1">
        <f t="shared" si="9"/>
        <v>632067.67999999993</v>
      </c>
      <c r="H585" s="1">
        <v>2548.66</v>
      </c>
      <c r="I585" s="1">
        <v>7670441.5999999996</v>
      </c>
      <c r="J585" s="1" t="s">
        <v>13</v>
      </c>
      <c r="K585" s="1" t="s">
        <v>14</v>
      </c>
    </row>
    <row r="586" spans="1:11" ht="15.75" customHeight="1" x14ac:dyDescent="0.25">
      <c r="A586" s="1" t="s">
        <v>23</v>
      </c>
      <c r="B586" s="1" t="s">
        <v>20</v>
      </c>
      <c r="C586" s="1" t="s">
        <v>37</v>
      </c>
      <c r="D586" s="3">
        <v>44704</v>
      </c>
      <c r="E586" s="1">
        <v>471</v>
      </c>
      <c r="F586" s="1">
        <v>38081.699999999997</v>
      </c>
      <c r="G586" s="1">
        <f t="shared" si="9"/>
        <v>3866307.1199999996</v>
      </c>
      <c r="H586" s="1">
        <v>8208.7199999999993</v>
      </c>
      <c r="I586" s="1">
        <v>17936480.699999999</v>
      </c>
      <c r="J586" s="1" t="s">
        <v>19</v>
      </c>
      <c r="K586" s="1" t="s">
        <v>14</v>
      </c>
    </row>
    <row r="587" spans="1:11" ht="15.75" customHeight="1" x14ac:dyDescent="0.25">
      <c r="A587" s="1" t="s">
        <v>18</v>
      </c>
      <c r="B587" s="1" t="s">
        <v>28</v>
      </c>
      <c r="C587" s="1" t="s">
        <v>34</v>
      </c>
      <c r="D587" s="3">
        <v>45256</v>
      </c>
      <c r="E587" s="1">
        <v>939</v>
      </c>
      <c r="F587" s="1">
        <v>47201.02</v>
      </c>
      <c r="G587" s="1">
        <f t="shared" si="9"/>
        <v>6219579.1799999997</v>
      </c>
      <c r="H587" s="1">
        <v>6623.62</v>
      </c>
      <c r="I587" s="1">
        <v>44321757.780000001</v>
      </c>
      <c r="J587" s="1" t="s">
        <v>13</v>
      </c>
      <c r="K587" s="1" t="s">
        <v>14</v>
      </c>
    </row>
    <row r="588" spans="1:11" ht="15.75" customHeight="1" x14ac:dyDescent="0.25">
      <c r="A588" s="1" t="s">
        <v>42</v>
      </c>
      <c r="B588" s="1" t="s">
        <v>20</v>
      </c>
      <c r="C588" s="1" t="s">
        <v>37</v>
      </c>
      <c r="D588" s="3">
        <v>44561</v>
      </c>
      <c r="E588" s="1">
        <v>544</v>
      </c>
      <c r="F588" s="1">
        <v>31992.21</v>
      </c>
      <c r="G588" s="1">
        <f t="shared" si="9"/>
        <v>3435175.04</v>
      </c>
      <c r="H588" s="1">
        <v>6314.66</v>
      </c>
      <c r="I588" s="1">
        <v>17403762.239999998</v>
      </c>
      <c r="J588" s="1" t="s">
        <v>22</v>
      </c>
      <c r="K588" s="1" t="s">
        <v>14</v>
      </c>
    </row>
    <row r="589" spans="1:11" ht="15.75" customHeight="1" x14ac:dyDescent="0.25">
      <c r="A589" s="1" t="s">
        <v>42</v>
      </c>
      <c r="B589" s="1" t="s">
        <v>36</v>
      </c>
      <c r="C589" s="1" t="s">
        <v>17</v>
      </c>
      <c r="D589" s="3">
        <v>43903</v>
      </c>
      <c r="E589" s="1">
        <v>644</v>
      </c>
      <c r="F589" s="1">
        <v>11922.17</v>
      </c>
      <c r="G589" s="1">
        <f t="shared" si="9"/>
        <v>1914508.9600000002</v>
      </c>
      <c r="H589" s="1">
        <v>2972.84</v>
      </c>
      <c r="I589" s="1">
        <v>7677877.4800000004</v>
      </c>
      <c r="J589" s="1" t="s">
        <v>13</v>
      </c>
      <c r="K589" s="1" t="s">
        <v>14</v>
      </c>
    </row>
    <row r="590" spans="1:11" ht="15.75" customHeight="1" x14ac:dyDescent="0.25">
      <c r="A590" s="1" t="s">
        <v>23</v>
      </c>
      <c r="B590" s="1" t="s">
        <v>31</v>
      </c>
      <c r="C590" s="1" t="s">
        <v>29</v>
      </c>
      <c r="D590" s="3">
        <v>44007</v>
      </c>
      <c r="E590" s="1">
        <v>341</v>
      </c>
      <c r="F590" s="1">
        <v>41425.589999999997</v>
      </c>
      <c r="G590" s="1">
        <f t="shared" si="9"/>
        <v>3291833.2699999996</v>
      </c>
      <c r="H590" s="1">
        <v>9653.4699999999993</v>
      </c>
      <c r="I590" s="1">
        <v>14126126.189999999</v>
      </c>
      <c r="J590" s="1" t="s">
        <v>13</v>
      </c>
      <c r="K590" s="1" t="s">
        <v>14</v>
      </c>
    </row>
    <row r="591" spans="1:11" ht="15.75" customHeight="1" x14ac:dyDescent="0.25">
      <c r="A591" s="1" t="s">
        <v>15</v>
      </c>
      <c r="B591" s="1" t="s">
        <v>36</v>
      </c>
      <c r="C591" s="1" t="s">
        <v>34</v>
      </c>
      <c r="D591" s="3">
        <v>44662</v>
      </c>
      <c r="E591" s="1">
        <v>961</v>
      </c>
      <c r="F591" s="1">
        <v>35793.54</v>
      </c>
      <c r="G591" s="1">
        <f t="shared" si="9"/>
        <v>2841321.43</v>
      </c>
      <c r="H591" s="1">
        <v>2956.63</v>
      </c>
      <c r="I591" s="1">
        <v>34397591.939999998</v>
      </c>
      <c r="J591" s="1" t="s">
        <v>13</v>
      </c>
      <c r="K591" s="1" t="s">
        <v>14</v>
      </c>
    </row>
    <row r="592" spans="1:11" ht="15.75" customHeight="1" x14ac:dyDescent="0.25">
      <c r="A592" s="1" t="s">
        <v>23</v>
      </c>
      <c r="B592" s="1" t="s">
        <v>16</v>
      </c>
      <c r="C592" s="1" t="s">
        <v>21</v>
      </c>
      <c r="D592" s="3">
        <v>44243</v>
      </c>
      <c r="E592" s="1">
        <v>719</v>
      </c>
      <c r="F592" s="1">
        <v>31328.17</v>
      </c>
      <c r="G592" s="1">
        <f t="shared" si="9"/>
        <v>3370125.56</v>
      </c>
      <c r="H592" s="1">
        <v>4687.24</v>
      </c>
      <c r="I592" s="1">
        <v>22524954.23</v>
      </c>
      <c r="J592" s="1" t="s">
        <v>13</v>
      </c>
      <c r="K592" s="1" t="s">
        <v>14</v>
      </c>
    </row>
    <row r="593" spans="1:11" ht="15.75" customHeight="1" x14ac:dyDescent="0.25">
      <c r="A593" s="1" t="s">
        <v>35</v>
      </c>
      <c r="B593" s="1" t="s">
        <v>26</v>
      </c>
      <c r="C593" s="1" t="s">
        <v>25</v>
      </c>
      <c r="D593" s="3">
        <v>44407</v>
      </c>
      <c r="E593" s="1">
        <v>350</v>
      </c>
      <c r="F593" s="1">
        <v>47157.35</v>
      </c>
      <c r="G593" s="1">
        <f t="shared" si="9"/>
        <v>1322048</v>
      </c>
      <c r="H593" s="1">
        <v>3777.28</v>
      </c>
      <c r="I593" s="1">
        <v>16505072.5</v>
      </c>
      <c r="J593" s="1" t="s">
        <v>13</v>
      </c>
      <c r="K593" s="1" t="s">
        <v>14</v>
      </c>
    </row>
    <row r="594" spans="1:11" ht="15.75" customHeight="1" x14ac:dyDescent="0.25">
      <c r="A594" s="1" t="s">
        <v>15</v>
      </c>
      <c r="B594" s="1" t="s">
        <v>16</v>
      </c>
      <c r="C594" s="1" t="s">
        <v>17</v>
      </c>
      <c r="D594" s="3">
        <v>44914</v>
      </c>
      <c r="E594" s="1">
        <v>387</v>
      </c>
      <c r="F594" s="1">
        <v>48052.05</v>
      </c>
      <c r="G594" s="1">
        <f t="shared" si="9"/>
        <v>1904906.88</v>
      </c>
      <c r="H594" s="1">
        <v>4922.24</v>
      </c>
      <c r="I594" s="1">
        <v>18596143.350000001</v>
      </c>
      <c r="J594" s="1" t="s">
        <v>22</v>
      </c>
      <c r="K594" s="1" t="s">
        <v>14</v>
      </c>
    </row>
    <row r="595" spans="1:11" ht="15.75" customHeight="1" x14ac:dyDescent="0.25">
      <c r="A595" s="1" t="s">
        <v>40</v>
      </c>
      <c r="B595" s="1" t="s">
        <v>11</v>
      </c>
      <c r="C595" s="1" t="s">
        <v>27</v>
      </c>
      <c r="D595" s="3">
        <v>45161</v>
      </c>
      <c r="E595" s="1">
        <v>199</v>
      </c>
      <c r="F595" s="1">
        <v>23511.99</v>
      </c>
      <c r="G595" s="1">
        <f t="shared" si="9"/>
        <v>955080.6</v>
      </c>
      <c r="H595" s="1">
        <v>4799.3999999999996</v>
      </c>
      <c r="I595" s="1">
        <v>4678886.01</v>
      </c>
      <c r="J595" s="1" t="s">
        <v>13</v>
      </c>
      <c r="K595" s="1" t="s">
        <v>14</v>
      </c>
    </row>
    <row r="596" spans="1:11" ht="15.75" customHeight="1" x14ac:dyDescent="0.25">
      <c r="A596" s="1" t="s">
        <v>32</v>
      </c>
      <c r="B596" s="1" t="s">
        <v>11</v>
      </c>
      <c r="C596" s="1" t="s">
        <v>12</v>
      </c>
      <c r="D596" s="3">
        <v>44618</v>
      </c>
      <c r="E596" s="1">
        <v>687</v>
      </c>
      <c r="F596" s="1">
        <v>33342.97</v>
      </c>
      <c r="G596" s="1">
        <f t="shared" si="9"/>
        <v>4465850.37</v>
      </c>
      <c r="H596" s="1">
        <v>6500.51</v>
      </c>
      <c r="I596" s="1">
        <v>22906620.390000001</v>
      </c>
      <c r="J596" s="1" t="s">
        <v>13</v>
      </c>
      <c r="K596" s="1" t="s">
        <v>14</v>
      </c>
    </row>
    <row r="597" spans="1:11" ht="15.75" customHeight="1" x14ac:dyDescent="0.25">
      <c r="A597" s="1" t="s">
        <v>23</v>
      </c>
      <c r="B597" s="1" t="s">
        <v>11</v>
      </c>
      <c r="C597" s="1" t="s">
        <v>27</v>
      </c>
      <c r="D597" s="3">
        <v>44134</v>
      </c>
      <c r="E597" s="1">
        <v>452</v>
      </c>
      <c r="F597" s="1">
        <v>12026.68</v>
      </c>
      <c r="G597" s="1">
        <f t="shared" si="9"/>
        <v>1407998.08</v>
      </c>
      <c r="H597" s="1">
        <v>3115.04</v>
      </c>
      <c r="I597" s="1">
        <v>5436059.3600000003</v>
      </c>
      <c r="J597" s="1" t="s">
        <v>13</v>
      </c>
      <c r="K597" s="1" t="s">
        <v>14</v>
      </c>
    </row>
    <row r="598" spans="1:11" ht="15.75" customHeight="1" x14ac:dyDescent="0.25">
      <c r="A598" s="1" t="s">
        <v>15</v>
      </c>
      <c r="B598" s="1" t="s">
        <v>31</v>
      </c>
      <c r="C598" s="1" t="s">
        <v>25</v>
      </c>
      <c r="D598" s="3">
        <v>44775</v>
      </c>
      <c r="E598" s="1">
        <v>659</v>
      </c>
      <c r="F598" s="1">
        <v>49156.21</v>
      </c>
      <c r="G598" s="1">
        <f t="shared" si="9"/>
        <v>5377169.8100000005</v>
      </c>
      <c r="H598" s="1">
        <v>8159.59</v>
      </c>
      <c r="I598" s="1">
        <v>32393942.390000001</v>
      </c>
      <c r="J598" s="1" t="s">
        <v>13</v>
      </c>
      <c r="K598" s="1" t="s">
        <v>14</v>
      </c>
    </row>
    <row r="599" spans="1:11" ht="15.75" customHeight="1" x14ac:dyDescent="0.25">
      <c r="A599" s="1" t="s">
        <v>40</v>
      </c>
      <c r="B599" s="1" t="s">
        <v>26</v>
      </c>
      <c r="C599" s="1" t="s">
        <v>34</v>
      </c>
      <c r="D599" s="3">
        <v>44494</v>
      </c>
      <c r="E599" s="1">
        <v>575</v>
      </c>
      <c r="F599" s="1">
        <v>10306.64</v>
      </c>
      <c r="G599" s="1">
        <f t="shared" si="9"/>
        <v>2391879.25</v>
      </c>
      <c r="H599" s="1">
        <v>4159.79</v>
      </c>
      <c r="I599" s="1">
        <v>5926318</v>
      </c>
      <c r="J599" s="1" t="s">
        <v>13</v>
      </c>
      <c r="K599" s="1" t="s">
        <v>14</v>
      </c>
    </row>
    <row r="600" spans="1:11" ht="15.75" customHeight="1" x14ac:dyDescent="0.25">
      <c r="A600" s="1" t="s">
        <v>32</v>
      </c>
      <c r="B600" s="1" t="s">
        <v>31</v>
      </c>
      <c r="C600" s="1" t="s">
        <v>25</v>
      </c>
      <c r="D600" s="3">
        <v>45241</v>
      </c>
      <c r="E600" s="1">
        <v>608</v>
      </c>
      <c r="F600" s="1">
        <v>26360.69</v>
      </c>
      <c r="G600" s="1">
        <f t="shared" si="9"/>
        <v>5663927.3600000003</v>
      </c>
      <c r="H600" s="1">
        <v>9315.67</v>
      </c>
      <c r="I600" s="1">
        <v>16027299.52</v>
      </c>
      <c r="J600" s="1" t="s">
        <v>13</v>
      </c>
      <c r="K600" s="1" t="s">
        <v>14</v>
      </c>
    </row>
    <row r="601" spans="1:11" ht="15.75" customHeight="1" x14ac:dyDescent="0.25">
      <c r="A601" s="1" t="s">
        <v>40</v>
      </c>
      <c r="B601" s="1" t="s">
        <v>28</v>
      </c>
      <c r="C601" s="1" t="s">
        <v>17</v>
      </c>
      <c r="D601" s="3">
        <v>44727</v>
      </c>
      <c r="E601" s="1">
        <v>825</v>
      </c>
      <c r="F601" s="1">
        <v>44517.66</v>
      </c>
      <c r="G601" s="1">
        <f t="shared" si="9"/>
        <v>6184975.5</v>
      </c>
      <c r="H601" s="1">
        <v>7496.94</v>
      </c>
      <c r="I601" s="1">
        <v>36727069.5</v>
      </c>
      <c r="J601" s="1" t="s">
        <v>13</v>
      </c>
      <c r="K601" s="1" t="s">
        <v>14</v>
      </c>
    </row>
    <row r="602" spans="1:11" ht="15.75" customHeight="1" x14ac:dyDescent="0.25">
      <c r="A602" s="1" t="s">
        <v>42</v>
      </c>
      <c r="B602" s="1" t="s">
        <v>16</v>
      </c>
      <c r="C602" s="1" t="s">
        <v>21</v>
      </c>
      <c r="D602" s="3">
        <v>45190</v>
      </c>
      <c r="E602" s="1">
        <v>499</v>
      </c>
      <c r="F602" s="1">
        <v>39950.239999999998</v>
      </c>
      <c r="G602" s="1">
        <f t="shared" si="9"/>
        <v>3020846.2</v>
      </c>
      <c r="H602" s="1">
        <v>6053.8</v>
      </c>
      <c r="I602" s="1">
        <v>19935169.760000002</v>
      </c>
      <c r="J602" s="1" t="s">
        <v>13</v>
      </c>
      <c r="K602" s="1" t="s">
        <v>14</v>
      </c>
    </row>
    <row r="603" spans="1:11" ht="15.75" customHeight="1" x14ac:dyDescent="0.25">
      <c r="A603" s="1" t="s">
        <v>23</v>
      </c>
      <c r="B603" s="1" t="s">
        <v>31</v>
      </c>
      <c r="C603" s="1" t="s">
        <v>12</v>
      </c>
      <c r="D603" s="3">
        <v>45221</v>
      </c>
      <c r="E603" s="1">
        <v>410</v>
      </c>
      <c r="F603" s="1">
        <v>23384.86</v>
      </c>
      <c r="G603" s="1">
        <f t="shared" si="9"/>
        <v>3751147.4</v>
      </c>
      <c r="H603" s="1">
        <v>9149.14</v>
      </c>
      <c r="I603" s="1">
        <v>9587792.5999999996</v>
      </c>
      <c r="J603" s="1" t="s">
        <v>41</v>
      </c>
      <c r="K603" s="1" t="s">
        <v>14</v>
      </c>
    </row>
    <row r="604" spans="1:11" ht="15.75" customHeight="1" x14ac:dyDescent="0.25">
      <c r="A604" s="1" t="s">
        <v>40</v>
      </c>
      <c r="B604" s="1" t="s">
        <v>24</v>
      </c>
      <c r="C604" s="1" t="s">
        <v>39</v>
      </c>
      <c r="D604" s="3">
        <v>44056</v>
      </c>
      <c r="E604" s="1">
        <v>743</v>
      </c>
      <c r="F604" s="1">
        <v>26050.959999999999</v>
      </c>
      <c r="G604" s="1">
        <f t="shared" si="9"/>
        <v>2824061.27</v>
      </c>
      <c r="H604" s="1">
        <v>3800.89</v>
      </c>
      <c r="I604" s="1">
        <v>19355863.280000001</v>
      </c>
      <c r="J604" s="1" t="s">
        <v>13</v>
      </c>
      <c r="K604" s="1" t="s">
        <v>14</v>
      </c>
    </row>
    <row r="605" spans="1:11" ht="15.75" customHeight="1" x14ac:dyDescent="0.25">
      <c r="A605" s="1" t="s">
        <v>32</v>
      </c>
      <c r="B605" s="1" t="s">
        <v>31</v>
      </c>
      <c r="C605" s="1" t="s">
        <v>34</v>
      </c>
      <c r="D605" s="3">
        <v>44990</v>
      </c>
      <c r="E605" s="1">
        <v>600</v>
      </c>
      <c r="F605" s="1">
        <v>35084.68</v>
      </c>
      <c r="G605" s="1">
        <f t="shared" si="9"/>
        <v>3309306</v>
      </c>
      <c r="H605" s="1">
        <v>5515.51</v>
      </c>
      <c r="I605" s="1">
        <v>21050808</v>
      </c>
      <c r="J605" s="1" t="s">
        <v>22</v>
      </c>
      <c r="K605" s="1" t="s">
        <v>14</v>
      </c>
    </row>
    <row r="606" spans="1:11" ht="15.75" customHeight="1" x14ac:dyDescent="0.25">
      <c r="A606" s="1" t="s">
        <v>15</v>
      </c>
      <c r="B606" s="1" t="s">
        <v>11</v>
      </c>
      <c r="C606" s="1" t="s">
        <v>21</v>
      </c>
      <c r="D606" s="3">
        <v>43930</v>
      </c>
      <c r="E606" s="1">
        <v>851</v>
      </c>
      <c r="F606" s="1">
        <v>33435.72</v>
      </c>
      <c r="G606" s="1">
        <f t="shared" si="9"/>
        <v>6732031.2299999995</v>
      </c>
      <c r="H606" s="1">
        <v>7910.73</v>
      </c>
      <c r="I606" s="1">
        <v>28453797.719999999</v>
      </c>
      <c r="J606" s="1" t="s">
        <v>13</v>
      </c>
      <c r="K606" s="1" t="s">
        <v>14</v>
      </c>
    </row>
    <row r="607" spans="1:11" ht="15.75" customHeight="1" x14ac:dyDescent="0.25">
      <c r="A607" s="1" t="s">
        <v>10</v>
      </c>
      <c r="B607" s="1" t="s">
        <v>38</v>
      </c>
      <c r="C607" s="1" t="s">
        <v>17</v>
      </c>
      <c r="D607" s="3">
        <v>43953</v>
      </c>
      <c r="E607" s="1">
        <v>435</v>
      </c>
      <c r="F607" s="1">
        <v>19481.189999999999</v>
      </c>
      <c r="G607" s="1">
        <f t="shared" si="9"/>
        <v>2092515.3</v>
      </c>
      <c r="H607" s="1">
        <v>4810.38</v>
      </c>
      <c r="I607" s="1">
        <v>8474317.6500000004</v>
      </c>
      <c r="J607" s="1" t="s">
        <v>22</v>
      </c>
      <c r="K607" s="1" t="s">
        <v>14</v>
      </c>
    </row>
    <row r="608" spans="1:11" ht="15.75" customHeight="1" x14ac:dyDescent="0.25">
      <c r="A608" s="1" t="s">
        <v>23</v>
      </c>
      <c r="B608" s="1" t="s">
        <v>28</v>
      </c>
      <c r="C608" s="1" t="s">
        <v>12</v>
      </c>
      <c r="D608" s="3">
        <v>45054</v>
      </c>
      <c r="E608" s="1">
        <v>797</v>
      </c>
      <c r="F608" s="1">
        <v>19485.29</v>
      </c>
      <c r="G608" s="1">
        <f t="shared" si="9"/>
        <v>2393231.6</v>
      </c>
      <c r="H608" s="1">
        <v>3002.8</v>
      </c>
      <c r="I608" s="1">
        <v>15529776.130000001</v>
      </c>
      <c r="J608" s="1" t="s">
        <v>13</v>
      </c>
      <c r="K608" s="1" t="s">
        <v>14</v>
      </c>
    </row>
    <row r="609" spans="1:11" ht="15.75" customHeight="1" x14ac:dyDescent="0.25">
      <c r="A609" s="1" t="s">
        <v>32</v>
      </c>
      <c r="B609" s="1" t="s">
        <v>31</v>
      </c>
      <c r="C609" s="1" t="s">
        <v>21</v>
      </c>
      <c r="D609" s="3">
        <v>45074</v>
      </c>
      <c r="E609" s="1">
        <v>653</v>
      </c>
      <c r="F609" s="1">
        <v>43827.24</v>
      </c>
      <c r="G609" s="1">
        <f t="shared" si="9"/>
        <v>3427662.3000000003</v>
      </c>
      <c r="H609" s="1">
        <v>5249.1</v>
      </c>
      <c r="I609" s="1">
        <v>28619187.719999999</v>
      </c>
      <c r="J609" s="1" t="s">
        <v>13</v>
      </c>
      <c r="K609" s="1" t="s">
        <v>14</v>
      </c>
    </row>
    <row r="610" spans="1:11" ht="15.75" customHeight="1" x14ac:dyDescent="0.25">
      <c r="A610" s="1" t="s">
        <v>18</v>
      </c>
      <c r="B610" s="1" t="s">
        <v>24</v>
      </c>
      <c r="C610" s="1" t="s">
        <v>30</v>
      </c>
      <c r="D610" s="3">
        <v>43910</v>
      </c>
      <c r="E610" s="1">
        <v>137</v>
      </c>
      <c r="F610" s="1">
        <v>22503.47</v>
      </c>
      <c r="G610" s="1">
        <f t="shared" si="9"/>
        <v>574510.87</v>
      </c>
      <c r="H610" s="1">
        <v>4193.51</v>
      </c>
      <c r="I610" s="1">
        <v>3082975.39</v>
      </c>
      <c r="J610" s="1" t="s">
        <v>13</v>
      </c>
      <c r="K610" s="1" t="s">
        <v>14</v>
      </c>
    </row>
    <row r="611" spans="1:11" ht="15.75" customHeight="1" x14ac:dyDescent="0.25">
      <c r="A611" s="1" t="s">
        <v>10</v>
      </c>
      <c r="B611" s="1" t="s">
        <v>20</v>
      </c>
      <c r="C611" s="1" t="s">
        <v>21</v>
      </c>
      <c r="D611" s="3">
        <v>43935</v>
      </c>
      <c r="E611" s="1">
        <v>558</v>
      </c>
      <c r="F611" s="1">
        <v>36199.919999999998</v>
      </c>
      <c r="G611" s="1">
        <f t="shared" si="9"/>
        <v>2820338.46</v>
      </c>
      <c r="H611" s="1">
        <v>5054.37</v>
      </c>
      <c r="I611" s="1">
        <v>20199555.359999999</v>
      </c>
      <c r="J611" s="1" t="s">
        <v>41</v>
      </c>
      <c r="K611" s="1" t="s">
        <v>14</v>
      </c>
    </row>
    <row r="612" spans="1:11" ht="15.75" customHeight="1" x14ac:dyDescent="0.25">
      <c r="A612" s="1" t="s">
        <v>35</v>
      </c>
      <c r="B612" s="1" t="s">
        <v>16</v>
      </c>
      <c r="C612" s="1" t="s">
        <v>17</v>
      </c>
      <c r="D612" s="3">
        <v>45137</v>
      </c>
      <c r="E612" s="1">
        <v>315</v>
      </c>
      <c r="F612" s="1">
        <v>48540.47</v>
      </c>
      <c r="G612" s="1">
        <f t="shared" si="9"/>
        <v>689213.7</v>
      </c>
      <c r="H612" s="1">
        <v>2187.98</v>
      </c>
      <c r="I612" s="1">
        <v>15290248.050000001</v>
      </c>
      <c r="J612" s="1" t="s">
        <v>13</v>
      </c>
      <c r="K612" s="1" t="s">
        <v>14</v>
      </c>
    </row>
    <row r="613" spans="1:11" ht="15.75" customHeight="1" x14ac:dyDescent="0.25">
      <c r="A613" s="1" t="s">
        <v>18</v>
      </c>
      <c r="B613" s="1" t="s">
        <v>33</v>
      </c>
      <c r="C613" s="1" t="s">
        <v>34</v>
      </c>
      <c r="D613" s="3">
        <v>44414</v>
      </c>
      <c r="E613" s="1">
        <v>506</v>
      </c>
      <c r="F613" s="1">
        <v>37983.199999999997</v>
      </c>
      <c r="G613" s="1">
        <f t="shared" si="9"/>
        <v>2684603.2399999998</v>
      </c>
      <c r="H613" s="1">
        <v>5305.54</v>
      </c>
      <c r="I613" s="1">
        <v>19219499.199999999</v>
      </c>
      <c r="J613" s="1" t="s">
        <v>19</v>
      </c>
      <c r="K613" s="1" t="s">
        <v>14</v>
      </c>
    </row>
    <row r="614" spans="1:11" ht="15.75" customHeight="1" x14ac:dyDescent="0.25">
      <c r="A614" s="1" t="s">
        <v>40</v>
      </c>
      <c r="B614" s="1" t="s">
        <v>28</v>
      </c>
      <c r="C614" s="1" t="s">
        <v>27</v>
      </c>
      <c r="D614" s="3">
        <v>44195</v>
      </c>
      <c r="E614" s="1">
        <v>574</v>
      </c>
      <c r="F614" s="1">
        <v>13194.29</v>
      </c>
      <c r="G614" s="1">
        <f t="shared" si="9"/>
        <v>4692903.46</v>
      </c>
      <c r="H614" s="1">
        <v>8175.79</v>
      </c>
      <c r="I614" s="1">
        <v>7573522.46</v>
      </c>
      <c r="J614" s="1" t="s">
        <v>22</v>
      </c>
      <c r="K614" s="1" t="s">
        <v>14</v>
      </c>
    </row>
    <row r="615" spans="1:11" ht="15.75" customHeight="1" x14ac:dyDescent="0.25">
      <c r="A615" s="1" t="s">
        <v>40</v>
      </c>
      <c r="B615" s="1" t="s">
        <v>31</v>
      </c>
      <c r="C615" s="1" t="s">
        <v>39</v>
      </c>
      <c r="D615" s="3">
        <v>45175</v>
      </c>
      <c r="E615" s="1">
        <v>744</v>
      </c>
      <c r="F615" s="1">
        <v>17166.97</v>
      </c>
      <c r="G615" s="1">
        <f t="shared" si="9"/>
        <v>5781408.2400000002</v>
      </c>
      <c r="H615" s="1">
        <v>7770.71</v>
      </c>
      <c r="I615" s="1">
        <v>12772225.68</v>
      </c>
      <c r="J615" s="1" t="s">
        <v>22</v>
      </c>
      <c r="K615" s="1" t="s">
        <v>14</v>
      </c>
    </row>
    <row r="616" spans="1:11" ht="15.75" customHeight="1" x14ac:dyDescent="0.25">
      <c r="A616" s="1" t="s">
        <v>23</v>
      </c>
      <c r="B616" s="1" t="s">
        <v>24</v>
      </c>
      <c r="C616" s="1" t="s">
        <v>21</v>
      </c>
      <c r="D616" s="3">
        <v>44961</v>
      </c>
      <c r="E616" s="1">
        <v>230</v>
      </c>
      <c r="F616" s="1">
        <v>46533.71</v>
      </c>
      <c r="G616" s="1">
        <f t="shared" si="9"/>
        <v>941240.5</v>
      </c>
      <c r="H616" s="1">
        <v>4092.35</v>
      </c>
      <c r="I616" s="1">
        <v>10702753.300000001</v>
      </c>
      <c r="J616" s="1" t="s">
        <v>22</v>
      </c>
      <c r="K616" s="1" t="s">
        <v>14</v>
      </c>
    </row>
    <row r="617" spans="1:11" ht="15.75" customHeight="1" x14ac:dyDescent="0.25">
      <c r="A617" s="1" t="s">
        <v>32</v>
      </c>
      <c r="B617" s="1" t="s">
        <v>11</v>
      </c>
      <c r="C617" s="1" t="s">
        <v>25</v>
      </c>
      <c r="D617" s="3">
        <v>44554</v>
      </c>
      <c r="E617" s="1">
        <v>634</v>
      </c>
      <c r="F617" s="1">
        <v>40807.39</v>
      </c>
      <c r="G617" s="1">
        <f t="shared" si="9"/>
        <v>6079762.0200000005</v>
      </c>
      <c r="H617" s="1">
        <v>9589.5300000000007</v>
      </c>
      <c r="I617" s="1">
        <v>25871885.260000002</v>
      </c>
      <c r="J617" s="1" t="s">
        <v>13</v>
      </c>
      <c r="K617" s="1" t="s">
        <v>14</v>
      </c>
    </row>
    <row r="618" spans="1:11" ht="15.75" customHeight="1" x14ac:dyDescent="0.25">
      <c r="A618" s="1" t="s">
        <v>10</v>
      </c>
      <c r="B618" s="1" t="s">
        <v>20</v>
      </c>
      <c r="C618" s="1" t="s">
        <v>39</v>
      </c>
      <c r="D618" s="3">
        <v>44589</v>
      </c>
      <c r="E618" s="1">
        <v>654</v>
      </c>
      <c r="F618" s="1">
        <v>30960.47</v>
      </c>
      <c r="G618" s="1">
        <f t="shared" si="9"/>
        <v>6383922.9000000004</v>
      </c>
      <c r="H618" s="1">
        <v>9761.35</v>
      </c>
      <c r="I618" s="1">
        <v>20248147.379999999</v>
      </c>
      <c r="J618" s="1" t="s">
        <v>13</v>
      </c>
      <c r="K618" s="1" t="s">
        <v>14</v>
      </c>
    </row>
    <row r="619" spans="1:11" ht="15.75" customHeight="1" x14ac:dyDescent="0.25">
      <c r="A619" s="1" t="s">
        <v>32</v>
      </c>
      <c r="B619" s="1" t="s">
        <v>24</v>
      </c>
      <c r="C619" s="1" t="s">
        <v>39</v>
      </c>
      <c r="D619" s="3">
        <v>45280</v>
      </c>
      <c r="E619" s="1">
        <v>490</v>
      </c>
      <c r="F619" s="1">
        <v>23893.95</v>
      </c>
      <c r="G619" s="1">
        <f t="shared" si="9"/>
        <v>2836384.6</v>
      </c>
      <c r="H619" s="1">
        <v>5788.54</v>
      </c>
      <c r="I619" s="1">
        <v>11708035.5</v>
      </c>
      <c r="J619" s="1" t="s">
        <v>19</v>
      </c>
      <c r="K619" s="1" t="s">
        <v>14</v>
      </c>
    </row>
    <row r="620" spans="1:11" ht="15.75" customHeight="1" x14ac:dyDescent="0.25">
      <c r="A620" s="1" t="s">
        <v>35</v>
      </c>
      <c r="B620" s="1" t="s">
        <v>28</v>
      </c>
      <c r="C620" s="1" t="s">
        <v>29</v>
      </c>
      <c r="D620" s="3">
        <v>44778</v>
      </c>
      <c r="E620" s="1">
        <v>825</v>
      </c>
      <c r="F620" s="1">
        <v>42082.19</v>
      </c>
      <c r="G620" s="1">
        <f t="shared" si="9"/>
        <v>4407018</v>
      </c>
      <c r="H620" s="1">
        <v>5341.84</v>
      </c>
      <c r="I620" s="1">
        <v>34717806.75</v>
      </c>
      <c r="J620" s="1" t="s">
        <v>13</v>
      </c>
      <c r="K620" s="1" t="s">
        <v>14</v>
      </c>
    </row>
    <row r="621" spans="1:11" ht="15.75" customHeight="1" x14ac:dyDescent="0.25">
      <c r="A621" s="1" t="s">
        <v>10</v>
      </c>
      <c r="B621" s="1" t="s">
        <v>36</v>
      </c>
      <c r="C621" s="1" t="s">
        <v>34</v>
      </c>
      <c r="D621" s="3">
        <v>44630</v>
      </c>
      <c r="E621" s="1">
        <v>722</v>
      </c>
      <c r="F621" s="1">
        <v>46749.58</v>
      </c>
      <c r="G621" s="1">
        <f t="shared" si="9"/>
        <v>2993570.8400000003</v>
      </c>
      <c r="H621" s="1">
        <v>4146.22</v>
      </c>
      <c r="I621" s="1">
        <v>33753196.759999998</v>
      </c>
      <c r="J621" s="1" t="s">
        <v>22</v>
      </c>
      <c r="K621" s="1" t="s">
        <v>14</v>
      </c>
    </row>
    <row r="622" spans="1:11" ht="15.75" customHeight="1" x14ac:dyDescent="0.25">
      <c r="A622" s="1" t="s">
        <v>35</v>
      </c>
      <c r="B622" s="1" t="s">
        <v>33</v>
      </c>
      <c r="C622" s="1" t="s">
        <v>21</v>
      </c>
      <c r="D622" s="3">
        <v>44599</v>
      </c>
      <c r="E622" s="1">
        <v>313</v>
      </c>
      <c r="F622" s="1">
        <v>21553.66</v>
      </c>
      <c r="G622" s="1">
        <f t="shared" si="9"/>
        <v>2357271.86</v>
      </c>
      <c r="H622" s="1">
        <v>7531.22</v>
      </c>
      <c r="I622" s="1">
        <v>6746295.5800000001</v>
      </c>
      <c r="J622" s="1" t="s">
        <v>22</v>
      </c>
      <c r="K622" s="1" t="s">
        <v>14</v>
      </c>
    </row>
    <row r="623" spans="1:11" ht="15.75" customHeight="1" x14ac:dyDescent="0.25">
      <c r="A623" s="1" t="s">
        <v>18</v>
      </c>
      <c r="B623" s="1" t="s">
        <v>31</v>
      </c>
      <c r="C623" s="1" t="s">
        <v>17</v>
      </c>
      <c r="D623" s="3">
        <v>44649</v>
      </c>
      <c r="E623" s="1">
        <v>337</v>
      </c>
      <c r="F623" s="1">
        <v>15499.43</v>
      </c>
      <c r="G623" s="1">
        <f t="shared" si="9"/>
        <v>1139477.8799999999</v>
      </c>
      <c r="H623" s="1">
        <v>3381.24</v>
      </c>
      <c r="I623" s="1">
        <v>5223307.91</v>
      </c>
      <c r="J623" s="1" t="s">
        <v>13</v>
      </c>
      <c r="K623" s="1" t="s">
        <v>14</v>
      </c>
    </row>
    <row r="624" spans="1:11" ht="15.75" customHeight="1" x14ac:dyDescent="0.25">
      <c r="A624" s="1" t="s">
        <v>40</v>
      </c>
      <c r="B624" s="1" t="s">
        <v>11</v>
      </c>
      <c r="C624" s="1" t="s">
        <v>21</v>
      </c>
      <c r="D624" s="3">
        <v>44384</v>
      </c>
      <c r="E624" s="1">
        <v>626</v>
      </c>
      <c r="F624" s="1">
        <v>42679.03</v>
      </c>
      <c r="G624" s="1">
        <f t="shared" si="9"/>
        <v>4907408.0600000005</v>
      </c>
      <c r="H624" s="1">
        <v>7839.31</v>
      </c>
      <c r="I624" s="1">
        <v>26717072.780000001</v>
      </c>
      <c r="J624" s="1" t="s">
        <v>19</v>
      </c>
      <c r="K624" s="1" t="s">
        <v>14</v>
      </c>
    </row>
    <row r="625" spans="1:11" ht="15.75" customHeight="1" x14ac:dyDescent="0.25">
      <c r="A625" s="1" t="s">
        <v>35</v>
      </c>
      <c r="B625" s="1" t="s">
        <v>31</v>
      </c>
      <c r="C625" s="1" t="s">
        <v>17</v>
      </c>
      <c r="D625" s="3">
        <v>44954</v>
      </c>
      <c r="E625" s="1">
        <v>391</v>
      </c>
      <c r="F625" s="1">
        <v>40770.5</v>
      </c>
      <c r="G625" s="1">
        <f t="shared" si="9"/>
        <v>1613320.7400000002</v>
      </c>
      <c r="H625" s="1">
        <v>4126.1400000000003</v>
      </c>
      <c r="I625" s="1">
        <v>15941265.5</v>
      </c>
      <c r="J625" s="1" t="s">
        <v>41</v>
      </c>
      <c r="K625" s="1" t="s">
        <v>14</v>
      </c>
    </row>
    <row r="626" spans="1:11" ht="15.75" customHeight="1" x14ac:dyDescent="0.25">
      <c r="A626" s="1" t="s">
        <v>32</v>
      </c>
      <c r="B626" s="1" t="s">
        <v>36</v>
      </c>
      <c r="C626" s="1" t="s">
        <v>29</v>
      </c>
      <c r="D626" s="3">
        <v>44109</v>
      </c>
      <c r="E626" s="1">
        <v>445</v>
      </c>
      <c r="F626" s="1">
        <v>20520.439999999999</v>
      </c>
      <c r="G626" s="1">
        <f t="shared" si="9"/>
        <v>2805854.05</v>
      </c>
      <c r="H626" s="1">
        <v>6305.29</v>
      </c>
      <c r="I626" s="1">
        <v>9131595.8000000007</v>
      </c>
      <c r="J626" s="1" t="s">
        <v>13</v>
      </c>
      <c r="K626" s="1" t="s">
        <v>14</v>
      </c>
    </row>
    <row r="627" spans="1:11" ht="15.75" customHeight="1" x14ac:dyDescent="0.25">
      <c r="A627" s="1" t="s">
        <v>32</v>
      </c>
      <c r="B627" s="1" t="s">
        <v>16</v>
      </c>
      <c r="C627" s="1" t="s">
        <v>34</v>
      </c>
      <c r="D627" s="3">
        <v>44373</v>
      </c>
      <c r="E627" s="1">
        <v>627</v>
      </c>
      <c r="F627" s="1">
        <v>28634.29</v>
      </c>
      <c r="G627" s="1">
        <f t="shared" si="9"/>
        <v>3970916.4</v>
      </c>
      <c r="H627" s="1">
        <v>6333.2</v>
      </c>
      <c r="I627" s="1">
        <v>17953699.829999998</v>
      </c>
      <c r="J627" s="1" t="s">
        <v>22</v>
      </c>
      <c r="K627" s="1" t="s">
        <v>14</v>
      </c>
    </row>
    <row r="628" spans="1:11" ht="15.75" customHeight="1" x14ac:dyDescent="0.25">
      <c r="A628" s="1" t="s">
        <v>15</v>
      </c>
      <c r="B628" s="1" t="s">
        <v>38</v>
      </c>
      <c r="C628" s="1" t="s">
        <v>30</v>
      </c>
      <c r="D628" s="3">
        <v>43881</v>
      </c>
      <c r="E628" s="1">
        <v>298</v>
      </c>
      <c r="F628" s="1">
        <v>29848.18</v>
      </c>
      <c r="G628" s="1">
        <f t="shared" si="9"/>
        <v>742562.3600000001</v>
      </c>
      <c r="H628" s="1">
        <v>2491.8200000000002</v>
      </c>
      <c r="I628" s="1">
        <v>8894757.6400000006</v>
      </c>
      <c r="J628" s="1" t="s">
        <v>19</v>
      </c>
      <c r="K628" s="1" t="s">
        <v>14</v>
      </c>
    </row>
    <row r="629" spans="1:11" ht="15.75" customHeight="1" x14ac:dyDescent="0.25">
      <c r="A629" s="1" t="s">
        <v>10</v>
      </c>
      <c r="B629" s="1" t="s">
        <v>11</v>
      </c>
      <c r="C629" s="1" t="s">
        <v>17</v>
      </c>
      <c r="D629" s="3">
        <v>44575</v>
      </c>
      <c r="E629" s="1">
        <v>579</v>
      </c>
      <c r="F629" s="1">
        <v>46260.7</v>
      </c>
      <c r="G629" s="1">
        <f t="shared" si="9"/>
        <v>2240631.5699999998</v>
      </c>
      <c r="H629" s="1">
        <v>3869.83</v>
      </c>
      <c r="I629" s="1">
        <v>26784945.300000001</v>
      </c>
      <c r="J629" s="1" t="s">
        <v>19</v>
      </c>
      <c r="K629" s="1" t="s">
        <v>14</v>
      </c>
    </row>
    <row r="630" spans="1:11" ht="15.75" customHeight="1" x14ac:dyDescent="0.25">
      <c r="A630" s="1" t="s">
        <v>40</v>
      </c>
      <c r="B630" s="1" t="s">
        <v>24</v>
      </c>
      <c r="C630" s="1" t="s">
        <v>25</v>
      </c>
      <c r="D630" s="3">
        <v>44241</v>
      </c>
      <c r="E630" s="1">
        <v>415</v>
      </c>
      <c r="F630" s="1">
        <v>45905.279999999999</v>
      </c>
      <c r="G630" s="1">
        <f t="shared" si="9"/>
        <v>3017543.8499999996</v>
      </c>
      <c r="H630" s="1">
        <v>7271.19</v>
      </c>
      <c r="I630" s="1">
        <v>19050691.199999999</v>
      </c>
      <c r="J630" s="1" t="s">
        <v>13</v>
      </c>
      <c r="K630" s="1" t="s">
        <v>14</v>
      </c>
    </row>
    <row r="631" spans="1:11" ht="15.75" customHeight="1" x14ac:dyDescent="0.25">
      <c r="A631" s="1" t="s">
        <v>15</v>
      </c>
      <c r="B631" s="1" t="s">
        <v>28</v>
      </c>
      <c r="C631" s="1" t="s">
        <v>17</v>
      </c>
      <c r="D631" s="3">
        <v>44524</v>
      </c>
      <c r="E631" s="1">
        <v>840</v>
      </c>
      <c r="F631" s="1">
        <v>49351.45</v>
      </c>
      <c r="G631" s="1">
        <f t="shared" si="9"/>
        <v>3842714.4</v>
      </c>
      <c r="H631" s="1">
        <v>4574.66</v>
      </c>
      <c r="I631" s="1">
        <v>41455218</v>
      </c>
      <c r="J631" s="1" t="s">
        <v>13</v>
      </c>
      <c r="K631" s="1" t="s">
        <v>14</v>
      </c>
    </row>
    <row r="632" spans="1:11" ht="15.75" customHeight="1" x14ac:dyDescent="0.25">
      <c r="A632" s="1" t="s">
        <v>40</v>
      </c>
      <c r="B632" s="1" t="s">
        <v>24</v>
      </c>
      <c r="C632" s="1" t="s">
        <v>37</v>
      </c>
      <c r="D632" s="3">
        <v>44253</v>
      </c>
      <c r="E632" s="1">
        <v>376</v>
      </c>
      <c r="F632" s="1">
        <v>35980.93</v>
      </c>
      <c r="G632" s="1">
        <f t="shared" si="9"/>
        <v>2846857.68</v>
      </c>
      <c r="H632" s="1">
        <v>7571.43</v>
      </c>
      <c r="I632" s="1">
        <v>13528829.68</v>
      </c>
      <c r="J632" s="1" t="s">
        <v>13</v>
      </c>
      <c r="K632" s="1" t="s">
        <v>14</v>
      </c>
    </row>
    <row r="633" spans="1:11" ht="15.75" customHeight="1" x14ac:dyDescent="0.25">
      <c r="A633" s="1" t="s">
        <v>23</v>
      </c>
      <c r="B633" s="1" t="s">
        <v>38</v>
      </c>
      <c r="C633" s="1" t="s">
        <v>34</v>
      </c>
      <c r="D633" s="3">
        <v>44832</v>
      </c>
      <c r="E633" s="1">
        <v>969</v>
      </c>
      <c r="F633" s="1">
        <v>33912.199999999997</v>
      </c>
      <c r="G633" s="1">
        <f t="shared" si="9"/>
        <v>6440555.4000000004</v>
      </c>
      <c r="H633" s="1">
        <v>6646.6</v>
      </c>
      <c r="I633" s="1">
        <v>32860921.800000001</v>
      </c>
      <c r="J633" s="1" t="s">
        <v>13</v>
      </c>
      <c r="K633" s="1" t="s">
        <v>14</v>
      </c>
    </row>
    <row r="634" spans="1:11" ht="15.75" customHeight="1" x14ac:dyDescent="0.25">
      <c r="A634" s="1" t="s">
        <v>35</v>
      </c>
      <c r="B634" s="1" t="s">
        <v>11</v>
      </c>
      <c r="C634" s="1" t="s">
        <v>29</v>
      </c>
      <c r="D634" s="3">
        <v>43998</v>
      </c>
      <c r="E634" s="1">
        <v>647</v>
      </c>
      <c r="F634" s="1">
        <v>40768.559999999998</v>
      </c>
      <c r="G634" s="1">
        <f t="shared" si="9"/>
        <v>5727276.3499999996</v>
      </c>
      <c r="H634" s="1">
        <v>8852.0499999999993</v>
      </c>
      <c r="I634" s="1">
        <v>26377258.32</v>
      </c>
      <c r="J634" s="1" t="s">
        <v>41</v>
      </c>
      <c r="K634" s="1" t="s">
        <v>14</v>
      </c>
    </row>
    <row r="635" spans="1:11" ht="15.75" customHeight="1" x14ac:dyDescent="0.25">
      <c r="A635" s="1" t="s">
        <v>32</v>
      </c>
      <c r="B635" s="1" t="s">
        <v>11</v>
      </c>
      <c r="C635" s="1" t="s">
        <v>29</v>
      </c>
      <c r="D635" s="3">
        <v>44553</v>
      </c>
      <c r="E635" s="1">
        <v>188</v>
      </c>
      <c r="F635" s="1">
        <v>38387.230000000003</v>
      </c>
      <c r="G635" s="1">
        <f t="shared" si="9"/>
        <v>1839705.96</v>
      </c>
      <c r="H635" s="1">
        <v>9785.67</v>
      </c>
      <c r="I635" s="1">
        <v>7216799.2400000002</v>
      </c>
      <c r="J635" s="1" t="s">
        <v>19</v>
      </c>
      <c r="K635" s="1" t="s">
        <v>14</v>
      </c>
    </row>
    <row r="636" spans="1:11" ht="15.75" customHeight="1" x14ac:dyDescent="0.25">
      <c r="A636" s="1" t="s">
        <v>23</v>
      </c>
      <c r="B636" s="1" t="s">
        <v>20</v>
      </c>
      <c r="C636" s="1" t="s">
        <v>21</v>
      </c>
      <c r="D636" s="3">
        <v>45017</v>
      </c>
      <c r="E636" s="1">
        <v>108</v>
      </c>
      <c r="F636" s="1">
        <v>34228.639999999999</v>
      </c>
      <c r="G636" s="1">
        <f t="shared" si="9"/>
        <v>1041702.1199999999</v>
      </c>
      <c r="H636" s="1">
        <v>9645.39</v>
      </c>
      <c r="I636" s="1">
        <v>3696693.12</v>
      </c>
      <c r="J636" s="1" t="s">
        <v>13</v>
      </c>
      <c r="K636" s="1" t="s">
        <v>14</v>
      </c>
    </row>
    <row r="637" spans="1:11" ht="15.75" customHeight="1" x14ac:dyDescent="0.25">
      <c r="A637" s="1" t="s">
        <v>18</v>
      </c>
      <c r="B637" s="1" t="s">
        <v>36</v>
      </c>
      <c r="C637" s="1" t="s">
        <v>29</v>
      </c>
      <c r="D637" s="3">
        <v>44271</v>
      </c>
      <c r="E637" s="1">
        <v>275</v>
      </c>
      <c r="F637" s="1">
        <v>21247.69</v>
      </c>
      <c r="G637" s="1">
        <f t="shared" si="9"/>
        <v>1450237.25</v>
      </c>
      <c r="H637" s="1">
        <v>5273.59</v>
      </c>
      <c r="I637" s="1">
        <v>5843114.75</v>
      </c>
      <c r="J637" s="1" t="s">
        <v>13</v>
      </c>
      <c r="K637" s="1" t="s">
        <v>14</v>
      </c>
    </row>
    <row r="638" spans="1:11" ht="15.75" customHeight="1" x14ac:dyDescent="0.25">
      <c r="A638" s="1" t="s">
        <v>23</v>
      </c>
      <c r="B638" s="1" t="s">
        <v>20</v>
      </c>
      <c r="C638" s="1" t="s">
        <v>39</v>
      </c>
      <c r="D638" s="3">
        <v>45151</v>
      </c>
      <c r="E638" s="1">
        <v>234</v>
      </c>
      <c r="F638" s="1">
        <v>43772.23</v>
      </c>
      <c r="G638" s="1">
        <f t="shared" si="9"/>
        <v>1514557.98</v>
      </c>
      <c r="H638" s="1">
        <v>6472.47</v>
      </c>
      <c r="I638" s="1">
        <v>10242701.82</v>
      </c>
      <c r="J638" s="1" t="s">
        <v>13</v>
      </c>
      <c r="K638" s="1" t="s">
        <v>14</v>
      </c>
    </row>
    <row r="639" spans="1:11" ht="15.75" customHeight="1" x14ac:dyDescent="0.25">
      <c r="A639" s="1" t="s">
        <v>42</v>
      </c>
      <c r="B639" s="1" t="s">
        <v>33</v>
      </c>
      <c r="C639" s="1" t="s">
        <v>27</v>
      </c>
      <c r="D639" s="3">
        <v>44748</v>
      </c>
      <c r="E639" s="1">
        <v>181</v>
      </c>
      <c r="F639" s="1">
        <v>46007.28</v>
      </c>
      <c r="G639" s="1">
        <f t="shared" si="9"/>
        <v>1754340.69</v>
      </c>
      <c r="H639" s="1">
        <v>9692.49</v>
      </c>
      <c r="I639" s="1">
        <v>8327317.6799999997</v>
      </c>
      <c r="J639" s="1" t="s">
        <v>13</v>
      </c>
      <c r="K639" s="1" t="s">
        <v>14</v>
      </c>
    </row>
    <row r="640" spans="1:11" ht="15.75" customHeight="1" x14ac:dyDescent="0.25">
      <c r="A640" s="1" t="s">
        <v>23</v>
      </c>
      <c r="B640" s="1" t="s">
        <v>26</v>
      </c>
      <c r="C640" s="1" t="s">
        <v>21</v>
      </c>
      <c r="D640" s="3">
        <v>44267</v>
      </c>
      <c r="E640" s="1">
        <v>750</v>
      </c>
      <c r="F640" s="1">
        <v>48870.19</v>
      </c>
      <c r="G640" s="1">
        <f t="shared" si="9"/>
        <v>7106077.5</v>
      </c>
      <c r="H640" s="1">
        <v>9474.77</v>
      </c>
      <c r="I640" s="1">
        <v>36652642.5</v>
      </c>
      <c r="J640" s="1" t="s">
        <v>13</v>
      </c>
      <c r="K640" s="1" t="s">
        <v>14</v>
      </c>
    </row>
    <row r="641" spans="1:11" ht="15.75" customHeight="1" x14ac:dyDescent="0.25">
      <c r="A641" s="1" t="s">
        <v>18</v>
      </c>
      <c r="B641" s="1" t="s">
        <v>16</v>
      </c>
      <c r="C641" s="1" t="s">
        <v>12</v>
      </c>
      <c r="D641" s="3">
        <v>44974</v>
      </c>
      <c r="E641" s="1">
        <v>611</v>
      </c>
      <c r="F641" s="1">
        <v>21839.94</v>
      </c>
      <c r="G641" s="1">
        <f t="shared" si="9"/>
        <v>4289574.38</v>
      </c>
      <c r="H641" s="1">
        <v>7020.58</v>
      </c>
      <c r="I641" s="1">
        <v>13344203.34</v>
      </c>
      <c r="J641" s="1" t="s">
        <v>19</v>
      </c>
      <c r="K641" s="1" t="s">
        <v>14</v>
      </c>
    </row>
    <row r="642" spans="1:11" ht="15.75" customHeight="1" x14ac:dyDescent="0.25">
      <c r="A642" s="1" t="s">
        <v>18</v>
      </c>
      <c r="B642" s="1" t="s">
        <v>26</v>
      </c>
      <c r="C642" s="1" t="s">
        <v>29</v>
      </c>
      <c r="D642" s="3">
        <v>44231</v>
      </c>
      <c r="E642" s="1">
        <v>541</v>
      </c>
      <c r="F642" s="1">
        <v>49593.68</v>
      </c>
      <c r="G642" s="1">
        <f t="shared" si="9"/>
        <v>3131832.77</v>
      </c>
      <c r="H642" s="1">
        <v>5788.97</v>
      </c>
      <c r="I642" s="1">
        <v>26830180.879999999</v>
      </c>
      <c r="J642" s="1" t="s">
        <v>13</v>
      </c>
      <c r="K642" s="1" t="s">
        <v>14</v>
      </c>
    </row>
    <row r="643" spans="1:11" ht="15.75" customHeight="1" x14ac:dyDescent="0.25">
      <c r="A643" s="1" t="s">
        <v>15</v>
      </c>
      <c r="B643" s="1" t="s">
        <v>36</v>
      </c>
      <c r="C643" s="1" t="s">
        <v>12</v>
      </c>
      <c r="D643" s="3">
        <v>44162</v>
      </c>
      <c r="E643" s="1">
        <v>641</v>
      </c>
      <c r="F643" s="1">
        <v>36577.96</v>
      </c>
      <c r="G643" s="1">
        <f t="shared" ref="G643:G706" si="10">PRODUCT(H643,E643)</f>
        <v>4807980.75</v>
      </c>
      <c r="H643" s="1">
        <v>7500.75</v>
      </c>
      <c r="I643" s="1">
        <v>23446472.359999999</v>
      </c>
      <c r="J643" s="1" t="s">
        <v>22</v>
      </c>
      <c r="K643" s="1" t="s">
        <v>14</v>
      </c>
    </row>
    <row r="644" spans="1:11" ht="15.75" customHeight="1" x14ac:dyDescent="0.25">
      <c r="A644" s="1" t="s">
        <v>40</v>
      </c>
      <c r="B644" s="1" t="s">
        <v>20</v>
      </c>
      <c r="C644" s="1" t="s">
        <v>25</v>
      </c>
      <c r="D644" s="3">
        <v>44027</v>
      </c>
      <c r="E644" s="1">
        <v>250</v>
      </c>
      <c r="F644" s="1">
        <v>19006.96</v>
      </c>
      <c r="G644" s="1">
        <f t="shared" si="10"/>
        <v>2076920</v>
      </c>
      <c r="H644" s="1">
        <v>8307.68</v>
      </c>
      <c r="I644" s="1">
        <v>4751740</v>
      </c>
      <c r="J644" s="1" t="s">
        <v>41</v>
      </c>
      <c r="K644" s="1" t="s">
        <v>14</v>
      </c>
    </row>
    <row r="645" spans="1:11" ht="15.75" customHeight="1" x14ac:dyDescent="0.25">
      <c r="A645" s="1" t="s">
        <v>40</v>
      </c>
      <c r="B645" s="1" t="s">
        <v>24</v>
      </c>
      <c r="C645" s="1" t="s">
        <v>12</v>
      </c>
      <c r="D645" s="3">
        <v>44918</v>
      </c>
      <c r="E645" s="1">
        <v>354</v>
      </c>
      <c r="F645" s="1">
        <v>29803.5</v>
      </c>
      <c r="G645" s="1">
        <f t="shared" si="10"/>
        <v>3148355.64</v>
      </c>
      <c r="H645" s="1">
        <v>8893.66</v>
      </c>
      <c r="I645" s="1">
        <v>10550439</v>
      </c>
      <c r="J645" s="1" t="s">
        <v>22</v>
      </c>
      <c r="K645" s="1" t="s">
        <v>14</v>
      </c>
    </row>
    <row r="646" spans="1:11" ht="15.75" customHeight="1" x14ac:dyDescent="0.25">
      <c r="A646" s="1" t="s">
        <v>10</v>
      </c>
      <c r="B646" s="1" t="s">
        <v>16</v>
      </c>
      <c r="C646" s="1" t="s">
        <v>21</v>
      </c>
      <c r="D646" s="3">
        <v>44767</v>
      </c>
      <c r="E646" s="1">
        <v>304</v>
      </c>
      <c r="F646" s="1">
        <v>35413.74</v>
      </c>
      <c r="G646" s="1">
        <f t="shared" si="10"/>
        <v>788797.92</v>
      </c>
      <c r="H646" s="1">
        <v>2594.73</v>
      </c>
      <c r="I646" s="1">
        <v>10765776.960000001</v>
      </c>
      <c r="J646" s="1" t="s">
        <v>13</v>
      </c>
      <c r="K646" s="1" t="s">
        <v>14</v>
      </c>
    </row>
    <row r="647" spans="1:11" ht="15.75" customHeight="1" x14ac:dyDescent="0.25">
      <c r="A647" s="1" t="s">
        <v>40</v>
      </c>
      <c r="B647" s="1" t="s">
        <v>24</v>
      </c>
      <c r="C647" s="1" t="s">
        <v>37</v>
      </c>
      <c r="D647" s="3">
        <v>43864</v>
      </c>
      <c r="E647" s="1">
        <v>121</v>
      </c>
      <c r="F647" s="1">
        <v>49472.480000000003</v>
      </c>
      <c r="G647" s="1">
        <f t="shared" si="10"/>
        <v>335522.11</v>
      </c>
      <c r="H647" s="1">
        <v>2772.91</v>
      </c>
      <c r="I647" s="1">
        <v>5986170.0800000001</v>
      </c>
      <c r="J647" s="1" t="s">
        <v>19</v>
      </c>
      <c r="K647" s="1" t="s">
        <v>14</v>
      </c>
    </row>
    <row r="648" spans="1:11" ht="15.75" customHeight="1" x14ac:dyDescent="0.25">
      <c r="A648" s="1" t="s">
        <v>40</v>
      </c>
      <c r="B648" s="1" t="s">
        <v>24</v>
      </c>
      <c r="C648" s="1" t="s">
        <v>12</v>
      </c>
      <c r="D648" s="3">
        <v>44835</v>
      </c>
      <c r="E648" s="1">
        <v>609</v>
      </c>
      <c r="F648" s="1">
        <v>26243.24</v>
      </c>
      <c r="G648" s="1">
        <f t="shared" si="10"/>
        <v>1331371.44</v>
      </c>
      <c r="H648" s="1">
        <v>2186.16</v>
      </c>
      <c r="I648" s="1">
        <v>15982133.16</v>
      </c>
      <c r="J648" s="1" t="s">
        <v>41</v>
      </c>
      <c r="K648" s="1" t="s">
        <v>14</v>
      </c>
    </row>
    <row r="649" spans="1:11" ht="15.75" customHeight="1" x14ac:dyDescent="0.25">
      <c r="A649" s="1" t="s">
        <v>35</v>
      </c>
      <c r="B649" s="1" t="s">
        <v>31</v>
      </c>
      <c r="C649" s="1" t="s">
        <v>34</v>
      </c>
      <c r="D649" s="3">
        <v>43954</v>
      </c>
      <c r="E649" s="1">
        <v>303</v>
      </c>
      <c r="F649" s="1">
        <v>16552.77</v>
      </c>
      <c r="G649" s="1">
        <f t="shared" si="10"/>
        <v>735290.1</v>
      </c>
      <c r="H649" s="1">
        <v>2426.6999999999998</v>
      </c>
      <c r="I649" s="1">
        <v>5015489.3099999996</v>
      </c>
      <c r="J649" s="1" t="s">
        <v>13</v>
      </c>
      <c r="K649" s="1" t="s">
        <v>14</v>
      </c>
    </row>
    <row r="650" spans="1:11" ht="15.75" customHeight="1" x14ac:dyDescent="0.25">
      <c r="A650" s="1" t="s">
        <v>42</v>
      </c>
      <c r="B650" s="1" t="s">
        <v>11</v>
      </c>
      <c r="C650" s="1" t="s">
        <v>27</v>
      </c>
      <c r="D650" s="3">
        <v>44707</v>
      </c>
      <c r="E650" s="1">
        <v>651</v>
      </c>
      <c r="F650" s="1">
        <v>23667.26</v>
      </c>
      <c r="G650" s="1">
        <f t="shared" si="10"/>
        <v>4300597.1400000006</v>
      </c>
      <c r="H650" s="1">
        <v>6606.14</v>
      </c>
      <c r="I650" s="1">
        <v>15407386.26</v>
      </c>
      <c r="J650" s="1" t="s">
        <v>13</v>
      </c>
      <c r="K650" s="1" t="s">
        <v>14</v>
      </c>
    </row>
    <row r="651" spans="1:11" ht="15.75" customHeight="1" x14ac:dyDescent="0.25">
      <c r="A651" s="1" t="s">
        <v>10</v>
      </c>
      <c r="B651" s="1" t="s">
        <v>11</v>
      </c>
      <c r="C651" s="1" t="s">
        <v>37</v>
      </c>
      <c r="D651" s="3">
        <v>44124</v>
      </c>
      <c r="E651" s="1">
        <v>860</v>
      </c>
      <c r="F651" s="1">
        <v>47901.59</v>
      </c>
      <c r="G651" s="1">
        <f t="shared" si="10"/>
        <v>8278824.4000000004</v>
      </c>
      <c r="H651" s="1">
        <v>9626.5400000000009</v>
      </c>
      <c r="I651" s="1">
        <v>41195367.399999999</v>
      </c>
      <c r="J651" s="1" t="s">
        <v>41</v>
      </c>
      <c r="K651" s="1" t="s">
        <v>14</v>
      </c>
    </row>
    <row r="652" spans="1:11" ht="15.75" customHeight="1" x14ac:dyDescent="0.25">
      <c r="A652" s="1" t="s">
        <v>18</v>
      </c>
      <c r="B652" s="1" t="s">
        <v>20</v>
      </c>
      <c r="C652" s="1" t="s">
        <v>25</v>
      </c>
      <c r="D652" s="3">
        <v>44022</v>
      </c>
      <c r="E652" s="1">
        <v>144</v>
      </c>
      <c r="F652" s="1">
        <v>19564.37</v>
      </c>
      <c r="G652" s="1">
        <f t="shared" si="10"/>
        <v>1404110.8800000001</v>
      </c>
      <c r="H652" s="1">
        <v>9750.77</v>
      </c>
      <c r="I652" s="1">
        <v>2817269.28</v>
      </c>
      <c r="J652" s="1" t="s">
        <v>13</v>
      </c>
      <c r="K652" s="1" t="s">
        <v>14</v>
      </c>
    </row>
    <row r="653" spans="1:11" ht="15.75" customHeight="1" x14ac:dyDescent="0.25">
      <c r="A653" s="1" t="s">
        <v>40</v>
      </c>
      <c r="B653" s="1" t="s">
        <v>20</v>
      </c>
      <c r="C653" s="1" t="s">
        <v>37</v>
      </c>
      <c r="D653" s="3">
        <v>45096</v>
      </c>
      <c r="E653" s="1">
        <v>878</v>
      </c>
      <c r="F653" s="1">
        <v>38183.620000000003</v>
      </c>
      <c r="G653" s="1">
        <f t="shared" si="10"/>
        <v>4418526.22</v>
      </c>
      <c r="H653" s="1">
        <v>5032.49</v>
      </c>
      <c r="I653" s="1">
        <v>33525218.359999999</v>
      </c>
      <c r="J653" s="1" t="s">
        <v>13</v>
      </c>
      <c r="K653" s="1" t="s">
        <v>14</v>
      </c>
    </row>
    <row r="654" spans="1:11" ht="15.75" customHeight="1" x14ac:dyDescent="0.25">
      <c r="A654" s="1" t="s">
        <v>40</v>
      </c>
      <c r="B654" s="1" t="s">
        <v>16</v>
      </c>
      <c r="C654" s="1" t="s">
        <v>30</v>
      </c>
      <c r="D654" s="3">
        <v>43903</v>
      </c>
      <c r="E654" s="1">
        <v>910</v>
      </c>
      <c r="F654" s="1">
        <v>34668.65</v>
      </c>
      <c r="G654" s="1">
        <f t="shared" si="10"/>
        <v>3046634.5</v>
      </c>
      <c r="H654" s="1">
        <v>3347.95</v>
      </c>
      <c r="I654" s="1">
        <v>31548471.5</v>
      </c>
      <c r="J654" s="1" t="s">
        <v>19</v>
      </c>
      <c r="K654" s="1" t="s">
        <v>14</v>
      </c>
    </row>
    <row r="655" spans="1:11" ht="15.75" customHeight="1" x14ac:dyDescent="0.25">
      <c r="A655" s="1" t="s">
        <v>32</v>
      </c>
      <c r="B655" s="1" t="s">
        <v>26</v>
      </c>
      <c r="C655" s="1" t="s">
        <v>30</v>
      </c>
      <c r="D655" s="3">
        <v>45290</v>
      </c>
      <c r="E655" s="1">
        <v>128</v>
      </c>
      <c r="F655" s="1">
        <v>13118.57</v>
      </c>
      <c r="G655" s="1">
        <f t="shared" si="10"/>
        <v>1011343.36</v>
      </c>
      <c r="H655" s="1">
        <v>7901.12</v>
      </c>
      <c r="I655" s="1">
        <v>1679176.96</v>
      </c>
      <c r="J655" s="1" t="s">
        <v>13</v>
      </c>
      <c r="K655" s="1" t="s">
        <v>14</v>
      </c>
    </row>
    <row r="656" spans="1:11" ht="15.75" customHeight="1" x14ac:dyDescent="0.25">
      <c r="A656" s="1" t="s">
        <v>10</v>
      </c>
      <c r="B656" s="1" t="s">
        <v>26</v>
      </c>
      <c r="C656" s="1" t="s">
        <v>21</v>
      </c>
      <c r="D656" s="3">
        <v>44294</v>
      </c>
      <c r="E656" s="1">
        <v>424</v>
      </c>
      <c r="F656" s="1">
        <v>15631.78</v>
      </c>
      <c r="G656" s="1">
        <f t="shared" si="10"/>
        <v>2933507.5999999996</v>
      </c>
      <c r="H656" s="1">
        <v>6918.65</v>
      </c>
      <c r="I656" s="1">
        <v>6627874.7199999997</v>
      </c>
      <c r="J656" s="1" t="s">
        <v>13</v>
      </c>
      <c r="K656" s="1" t="s">
        <v>14</v>
      </c>
    </row>
    <row r="657" spans="1:11" ht="15.75" customHeight="1" x14ac:dyDescent="0.25">
      <c r="A657" s="1" t="s">
        <v>35</v>
      </c>
      <c r="B657" s="1" t="s">
        <v>20</v>
      </c>
      <c r="C657" s="1" t="s">
        <v>30</v>
      </c>
      <c r="D657" s="3">
        <v>44180</v>
      </c>
      <c r="E657" s="1">
        <v>824</v>
      </c>
      <c r="F657" s="1">
        <v>25390.880000000001</v>
      </c>
      <c r="G657" s="1">
        <f t="shared" si="10"/>
        <v>7228952</v>
      </c>
      <c r="H657" s="1">
        <v>8773</v>
      </c>
      <c r="I657" s="1">
        <v>20922085.120000001</v>
      </c>
      <c r="J657" s="1" t="s">
        <v>13</v>
      </c>
      <c r="K657" s="1" t="s">
        <v>14</v>
      </c>
    </row>
    <row r="658" spans="1:11" ht="15.75" customHeight="1" x14ac:dyDescent="0.25">
      <c r="A658" s="1" t="s">
        <v>23</v>
      </c>
      <c r="B658" s="1" t="s">
        <v>26</v>
      </c>
      <c r="C658" s="1" t="s">
        <v>25</v>
      </c>
      <c r="D658" s="3">
        <v>44345</v>
      </c>
      <c r="E658" s="1">
        <v>386</v>
      </c>
      <c r="F658" s="1">
        <v>12324.08</v>
      </c>
      <c r="G658" s="1">
        <f t="shared" si="10"/>
        <v>3328809.9600000004</v>
      </c>
      <c r="H658" s="1">
        <v>8623.86</v>
      </c>
      <c r="I658" s="1">
        <v>4757094.88</v>
      </c>
      <c r="J658" s="1" t="s">
        <v>13</v>
      </c>
      <c r="K658" s="1" t="s">
        <v>14</v>
      </c>
    </row>
    <row r="659" spans="1:11" ht="15.75" customHeight="1" x14ac:dyDescent="0.25">
      <c r="A659" s="1" t="s">
        <v>32</v>
      </c>
      <c r="B659" s="1" t="s">
        <v>38</v>
      </c>
      <c r="C659" s="1" t="s">
        <v>21</v>
      </c>
      <c r="D659" s="3">
        <v>44917</v>
      </c>
      <c r="E659" s="1">
        <v>197</v>
      </c>
      <c r="F659" s="1">
        <v>32460.959999999999</v>
      </c>
      <c r="G659" s="1">
        <f t="shared" si="10"/>
        <v>682015.97000000009</v>
      </c>
      <c r="H659" s="1">
        <v>3462.01</v>
      </c>
      <c r="I659" s="1">
        <v>6394809.1200000001</v>
      </c>
      <c r="J659" s="1" t="s">
        <v>13</v>
      </c>
      <c r="K659" s="1" t="s">
        <v>14</v>
      </c>
    </row>
    <row r="660" spans="1:11" ht="15.75" customHeight="1" x14ac:dyDescent="0.25">
      <c r="A660" s="1" t="s">
        <v>15</v>
      </c>
      <c r="B660" s="1" t="s">
        <v>33</v>
      </c>
      <c r="C660" s="1" t="s">
        <v>37</v>
      </c>
      <c r="D660" s="3">
        <v>44772</v>
      </c>
      <c r="E660" s="1">
        <v>493</v>
      </c>
      <c r="F660" s="1">
        <v>39934.19</v>
      </c>
      <c r="G660" s="1">
        <f t="shared" si="10"/>
        <v>2455795.69</v>
      </c>
      <c r="H660" s="1">
        <v>4981.33</v>
      </c>
      <c r="I660" s="1">
        <v>19687555.670000002</v>
      </c>
      <c r="J660" s="1" t="s">
        <v>19</v>
      </c>
      <c r="K660" s="1" t="s">
        <v>14</v>
      </c>
    </row>
    <row r="661" spans="1:11" ht="15.75" customHeight="1" x14ac:dyDescent="0.25">
      <c r="A661" s="1" t="s">
        <v>40</v>
      </c>
      <c r="B661" s="1" t="s">
        <v>11</v>
      </c>
      <c r="C661" s="1" t="s">
        <v>37</v>
      </c>
      <c r="D661" s="3">
        <v>44302</v>
      </c>
      <c r="E661" s="1">
        <v>337</v>
      </c>
      <c r="F661" s="1">
        <v>46796.4</v>
      </c>
      <c r="G661" s="1">
        <f t="shared" si="10"/>
        <v>1342998.92</v>
      </c>
      <c r="H661" s="1">
        <v>3985.16</v>
      </c>
      <c r="I661" s="1">
        <v>15770386.800000001</v>
      </c>
      <c r="J661" s="1" t="s">
        <v>41</v>
      </c>
      <c r="K661" s="1" t="s">
        <v>14</v>
      </c>
    </row>
    <row r="662" spans="1:11" ht="15.75" customHeight="1" x14ac:dyDescent="0.25">
      <c r="A662" s="1" t="s">
        <v>32</v>
      </c>
      <c r="B662" s="1" t="s">
        <v>11</v>
      </c>
      <c r="C662" s="1" t="s">
        <v>39</v>
      </c>
      <c r="D662" s="3">
        <v>43839</v>
      </c>
      <c r="E662" s="1">
        <v>747</v>
      </c>
      <c r="F662" s="1">
        <v>32440.35</v>
      </c>
      <c r="G662" s="1">
        <f t="shared" si="10"/>
        <v>5504613.1200000001</v>
      </c>
      <c r="H662" s="1">
        <v>7368.96</v>
      </c>
      <c r="I662" s="1">
        <v>24232941.449999999</v>
      </c>
      <c r="J662" s="1" t="s">
        <v>13</v>
      </c>
      <c r="K662" s="1" t="s">
        <v>14</v>
      </c>
    </row>
    <row r="663" spans="1:11" ht="15.75" customHeight="1" x14ac:dyDescent="0.25">
      <c r="A663" s="1" t="s">
        <v>18</v>
      </c>
      <c r="B663" s="1" t="s">
        <v>16</v>
      </c>
      <c r="C663" s="1" t="s">
        <v>34</v>
      </c>
      <c r="D663" s="3">
        <v>44109</v>
      </c>
      <c r="E663" s="1">
        <v>871</v>
      </c>
      <c r="F663" s="1">
        <v>41177</v>
      </c>
      <c r="G663" s="1">
        <f t="shared" si="10"/>
        <v>7964798.5300000003</v>
      </c>
      <c r="H663" s="1">
        <v>9144.43</v>
      </c>
      <c r="I663" s="1">
        <v>35865167</v>
      </c>
      <c r="J663" s="1" t="s">
        <v>13</v>
      </c>
      <c r="K663" s="1" t="s">
        <v>14</v>
      </c>
    </row>
    <row r="664" spans="1:11" ht="15.75" customHeight="1" x14ac:dyDescent="0.25">
      <c r="A664" s="1" t="s">
        <v>15</v>
      </c>
      <c r="B664" s="1" t="s">
        <v>36</v>
      </c>
      <c r="C664" s="1" t="s">
        <v>30</v>
      </c>
      <c r="D664" s="3">
        <v>44038</v>
      </c>
      <c r="E664" s="1">
        <v>396</v>
      </c>
      <c r="F664" s="1">
        <v>29664</v>
      </c>
      <c r="G664" s="1">
        <f t="shared" si="10"/>
        <v>2687434.1999999997</v>
      </c>
      <c r="H664" s="1">
        <v>6786.45</v>
      </c>
      <c r="I664" s="1">
        <v>11746944</v>
      </c>
      <c r="J664" s="1" t="s">
        <v>41</v>
      </c>
      <c r="K664" s="1" t="s">
        <v>14</v>
      </c>
    </row>
    <row r="665" spans="1:11" ht="15.75" customHeight="1" x14ac:dyDescent="0.25">
      <c r="A665" s="1" t="s">
        <v>18</v>
      </c>
      <c r="B665" s="1" t="s">
        <v>31</v>
      </c>
      <c r="C665" s="1" t="s">
        <v>27</v>
      </c>
      <c r="D665" s="3">
        <v>45061</v>
      </c>
      <c r="E665" s="1">
        <v>684</v>
      </c>
      <c r="F665" s="1">
        <v>19040.759999999998</v>
      </c>
      <c r="G665" s="1">
        <f t="shared" si="10"/>
        <v>3147747.48</v>
      </c>
      <c r="H665" s="1">
        <v>4601.97</v>
      </c>
      <c r="I665" s="1">
        <v>13023879.84</v>
      </c>
      <c r="J665" s="1" t="s">
        <v>22</v>
      </c>
      <c r="K665" s="1" t="s">
        <v>14</v>
      </c>
    </row>
    <row r="666" spans="1:11" ht="15.75" customHeight="1" x14ac:dyDescent="0.25">
      <c r="A666" s="1" t="s">
        <v>35</v>
      </c>
      <c r="B666" s="1" t="s">
        <v>31</v>
      </c>
      <c r="C666" s="1" t="s">
        <v>27</v>
      </c>
      <c r="D666" s="3">
        <v>45206</v>
      </c>
      <c r="E666" s="1">
        <v>996</v>
      </c>
      <c r="F666" s="1">
        <v>17208.419999999998</v>
      </c>
      <c r="G666" s="1">
        <f t="shared" si="10"/>
        <v>6476141.3999999994</v>
      </c>
      <c r="H666" s="1">
        <v>6502.15</v>
      </c>
      <c r="I666" s="1">
        <v>17139586.32</v>
      </c>
      <c r="J666" s="1" t="s">
        <v>13</v>
      </c>
      <c r="K666" s="1" t="s">
        <v>14</v>
      </c>
    </row>
    <row r="667" spans="1:11" ht="15.75" customHeight="1" x14ac:dyDescent="0.25">
      <c r="A667" s="1" t="s">
        <v>23</v>
      </c>
      <c r="B667" s="1" t="s">
        <v>31</v>
      </c>
      <c r="C667" s="1" t="s">
        <v>25</v>
      </c>
      <c r="D667" s="3">
        <v>45254</v>
      </c>
      <c r="E667" s="1">
        <v>924</v>
      </c>
      <c r="F667" s="1">
        <v>40546.5</v>
      </c>
      <c r="G667" s="1">
        <f t="shared" si="10"/>
        <v>5889797.7599999998</v>
      </c>
      <c r="H667" s="1">
        <v>6374.24</v>
      </c>
      <c r="I667" s="1">
        <v>37464966</v>
      </c>
      <c r="J667" s="1" t="s">
        <v>19</v>
      </c>
      <c r="K667" s="1" t="s">
        <v>14</v>
      </c>
    </row>
    <row r="668" spans="1:11" ht="15.75" customHeight="1" x14ac:dyDescent="0.25">
      <c r="A668" s="1" t="s">
        <v>15</v>
      </c>
      <c r="B668" s="1" t="s">
        <v>16</v>
      </c>
      <c r="C668" s="1" t="s">
        <v>21</v>
      </c>
      <c r="D668" s="3">
        <v>44811</v>
      </c>
      <c r="E668" s="1">
        <v>485</v>
      </c>
      <c r="F668" s="1">
        <v>25387.8</v>
      </c>
      <c r="G668" s="1">
        <f t="shared" si="10"/>
        <v>4138194.6</v>
      </c>
      <c r="H668" s="1">
        <v>8532.36</v>
      </c>
      <c r="I668" s="1">
        <v>12313083</v>
      </c>
      <c r="J668" s="1" t="s">
        <v>13</v>
      </c>
      <c r="K668" s="1" t="s">
        <v>14</v>
      </c>
    </row>
    <row r="669" spans="1:11" ht="15.75" customHeight="1" x14ac:dyDescent="0.25">
      <c r="A669" s="1" t="s">
        <v>32</v>
      </c>
      <c r="B669" s="1" t="s">
        <v>36</v>
      </c>
      <c r="C669" s="1" t="s">
        <v>25</v>
      </c>
      <c r="D669" s="3">
        <v>44770</v>
      </c>
      <c r="E669" s="1">
        <v>985</v>
      </c>
      <c r="F669" s="1">
        <v>17927.04</v>
      </c>
      <c r="G669" s="1">
        <f t="shared" si="10"/>
        <v>2078675.0499999998</v>
      </c>
      <c r="H669" s="1">
        <v>2110.33</v>
      </c>
      <c r="I669" s="1">
        <v>17658134.399999999</v>
      </c>
      <c r="J669" s="1" t="s">
        <v>13</v>
      </c>
      <c r="K669" s="1" t="s">
        <v>14</v>
      </c>
    </row>
    <row r="670" spans="1:11" ht="15.75" customHeight="1" x14ac:dyDescent="0.25">
      <c r="A670" s="1" t="s">
        <v>15</v>
      </c>
      <c r="B670" s="1" t="s">
        <v>11</v>
      </c>
      <c r="C670" s="1" t="s">
        <v>39</v>
      </c>
      <c r="D670" s="3">
        <v>44123</v>
      </c>
      <c r="E670" s="1">
        <v>395</v>
      </c>
      <c r="F670" s="1">
        <v>16150.3</v>
      </c>
      <c r="G670" s="1">
        <f t="shared" si="10"/>
        <v>3942886.05</v>
      </c>
      <c r="H670" s="1">
        <v>9981.99</v>
      </c>
      <c r="I670" s="1">
        <v>6379368.5</v>
      </c>
      <c r="J670" s="1" t="s">
        <v>13</v>
      </c>
      <c r="K670" s="1" t="s">
        <v>14</v>
      </c>
    </row>
    <row r="671" spans="1:11" ht="15.75" customHeight="1" x14ac:dyDescent="0.25">
      <c r="A671" s="1" t="s">
        <v>32</v>
      </c>
      <c r="B671" s="1" t="s">
        <v>28</v>
      </c>
      <c r="C671" s="1" t="s">
        <v>12</v>
      </c>
      <c r="D671" s="3">
        <v>44011</v>
      </c>
      <c r="E671" s="1">
        <v>585</v>
      </c>
      <c r="F671" s="1">
        <v>36047.54</v>
      </c>
      <c r="G671" s="1">
        <f t="shared" si="10"/>
        <v>4438102.5</v>
      </c>
      <c r="H671" s="1">
        <v>7586.5</v>
      </c>
      <c r="I671" s="1">
        <v>21087810.899999999</v>
      </c>
      <c r="J671" s="1" t="s">
        <v>13</v>
      </c>
      <c r="K671" s="1" t="s">
        <v>14</v>
      </c>
    </row>
    <row r="672" spans="1:11" ht="15.75" customHeight="1" x14ac:dyDescent="0.25">
      <c r="A672" s="1" t="s">
        <v>15</v>
      </c>
      <c r="B672" s="1" t="s">
        <v>38</v>
      </c>
      <c r="C672" s="1" t="s">
        <v>21</v>
      </c>
      <c r="D672" s="3">
        <v>43989</v>
      </c>
      <c r="E672" s="1">
        <v>579</v>
      </c>
      <c r="F672" s="1">
        <v>24022.55</v>
      </c>
      <c r="G672" s="1">
        <f t="shared" si="10"/>
        <v>2422292.8199999998</v>
      </c>
      <c r="H672" s="1">
        <v>4183.58</v>
      </c>
      <c r="I672" s="1">
        <v>13909056.449999999</v>
      </c>
      <c r="J672" s="1" t="s">
        <v>41</v>
      </c>
      <c r="K672" s="1" t="s">
        <v>14</v>
      </c>
    </row>
    <row r="673" spans="1:11" ht="15.75" customHeight="1" x14ac:dyDescent="0.25">
      <c r="A673" s="1" t="s">
        <v>10</v>
      </c>
      <c r="B673" s="1" t="s">
        <v>20</v>
      </c>
      <c r="C673" s="1" t="s">
        <v>29</v>
      </c>
      <c r="D673" s="3">
        <v>43889</v>
      </c>
      <c r="E673" s="1">
        <v>712</v>
      </c>
      <c r="F673" s="1">
        <v>46468.26</v>
      </c>
      <c r="G673" s="1">
        <f t="shared" si="10"/>
        <v>3275434.96</v>
      </c>
      <c r="H673" s="1">
        <v>4600.33</v>
      </c>
      <c r="I673" s="1">
        <v>33085401.120000001</v>
      </c>
      <c r="J673" s="1" t="s">
        <v>13</v>
      </c>
      <c r="K673" s="1" t="s">
        <v>14</v>
      </c>
    </row>
    <row r="674" spans="1:11" ht="15.75" customHeight="1" x14ac:dyDescent="0.25">
      <c r="A674" s="1" t="s">
        <v>10</v>
      </c>
      <c r="B674" s="1" t="s">
        <v>38</v>
      </c>
      <c r="C674" s="1" t="s">
        <v>37</v>
      </c>
      <c r="D674" s="3">
        <v>43895</v>
      </c>
      <c r="E674" s="1">
        <v>310</v>
      </c>
      <c r="F674" s="1">
        <v>49484.99</v>
      </c>
      <c r="G674" s="1">
        <f t="shared" si="10"/>
        <v>942434.10000000009</v>
      </c>
      <c r="H674" s="1">
        <v>3040.11</v>
      </c>
      <c r="I674" s="1">
        <v>15340346.9</v>
      </c>
      <c r="J674" s="1" t="s">
        <v>13</v>
      </c>
      <c r="K674" s="1" t="s">
        <v>14</v>
      </c>
    </row>
    <row r="675" spans="1:11" ht="15.75" customHeight="1" x14ac:dyDescent="0.25">
      <c r="A675" s="1" t="s">
        <v>32</v>
      </c>
      <c r="B675" s="1" t="s">
        <v>36</v>
      </c>
      <c r="C675" s="1" t="s">
        <v>17</v>
      </c>
      <c r="D675" s="3">
        <v>44365</v>
      </c>
      <c r="E675" s="1">
        <v>496</v>
      </c>
      <c r="F675" s="1">
        <v>16337.54</v>
      </c>
      <c r="G675" s="1">
        <f t="shared" si="10"/>
        <v>3657662.7199999997</v>
      </c>
      <c r="H675" s="1">
        <v>7374.32</v>
      </c>
      <c r="I675" s="1">
        <v>8103419.8399999999</v>
      </c>
      <c r="J675" s="1" t="s">
        <v>41</v>
      </c>
      <c r="K675" s="1" t="s">
        <v>14</v>
      </c>
    </row>
    <row r="676" spans="1:11" ht="15.75" customHeight="1" x14ac:dyDescent="0.25">
      <c r="A676" s="1" t="s">
        <v>35</v>
      </c>
      <c r="B676" s="1" t="s">
        <v>31</v>
      </c>
      <c r="C676" s="1" t="s">
        <v>21</v>
      </c>
      <c r="D676" s="3">
        <v>45202</v>
      </c>
      <c r="E676" s="1">
        <v>699</v>
      </c>
      <c r="F676" s="1">
        <v>26065.73</v>
      </c>
      <c r="G676" s="1">
        <f t="shared" si="10"/>
        <v>5506449.3899999997</v>
      </c>
      <c r="H676" s="1">
        <v>7877.61</v>
      </c>
      <c r="I676" s="1">
        <v>18219945.27</v>
      </c>
      <c r="J676" s="1" t="s">
        <v>13</v>
      </c>
      <c r="K676" s="1" t="s">
        <v>14</v>
      </c>
    </row>
    <row r="677" spans="1:11" ht="15.75" customHeight="1" x14ac:dyDescent="0.25">
      <c r="A677" s="1" t="s">
        <v>15</v>
      </c>
      <c r="B677" s="1" t="s">
        <v>28</v>
      </c>
      <c r="C677" s="1" t="s">
        <v>29</v>
      </c>
      <c r="D677" s="3">
        <v>44084</v>
      </c>
      <c r="E677" s="1">
        <v>170</v>
      </c>
      <c r="F677" s="1">
        <v>20351.669999999998</v>
      </c>
      <c r="G677" s="1">
        <f t="shared" si="10"/>
        <v>629368.9</v>
      </c>
      <c r="H677" s="1">
        <v>3702.17</v>
      </c>
      <c r="I677" s="1">
        <v>3459783.9</v>
      </c>
      <c r="J677" s="1" t="s">
        <v>41</v>
      </c>
      <c r="K677" s="1" t="s">
        <v>14</v>
      </c>
    </row>
    <row r="678" spans="1:11" ht="15.75" customHeight="1" x14ac:dyDescent="0.25">
      <c r="A678" s="1" t="s">
        <v>15</v>
      </c>
      <c r="B678" s="1" t="s">
        <v>33</v>
      </c>
      <c r="C678" s="1" t="s">
        <v>39</v>
      </c>
      <c r="D678" s="3">
        <v>44700</v>
      </c>
      <c r="E678" s="1">
        <v>708</v>
      </c>
      <c r="F678" s="1">
        <v>45286.58</v>
      </c>
      <c r="G678" s="1">
        <f t="shared" si="10"/>
        <v>4007216.28</v>
      </c>
      <c r="H678" s="1">
        <v>5659.91</v>
      </c>
      <c r="I678" s="1">
        <v>32062898.640000001</v>
      </c>
      <c r="J678" s="1" t="s">
        <v>13</v>
      </c>
      <c r="K678" s="1" t="s">
        <v>14</v>
      </c>
    </row>
    <row r="679" spans="1:11" ht="15.75" customHeight="1" x14ac:dyDescent="0.25">
      <c r="A679" s="1" t="s">
        <v>40</v>
      </c>
      <c r="B679" s="1" t="s">
        <v>26</v>
      </c>
      <c r="C679" s="1" t="s">
        <v>17</v>
      </c>
      <c r="D679" s="3">
        <v>44808</v>
      </c>
      <c r="E679" s="1">
        <v>608</v>
      </c>
      <c r="F679" s="1">
        <v>28314.400000000001</v>
      </c>
      <c r="G679" s="1">
        <f t="shared" si="10"/>
        <v>4022078.08</v>
      </c>
      <c r="H679" s="1">
        <v>6615.26</v>
      </c>
      <c r="I679" s="1">
        <v>17215155.199999999</v>
      </c>
      <c r="J679" s="1" t="s">
        <v>13</v>
      </c>
      <c r="K679" s="1" t="s">
        <v>14</v>
      </c>
    </row>
    <row r="680" spans="1:11" ht="15.75" customHeight="1" x14ac:dyDescent="0.25">
      <c r="A680" s="1" t="s">
        <v>10</v>
      </c>
      <c r="B680" s="1" t="s">
        <v>28</v>
      </c>
      <c r="C680" s="1" t="s">
        <v>12</v>
      </c>
      <c r="D680" s="3">
        <v>44963</v>
      </c>
      <c r="E680" s="1">
        <v>160</v>
      </c>
      <c r="F680" s="1">
        <v>17098.75</v>
      </c>
      <c r="G680" s="1">
        <f t="shared" si="10"/>
        <v>728308.8</v>
      </c>
      <c r="H680" s="1">
        <v>4551.93</v>
      </c>
      <c r="I680" s="1">
        <v>2735800</v>
      </c>
      <c r="J680" s="1" t="s">
        <v>13</v>
      </c>
      <c r="K680" s="1" t="s">
        <v>14</v>
      </c>
    </row>
    <row r="681" spans="1:11" ht="15.75" customHeight="1" x14ac:dyDescent="0.25">
      <c r="A681" s="1" t="s">
        <v>18</v>
      </c>
      <c r="B681" s="1" t="s">
        <v>33</v>
      </c>
      <c r="C681" s="1" t="s">
        <v>30</v>
      </c>
      <c r="D681" s="3">
        <v>44809</v>
      </c>
      <c r="E681" s="1">
        <v>301</v>
      </c>
      <c r="F681" s="1">
        <v>49306.9</v>
      </c>
      <c r="G681" s="1">
        <f t="shared" si="10"/>
        <v>2113805.61</v>
      </c>
      <c r="H681" s="1">
        <v>7022.61</v>
      </c>
      <c r="I681" s="1">
        <v>14841376.9</v>
      </c>
      <c r="J681" s="1" t="s">
        <v>13</v>
      </c>
      <c r="K681" s="1" t="s">
        <v>14</v>
      </c>
    </row>
    <row r="682" spans="1:11" ht="15.75" customHeight="1" x14ac:dyDescent="0.25">
      <c r="A682" s="1" t="s">
        <v>42</v>
      </c>
      <c r="B682" s="1" t="s">
        <v>11</v>
      </c>
      <c r="C682" s="1" t="s">
        <v>37</v>
      </c>
      <c r="D682" s="3">
        <v>45093</v>
      </c>
      <c r="E682" s="1">
        <v>513</v>
      </c>
      <c r="F682" s="1">
        <v>39875.46</v>
      </c>
      <c r="G682" s="1">
        <f t="shared" si="10"/>
        <v>2521872.0900000003</v>
      </c>
      <c r="H682" s="1">
        <v>4915.93</v>
      </c>
      <c r="I682" s="1">
        <v>20456110.98</v>
      </c>
      <c r="J682" s="1" t="s">
        <v>41</v>
      </c>
      <c r="K682" s="1" t="s">
        <v>14</v>
      </c>
    </row>
    <row r="683" spans="1:11" ht="15.75" customHeight="1" x14ac:dyDescent="0.25">
      <c r="A683" s="1" t="s">
        <v>18</v>
      </c>
      <c r="B683" s="1" t="s">
        <v>36</v>
      </c>
      <c r="C683" s="1" t="s">
        <v>29</v>
      </c>
      <c r="D683" s="3">
        <v>43839</v>
      </c>
      <c r="E683" s="1">
        <v>302</v>
      </c>
      <c r="F683" s="1">
        <v>19878.5</v>
      </c>
      <c r="G683" s="1">
        <f t="shared" si="10"/>
        <v>2433189.84</v>
      </c>
      <c r="H683" s="1">
        <v>8056.92</v>
      </c>
      <c r="I683" s="1">
        <v>6003307</v>
      </c>
      <c r="J683" s="1" t="s">
        <v>13</v>
      </c>
      <c r="K683" s="1" t="s">
        <v>14</v>
      </c>
    </row>
    <row r="684" spans="1:11" ht="15.75" customHeight="1" x14ac:dyDescent="0.25">
      <c r="A684" s="1" t="s">
        <v>10</v>
      </c>
      <c r="B684" s="1" t="s">
        <v>36</v>
      </c>
      <c r="C684" s="1" t="s">
        <v>17</v>
      </c>
      <c r="D684" s="3">
        <v>44706</v>
      </c>
      <c r="E684" s="1">
        <v>611</v>
      </c>
      <c r="F684" s="1">
        <v>32507.66</v>
      </c>
      <c r="G684" s="1">
        <f t="shared" si="10"/>
        <v>3477781.4499999997</v>
      </c>
      <c r="H684" s="1">
        <v>5691.95</v>
      </c>
      <c r="I684" s="1">
        <v>19862180.260000002</v>
      </c>
      <c r="J684" s="1" t="s">
        <v>22</v>
      </c>
      <c r="K684" s="1" t="s">
        <v>14</v>
      </c>
    </row>
    <row r="685" spans="1:11" ht="15.75" customHeight="1" x14ac:dyDescent="0.25">
      <c r="A685" s="1" t="s">
        <v>42</v>
      </c>
      <c r="B685" s="1" t="s">
        <v>31</v>
      </c>
      <c r="C685" s="1" t="s">
        <v>34</v>
      </c>
      <c r="D685" s="3">
        <v>44380</v>
      </c>
      <c r="E685" s="1">
        <v>820</v>
      </c>
      <c r="F685" s="1">
        <v>15596.18</v>
      </c>
      <c r="G685" s="1">
        <f t="shared" si="10"/>
        <v>7155041.2000000002</v>
      </c>
      <c r="H685" s="1">
        <v>8725.66</v>
      </c>
      <c r="I685" s="1">
        <v>12788867.6</v>
      </c>
      <c r="J685" s="1" t="s">
        <v>13</v>
      </c>
      <c r="K685" s="1" t="s">
        <v>14</v>
      </c>
    </row>
    <row r="686" spans="1:11" ht="15.75" customHeight="1" x14ac:dyDescent="0.25">
      <c r="A686" s="1" t="s">
        <v>35</v>
      </c>
      <c r="B686" s="1" t="s">
        <v>33</v>
      </c>
      <c r="C686" s="1" t="s">
        <v>39</v>
      </c>
      <c r="D686" s="3">
        <v>43843</v>
      </c>
      <c r="E686" s="1">
        <v>472</v>
      </c>
      <c r="F686" s="1">
        <v>15687.36</v>
      </c>
      <c r="G686" s="1">
        <f t="shared" si="10"/>
        <v>944141.6</v>
      </c>
      <c r="H686" s="1">
        <v>2000.3</v>
      </c>
      <c r="I686" s="1">
        <v>7404433.9199999999</v>
      </c>
      <c r="J686" s="1" t="s">
        <v>19</v>
      </c>
      <c r="K686" s="1" t="s">
        <v>14</v>
      </c>
    </row>
    <row r="687" spans="1:11" ht="15.75" customHeight="1" x14ac:dyDescent="0.25">
      <c r="A687" s="1" t="s">
        <v>18</v>
      </c>
      <c r="B687" s="1" t="s">
        <v>31</v>
      </c>
      <c r="C687" s="1" t="s">
        <v>17</v>
      </c>
      <c r="D687" s="3">
        <v>44370</v>
      </c>
      <c r="E687" s="1">
        <v>601</v>
      </c>
      <c r="F687" s="1">
        <v>45644.07</v>
      </c>
      <c r="G687" s="1">
        <f t="shared" si="10"/>
        <v>2689258.64</v>
      </c>
      <c r="H687" s="1">
        <v>4474.6400000000003</v>
      </c>
      <c r="I687" s="1">
        <v>27432086.07</v>
      </c>
      <c r="J687" s="1" t="s">
        <v>22</v>
      </c>
      <c r="K687" s="1" t="s">
        <v>14</v>
      </c>
    </row>
    <row r="688" spans="1:11" ht="15.75" customHeight="1" x14ac:dyDescent="0.25">
      <c r="A688" s="1" t="s">
        <v>35</v>
      </c>
      <c r="B688" s="1" t="s">
        <v>36</v>
      </c>
      <c r="C688" s="1" t="s">
        <v>27</v>
      </c>
      <c r="D688" s="3">
        <v>43995</v>
      </c>
      <c r="E688" s="1">
        <v>525</v>
      </c>
      <c r="F688" s="1">
        <v>33769.46</v>
      </c>
      <c r="G688" s="1">
        <f t="shared" si="10"/>
        <v>2108032.5</v>
      </c>
      <c r="H688" s="1">
        <v>4015.3</v>
      </c>
      <c r="I688" s="1">
        <v>17728966.5</v>
      </c>
      <c r="J688" s="1" t="s">
        <v>13</v>
      </c>
      <c r="K688" s="1" t="s">
        <v>14</v>
      </c>
    </row>
    <row r="689" spans="1:11" ht="15.75" customHeight="1" x14ac:dyDescent="0.25">
      <c r="A689" s="1" t="s">
        <v>32</v>
      </c>
      <c r="B689" s="1" t="s">
        <v>26</v>
      </c>
      <c r="C689" s="1" t="s">
        <v>25</v>
      </c>
      <c r="D689" s="3">
        <v>44416</v>
      </c>
      <c r="E689" s="1">
        <v>669</v>
      </c>
      <c r="F689" s="1">
        <v>18940.330000000002</v>
      </c>
      <c r="G689" s="1">
        <f t="shared" si="10"/>
        <v>1934025.48</v>
      </c>
      <c r="H689" s="1">
        <v>2890.92</v>
      </c>
      <c r="I689" s="1">
        <v>12671080.77</v>
      </c>
      <c r="J689" s="1" t="s">
        <v>13</v>
      </c>
      <c r="K689" s="1" t="s">
        <v>14</v>
      </c>
    </row>
    <row r="690" spans="1:11" ht="15.75" customHeight="1" x14ac:dyDescent="0.25">
      <c r="A690" s="1" t="s">
        <v>23</v>
      </c>
      <c r="B690" s="1" t="s">
        <v>24</v>
      </c>
      <c r="C690" s="1" t="s">
        <v>37</v>
      </c>
      <c r="D690" s="3">
        <v>45073</v>
      </c>
      <c r="E690" s="1">
        <v>142</v>
      </c>
      <c r="F690" s="1">
        <v>14677.15</v>
      </c>
      <c r="G690" s="1">
        <f t="shared" si="10"/>
        <v>1101982.48</v>
      </c>
      <c r="H690" s="1">
        <v>7760.44</v>
      </c>
      <c r="I690" s="1">
        <v>2084155.3</v>
      </c>
      <c r="J690" s="1" t="s">
        <v>22</v>
      </c>
      <c r="K690" s="1" t="s">
        <v>14</v>
      </c>
    </row>
    <row r="691" spans="1:11" ht="15.75" customHeight="1" x14ac:dyDescent="0.25">
      <c r="A691" s="1" t="s">
        <v>32</v>
      </c>
      <c r="B691" s="1" t="s">
        <v>20</v>
      </c>
      <c r="C691" s="1" t="s">
        <v>29</v>
      </c>
      <c r="D691" s="3">
        <v>45171</v>
      </c>
      <c r="E691" s="1">
        <v>388</v>
      </c>
      <c r="F691" s="1">
        <v>43524.13</v>
      </c>
      <c r="G691" s="1">
        <f t="shared" si="10"/>
        <v>2881955.36</v>
      </c>
      <c r="H691" s="1">
        <v>7427.72</v>
      </c>
      <c r="I691" s="1">
        <v>16887362.440000001</v>
      </c>
      <c r="J691" s="1" t="s">
        <v>13</v>
      </c>
      <c r="K691" s="1" t="s">
        <v>14</v>
      </c>
    </row>
    <row r="692" spans="1:11" ht="15.75" customHeight="1" x14ac:dyDescent="0.25">
      <c r="A692" s="1" t="s">
        <v>10</v>
      </c>
      <c r="B692" s="1" t="s">
        <v>11</v>
      </c>
      <c r="C692" s="1" t="s">
        <v>29</v>
      </c>
      <c r="D692" s="3">
        <v>44508</v>
      </c>
      <c r="E692" s="1">
        <v>357</v>
      </c>
      <c r="F692" s="1">
        <v>25681.71</v>
      </c>
      <c r="G692" s="1">
        <f t="shared" si="10"/>
        <v>2077290.18</v>
      </c>
      <c r="H692" s="1">
        <v>5818.74</v>
      </c>
      <c r="I692" s="1">
        <v>9168370.4700000007</v>
      </c>
      <c r="J692" s="1" t="s">
        <v>13</v>
      </c>
      <c r="K692" s="1" t="s">
        <v>14</v>
      </c>
    </row>
    <row r="693" spans="1:11" ht="15.75" customHeight="1" x14ac:dyDescent="0.25">
      <c r="A693" s="1" t="s">
        <v>32</v>
      </c>
      <c r="B693" s="1" t="s">
        <v>24</v>
      </c>
      <c r="C693" s="1" t="s">
        <v>30</v>
      </c>
      <c r="D693" s="3">
        <v>44203</v>
      </c>
      <c r="E693" s="1">
        <v>599</v>
      </c>
      <c r="F693" s="1">
        <v>46916.93</v>
      </c>
      <c r="G693" s="1">
        <f t="shared" si="10"/>
        <v>5239812.4000000004</v>
      </c>
      <c r="H693" s="1">
        <v>8747.6</v>
      </c>
      <c r="I693" s="1">
        <v>28103241.07</v>
      </c>
      <c r="J693" s="1" t="s">
        <v>13</v>
      </c>
      <c r="K693" s="1" t="s">
        <v>14</v>
      </c>
    </row>
    <row r="694" spans="1:11" ht="15.75" customHeight="1" x14ac:dyDescent="0.25">
      <c r="A694" s="1" t="s">
        <v>23</v>
      </c>
      <c r="B694" s="1" t="s">
        <v>26</v>
      </c>
      <c r="C694" s="1" t="s">
        <v>34</v>
      </c>
      <c r="D694" s="3">
        <v>43906</v>
      </c>
      <c r="E694" s="1">
        <v>934</v>
      </c>
      <c r="F694" s="1">
        <v>19744.29</v>
      </c>
      <c r="G694" s="1">
        <f t="shared" si="10"/>
        <v>8004762.9399999995</v>
      </c>
      <c r="H694" s="1">
        <v>8570.41</v>
      </c>
      <c r="I694" s="1">
        <v>18441166.859999999</v>
      </c>
      <c r="J694" s="1" t="s">
        <v>22</v>
      </c>
      <c r="K694" s="1" t="s">
        <v>14</v>
      </c>
    </row>
    <row r="695" spans="1:11" ht="15.75" customHeight="1" x14ac:dyDescent="0.25">
      <c r="A695" s="1" t="s">
        <v>42</v>
      </c>
      <c r="B695" s="1" t="s">
        <v>31</v>
      </c>
      <c r="C695" s="1" t="s">
        <v>25</v>
      </c>
      <c r="D695" s="3">
        <v>45238</v>
      </c>
      <c r="E695" s="1">
        <v>581</v>
      </c>
      <c r="F695" s="1">
        <v>36715.879999999997</v>
      </c>
      <c r="G695" s="1">
        <f t="shared" si="10"/>
        <v>5443470.3399999999</v>
      </c>
      <c r="H695" s="1">
        <v>9369.14</v>
      </c>
      <c r="I695" s="1">
        <v>21331926.280000001</v>
      </c>
      <c r="J695" s="1" t="s">
        <v>13</v>
      </c>
      <c r="K695" s="1" t="s">
        <v>14</v>
      </c>
    </row>
    <row r="696" spans="1:11" ht="15.75" customHeight="1" x14ac:dyDescent="0.25">
      <c r="A696" s="1" t="s">
        <v>15</v>
      </c>
      <c r="B696" s="1" t="s">
        <v>31</v>
      </c>
      <c r="C696" s="1" t="s">
        <v>29</v>
      </c>
      <c r="D696" s="3">
        <v>44894</v>
      </c>
      <c r="E696" s="1">
        <v>807</v>
      </c>
      <c r="F696" s="1">
        <v>26045.19</v>
      </c>
      <c r="G696" s="1">
        <f t="shared" si="10"/>
        <v>3028485.39</v>
      </c>
      <c r="H696" s="1">
        <v>3752.77</v>
      </c>
      <c r="I696" s="1">
        <v>21018468.329999998</v>
      </c>
      <c r="J696" s="1" t="s">
        <v>13</v>
      </c>
      <c r="K696" s="1" t="s">
        <v>14</v>
      </c>
    </row>
    <row r="697" spans="1:11" ht="15.75" customHeight="1" x14ac:dyDescent="0.25">
      <c r="A697" s="1" t="s">
        <v>42</v>
      </c>
      <c r="B697" s="1" t="s">
        <v>26</v>
      </c>
      <c r="C697" s="1" t="s">
        <v>29</v>
      </c>
      <c r="D697" s="3">
        <v>44425</v>
      </c>
      <c r="E697" s="1">
        <v>573</v>
      </c>
      <c r="F697" s="1">
        <v>47666.720000000001</v>
      </c>
      <c r="G697" s="1">
        <f t="shared" si="10"/>
        <v>5342594.7</v>
      </c>
      <c r="H697" s="1">
        <v>9323.9</v>
      </c>
      <c r="I697" s="1">
        <v>27313030.559999999</v>
      </c>
      <c r="J697" s="1" t="s">
        <v>13</v>
      </c>
      <c r="K697" s="1" t="s">
        <v>14</v>
      </c>
    </row>
    <row r="698" spans="1:11" ht="15.75" customHeight="1" x14ac:dyDescent="0.25">
      <c r="A698" s="1" t="s">
        <v>42</v>
      </c>
      <c r="B698" s="1" t="s">
        <v>16</v>
      </c>
      <c r="C698" s="1" t="s">
        <v>39</v>
      </c>
      <c r="D698" s="3">
        <v>44910</v>
      </c>
      <c r="E698" s="1">
        <v>285</v>
      </c>
      <c r="F698" s="1">
        <v>31583.71</v>
      </c>
      <c r="G698" s="1">
        <f t="shared" si="10"/>
        <v>2000206.9500000002</v>
      </c>
      <c r="H698" s="1">
        <v>7018.27</v>
      </c>
      <c r="I698" s="1">
        <v>9001357.3499999996</v>
      </c>
      <c r="J698" s="1" t="s">
        <v>13</v>
      </c>
      <c r="K698" s="1" t="s">
        <v>14</v>
      </c>
    </row>
    <row r="699" spans="1:11" ht="15.75" customHeight="1" x14ac:dyDescent="0.25">
      <c r="A699" s="1" t="s">
        <v>40</v>
      </c>
      <c r="B699" s="1" t="s">
        <v>16</v>
      </c>
      <c r="C699" s="1" t="s">
        <v>37</v>
      </c>
      <c r="D699" s="3">
        <v>44542</v>
      </c>
      <c r="E699" s="1">
        <v>360</v>
      </c>
      <c r="F699" s="1">
        <v>25745.26</v>
      </c>
      <c r="G699" s="1">
        <f t="shared" si="10"/>
        <v>2373296.4</v>
      </c>
      <c r="H699" s="1">
        <v>6592.49</v>
      </c>
      <c r="I699" s="1">
        <v>9268293.5999999996</v>
      </c>
      <c r="J699" s="1" t="s">
        <v>13</v>
      </c>
      <c r="K699" s="1" t="s">
        <v>14</v>
      </c>
    </row>
    <row r="700" spans="1:11" ht="15.75" customHeight="1" x14ac:dyDescent="0.25">
      <c r="A700" s="1" t="s">
        <v>10</v>
      </c>
      <c r="B700" s="1" t="s">
        <v>38</v>
      </c>
      <c r="C700" s="1" t="s">
        <v>17</v>
      </c>
      <c r="D700" s="3">
        <v>44475</v>
      </c>
      <c r="E700" s="1">
        <v>795</v>
      </c>
      <c r="F700" s="1">
        <v>31220.79</v>
      </c>
      <c r="G700" s="1">
        <f t="shared" si="10"/>
        <v>3708500.0999999996</v>
      </c>
      <c r="H700" s="1">
        <v>4664.78</v>
      </c>
      <c r="I700" s="1">
        <v>24820528.050000001</v>
      </c>
      <c r="J700" s="1" t="s">
        <v>19</v>
      </c>
      <c r="K700" s="1" t="s">
        <v>14</v>
      </c>
    </row>
    <row r="701" spans="1:11" ht="15.75" customHeight="1" x14ac:dyDescent="0.25">
      <c r="A701" s="1" t="s">
        <v>23</v>
      </c>
      <c r="B701" s="1" t="s">
        <v>36</v>
      </c>
      <c r="C701" s="1" t="s">
        <v>30</v>
      </c>
      <c r="D701" s="3">
        <v>45046</v>
      </c>
      <c r="E701" s="1">
        <v>329</v>
      </c>
      <c r="F701" s="1">
        <v>41907.39</v>
      </c>
      <c r="G701" s="1">
        <f t="shared" si="10"/>
        <v>1307594.05</v>
      </c>
      <c r="H701" s="1">
        <v>3974.45</v>
      </c>
      <c r="I701" s="1">
        <v>13787531.310000001</v>
      </c>
      <c r="J701" s="1" t="s">
        <v>41</v>
      </c>
      <c r="K701" s="1" t="s">
        <v>14</v>
      </c>
    </row>
    <row r="702" spans="1:11" ht="15.75" customHeight="1" x14ac:dyDescent="0.25">
      <c r="A702" s="1" t="s">
        <v>32</v>
      </c>
      <c r="B702" s="1" t="s">
        <v>20</v>
      </c>
      <c r="C702" s="1" t="s">
        <v>25</v>
      </c>
      <c r="D702" s="3">
        <v>44085</v>
      </c>
      <c r="E702" s="1">
        <v>519</v>
      </c>
      <c r="F702" s="1">
        <v>33727.94</v>
      </c>
      <c r="G702" s="1">
        <f t="shared" si="10"/>
        <v>3559089.21</v>
      </c>
      <c r="H702" s="1">
        <v>6857.59</v>
      </c>
      <c r="I702" s="1">
        <v>17504800.859999999</v>
      </c>
      <c r="J702" s="1" t="s">
        <v>13</v>
      </c>
      <c r="K702" s="1" t="s">
        <v>14</v>
      </c>
    </row>
    <row r="703" spans="1:11" ht="15.75" customHeight="1" x14ac:dyDescent="0.25">
      <c r="A703" s="1" t="s">
        <v>23</v>
      </c>
      <c r="B703" s="1" t="s">
        <v>26</v>
      </c>
      <c r="C703" s="1" t="s">
        <v>27</v>
      </c>
      <c r="D703" s="3">
        <v>44260</v>
      </c>
      <c r="E703" s="1">
        <v>811</v>
      </c>
      <c r="F703" s="1">
        <v>36623.160000000003</v>
      </c>
      <c r="G703" s="1">
        <f t="shared" si="10"/>
        <v>6670393.8999999994</v>
      </c>
      <c r="H703" s="1">
        <v>8224.9</v>
      </c>
      <c r="I703" s="1">
        <v>29701382.760000002</v>
      </c>
      <c r="J703" s="1" t="s">
        <v>13</v>
      </c>
      <c r="K703" s="1" t="s">
        <v>14</v>
      </c>
    </row>
    <row r="704" spans="1:11" ht="15.75" customHeight="1" x14ac:dyDescent="0.25">
      <c r="A704" s="1" t="s">
        <v>23</v>
      </c>
      <c r="B704" s="1" t="s">
        <v>31</v>
      </c>
      <c r="C704" s="1" t="s">
        <v>37</v>
      </c>
      <c r="D704" s="3">
        <v>44798</v>
      </c>
      <c r="E704" s="1">
        <v>497</v>
      </c>
      <c r="F704" s="1">
        <v>36446.19</v>
      </c>
      <c r="G704" s="1">
        <f t="shared" si="10"/>
        <v>3083005.3099999996</v>
      </c>
      <c r="H704" s="1">
        <v>6203.23</v>
      </c>
      <c r="I704" s="1">
        <v>18113756.43</v>
      </c>
      <c r="J704" s="1" t="s">
        <v>22</v>
      </c>
      <c r="K704" s="1" t="s">
        <v>14</v>
      </c>
    </row>
    <row r="705" spans="1:11" ht="15.75" customHeight="1" x14ac:dyDescent="0.25">
      <c r="A705" s="1" t="s">
        <v>35</v>
      </c>
      <c r="B705" s="1" t="s">
        <v>36</v>
      </c>
      <c r="C705" s="1" t="s">
        <v>29</v>
      </c>
      <c r="D705" s="3">
        <v>44661</v>
      </c>
      <c r="E705" s="1">
        <v>427</v>
      </c>
      <c r="F705" s="1">
        <v>18212.38</v>
      </c>
      <c r="G705" s="1">
        <f t="shared" si="10"/>
        <v>1597778.49</v>
      </c>
      <c r="H705" s="1">
        <v>3741.87</v>
      </c>
      <c r="I705" s="1">
        <v>7776686.2599999998</v>
      </c>
      <c r="J705" s="1" t="s">
        <v>13</v>
      </c>
      <c r="K705" s="1" t="s">
        <v>14</v>
      </c>
    </row>
    <row r="706" spans="1:11" ht="15.75" customHeight="1" x14ac:dyDescent="0.25">
      <c r="A706" s="1" t="s">
        <v>15</v>
      </c>
      <c r="B706" s="1" t="s">
        <v>36</v>
      </c>
      <c r="C706" s="1" t="s">
        <v>27</v>
      </c>
      <c r="D706" s="3">
        <v>44344</v>
      </c>
      <c r="E706" s="1">
        <v>375</v>
      </c>
      <c r="F706" s="1">
        <v>47026.19</v>
      </c>
      <c r="G706" s="1">
        <f t="shared" si="10"/>
        <v>1395566.25</v>
      </c>
      <c r="H706" s="1">
        <v>3721.51</v>
      </c>
      <c r="I706" s="1">
        <v>17634821.25</v>
      </c>
      <c r="J706" s="1" t="s">
        <v>22</v>
      </c>
      <c r="K706" s="1" t="s">
        <v>14</v>
      </c>
    </row>
    <row r="707" spans="1:11" ht="15.75" customHeight="1" x14ac:dyDescent="0.25">
      <c r="A707" s="1" t="s">
        <v>40</v>
      </c>
      <c r="B707" s="1" t="s">
        <v>38</v>
      </c>
      <c r="C707" s="1" t="s">
        <v>17</v>
      </c>
      <c r="D707" s="3">
        <v>45071</v>
      </c>
      <c r="E707" s="1">
        <v>132</v>
      </c>
      <c r="F707" s="1">
        <v>16159.22</v>
      </c>
      <c r="G707" s="1">
        <f t="shared" ref="G707:G770" si="11">PRODUCT(H707,E707)</f>
        <v>1131943.56</v>
      </c>
      <c r="H707" s="1">
        <v>8575.33</v>
      </c>
      <c r="I707" s="1">
        <v>2133017.04</v>
      </c>
      <c r="J707" s="1" t="s">
        <v>13</v>
      </c>
      <c r="K707" s="1" t="s">
        <v>14</v>
      </c>
    </row>
    <row r="708" spans="1:11" ht="15.75" customHeight="1" x14ac:dyDescent="0.25">
      <c r="A708" s="1" t="s">
        <v>35</v>
      </c>
      <c r="B708" s="1" t="s">
        <v>20</v>
      </c>
      <c r="C708" s="1" t="s">
        <v>29</v>
      </c>
      <c r="D708" s="3">
        <v>43944</v>
      </c>
      <c r="E708" s="1">
        <v>525</v>
      </c>
      <c r="F708" s="1">
        <v>45333.56</v>
      </c>
      <c r="G708" s="1">
        <f t="shared" si="11"/>
        <v>4493275.5</v>
      </c>
      <c r="H708" s="1">
        <v>8558.6200000000008</v>
      </c>
      <c r="I708" s="1">
        <v>23800119</v>
      </c>
      <c r="J708" s="1" t="s">
        <v>13</v>
      </c>
      <c r="K708" s="1" t="s">
        <v>14</v>
      </c>
    </row>
    <row r="709" spans="1:11" ht="15.75" customHeight="1" x14ac:dyDescent="0.25">
      <c r="A709" s="1" t="s">
        <v>42</v>
      </c>
      <c r="B709" s="1" t="s">
        <v>33</v>
      </c>
      <c r="C709" s="1" t="s">
        <v>37</v>
      </c>
      <c r="D709" s="3">
        <v>44026</v>
      </c>
      <c r="E709" s="1">
        <v>360</v>
      </c>
      <c r="F709" s="1">
        <v>26607.040000000001</v>
      </c>
      <c r="G709" s="1">
        <f t="shared" si="11"/>
        <v>1131962.4000000001</v>
      </c>
      <c r="H709" s="1">
        <v>3144.34</v>
      </c>
      <c r="I709" s="1">
        <v>9578534.4000000004</v>
      </c>
      <c r="J709" s="1" t="s">
        <v>22</v>
      </c>
      <c r="K709" s="1" t="s">
        <v>14</v>
      </c>
    </row>
    <row r="710" spans="1:11" ht="15.75" customHeight="1" x14ac:dyDescent="0.25">
      <c r="A710" s="1" t="s">
        <v>40</v>
      </c>
      <c r="B710" s="1" t="s">
        <v>20</v>
      </c>
      <c r="C710" s="1" t="s">
        <v>29</v>
      </c>
      <c r="D710" s="3">
        <v>45212</v>
      </c>
      <c r="E710" s="1">
        <v>104</v>
      </c>
      <c r="F710" s="1">
        <v>40095.35</v>
      </c>
      <c r="G710" s="1">
        <f t="shared" si="11"/>
        <v>585926.64</v>
      </c>
      <c r="H710" s="1">
        <v>5633.91</v>
      </c>
      <c r="I710" s="1">
        <v>4169916.4</v>
      </c>
      <c r="J710" s="1" t="s">
        <v>13</v>
      </c>
      <c r="K710" s="1" t="s">
        <v>14</v>
      </c>
    </row>
    <row r="711" spans="1:11" ht="15.75" customHeight="1" x14ac:dyDescent="0.25">
      <c r="A711" s="1" t="s">
        <v>18</v>
      </c>
      <c r="B711" s="1" t="s">
        <v>20</v>
      </c>
      <c r="C711" s="1" t="s">
        <v>39</v>
      </c>
      <c r="D711" s="3">
        <v>45258</v>
      </c>
      <c r="E711" s="1">
        <v>991</v>
      </c>
      <c r="F711" s="1">
        <v>31527.16</v>
      </c>
      <c r="G711" s="1">
        <f t="shared" si="11"/>
        <v>3732115.91</v>
      </c>
      <c r="H711" s="1">
        <v>3766.01</v>
      </c>
      <c r="I711" s="1">
        <v>31243415.559999999</v>
      </c>
      <c r="J711" s="1" t="s">
        <v>19</v>
      </c>
      <c r="K711" s="1" t="s">
        <v>14</v>
      </c>
    </row>
    <row r="712" spans="1:11" ht="15.75" customHeight="1" x14ac:dyDescent="0.25">
      <c r="A712" s="1" t="s">
        <v>32</v>
      </c>
      <c r="B712" s="1" t="s">
        <v>11</v>
      </c>
      <c r="C712" s="1" t="s">
        <v>21</v>
      </c>
      <c r="D712" s="3">
        <v>45109</v>
      </c>
      <c r="E712" s="1">
        <v>687</v>
      </c>
      <c r="F712" s="1">
        <v>31309.13</v>
      </c>
      <c r="G712" s="1">
        <f t="shared" si="11"/>
        <v>3445311.87</v>
      </c>
      <c r="H712" s="1">
        <v>5015.01</v>
      </c>
      <c r="I712" s="1">
        <v>21509372.309999999</v>
      </c>
      <c r="J712" s="1" t="s">
        <v>13</v>
      </c>
      <c r="K712" s="1" t="s">
        <v>14</v>
      </c>
    </row>
    <row r="713" spans="1:11" ht="15.75" customHeight="1" x14ac:dyDescent="0.25">
      <c r="A713" s="1" t="s">
        <v>42</v>
      </c>
      <c r="B713" s="1" t="s">
        <v>28</v>
      </c>
      <c r="C713" s="1" t="s">
        <v>27</v>
      </c>
      <c r="D713" s="3">
        <v>45048</v>
      </c>
      <c r="E713" s="1">
        <v>813</v>
      </c>
      <c r="F713" s="1">
        <v>17261.98</v>
      </c>
      <c r="G713" s="1">
        <f t="shared" si="11"/>
        <v>3965838.3899999997</v>
      </c>
      <c r="H713" s="1">
        <v>4878.03</v>
      </c>
      <c r="I713" s="1">
        <v>14033989.74</v>
      </c>
      <c r="J713" s="1" t="s">
        <v>13</v>
      </c>
      <c r="K713" s="1" t="s">
        <v>14</v>
      </c>
    </row>
    <row r="714" spans="1:11" ht="15.75" customHeight="1" x14ac:dyDescent="0.25">
      <c r="A714" s="1" t="s">
        <v>10</v>
      </c>
      <c r="B714" s="1" t="s">
        <v>28</v>
      </c>
      <c r="C714" s="1" t="s">
        <v>30</v>
      </c>
      <c r="D714" s="3">
        <v>44951</v>
      </c>
      <c r="E714" s="1">
        <v>709</v>
      </c>
      <c r="F714" s="1">
        <v>23947.5</v>
      </c>
      <c r="G714" s="1">
        <f t="shared" si="11"/>
        <v>4366255.97</v>
      </c>
      <c r="H714" s="1">
        <v>6158.33</v>
      </c>
      <c r="I714" s="1">
        <v>16978777.5</v>
      </c>
      <c r="J714" s="1" t="s">
        <v>19</v>
      </c>
      <c r="K714" s="1" t="s">
        <v>14</v>
      </c>
    </row>
    <row r="715" spans="1:11" ht="15.75" customHeight="1" x14ac:dyDescent="0.25">
      <c r="A715" s="1" t="s">
        <v>10</v>
      </c>
      <c r="B715" s="1" t="s">
        <v>11</v>
      </c>
      <c r="C715" s="1" t="s">
        <v>34</v>
      </c>
      <c r="D715" s="3">
        <v>44297</v>
      </c>
      <c r="E715" s="1">
        <v>173</v>
      </c>
      <c r="F715" s="1">
        <v>48027.01</v>
      </c>
      <c r="G715" s="1">
        <f t="shared" si="11"/>
        <v>706300.17999999993</v>
      </c>
      <c r="H715" s="1">
        <v>4082.66</v>
      </c>
      <c r="I715" s="1">
        <v>8308672.7300000004</v>
      </c>
      <c r="J715" s="1" t="s">
        <v>22</v>
      </c>
      <c r="K715" s="1" t="s">
        <v>14</v>
      </c>
    </row>
    <row r="716" spans="1:11" ht="15.75" customHeight="1" x14ac:dyDescent="0.25">
      <c r="A716" s="1" t="s">
        <v>32</v>
      </c>
      <c r="B716" s="1" t="s">
        <v>11</v>
      </c>
      <c r="C716" s="1" t="s">
        <v>12</v>
      </c>
      <c r="D716" s="3">
        <v>45098</v>
      </c>
      <c r="E716" s="1">
        <v>374</v>
      </c>
      <c r="F716" s="1">
        <v>37904.800000000003</v>
      </c>
      <c r="G716" s="1">
        <f t="shared" si="11"/>
        <v>3115173.16</v>
      </c>
      <c r="H716" s="1">
        <v>8329.34</v>
      </c>
      <c r="I716" s="1">
        <v>14176395.199999999</v>
      </c>
      <c r="J716" s="1" t="s">
        <v>19</v>
      </c>
      <c r="K716" s="1" t="s">
        <v>14</v>
      </c>
    </row>
    <row r="717" spans="1:11" ht="15.75" customHeight="1" x14ac:dyDescent="0.25">
      <c r="A717" s="1" t="s">
        <v>23</v>
      </c>
      <c r="B717" s="1" t="s">
        <v>31</v>
      </c>
      <c r="C717" s="1" t="s">
        <v>30</v>
      </c>
      <c r="D717" s="3">
        <v>44412</v>
      </c>
      <c r="E717" s="1">
        <v>378</v>
      </c>
      <c r="F717" s="1">
        <v>12485.68</v>
      </c>
      <c r="G717" s="1">
        <f t="shared" si="11"/>
        <v>3496530.2399999998</v>
      </c>
      <c r="H717" s="1">
        <v>9250.08</v>
      </c>
      <c r="I717" s="1">
        <v>4719587.04</v>
      </c>
      <c r="J717" s="1" t="s">
        <v>19</v>
      </c>
      <c r="K717" s="1" t="s">
        <v>14</v>
      </c>
    </row>
    <row r="718" spans="1:11" ht="15.75" customHeight="1" x14ac:dyDescent="0.25">
      <c r="A718" s="1" t="s">
        <v>40</v>
      </c>
      <c r="B718" s="1" t="s">
        <v>38</v>
      </c>
      <c r="C718" s="1" t="s">
        <v>25</v>
      </c>
      <c r="D718" s="3">
        <v>43934</v>
      </c>
      <c r="E718" s="1">
        <v>883</v>
      </c>
      <c r="F718" s="1">
        <v>31735.91</v>
      </c>
      <c r="G718" s="1">
        <f t="shared" si="11"/>
        <v>7577093.6399999997</v>
      </c>
      <c r="H718" s="1">
        <v>8581.08</v>
      </c>
      <c r="I718" s="1">
        <v>28022808.530000001</v>
      </c>
      <c r="J718" s="1" t="s">
        <v>22</v>
      </c>
      <c r="K718" s="1" t="s">
        <v>14</v>
      </c>
    </row>
    <row r="719" spans="1:11" ht="15.75" customHeight="1" x14ac:dyDescent="0.25">
      <c r="A719" s="1" t="s">
        <v>32</v>
      </c>
      <c r="B719" s="1" t="s">
        <v>36</v>
      </c>
      <c r="C719" s="1" t="s">
        <v>12</v>
      </c>
      <c r="D719" s="3">
        <v>44358</v>
      </c>
      <c r="E719" s="1">
        <v>491</v>
      </c>
      <c r="F719" s="1">
        <v>42937.24</v>
      </c>
      <c r="G719" s="1">
        <f t="shared" si="11"/>
        <v>3818217.31</v>
      </c>
      <c r="H719" s="1">
        <v>7776.41</v>
      </c>
      <c r="I719" s="1">
        <v>21082184.84</v>
      </c>
      <c r="J719" s="1" t="s">
        <v>13</v>
      </c>
      <c r="K719" s="1" t="s">
        <v>14</v>
      </c>
    </row>
    <row r="720" spans="1:11" ht="15.75" customHeight="1" x14ac:dyDescent="0.25">
      <c r="A720" s="1" t="s">
        <v>35</v>
      </c>
      <c r="B720" s="1" t="s">
        <v>31</v>
      </c>
      <c r="C720" s="1" t="s">
        <v>27</v>
      </c>
      <c r="D720" s="3">
        <v>44675</v>
      </c>
      <c r="E720" s="1">
        <v>276</v>
      </c>
      <c r="F720" s="1">
        <v>47090.73</v>
      </c>
      <c r="G720" s="1">
        <f t="shared" si="11"/>
        <v>1937354.4</v>
      </c>
      <c r="H720" s="1">
        <v>7019.4</v>
      </c>
      <c r="I720" s="1">
        <v>12997041.48</v>
      </c>
      <c r="J720" s="1" t="s">
        <v>13</v>
      </c>
      <c r="K720" s="1" t="s">
        <v>14</v>
      </c>
    </row>
    <row r="721" spans="1:11" ht="15.75" customHeight="1" x14ac:dyDescent="0.25">
      <c r="A721" s="1" t="s">
        <v>40</v>
      </c>
      <c r="B721" s="1" t="s">
        <v>28</v>
      </c>
      <c r="C721" s="1" t="s">
        <v>17</v>
      </c>
      <c r="D721" s="3">
        <v>45182</v>
      </c>
      <c r="E721" s="1">
        <v>192</v>
      </c>
      <c r="F721" s="1">
        <v>34074.97</v>
      </c>
      <c r="G721" s="1">
        <f t="shared" si="11"/>
        <v>1673769.5999999999</v>
      </c>
      <c r="H721" s="1">
        <v>8717.5499999999993</v>
      </c>
      <c r="I721" s="1">
        <v>6542394.2400000002</v>
      </c>
      <c r="J721" s="1" t="s">
        <v>13</v>
      </c>
      <c r="K721" s="1" t="s">
        <v>14</v>
      </c>
    </row>
    <row r="722" spans="1:11" ht="15.75" customHeight="1" x14ac:dyDescent="0.25">
      <c r="A722" s="1" t="s">
        <v>42</v>
      </c>
      <c r="B722" s="1" t="s">
        <v>20</v>
      </c>
      <c r="C722" s="1" t="s">
        <v>25</v>
      </c>
      <c r="D722" s="3">
        <v>44684</v>
      </c>
      <c r="E722" s="1">
        <v>371</v>
      </c>
      <c r="F722" s="1">
        <v>36210.54</v>
      </c>
      <c r="G722" s="1">
        <f t="shared" si="11"/>
        <v>1150838.2899999998</v>
      </c>
      <c r="H722" s="1">
        <v>3101.99</v>
      </c>
      <c r="I722" s="1">
        <v>13434110.34</v>
      </c>
      <c r="J722" s="1" t="s">
        <v>19</v>
      </c>
      <c r="K722" s="1" t="s">
        <v>14</v>
      </c>
    </row>
    <row r="723" spans="1:11" ht="15.75" customHeight="1" x14ac:dyDescent="0.25">
      <c r="A723" s="1" t="s">
        <v>42</v>
      </c>
      <c r="B723" s="1" t="s">
        <v>26</v>
      </c>
      <c r="C723" s="1" t="s">
        <v>37</v>
      </c>
      <c r="D723" s="3">
        <v>43846</v>
      </c>
      <c r="E723" s="1">
        <v>207</v>
      </c>
      <c r="F723" s="1">
        <v>14501.74</v>
      </c>
      <c r="G723" s="1">
        <f t="shared" si="11"/>
        <v>975593.07000000007</v>
      </c>
      <c r="H723" s="1">
        <v>4713.01</v>
      </c>
      <c r="I723" s="1">
        <v>3001860.18</v>
      </c>
      <c r="J723" s="1" t="s">
        <v>13</v>
      </c>
      <c r="K723" s="1" t="s">
        <v>14</v>
      </c>
    </row>
    <row r="724" spans="1:11" ht="15.75" customHeight="1" x14ac:dyDescent="0.25">
      <c r="A724" s="1" t="s">
        <v>18</v>
      </c>
      <c r="B724" s="1" t="s">
        <v>33</v>
      </c>
      <c r="C724" s="1" t="s">
        <v>29</v>
      </c>
      <c r="D724" s="3">
        <v>44037</v>
      </c>
      <c r="E724" s="1">
        <v>765</v>
      </c>
      <c r="F724" s="1">
        <v>38984.959999999999</v>
      </c>
      <c r="G724" s="1">
        <f t="shared" si="11"/>
        <v>6608337.75</v>
      </c>
      <c r="H724" s="1">
        <v>8638.35</v>
      </c>
      <c r="I724" s="1">
        <v>29823494.399999999</v>
      </c>
      <c r="J724" s="1" t="s">
        <v>22</v>
      </c>
      <c r="K724" s="1" t="s">
        <v>14</v>
      </c>
    </row>
    <row r="725" spans="1:11" ht="15.75" customHeight="1" x14ac:dyDescent="0.25">
      <c r="A725" s="1" t="s">
        <v>42</v>
      </c>
      <c r="B725" s="1" t="s">
        <v>26</v>
      </c>
      <c r="C725" s="1" t="s">
        <v>25</v>
      </c>
      <c r="D725" s="3">
        <v>44274</v>
      </c>
      <c r="E725" s="1">
        <v>673</v>
      </c>
      <c r="F725" s="1">
        <v>49924.06</v>
      </c>
      <c r="G725" s="1">
        <f t="shared" si="11"/>
        <v>6546129.6700000009</v>
      </c>
      <c r="H725" s="1">
        <v>9726.7900000000009</v>
      </c>
      <c r="I725" s="1">
        <v>33598892.380000003</v>
      </c>
      <c r="J725" s="1" t="s">
        <v>13</v>
      </c>
      <c r="K725" s="1" t="s">
        <v>14</v>
      </c>
    </row>
    <row r="726" spans="1:11" ht="15.75" customHeight="1" x14ac:dyDescent="0.25">
      <c r="A726" s="1" t="s">
        <v>18</v>
      </c>
      <c r="B726" s="1" t="s">
        <v>33</v>
      </c>
      <c r="C726" s="1" t="s">
        <v>12</v>
      </c>
      <c r="D726" s="3">
        <v>44349</v>
      </c>
      <c r="E726" s="1">
        <v>884</v>
      </c>
      <c r="F726" s="1">
        <v>34327.58</v>
      </c>
      <c r="G726" s="1">
        <f t="shared" si="11"/>
        <v>6219426.2000000002</v>
      </c>
      <c r="H726" s="1">
        <v>7035.55</v>
      </c>
      <c r="I726" s="1">
        <v>30345580.719999999</v>
      </c>
      <c r="J726" s="1" t="s">
        <v>13</v>
      </c>
      <c r="K726" s="1" t="s">
        <v>14</v>
      </c>
    </row>
    <row r="727" spans="1:11" ht="15.75" customHeight="1" x14ac:dyDescent="0.25">
      <c r="A727" s="1" t="s">
        <v>42</v>
      </c>
      <c r="B727" s="1" t="s">
        <v>20</v>
      </c>
      <c r="C727" s="1" t="s">
        <v>21</v>
      </c>
      <c r="D727" s="3">
        <v>44675</v>
      </c>
      <c r="E727" s="1">
        <v>951</v>
      </c>
      <c r="F727" s="1">
        <v>49548.71</v>
      </c>
      <c r="G727" s="1">
        <f t="shared" si="11"/>
        <v>5016049.5</v>
      </c>
      <c r="H727" s="1">
        <v>5274.5</v>
      </c>
      <c r="I727" s="1">
        <v>47120823.210000001</v>
      </c>
      <c r="J727" s="1" t="s">
        <v>13</v>
      </c>
      <c r="K727" s="1" t="s">
        <v>14</v>
      </c>
    </row>
    <row r="728" spans="1:11" ht="15.75" customHeight="1" x14ac:dyDescent="0.25">
      <c r="A728" s="1" t="s">
        <v>40</v>
      </c>
      <c r="B728" s="1" t="s">
        <v>16</v>
      </c>
      <c r="C728" s="1" t="s">
        <v>29</v>
      </c>
      <c r="D728" s="3">
        <v>44184</v>
      </c>
      <c r="E728" s="1">
        <v>274</v>
      </c>
      <c r="F728" s="1">
        <v>46080.72</v>
      </c>
      <c r="G728" s="1">
        <f t="shared" si="11"/>
        <v>1410461.58</v>
      </c>
      <c r="H728" s="1">
        <v>5147.67</v>
      </c>
      <c r="I728" s="1">
        <v>12626117.279999999</v>
      </c>
      <c r="J728" s="1" t="s">
        <v>22</v>
      </c>
      <c r="K728" s="1" t="s">
        <v>14</v>
      </c>
    </row>
    <row r="729" spans="1:11" ht="15.75" customHeight="1" x14ac:dyDescent="0.25">
      <c r="A729" s="1" t="s">
        <v>15</v>
      </c>
      <c r="B729" s="1" t="s">
        <v>16</v>
      </c>
      <c r="C729" s="1" t="s">
        <v>30</v>
      </c>
      <c r="D729" s="3">
        <v>44276</v>
      </c>
      <c r="E729" s="1">
        <v>397</v>
      </c>
      <c r="F729" s="1">
        <v>22969.040000000001</v>
      </c>
      <c r="G729" s="1">
        <f t="shared" si="11"/>
        <v>897398.64999999991</v>
      </c>
      <c r="H729" s="1">
        <v>2260.4499999999998</v>
      </c>
      <c r="I729" s="1">
        <v>9118708.8800000008</v>
      </c>
      <c r="J729" s="1" t="s">
        <v>13</v>
      </c>
      <c r="K729" s="1" t="s">
        <v>14</v>
      </c>
    </row>
    <row r="730" spans="1:11" ht="15.75" customHeight="1" x14ac:dyDescent="0.25">
      <c r="A730" s="1" t="s">
        <v>10</v>
      </c>
      <c r="B730" s="1" t="s">
        <v>16</v>
      </c>
      <c r="C730" s="1" t="s">
        <v>12</v>
      </c>
      <c r="D730" s="3">
        <v>44116</v>
      </c>
      <c r="E730" s="1">
        <v>615</v>
      </c>
      <c r="F730" s="1">
        <v>28067.85</v>
      </c>
      <c r="G730" s="1">
        <f t="shared" si="11"/>
        <v>3864998.25</v>
      </c>
      <c r="H730" s="1">
        <v>6284.55</v>
      </c>
      <c r="I730" s="1">
        <v>17261727.75</v>
      </c>
      <c r="J730" s="1" t="s">
        <v>41</v>
      </c>
      <c r="K730" s="1" t="s">
        <v>14</v>
      </c>
    </row>
    <row r="731" spans="1:11" ht="15.75" customHeight="1" x14ac:dyDescent="0.25">
      <c r="A731" s="1" t="s">
        <v>18</v>
      </c>
      <c r="B731" s="1" t="s">
        <v>38</v>
      </c>
      <c r="C731" s="1" t="s">
        <v>29</v>
      </c>
      <c r="D731" s="3">
        <v>45223</v>
      </c>
      <c r="E731" s="1">
        <v>920</v>
      </c>
      <c r="F731" s="1">
        <v>44165.77</v>
      </c>
      <c r="G731" s="1">
        <f t="shared" si="11"/>
        <v>4068562.0000000005</v>
      </c>
      <c r="H731" s="1">
        <v>4422.3500000000004</v>
      </c>
      <c r="I731" s="1">
        <v>40632508.399999999</v>
      </c>
      <c r="J731" s="1" t="s">
        <v>13</v>
      </c>
      <c r="K731" s="1" t="s">
        <v>14</v>
      </c>
    </row>
    <row r="732" spans="1:11" ht="15.75" customHeight="1" x14ac:dyDescent="0.25">
      <c r="A732" s="1" t="s">
        <v>40</v>
      </c>
      <c r="B732" s="1" t="s">
        <v>38</v>
      </c>
      <c r="C732" s="1" t="s">
        <v>12</v>
      </c>
      <c r="D732" s="3">
        <v>44054</v>
      </c>
      <c r="E732" s="1">
        <v>161</v>
      </c>
      <c r="F732" s="1">
        <v>22984.27</v>
      </c>
      <c r="G732" s="1">
        <f t="shared" si="11"/>
        <v>1130017.1399999999</v>
      </c>
      <c r="H732" s="1">
        <v>7018.74</v>
      </c>
      <c r="I732" s="1">
        <v>3700467.47</v>
      </c>
      <c r="J732" s="1" t="s">
        <v>13</v>
      </c>
      <c r="K732" s="1" t="s">
        <v>14</v>
      </c>
    </row>
    <row r="733" spans="1:11" ht="15.75" customHeight="1" x14ac:dyDescent="0.25">
      <c r="A733" s="1" t="s">
        <v>35</v>
      </c>
      <c r="B733" s="1" t="s">
        <v>31</v>
      </c>
      <c r="C733" s="1" t="s">
        <v>34</v>
      </c>
      <c r="D733" s="3">
        <v>44327</v>
      </c>
      <c r="E733" s="1">
        <v>618</v>
      </c>
      <c r="F733" s="1">
        <v>12028.51</v>
      </c>
      <c r="G733" s="1">
        <f t="shared" si="11"/>
        <v>6159902.6399999997</v>
      </c>
      <c r="H733" s="1">
        <v>9967.48</v>
      </c>
      <c r="I733" s="1">
        <v>7433619.1799999997</v>
      </c>
      <c r="J733" s="1" t="s">
        <v>19</v>
      </c>
      <c r="K733" s="1" t="s">
        <v>14</v>
      </c>
    </row>
    <row r="734" spans="1:11" ht="15.75" customHeight="1" x14ac:dyDescent="0.25">
      <c r="A734" s="1" t="s">
        <v>15</v>
      </c>
      <c r="B734" s="1" t="s">
        <v>36</v>
      </c>
      <c r="C734" s="1" t="s">
        <v>34</v>
      </c>
      <c r="D734" s="3">
        <v>45020</v>
      </c>
      <c r="E734" s="1">
        <v>109</v>
      </c>
      <c r="F734" s="1">
        <v>46963.79</v>
      </c>
      <c r="G734" s="1">
        <f t="shared" si="11"/>
        <v>252491.96</v>
      </c>
      <c r="H734" s="1">
        <v>2316.44</v>
      </c>
      <c r="I734" s="1">
        <v>5119053.1100000003</v>
      </c>
      <c r="J734" s="1" t="s">
        <v>41</v>
      </c>
      <c r="K734" s="1" t="s">
        <v>14</v>
      </c>
    </row>
    <row r="735" spans="1:11" ht="15.75" customHeight="1" x14ac:dyDescent="0.25">
      <c r="A735" s="1" t="s">
        <v>42</v>
      </c>
      <c r="B735" s="1" t="s">
        <v>16</v>
      </c>
      <c r="C735" s="1" t="s">
        <v>34</v>
      </c>
      <c r="D735" s="3">
        <v>45250</v>
      </c>
      <c r="E735" s="1">
        <v>372</v>
      </c>
      <c r="F735" s="1">
        <v>43946.38</v>
      </c>
      <c r="G735" s="1">
        <f t="shared" si="11"/>
        <v>2469436.44</v>
      </c>
      <c r="H735" s="1">
        <v>6638.27</v>
      </c>
      <c r="I735" s="1">
        <v>16348053.359999999</v>
      </c>
      <c r="J735" s="1" t="s">
        <v>13</v>
      </c>
      <c r="K735" s="1" t="s">
        <v>14</v>
      </c>
    </row>
    <row r="736" spans="1:11" ht="15.75" customHeight="1" x14ac:dyDescent="0.25">
      <c r="A736" s="1" t="s">
        <v>40</v>
      </c>
      <c r="B736" s="1" t="s">
        <v>26</v>
      </c>
      <c r="C736" s="1" t="s">
        <v>29</v>
      </c>
      <c r="D736" s="3">
        <v>45071</v>
      </c>
      <c r="E736" s="1">
        <v>662</v>
      </c>
      <c r="F736" s="1">
        <v>28089.29</v>
      </c>
      <c r="G736" s="1">
        <f t="shared" si="11"/>
        <v>5677643</v>
      </c>
      <c r="H736" s="1">
        <v>8576.5</v>
      </c>
      <c r="I736" s="1">
        <v>18595109.98</v>
      </c>
      <c r="J736" s="1" t="s">
        <v>22</v>
      </c>
      <c r="K736" s="1" t="s">
        <v>14</v>
      </c>
    </row>
    <row r="737" spans="1:11" ht="15.75" customHeight="1" x14ac:dyDescent="0.25">
      <c r="A737" s="1" t="s">
        <v>40</v>
      </c>
      <c r="B737" s="1" t="s">
        <v>24</v>
      </c>
      <c r="C737" s="1" t="s">
        <v>29</v>
      </c>
      <c r="D737" s="3">
        <v>44653</v>
      </c>
      <c r="E737" s="1">
        <v>253</v>
      </c>
      <c r="F737" s="1">
        <v>13931.93</v>
      </c>
      <c r="G737" s="1">
        <f t="shared" si="11"/>
        <v>668216.01</v>
      </c>
      <c r="H737" s="1">
        <v>2641.17</v>
      </c>
      <c r="I737" s="1">
        <v>3524778.29</v>
      </c>
      <c r="J737" s="1" t="s">
        <v>22</v>
      </c>
      <c r="K737" s="1" t="s">
        <v>14</v>
      </c>
    </row>
    <row r="738" spans="1:11" ht="15.75" customHeight="1" x14ac:dyDescent="0.25">
      <c r="A738" s="1" t="s">
        <v>15</v>
      </c>
      <c r="B738" s="1" t="s">
        <v>24</v>
      </c>
      <c r="C738" s="1" t="s">
        <v>17</v>
      </c>
      <c r="D738" s="3">
        <v>44328</v>
      </c>
      <c r="E738" s="1">
        <v>568</v>
      </c>
      <c r="F738" s="1">
        <v>37168.160000000003</v>
      </c>
      <c r="G738" s="1">
        <f t="shared" si="11"/>
        <v>4573882.4799999995</v>
      </c>
      <c r="H738" s="1">
        <v>8052.61</v>
      </c>
      <c r="I738" s="1">
        <v>21111514.879999999</v>
      </c>
      <c r="J738" s="1" t="s">
        <v>13</v>
      </c>
      <c r="K738" s="1" t="s">
        <v>14</v>
      </c>
    </row>
    <row r="739" spans="1:11" ht="15.75" customHeight="1" x14ac:dyDescent="0.25">
      <c r="A739" s="1" t="s">
        <v>15</v>
      </c>
      <c r="B739" s="1" t="s">
        <v>20</v>
      </c>
      <c r="C739" s="1" t="s">
        <v>34</v>
      </c>
      <c r="D739" s="3">
        <v>45203</v>
      </c>
      <c r="E739" s="1">
        <v>336</v>
      </c>
      <c r="F739" s="1">
        <v>35609.269999999997</v>
      </c>
      <c r="G739" s="1">
        <f t="shared" si="11"/>
        <v>2656106.88</v>
      </c>
      <c r="H739" s="1">
        <v>7905.08</v>
      </c>
      <c r="I739" s="1">
        <v>11964714.720000001</v>
      </c>
      <c r="J739" s="1" t="s">
        <v>41</v>
      </c>
      <c r="K739" s="1" t="s">
        <v>14</v>
      </c>
    </row>
    <row r="740" spans="1:11" ht="15.75" customHeight="1" x14ac:dyDescent="0.25">
      <c r="A740" s="1" t="s">
        <v>32</v>
      </c>
      <c r="B740" s="1" t="s">
        <v>11</v>
      </c>
      <c r="C740" s="1" t="s">
        <v>39</v>
      </c>
      <c r="D740" s="3">
        <v>44580</v>
      </c>
      <c r="E740" s="1">
        <v>720</v>
      </c>
      <c r="F740" s="1">
        <v>20018.86</v>
      </c>
      <c r="G740" s="1">
        <f t="shared" si="11"/>
        <v>2787048</v>
      </c>
      <c r="H740" s="1">
        <v>3870.9</v>
      </c>
      <c r="I740" s="1">
        <v>14413579.199999999</v>
      </c>
      <c r="J740" s="1" t="s">
        <v>13</v>
      </c>
      <c r="K740" s="1" t="s">
        <v>14</v>
      </c>
    </row>
    <row r="741" spans="1:11" ht="15.75" customHeight="1" x14ac:dyDescent="0.25">
      <c r="A741" s="1" t="s">
        <v>18</v>
      </c>
      <c r="B741" s="1" t="s">
        <v>11</v>
      </c>
      <c r="C741" s="1" t="s">
        <v>12</v>
      </c>
      <c r="D741" s="3">
        <v>43938</v>
      </c>
      <c r="E741" s="1">
        <v>192</v>
      </c>
      <c r="F741" s="1">
        <v>38775.730000000003</v>
      </c>
      <c r="G741" s="1">
        <f t="shared" si="11"/>
        <v>974749.44</v>
      </c>
      <c r="H741" s="1">
        <v>5076.82</v>
      </c>
      <c r="I741" s="1">
        <v>7444940.1600000001</v>
      </c>
      <c r="J741" s="1" t="s">
        <v>13</v>
      </c>
      <c r="K741" s="1" t="s">
        <v>14</v>
      </c>
    </row>
    <row r="742" spans="1:11" ht="15.75" customHeight="1" x14ac:dyDescent="0.25">
      <c r="A742" s="1" t="s">
        <v>32</v>
      </c>
      <c r="B742" s="1" t="s">
        <v>11</v>
      </c>
      <c r="C742" s="1" t="s">
        <v>39</v>
      </c>
      <c r="D742" s="3">
        <v>43899</v>
      </c>
      <c r="E742" s="1">
        <v>729</v>
      </c>
      <c r="F742" s="1">
        <v>43688.56</v>
      </c>
      <c r="G742" s="1">
        <f t="shared" si="11"/>
        <v>5447088</v>
      </c>
      <c r="H742" s="1">
        <v>7472</v>
      </c>
      <c r="I742" s="1">
        <v>31848960.239999998</v>
      </c>
      <c r="J742" s="1" t="s">
        <v>41</v>
      </c>
      <c r="K742" s="1" t="s">
        <v>14</v>
      </c>
    </row>
    <row r="743" spans="1:11" ht="15.75" customHeight="1" x14ac:dyDescent="0.25">
      <c r="A743" s="1" t="s">
        <v>23</v>
      </c>
      <c r="B743" s="1" t="s">
        <v>28</v>
      </c>
      <c r="C743" s="1" t="s">
        <v>12</v>
      </c>
      <c r="D743" s="3">
        <v>44480</v>
      </c>
      <c r="E743" s="1">
        <v>490</v>
      </c>
      <c r="F743" s="1">
        <v>30620.6</v>
      </c>
      <c r="G743" s="1">
        <f t="shared" si="11"/>
        <v>4014819.9</v>
      </c>
      <c r="H743" s="1">
        <v>8193.51</v>
      </c>
      <c r="I743" s="1">
        <v>15004094</v>
      </c>
      <c r="J743" s="1" t="s">
        <v>19</v>
      </c>
      <c r="K743" s="1" t="s">
        <v>14</v>
      </c>
    </row>
    <row r="744" spans="1:11" ht="15.75" customHeight="1" x14ac:dyDescent="0.25">
      <c r="A744" s="1" t="s">
        <v>40</v>
      </c>
      <c r="B744" s="1" t="s">
        <v>36</v>
      </c>
      <c r="C744" s="1" t="s">
        <v>12</v>
      </c>
      <c r="D744" s="3">
        <v>44324</v>
      </c>
      <c r="E744" s="1">
        <v>455</v>
      </c>
      <c r="F744" s="1">
        <v>42779.72</v>
      </c>
      <c r="G744" s="1">
        <f t="shared" si="11"/>
        <v>3178434.35</v>
      </c>
      <c r="H744" s="1">
        <v>6985.57</v>
      </c>
      <c r="I744" s="1">
        <v>19464772.600000001</v>
      </c>
      <c r="J744" s="1" t="s">
        <v>13</v>
      </c>
      <c r="K744" s="1" t="s">
        <v>14</v>
      </c>
    </row>
    <row r="745" spans="1:11" ht="15.75" customHeight="1" x14ac:dyDescent="0.25">
      <c r="A745" s="1" t="s">
        <v>23</v>
      </c>
      <c r="B745" s="1" t="s">
        <v>24</v>
      </c>
      <c r="C745" s="1" t="s">
        <v>27</v>
      </c>
      <c r="D745" s="3">
        <v>43960</v>
      </c>
      <c r="E745" s="1">
        <v>613</v>
      </c>
      <c r="F745" s="1">
        <v>43133.82</v>
      </c>
      <c r="G745" s="1">
        <f t="shared" si="11"/>
        <v>5108251.6000000006</v>
      </c>
      <c r="H745" s="1">
        <v>8333.2000000000007</v>
      </c>
      <c r="I745" s="1">
        <v>26441031.66</v>
      </c>
      <c r="J745" s="1" t="s">
        <v>13</v>
      </c>
      <c r="K745" s="1" t="s">
        <v>14</v>
      </c>
    </row>
    <row r="746" spans="1:11" ht="15.75" customHeight="1" x14ac:dyDescent="0.25">
      <c r="A746" s="1" t="s">
        <v>10</v>
      </c>
      <c r="B746" s="1" t="s">
        <v>11</v>
      </c>
      <c r="C746" s="1" t="s">
        <v>29</v>
      </c>
      <c r="D746" s="3">
        <v>44351</v>
      </c>
      <c r="E746" s="1">
        <v>807</v>
      </c>
      <c r="F746" s="1">
        <v>38087.660000000003</v>
      </c>
      <c r="G746" s="1">
        <f t="shared" si="11"/>
        <v>5526110.04</v>
      </c>
      <c r="H746" s="1">
        <v>6847.72</v>
      </c>
      <c r="I746" s="1">
        <v>30736741.620000001</v>
      </c>
      <c r="J746" s="1" t="s">
        <v>13</v>
      </c>
      <c r="K746" s="1" t="s">
        <v>14</v>
      </c>
    </row>
    <row r="747" spans="1:11" ht="15.75" customHeight="1" x14ac:dyDescent="0.25">
      <c r="A747" s="1" t="s">
        <v>18</v>
      </c>
      <c r="B747" s="1" t="s">
        <v>16</v>
      </c>
      <c r="C747" s="1" t="s">
        <v>25</v>
      </c>
      <c r="D747" s="3">
        <v>44571</v>
      </c>
      <c r="E747" s="1">
        <v>259</v>
      </c>
      <c r="F747" s="1">
        <v>12895.17</v>
      </c>
      <c r="G747" s="1">
        <f t="shared" si="11"/>
        <v>2245379.7799999998</v>
      </c>
      <c r="H747" s="1">
        <v>8669.42</v>
      </c>
      <c r="I747" s="1">
        <v>3339849.03</v>
      </c>
      <c r="J747" s="1" t="s">
        <v>41</v>
      </c>
      <c r="K747" s="1" t="s">
        <v>14</v>
      </c>
    </row>
    <row r="748" spans="1:11" ht="15.75" customHeight="1" x14ac:dyDescent="0.25">
      <c r="A748" s="1" t="s">
        <v>32</v>
      </c>
      <c r="B748" s="1" t="s">
        <v>36</v>
      </c>
      <c r="C748" s="1" t="s">
        <v>37</v>
      </c>
      <c r="D748" s="3">
        <v>44777</v>
      </c>
      <c r="E748" s="1">
        <v>389</v>
      </c>
      <c r="F748" s="1">
        <v>22294.639999999999</v>
      </c>
      <c r="G748" s="1">
        <f t="shared" si="11"/>
        <v>1306775.48</v>
      </c>
      <c r="H748" s="1">
        <v>3359.32</v>
      </c>
      <c r="I748" s="1">
        <v>8672614.9600000009</v>
      </c>
      <c r="J748" s="1" t="s">
        <v>19</v>
      </c>
      <c r="K748" s="1" t="s">
        <v>14</v>
      </c>
    </row>
    <row r="749" spans="1:11" ht="15.75" customHeight="1" x14ac:dyDescent="0.25">
      <c r="A749" s="1" t="s">
        <v>10</v>
      </c>
      <c r="B749" s="1" t="s">
        <v>31</v>
      </c>
      <c r="C749" s="1" t="s">
        <v>30</v>
      </c>
      <c r="D749" s="3">
        <v>44372</v>
      </c>
      <c r="E749" s="1">
        <v>821</v>
      </c>
      <c r="F749" s="1">
        <v>27842.04</v>
      </c>
      <c r="G749" s="1">
        <f t="shared" si="11"/>
        <v>2794757.89</v>
      </c>
      <c r="H749" s="1">
        <v>3404.09</v>
      </c>
      <c r="I749" s="1">
        <v>22858314.84</v>
      </c>
      <c r="J749" s="1" t="s">
        <v>13</v>
      </c>
      <c r="K749" s="1" t="s">
        <v>14</v>
      </c>
    </row>
    <row r="750" spans="1:11" ht="15.75" customHeight="1" x14ac:dyDescent="0.25">
      <c r="A750" s="1" t="s">
        <v>35</v>
      </c>
      <c r="B750" s="1" t="s">
        <v>20</v>
      </c>
      <c r="C750" s="1" t="s">
        <v>29</v>
      </c>
      <c r="D750" s="3">
        <v>44555</v>
      </c>
      <c r="E750" s="1">
        <v>965</v>
      </c>
      <c r="F750" s="1">
        <v>27453.95</v>
      </c>
      <c r="G750" s="1">
        <f t="shared" si="11"/>
        <v>3599585.1</v>
      </c>
      <c r="H750" s="1">
        <v>3730.14</v>
      </c>
      <c r="I750" s="1">
        <v>26493061.75</v>
      </c>
      <c r="J750" s="1" t="s">
        <v>22</v>
      </c>
      <c r="K750" s="1" t="s">
        <v>14</v>
      </c>
    </row>
    <row r="751" spans="1:11" ht="15.75" customHeight="1" x14ac:dyDescent="0.25">
      <c r="A751" s="1" t="s">
        <v>23</v>
      </c>
      <c r="B751" s="1" t="s">
        <v>26</v>
      </c>
      <c r="C751" s="1" t="s">
        <v>17</v>
      </c>
      <c r="D751" s="3">
        <v>44328</v>
      </c>
      <c r="E751" s="1">
        <v>962</v>
      </c>
      <c r="F751" s="1">
        <v>12987.93</v>
      </c>
      <c r="G751" s="1">
        <f t="shared" si="11"/>
        <v>6729382.3999999994</v>
      </c>
      <c r="H751" s="1">
        <v>6995.2</v>
      </c>
      <c r="I751" s="1">
        <v>12494388.66</v>
      </c>
      <c r="J751" s="1" t="s">
        <v>13</v>
      </c>
      <c r="K751" s="1" t="s">
        <v>14</v>
      </c>
    </row>
    <row r="752" spans="1:11" ht="15.75" customHeight="1" x14ac:dyDescent="0.25">
      <c r="A752" s="1" t="s">
        <v>10</v>
      </c>
      <c r="B752" s="1" t="s">
        <v>36</v>
      </c>
      <c r="C752" s="1" t="s">
        <v>21</v>
      </c>
      <c r="D752" s="3">
        <v>44635</v>
      </c>
      <c r="E752" s="1">
        <v>661</v>
      </c>
      <c r="F752" s="1">
        <v>44200.43</v>
      </c>
      <c r="G752" s="1">
        <f t="shared" si="11"/>
        <v>4461538.4800000004</v>
      </c>
      <c r="H752" s="1">
        <v>6749.68</v>
      </c>
      <c r="I752" s="1">
        <v>29216484.23</v>
      </c>
      <c r="J752" s="1" t="s">
        <v>19</v>
      </c>
      <c r="K752" s="1" t="s">
        <v>14</v>
      </c>
    </row>
    <row r="753" spans="1:11" ht="15.75" customHeight="1" x14ac:dyDescent="0.25">
      <c r="A753" s="1" t="s">
        <v>42</v>
      </c>
      <c r="B753" s="1" t="s">
        <v>36</v>
      </c>
      <c r="C753" s="1" t="s">
        <v>27</v>
      </c>
      <c r="D753" s="3">
        <v>44744</v>
      </c>
      <c r="E753" s="1">
        <v>113</v>
      </c>
      <c r="F753" s="1">
        <v>47220.35</v>
      </c>
      <c r="G753" s="1">
        <f t="shared" si="11"/>
        <v>711052.5</v>
      </c>
      <c r="H753" s="1">
        <v>6292.5</v>
      </c>
      <c r="I753" s="1">
        <v>5335899.55</v>
      </c>
      <c r="J753" s="1" t="s">
        <v>13</v>
      </c>
      <c r="K753" s="1" t="s">
        <v>14</v>
      </c>
    </row>
    <row r="754" spans="1:11" ht="15.75" customHeight="1" x14ac:dyDescent="0.25">
      <c r="A754" s="1" t="s">
        <v>15</v>
      </c>
      <c r="B754" s="1" t="s">
        <v>33</v>
      </c>
      <c r="C754" s="1" t="s">
        <v>37</v>
      </c>
      <c r="D754" s="3">
        <v>44934</v>
      </c>
      <c r="E754" s="1">
        <v>459</v>
      </c>
      <c r="F754" s="1">
        <v>46065.87</v>
      </c>
      <c r="G754" s="1">
        <f t="shared" si="11"/>
        <v>4190091.6599999997</v>
      </c>
      <c r="H754" s="1">
        <v>9128.74</v>
      </c>
      <c r="I754" s="1">
        <v>21144234.329999998</v>
      </c>
      <c r="J754" s="1" t="s">
        <v>13</v>
      </c>
      <c r="K754" s="1" t="s">
        <v>14</v>
      </c>
    </row>
    <row r="755" spans="1:11" ht="15.75" customHeight="1" x14ac:dyDescent="0.25">
      <c r="A755" s="1" t="s">
        <v>42</v>
      </c>
      <c r="B755" s="1" t="s">
        <v>24</v>
      </c>
      <c r="C755" s="1" t="s">
        <v>39</v>
      </c>
      <c r="D755" s="3">
        <v>44494</v>
      </c>
      <c r="E755" s="1">
        <v>978</v>
      </c>
      <c r="F755" s="1">
        <v>42445.04</v>
      </c>
      <c r="G755" s="1">
        <f t="shared" si="11"/>
        <v>3935667.5999999996</v>
      </c>
      <c r="H755" s="1">
        <v>4024.2</v>
      </c>
      <c r="I755" s="1">
        <v>41511249.119999997</v>
      </c>
      <c r="J755" s="1" t="s">
        <v>13</v>
      </c>
      <c r="K755" s="1" t="s">
        <v>14</v>
      </c>
    </row>
    <row r="756" spans="1:11" ht="15.75" customHeight="1" x14ac:dyDescent="0.25">
      <c r="A756" s="1" t="s">
        <v>15</v>
      </c>
      <c r="B756" s="1" t="s">
        <v>26</v>
      </c>
      <c r="C756" s="1" t="s">
        <v>12</v>
      </c>
      <c r="D756" s="3">
        <v>43930</v>
      </c>
      <c r="E756" s="1">
        <v>258</v>
      </c>
      <c r="F756" s="1">
        <v>38709.410000000003</v>
      </c>
      <c r="G756" s="1">
        <f t="shared" si="11"/>
        <v>1660160.3399999999</v>
      </c>
      <c r="H756" s="1">
        <v>6434.73</v>
      </c>
      <c r="I756" s="1">
        <v>9987027.7799999993</v>
      </c>
      <c r="J756" s="1" t="s">
        <v>13</v>
      </c>
      <c r="K756" s="1" t="s">
        <v>14</v>
      </c>
    </row>
    <row r="757" spans="1:11" ht="15.75" customHeight="1" x14ac:dyDescent="0.25">
      <c r="A757" s="1" t="s">
        <v>18</v>
      </c>
      <c r="B757" s="1" t="s">
        <v>28</v>
      </c>
      <c r="C757" s="1" t="s">
        <v>30</v>
      </c>
      <c r="D757" s="3">
        <v>44459</v>
      </c>
      <c r="E757" s="1">
        <v>194</v>
      </c>
      <c r="F757" s="1">
        <v>13561.52</v>
      </c>
      <c r="G757" s="1">
        <f t="shared" si="11"/>
        <v>1817122.34</v>
      </c>
      <c r="H757" s="1">
        <v>9366.61</v>
      </c>
      <c r="I757" s="1">
        <v>2630934.88</v>
      </c>
      <c r="J757" s="1" t="s">
        <v>19</v>
      </c>
      <c r="K757" s="1" t="s">
        <v>14</v>
      </c>
    </row>
    <row r="758" spans="1:11" ht="15.75" customHeight="1" x14ac:dyDescent="0.25">
      <c r="A758" s="1" t="s">
        <v>42</v>
      </c>
      <c r="B758" s="1" t="s">
        <v>20</v>
      </c>
      <c r="C758" s="1" t="s">
        <v>21</v>
      </c>
      <c r="D758" s="3">
        <v>44234</v>
      </c>
      <c r="E758" s="1">
        <v>648</v>
      </c>
      <c r="F758" s="1">
        <v>32276.01</v>
      </c>
      <c r="G758" s="1">
        <f t="shared" si="11"/>
        <v>2060685.36</v>
      </c>
      <c r="H758" s="1">
        <v>3180.07</v>
      </c>
      <c r="I758" s="1">
        <v>20914854.48</v>
      </c>
      <c r="J758" s="1" t="s">
        <v>13</v>
      </c>
      <c r="K758" s="1" t="s">
        <v>14</v>
      </c>
    </row>
    <row r="759" spans="1:11" ht="15.75" customHeight="1" x14ac:dyDescent="0.25">
      <c r="A759" s="1" t="s">
        <v>42</v>
      </c>
      <c r="B759" s="1" t="s">
        <v>16</v>
      </c>
      <c r="C759" s="1" t="s">
        <v>27</v>
      </c>
      <c r="D759" s="3">
        <v>45098</v>
      </c>
      <c r="E759" s="1">
        <v>212</v>
      </c>
      <c r="F759" s="1">
        <v>18804.84</v>
      </c>
      <c r="G759" s="1">
        <f t="shared" si="11"/>
        <v>918388.24000000011</v>
      </c>
      <c r="H759" s="1">
        <v>4332.0200000000004</v>
      </c>
      <c r="I759" s="1">
        <v>3986626.08</v>
      </c>
      <c r="J759" s="1" t="s">
        <v>13</v>
      </c>
      <c r="K759" s="1" t="s">
        <v>14</v>
      </c>
    </row>
    <row r="760" spans="1:11" ht="15.75" customHeight="1" x14ac:dyDescent="0.25">
      <c r="A760" s="1" t="s">
        <v>15</v>
      </c>
      <c r="B760" s="1" t="s">
        <v>24</v>
      </c>
      <c r="C760" s="1" t="s">
        <v>27</v>
      </c>
      <c r="D760" s="3">
        <v>44409</v>
      </c>
      <c r="E760" s="1">
        <v>283</v>
      </c>
      <c r="F760" s="1">
        <v>18829.439999999999</v>
      </c>
      <c r="G760" s="1">
        <f t="shared" si="11"/>
        <v>902220.98</v>
      </c>
      <c r="H760" s="1">
        <v>3188.06</v>
      </c>
      <c r="I760" s="1">
        <v>5328731.5199999996</v>
      </c>
      <c r="J760" s="1" t="s">
        <v>13</v>
      </c>
      <c r="K760" s="1" t="s">
        <v>14</v>
      </c>
    </row>
    <row r="761" spans="1:11" ht="15.75" customHeight="1" x14ac:dyDescent="0.25">
      <c r="A761" s="1" t="s">
        <v>15</v>
      </c>
      <c r="B761" s="1" t="s">
        <v>31</v>
      </c>
      <c r="C761" s="1" t="s">
        <v>37</v>
      </c>
      <c r="D761" s="3">
        <v>44881</v>
      </c>
      <c r="E761" s="1">
        <v>565</v>
      </c>
      <c r="F761" s="1">
        <v>39969.300000000003</v>
      </c>
      <c r="G761" s="1">
        <f t="shared" si="11"/>
        <v>4433617.1499999994</v>
      </c>
      <c r="H761" s="1">
        <v>7847.11</v>
      </c>
      <c r="I761" s="1">
        <v>22582654.5</v>
      </c>
      <c r="J761" s="1" t="s">
        <v>13</v>
      </c>
      <c r="K761" s="1" t="s">
        <v>14</v>
      </c>
    </row>
    <row r="762" spans="1:11" ht="15.75" customHeight="1" x14ac:dyDescent="0.25">
      <c r="A762" s="1" t="s">
        <v>23</v>
      </c>
      <c r="B762" s="1" t="s">
        <v>24</v>
      </c>
      <c r="C762" s="1" t="s">
        <v>12</v>
      </c>
      <c r="D762" s="3">
        <v>43849</v>
      </c>
      <c r="E762" s="1">
        <v>422</v>
      </c>
      <c r="F762" s="1">
        <v>19028.66</v>
      </c>
      <c r="G762" s="1">
        <f t="shared" si="11"/>
        <v>4052018.68</v>
      </c>
      <c r="H762" s="1">
        <v>9601.94</v>
      </c>
      <c r="I762" s="1">
        <v>8030094.5199999996</v>
      </c>
      <c r="J762" s="1" t="s">
        <v>13</v>
      </c>
      <c r="K762" s="1" t="s">
        <v>14</v>
      </c>
    </row>
    <row r="763" spans="1:11" ht="15.75" customHeight="1" x14ac:dyDescent="0.25">
      <c r="A763" s="1" t="s">
        <v>42</v>
      </c>
      <c r="B763" s="1" t="s">
        <v>16</v>
      </c>
      <c r="C763" s="1" t="s">
        <v>39</v>
      </c>
      <c r="D763" s="3">
        <v>44725</v>
      </c>
      <c r="E763" s="1">
        <v>980</v>
      </c>
      <c r="F763" s="1">
        <v>36784.33</v>
      </c>
      <c r="G763" s="1">
        <f t="shared" si="11"/>
        <v>3785553.8</v>
      </c>
      <c r="H763" s="1">
        <v>3862.81</v>
      </c>
      <c r="I763" s="1">
        <v>36048643.399999999</v>
      </c>
      <c r="J763" s="1" t="s">
        <v>13</v>
      </c>
      <c r="K763" s="1" t="s">
        <v>14</v>
      </c>
    </row>
    <row r="764" spans="1:11" ht="15.75" customHeight="1" x14ac:dyDescent="0.25">
      <c r="A764" s="1" t="s">
        <v>15</v>
      </c>
      <c r="B764" s="1" t="s">
        <v>38</v>
      </c>
      <c r="C764" s="1" t="s">
        <v>29</v>
      </c>
      <c r="D764" s="3">
        <v>45131</v>
      </c>
      <c r="E764" s="1">
        <v>486</v>
      </c>
      <c r="F764" s="1">
        <v>31281.06</v>
      </c>
      <c r="G764" s="1">
        <f t="shared" si="11"/>
        <v>1937511.9000000001</v>
      </c>
      <c r="H764" s="1">
        <v>3986.65</v>
      </c>
      <c r="I764" s="1">
        <v>15202595.16</v>
      </c>
      <c r="J764" s="1" t="s">
        <v>13</v>
      </c>
      <c r="K764" s="1" t="s">
        <v>14</v>
      </c>
    </row>
    <row r="765" spans="1:11" ht="15.75" customHeight="1" x14ac:dyDescent="0.25">
      <c r="A765" s="1" t="s">
        <v>42</v>
      </c>
      <c r="B765" s="1" t="s">
        <v>33</v>
      </c>
      <c r="C765" s="1" t="s">
        <v>30</v>
      </c>
      <c r="D765" s="3">
        <v>44758</v>
      </c>
      <c r="E765" s="1">
        <v>930</v>
      </c>
      <c r="F765" s="1">
        <v>10155.64</v>
      </c>
      <c r="G765" s="1">
        <f t="shared" si="11"/>
        <v>7142493</v>
      </c>
      <c r="H765" s="1">
        <v>7680.1</v>
      </c>
      <c r="I765" s="1">
        <v>9444745.1999999993</v>
      </c>
      <c r="J765" s="1" t="s">
        <v>13</v>
      </c>
      <c r="K765" s="1" t="s">
        <v>14</v>
      </c>
    </row>
    <row r="766" spans="1:11" ht="15.75" customHeight="1" x14ac:dyDescent="0.25">
      <c r="A766" s="1" t="s">
        <v>15</v>
      </c>
      <c r="B766" s="1" t="s">
        <v>36</v>
      </c>
      <c r="C766" s="1" t="s">
        <v>29</v>
      </c>
      <c r="D766" s="3">
        <v>44251</v>
      </c>
      <c r="E766" s="1">
        <v>517</v>
      </c>
      <c r="F766" s="1">
        <v>35729.89</v>
      </c>
      <c r="G766" s="1">
        <f t="shared" si="11"/>
        <v>4101174.8800000004</v>
      </c>
      <c r="H766" s="1">
        <v>7932.64</v>
      </c>
      <c r="I766" s="1">
        <v>18472353.129999999</v>
      </c>
      <c r="J766" s="1" t="s">
        <v>13</v>
      </c>
      <c r="K766" s="1" t="s">
        <v>14</v>
      </c>
    </row>
    <row r="767" spans="1:11" ht="15.75" customHeight="1" x14ac:dyDescent="0.25">
      <c r="A767" s="1" t="s">
        <v>40</v>
      </c>
      <c r="B767" s="1" t="s">
        <v>31</v>
      </c>
      <c r="C767" s="1" t="s">
        <v>37</v>
      </c>
      <c r="D767" s="3">
        <v>44979</v>
      </c>
      <c r="E767" s="1">
        <v>828</v>
      </c>
      <c r="F767" s="1">
        <v>33820.94</v>
      </c>
      <c r="G767" s="1">
        <f t="shared" si="11"/>
        <v>4109753.16</v>
      </c>
      <c r="H767" s="1">
        <v>4963.47</v>
      </c>
      <c r="I767" s="1">
        <v>28003738.32</v>
      </c>
      <c r="J767" s="1" t="s">
        <v>13</v>
      </c>
      <c r="K767" s="1" t="s">
        <v>14</v>
      </c>
    </row>
    <row r="768" spans="1:11" ht="15.75" customHeight="1" x14ac:dyDescent="0.25">
      <c r="A768" s="1" t="s">
        <v>15</v>
      </c>
      <c r="B768" s="1" t="s">
        <v>33</v>
      </c>
      <c r="C768" s="1" t="s">
        <v>25</v>
      </c>
      <c r="D768" s="3">
        <v>44514</v>
      </c>
      <c r="E768" s="1">
        <v>323</v>
      </c>
      <c r="F768" s="1">
        <v>17650.490000000002</v>
      </c>
      <c r="G768" s="1">
        <f t="shared" si="11"/>
        <v>2294020.29</v>
      </c>
      <c r="H768" s="1">
        <v>7102.23</v>
      </c>
      <c r="I768" s="1">
        <v>5701108.2699999996</v>
      </c>
      <c r="J768" s="1" t="s">
        <v>13</v>
      </c>
      <c r="K768" s="1" t="s">
        <v>14</v>
      </c>
    </row>
    <row r="769" spans="1:11" ht="15.75" customHeight="1" x14ac:dyDescent="0.25">
      <c r="A769" s="1" t="s">
        <v>40</v>
      </c>
      <c r="B769" s="1" t="s">
        <v>24</v>
      </c>
      <c r="C769" s="1" t="s">
        <v>39</v>
      </c>
      <c r="D769" s="3">
        <v>45114</v>
      </c>
      <c r="E769" s="1">
        <v>649</v>
      </c>
      <c r="F769" s="1">
        <v>20845.14</v>
      </c>
      <c r="G769" s="1">
        <f t="shared" si="11"/>
        <v>1608994.31</v>
      </c>
      <c r="H769" s="1">
        <v>2479.19</v>
      </c>
      <c r="I769" s="1">
        <v>13528495.859999999</v>
      </c>
      <c r="J769" s="1" t="s">
        <v>41</v>
      </c>
      <c r="K769" s="1" t="s">
        <v>14</v>
      </c>
    </row>
    <row r="770" spans="1:11" ht="15.75" customHeight="1" x14ac:dyDescent="0.25">
      <c r="A770" s="1" t="s">
        <v>35</v>
      </c>
      <c r="B770" s="1" t="s">
        <v>36</v>
      </c>
      <c r="C770" s="1" t="s">
        <v>12</v>
      </c>
      <c r="D770" s="3">
        <v>44524</v>
      </c>
      <c r="E770" s="1">
        <v>604</v>
      </c>
      <c r="F770" s="1">
        <v>10944.17</v>
      </c>
      <c r="G770" s="1">
        <f t="shared" si="11"/>
        <v>3309503.24</v>
      </c>
      <c r="H770" s="1">
        <v>5479.31</v>
      </c>
      <c r="I770" s="1">
        <v>6610278.6799999997</v>
      </c>
      <c r="J770" s="1" t="s">
        <v>13</v>
      </c>
      <c r="K770" s="1" t="s">
        <v>14</v>
      </c>
    </row>
    <row r="771" spans="1:11" ht="15.75" customHeight="1" x14ac:dyDescent="0.25">
      <c r="A771" s="1" t="s">
        <v>32</v>
      </c>
      <c r="B771" s="1" t="s">
        <v>16</v>
      </c>
      <c r="C771" s="1" t="s">
        <v>25</v>
      </c>
      <c r="D771" s="3">
        <v>44682</v>
      </c>
      <c r="E771" s="1">
        <v>749</v>
      </c>
      <c r="F771" s="1">
        <v>28798.52</v>
      </c>
      <c r="G771" s="1">
        <f t="shared" ref="G771:G834" si="12">PRODUCT(H771,E771)</f>
        <v>4638691.82</v>
      </c>
      <c r="H771" s="1">
        <v>6193.18</v>
      </c>
      <c r="I771" s="1">
        <v>21570091.48</v>
      </c>
      <c r="J771" s="1" t="s">
        <v>13</v>
      </c>
      <c r="K771" s="1" t="s">
        <v>14</v>
      </c>
    </row>
    <row r="772" spans="1:11" ht="15.75" customHeight="1" x14ac:dyDescent="0.25">
      <c r="A772" s="1" t="s">
        <v>42</v>
      </c>
      <c r="B772" s="1" t="s">
        <v>20</v>
      </c>
      <c r="C772" s="1" t="s">
        <v>39</v>
      </c>
      <c r="D772" s="3">
        <v>44189</v>
      </c>
      <c r="E772" s="1">
        <v>989</v>
      </c>
      <c r="F772" s="1">
        <v>24274.45</v>
      </c>
      <c r="G772" s="1">
        <f t="shared" si="12"/>
        <v>6942503.0800000001</v>
      </c>
      <c r="H772" s="1">
        <v>7019.72</v>
      </c>
      <c r="I772" s="1">
        <v>24007431.050000001</v>
      </c>
      <c r="J772" s="1" t="s">
        <v>13</v>
      </c>
      <c r="K772" s="1" t="s">
        <v>14</v>
      </c>
    </row>
    <row r="773" spans="1:11" ht="15.75" customHeight="1" x14ac:dyDescent="0.25">
      <c r="A773" s="1" t="s">
        <v>15</v>
      </c>
      <c r="B773" s="1" t="s">
        <v>26</v>
      </c>
      <c r="C773" s="1" t="s">
        <v>29</v>
      </c>
      <c r="D773" s="3">
        <v>45052</v>
      </c>
      <c r="E773" s="1">
        <v>474</v>
      </c>
      <c r="F773" s="1">
        <v>30841.13</v>
      </c>
      <c r="G773" s="1">
        <f t="shared" si="12"/>
        <v>2255249.34</v>
      </c>
      <c r="H773" s="1">
        <v>4757.91</v>
      </c>
      <c r="I773" s="1">
        <v>14618695.619999999</v>
      </c>
      <c r="J773" s="1" t="s">
        <v>22</v>
      </c>
      <c r="K773" s="1" t="s">
        <v>14</v>
      </c>
    </row>
    <row r="774" spans="1:11" ht="15.75" customHeight="1" x14ac:dyDescent="0.25">
      <c r="A774" s="1" t="s">
        <v>18</v>
      </c>
      <c r="B774" s="1" t="s">
        <v>24</v>
      </c>
      <c r="C774" s="1" t="s">
        <v>17</v>
      </c>
      <c r="D774" s="3">
        <v>44798</v>
      </c>
      <c r="E774" s="1">
        <v>204</v>
      </c>
      <c r="F774" s="1">
        <v>17510.169999999998</v>
      </c>
      <c r="G774" s="1">
        <f t="shared" si="12"/>
        <v>1965752.1600000001</v>
      </c>
      <c r="H774" s="1">
        <v>9636.0400000000009</v>
      </c>
      <c r="I774" s="1">
        <v>3572074.68</v>
      </c>
      <c r="J774" s="1" t="s">
        <v>41</v>
      </c>
      <c r="K774" s="1" t="s">
        <v>14</v>
      </c>
    </row>
    <row r="775" spans="1:11" ht="15.75" customHeight="1" x14ac:dyDescent="0.25">
      <c r="A775" s="1" t="s">
        <v>23</v>
      </c>
      <c r="B775" s="1" t="s">
        <v>26</v>
      </c>
      <c r="C775" s="1" t="s">
        <v>34</v>
      </c>
      <c r="D775" s="3">
        <v>44885</v>
      </c>
      <c r="E775" s="1">
        <v>622</v>
      </c>
      <c r="F775" s="1">
        <v>11709.51</v>
      </c>
      <c r="G775" s="1">
        <f t="shared" si="12"/>
        <v>1270820.6399999999</v>
      </c>
      <c r="H775" s="1">
        <v>2043.12</v>
      </c>
      <c r="I775" s="1">
        <v>7283315.2199999997</v>
      </c>
      <c r="J775" s="1" t="s">
        <v>19</v>
      </c>
      <c r="K775" s="1" t="s">
        <v>14</v>
      </c>
    </row>
    <row r="776" spans="1:11" ht="15.75" customHeight="1" x14ac:dyDescent="0.25">
      <c r="A776" s="1" t="s">
        <v>35</v>
      </c>
      <c r="B776" s="1" t="s">
        <v>38</v>
      </c>
      <c r="C776" s="1" t="s">
        <v>34</v>
      </c>
      <c r="D776" s="3">
        <v>45028</v>
      </c>
      <c r="E776" s="1">
        <v>378</v>
      </c>
      <c r="F776" s="1">
        <v>12746.62</v>
      </c>
      <c r="G776" s="1">
        <f t="shared" si="12"/>
        <v>2300681.88</v>
      </c>
      <c r="H776" s="1">
        <v>6086.46</v>
      </c>
      <c r="I776" s="1">
        <v>4818222.3600000003</v>
      </c>
      <c r="J776" s="1" t="s">
        <v>13</v>
      </c>
      <c r="K776" s="1" t="s">
        <v>14</v>
      </c>
    </row>
    <row r="777" spans="1:11" ht="15.75" customHeight="1" x14ac:dyDescent="0.25">
      <c r="A777" s="1" t="s">
        <v>40</v>
      </c>
      <c r="B777" s="1" t="s">
        <v>24</v>
      </c>
      <c r="C777" s="1" t="s">
        <v>25</v>
      </c>
      <c r="D777" s="3">
        <v>44274</v>
      </c>
      <c r="E777" s="1">
        <v>516</v>
      </c>
      <c r="F777" s="1">
        <v>48437.82</v>
      </c>
      <c r="G777" s="1">
        <f t="shared" si="12"/>
        <v>3874442.76</v>
      </c>
      <c r="H777" s="1">
        <v>7508.61</v>
      </c>
      <c r="I777" s="1">
        <v>24993915.120000001</v>
      </c>
      <c r="J777" s="1" t="s">
        <v>22</v>
      </c>
      <c r="K777" s="1" t="s">
        <v>14</v>
      </c>
    </row>
    <row r="778" spans="1:11" ht="15.75" customHeight="1" x14ac:dyDescent="0.25">
      <c r="A778" s="1" t="s">
        <v>40</v>
      </c>
      <c r="B778" s="1" t="s">
        <v>20</v>
      </c>
      <c r="C778" s="1" t="s">
        <v>37</v>
      </c>
      <c r="D778" s="3">
        <v>45064</v>
      </c>
      <c r="E778" s="1">
        <v>893</v>
      </c>
      <c r="F778" s="1">
        <v>32511.33</v>
      </c>
      <c r="G778" s="1">
        <f t="shared" si="12"/>
        <v>5713806.9199999999</v>
      </c>
      <c r="H778" s="1">
        <v>6398.44</v>
      </c>
      <c r="I778" s="1">
        <v>29032617.690000001</v>
      </c>
      <c r="J778" s="1" t="s">
        <v>13</v>
      </c>
      <c r="K778" s="1" t="s">
        <v>14</v>
      </c>
    </row>
    <row r="779" spans="1:11" ht="15.75" customHeight="1" x14ac:dyDescent="0.25">
      <c r="A779" s="1" t="s">
        <v>23</v>
      </c>
      <c r="B779" s="1" t="s">
        <v>11</v>
      </c>
      <c r="C779" s="1" t="s">
        <v>12</v>
      </c>
      <c r="D779" s="3">
        <v>44859</v>
      </c>
      <c r="E779" s="1">
        <v>431</v>
      </c>
      <c r="F779" s="1">
        <v>30944.44</v>
      </c>
      <c r="G779" s="1">
        <f t="shared" si="12"/>
        <v>2092401.56</v>
      </c>
      <c r="H779" s="1">
        <v>4854.76</v>
      </c>
      <c r="I779" s="1">
        <v>13337053.640000001</v>
      </c>
      <c r="J779" s="1" t="s">
        <v>41</v>
      </c>
      <c r="K779" s="1" t="s">
        <v>14</v>
      </c>
    </row>
    <row r="780" spans="1:11" ht="15.75" customHeight="1" x14ac:dyDescent="0.25">
      <c r="A780" s="1" t="s">
        <v>32</v>
      </c>
      <c r="B780" s="1" t="s">
        <v>16</v>
      </c>
      <c r="C780" s="1" t="s">
        <v>12</v>
      </c>
      <c r="D780" s="3">
        <v>44296</v>
      </c>
      <c r="E780" s="1">
        <v>963</v>
      </c>
      <c r="F780" s="1">
        <v>16009.91</v>
      </c>
      <c r="G780" s="1">
        <f t="shared" si="12"/>
        <v>7559068.5</v>
      </c>
      <c r="H780" s="1">
        <v>7849.5</v>
      </c>
      <c r="I780" s="1">
        <v>15417543.33</v>
      </c>
      <c r="J780" s="1" t="s">
        <v>22</v>
      </c>
      <c r="K780" s="1" t="s">
        <v>14</v>
      </c>
    </row>
    <row r="781" spans="1:11" ht="15.75" customHeight="1" x14ac:dyDescent="0.25">
      <c r="A781" s="1" t="s">
        <v>15</v>
      </c>
      <c r="B781" s="1" t="s">
        <v>11</v>
      </c>
      <c r="C781" s="1" t="s">
        <v>37</v>
      </c>
      <c r="D781" s="3">
        <v>45158</v>
      </c>
      <c r="E781" s="1">
        <v>597</v>
      </c>
      <c r="F781" s="1">
        <v>41654.949999999997</v>
      </c>
      <c r="G781" s="1">
        <f t="shared" si="12"/>
        <v>2335392.36</v>
      </c>
      <c r="H781" s="1">
        <v>3911.88</v>
      </c>
      <c r="I781" s="1">
        <v>24868005.149999999</v>
      </c>
      <c r="J781" s="1" t="s">
        <v>13</v>
      </c>
      <c r="K781" s="1" t="s">
        <v>14</v>
      </c>
    </row>
    <row r="782" spans="1:11" ht="15.75" customHeight="1" x14ac:dyDescent="0.25">
      <c r="A782" s="1" t="s">
        <v>42</v>
      </c>
      <c r="B782" s="1" t="s">
        <v>36</v>
      </c>
      <c r="C782" s="1" t="s">
        <v>27</v>
      </c>
      <c r="D782" s="3">
        <v>44822</v>
      </c>
      <c r="E782" s="1">
        <v>512</v>
      </c>
      <c r="F782" s="1">
        <v>40616.94</v>
      </c>
      <c r="G782" s="1">
        <f t="shared" si="12"/>
        <v>4606689.2800000003</v>
      </c>
      <c r="H782" s="1">
        <v>8997.44</v>
      </c>
      <c r="I782" s="1">
        <v>20795873.280000001</v>
      </c>
      <c r="J782" s="1" t="s">
        <v>13</v>
      </c>
      <c r="K782" s="1" t="s">
        <v>14</v>
      </c>
    </row>
    <row r="783" spans="1:11" ht="15.75" customHeight="1" x14ac:dyDescent="0.25">
      <c r="A783" s="1" t="s">
        <v>23</v>
      </c>
      <c r="B783" s="1" t="s">
        <v>38</v>
      </c>
      <c r="C783" s="1" t="s">
        <v>39</v>
      </c>
      <c r="D783" s="3">
        <v>45010</v>
      </c>
      <c r="E783" s="1">
        <v>256</v>
      </c>
      <c r="F783" s="1">
        <v>17418.61</v>
      </c>
      <c r="G783" s="1">
        <f t="shared" si="12"/>
        <v>1254612.48</v>
      </c>
      <c r="H783" s="1">
        <v>4900.83</v>
      </c>
      <c r="I783" s="1">
        <v>4459164.16</v>
      </c>
      <c r="J783" s="1" t="s">
        <v>19</v>
      </c>
      <c r="K783" s="1" t="s">
        <v>14</v>
      </c>
    </row>
    <row r="784" spans="1:11" ht="15.75" customHeight="1" x14ac:dyDescent="0.25">
      <c r="A784" s="1" t="s">
        <v>23</v>
      </c>
      <c r="B784" s="1" t="s">
        <v>38</v>
      </c>
      <c r="C784" s="1" t="s">
        <v>27</v>
      </c>
      <c r="D784" s="3">
        <v>44031</v>
      </c>
      <c r="E784" s="1">
        <v>433</v>
      </c>
      <c r="F784" s="1">
        <v>23950.53</v>
      </c>
      <c r="G784" s="1">
        <f t="shared" si="12"/>
        <v>3903915.01</v>
      </c>
      <c r="H784" s="1">
        <v>9015.9699999999993</v>
      </c>
      <c r="I784" s="1">
        <v>10370579.49</v>
      </c>
      <c r="J784" s="1" t="s">
        <v>13</v>
      </c>
      <c r="K784" s="1" t="s">
        <v>14</v>
      </c>
    </row>
    <row r="785" spans="1:11" ht="15.75" customHeight="1" x14ac:dyDescent="0.25">
      <c r="A785" s="1" t="s">
        <v>40</v>
      </c>
      <c r="B785" s="1" t="s">
        <v>33</v>
      </c>
      <c r="C785" s="1" t="s">
        <v>21</v>
      </c>
      <c r="D785" s="3">
        <v>44494</v>
      </c>
      <c r="E785" s="1">
        <v>957</v>
      </c>
      <c r="F785" s="1">
        <v>37340.11</v>
      </c>
      <c r="G785" s="1">
        <f t="shared" si="12"/>
        <v>8165487.6599999992</v>
      </c>
      <c r="H785" s="1">
        <v>8532.3799999999992</v>
      </c>
      <c r="I785" s="1">
        <v>35734485.270000003</v>
      </c>
      <c r="J785" s="1" t="s">
        <v>13</v>
      </c>
      <c r="K785" s="1" t="s">
        <v>14</v>
      </c>
    </row>
    <row r="786" spans="1:11" ht="15.75" customHeight="1" x14ac:dyDescent="0.25">
      <c r="A786" s="1" t="s">
        <v>40</v>
      </c>
      <c r="B786" s="1" t="s">
        <v>36</v>
      </c>
      <c r="C786" s="1" t="s">
        <v>39</v>
      </c>
      <c r="D786" s="3">
        <v>45201</v>
      </c>
      <c r="E786" s="1">
        <v>226</v>
      </c>
      <c r="F786" s="1">
        <v>12314.65</v>
      </c>
      <c r="G786" s="1">
        <f t="shared" si="12"/>
        <v>895504.65999999992</v>
      </c>
      <c r="H786" s="1">
        <v>3962.41</v>
      </c>
      <c r="I786" s="1">
        <v>2783110.9</v>
      </c>
      <c r="J786" s="1" t="s">
        <v>13</v>
      </c>
      <c r="K786" s="1" t="s">
        <v>14</v>
      </c>
    </row>
    <row r="787" spans="1:11" ht="15.75" customHeight="1" x14ac:dyDescent="0.25">
      <c r="A787" s="1" t="s">
        <v>15</v>
      </c>
      <c r="B787" s="1" t="s">
        <v>33</v>
      </c>
      <c r="C787" s="1" t="s">
        <v>29</v>
      </c>
      <c r="D787" s="3">
        <v>44894</v>
      </c>
      <c r="E787" s="1">
        <v>519</v>
      </c>
      <c r="F787" s="1">
        <v>10348.61</v>
      </c>
      <c r="G787" s="1">
        <f t="shared" si="12"/>
        <v>2174770.89</v>
      </c>
      <c r="H787" s="1">
        <v>4190.3100000000004</v>
      </c>
      <c r="I787" s="1">
        <v>5370928.5899999999</v>
      </c>
      <c r="J787" s="1" t="s">
        <v>13</v>
      </c>
      <c r="K787" s="1" t="s">
        <v>14</v>
      </c>
    </row>
    <row r="788" spans="1:11" ht="15.75" customHeight="1" x14ac:dyDescent="0.25">
      <c r="A788" s="1" t="s">
        <v>15</v>
      </c>
      <c r="B788" s="1" t="s">
        <v>11</v>
      </c>
      <c r="C788" s="1" t="s">
        <v>37</v>
      </c>
      <c r="D788" s="3">
        <v>44636</v>
      </c>
      <c r="E788" s="1">
        <v>922</v>
      </c>
      <c r="F788" s="1">
        <v>41854.17</v>
      </c>
      <c r="G788" s="1">
        <f t="shared" si="12"/>
        <v>4583013.0599999996</v>
      </c>
      <c r="H788" s="1">
        <v>4970.7299999999996</v>
      </c>
      <c r="I788" s="1">
        <v>38589544.740000002</v>
      </c>
      <c r="J788" s="1" t="s">
        <v>13</v>
      </c>
      <c r="K788" s="1" t="s">
        <v>14</v>
      </c>
    </row>
    <row r="789" spans="1:11" ht="15.75" customHeight="1" x14ac:dyDescent="0.25">
      <c r="A789" s="1" t="s">
        <v>15</v>
      </c>
      <c r="B789" s="1" t="s">
        <v>24</v>
      </c>
      <c r="C789" s="1" t="s">
        <v>29</v>
      </c>
      <c r="D789" s="3">
        <v>44611</v>
      </c>
      <c r="E789" s="1">
        <v>508</v>
      </c>
      <c r="F789" s="1">
        <v>31225.599999999999</v>
      </c>
      <c r="G789" s="1">
        <f t="shared" si="12"/>
        <v>4145122.52</v>
      </c>
      <c r="H789" s="1">
        <v>8159.69</v>
      </c>
      <c r="I789" s="1">
        <v>15862604.800000001</v>
      </c>
      <c r="J789" s="1" t="s">
        <v>22</v>
      </c>
      <c r="K789" s="1" t="s">
        <v>14</v>
      </c>
    </row>
    <row r="790" spans="1:11" ht="15.75" customHeight="1" x14ac:dyDescent="0.25">
      <c r="A790" s="1" t="s">
        <v>42</v>
      </c>
      <c r="B790" s="1" t="s">
        <v>33</v>
      </c>
      <c r="C790" s="1" t="s">
        <v>25</v>
      </c>
      <c r="D790" s="3">
        <v>44419</v>
      </c>
      <c r="E790" s="1">
        <v>385</v>
      </c>
      <c r="F790" s="1">
        <v>42207.48</v>
      </c>
      <c r="G790" s="1">
        <f t="shared" si="12"/>
        <v>783513.5</v>
      </c>
      <c r="H790" s="1">
        <v>2035.1</v>
      </c>
      <c r="I790" s="1">
        <v>16249879.800000001</v>
      </c>
      <c r="J790" s="1" t="s">
        <v>13</v>
      </c>
      <c r="K790" s="1" t="s">
        <v>14</v>
      </c>
    </row>
    <row r="791" spans="1:11" ht="15.75" customHeight="1" x14ac:dyDescent="0.25">
      <c r="A791" s="1" t="s">
        <v>15</v>
      </c>
      <c r="B791" s="1" t="s">
        <v>26</v>
      </c>
      <c r="C791" s="1" t="s">
        <v>12</v>
      </c>
      <c r="D791" s="3">
        <v>44284</v>
      </c>
      <c r="E791" s="1">
        <v>586</v>
      </c>
      <c r="F791" s="1">
        <v>24919.56</v>
      </c>
      <c r="G791" s="1">
        <f t="shared" si="12"/>
        <v>5632151.4800000004</v>
      </c>
      <c r="H791" s="1">
        <v>9611.18</v>
      </c>
      <c r="I791" s="1">
        <v>14602862.16</v>
      </c>
      <c r="J791" s="1" t="s">
        <v>22</v>
      </c>
      <c r="K791" s="1" t="s">
        <v>14</v>
      </c>
    </row>
    <row r="792" spans="1:11" ht="15.75" customHeight="1" x14ac:dyDescent="0.25">
      <c r="A792" s="1" t="s">
        <v>42</v>
      </c>
      <c r="B792" s="1" t="s">
        <v>38</v>
      </c>
      <c r="C792" s="1" t="s">
        <v>30</v>
      </c>
      <c r="D792" s="3">
        <v>44846</v>
      </c>
      <c r="E792" s="1">
        <v>270</v>
      </c>
      <c r="F792" s="1">
        <v>14740.11</v>
      </c>
      <c r="G792" s="1">
        <f t="shared" si="12"/>
        <v>1188016.2000000002</v>
      </c>
      <c r="H792" s="1">
        <v>4400.0600000000004</v>
      </c>
      <c r="I792" s="1">
        <v>3979829.7</v>
      </c>
      <c r="J792" s="1" t="s">
        <v>13</v>
      </c>
      <c r="K792" s="1" t="s">
        <v>14</v>
      </c>
    </row>
    <row r="793" spans="1:11" ht="15.75" customHeight="1" x14ac:dyDescent="0.25">
      <c r="A793" s="1" t="s">
        <v>23</v>
      </c>
      <c r="B793" s="1" t="s">
        <v>33</v>
      </c>
      <c r="C793" s="1" t="s">
        <v>29</v>
      </c>
      <c r="D793" s="3">
        <v>44491</v>
      </c>
      <c r="E793" s="1">
        <v>810</v>
      </c>
      <c r="F793" s="1">
        <v>29162.35</v>
      </c>
      <c r="G793" s="1">
        <f t="shared" si="12"/>
        <v>7035117.2999999998</v>
      </c>
      <c r="H793" s="1">
        <v>8685.33</v>
      </c>
      <c r="I793" s="1">
        <v>23621503.5</v>
      </c>
      <c r="J793" s="1" t="s">
        <v>13</v>
      </c>
      <c r="K793" s="1" t="s">
        <v>14</v>
      </c>
    </row>
    <row r="794" spans="1:11" ht="15.75" customHeight="1" x14ac:dyDescent="0.25">
      <c r="A794" s="1" t="s">
        <v>23</v>
      </c>
      <c r="B794" s="1" t="s">
        <v>33</v>
      </c>
      <c r="C794" s="1" t="s">
        <v>34</v>
      </c>
      <c r="D794" s="3">
        <v>44360</v>
      </c>
      <c r="E794" s="1">
        <v>320</v>
      </c>
      <c r="F794" s="1">
        <v>18171.759999999998</v>
      </c>
      <c r="G794" s="1">
        <f t="shared" si="12"/>
        <v>2698585.6</v>
      </c>
      <c r="H794" s="1">
        <v>8433.08</v>
      </c>
      <c r="I794" s="1">
        <v>5814963.2000000002</v>
      </c>
      <c r="J794" s="1" t="s">
        <v>22</v>
      </c>
      <c r="K794" s="1" t="s">
        <v>14</v>
      </c>
    </row>
    <row r="795" spans="1:11" ht="15.75" customHeight="1" x14ac:dyDescent="0.25">
      <c r="A795" s="1" t="s">
        <v>42</v>
      </c>
      <c r="B795" s="1" t="s">
        <v>16</v>
      </c>
      <c r="C795" s="1" t="s">
        <v>25</v>
      </c>
      <c r="D795" s="3">
        <v>44297</v>
      </c>
      <c r="E795" s="1">
        <v>871</v>
      </c>
      <c r="F795" s="1">
        <v>44322.34</v>
      </c>
      <c r="G795" s="1">
        <f t="shared" si="12"/>
        <v>3868259.07</v>
      </c>
      <c r="H795" s="1">
        <v>4441.17</v>
      </c>
      <c r="I795" s="1">
        <v>38604758.140000001</v>
      </c>
      <c r="J795" s="1" t="s">
        <v>13</v>
      </c>
      <c r="K795" s="1" t="s">
        <v>14</v>
      </c>
    </row>
    <row r="796" spans="1:11" ht="15.75" customHeight="1" x14ac:dyDescent="0.25">
      <c r="A796" s="1" t="s">
        <v>40</v>
      </c>
      <c r="B796" s="1" t="s">
        <v>28</v>
      </c>
      <c r="C796" s="1" t="s">
        <v>12</v>
      </c>
      <c r="D796" s="3">
        <v>45279</v>
      </c>
      <c r="E796" s="1">
        <v>172</v>
      </c>
      <c r="F796" s="1">
        <v>44869.36</v>
      </c>
      <c r="G796" s="1">
        <f t="shared" si="12"/>
        <v>1701475.5999999999</v>
      </c>
      <c r="H796" s="1">
        <v>9892.2999999999993</v>
      </c>
      <c r="I796" s="1">
        <v>7717529.9199999999</v>
      </c>
      <c r="J796" s="1" t="s">
        <v>41</v>
      </c>
      <c r="K796" s="1" t="s">
        <v>14</v>
      </c>
    </row>
    <row r="797" spans="1:11" ht="15.75" customHeight="1" x14ac:dyDescent="0.25">
      <c r="A797" s="1" t="s">
        <v>32</v>
      </c>
      <c r="B797" s="1" t="s">
        <v>38</v>
      </c>
      <c r="C797" s="1" t="s">
        <v>39</v>
      </c>
      <c r="D797" s="3">
        <v>44199</v>
      </c>
      <c r="E797" s="1">
        <v>692</v>
      </c>
      <c r="F797" s="1">
        <v>20019.73</v>
      </c>
      <c r="G797" s="1">
        <f t="shared" si="12"/>
        <v>3136400.04</v>
      </c>
      <c r="H797" s="1">
        <v>4532.37</v>
      </c>
      <c r="I797" s="1">
        <v>13853653.16</v>
      </c>
      <c r="J797" s="1" t="s">
        <v>13</v>
      </c>
      <c r="K797" s="1" t="s">
        <v>14</v>
      </c>
    </row>
    <row r="798" spans="1:11" ht="15.75" customHeight="1" x14ac:dyDescent="0.25">
      <c r="A798" s="1" t="s">
        <v>18</v>
      </c>
      <c r="B798" s="1" t="s">
        <v>11</v>
      </c>
      <c r="C798" s="1" t="s">
        <v>34</v>
      </c>
      <c r="D798" s="3">
        <v>44768</v>
      </c>
      <c r="E798" s="1">
        <v>370</v>
      </c>
      <c r="F798" s="1">
        <v>11067.38</v>
      </c>
      <c r="G798" s="1">
        <f t="shared" si="12"/>
        <v>1372274.5</v>
      </c>
      <c r="H798" s="1">
        <v>3708.85</v>
      </c>
      <c r="I798" s="1">
        <v>4094930.6</v>
      </c>
      <c r="J798" s="1" t="s">
        <v>41</v>
      </c>
      <c r="K798" s="1" t="s">
        <v>14</v>
      </c>
    </row>
    <row r="799" spans="1:11" ht="15.75" customHeight="1" x14ac:dyDescent="0.25">
      <c r="A799" s="1" t="s">
        <v>42</v>
      </c>
      <c r="B799" s="1" t="s">
        <v>20</v>
      </c>
      <c r="C799" s="1" t="s">
        <v>39</v>
      </c>
      <c r="D799" s="3">
        <v>45283</v>
      </c>
      <c r="E799" s="1">
        <v>354</v>
      </c>
      <c r="F799" s="1">
        <v>16810.169999999998</v>
      </c>
      <c r="G799" s="1">
        <f t="shared" si="12"/>
        <v>2585389.44</v>
      </c>
      <c r="H799" s="1">
        <v>7303.36</v>
      </c>
      <c r="I799" s="1">
        <v>5950800.1799999997</v>
      </c>
      <c r="J799" s="1" t="s">
        <v>41</v>
      </c>
      <c r="K799" s="1" t="s">
        <v>14</v>
      </c>
    </row>
    <row r="800" spans="1:11" ht="15.75" customHeight="1" x14ac:dyDescent="0.25">
      <c r="A800" s="1" t="s">
        <v>23</v>
      </c>
      <c r="B800" s="1" t="s">
        <v>24</v>
      </c>
      <c r="C800" s="1" t="s">
        <v>21</v>
      </c>
      <c r="D800" s="3">
        <v>44312</v>
      </c>
      <c r="E800" s="1">
        <v>769</v>
      </c>
      <c r="F800" s="1">
        <v>48785.86</v>
      </c>
      <c r="G800" s="1">
        <f t="shared" si="12"/>
        <v>6979067.1900000004</v>
      </c>
      <c r="H800" s="1">
        <v>9075.51</v>
      </c>
      <c r="I800" s="1">
        <v>37516326.340000004</v>
      </c>
      <c r="J800" s="1" t="s">
        <v>13</v>
      </c>
      <c r="K800" s="1" t="s">
        <v>14</v>
      </c>
    </row>
    <row r="801" spans="1:11" ht="15.75" customHeight="1" x14ac:dyDescent="0.25">
      <c r="A801" s="1" t="s">
        <v>35</v>
      </c>
      <c r="B801" s="1" t="s">
        <v>20</v>
      </c>
      <c r="C801" s="1" t="s">
        <v>21</v>
      </c>
      <c r="D801" s="3">
        <v>43867</v>
      </c>
      <c r="E801" s="1">
        <v>732</v>
      </c>
      <c r="F801" s="1">
        <v>11168.28</v>
      </c>
      <c r="G801" s="1">
        <f t="shared" si="12"/>
        <v>4971509.7599999998</v>
      </c>
      <c r="H801" s="1">
        <v>6791.68</v>
      </c>
      <c r="I801" s="1">
        <v>8175180.96</v>
      </c>
      <c r="J801" s="1" t="s">
        <v>22</v>
      </c>
      <c r="K801" s="1" t="s">
        <v>14</v>
      </c>
    </row>
    <row r="802" spans="1:11" ht="15.75" customHeight="1" x14ac:dyDescent="0.25">
      <c r="A802" s="1" t="s">
        <v>23</v>
      </c>
      <c r="B802" s="1" t="s">
        <v>26</v>
      </c>
      <c r="C802" s="1" t="s">
        <v>30</v>
      </c>
      <c r="D802" s="3">
        <v>43921</v>
      </c>
      <c r="E802" s="1">
        <v>507</v>
      </c>
      <c r="F802" s="1">
        <v>31022.3</v>
      </c>
      <c r="G802" s="1">
        <f t="shared" si="12"/>
        <v>4753885.5</v>
      </c>
      <c r="H802" s="1">
        <v>9376.5</v>
      </c>
      <c r="I802" s="1">
        <v>15728306.1</v>
      </c>
      <c r="J802" s="1" t="s">
        <v>13</v>
      </c>
      <c r="K802" s="1" t="s">
        <v>14</v>
      </c>
    </row>
    <row r="803" spans="1:11" ht="15.75" customHeight="1" x14ac:dyDescent="0.25">
      <c r="A803" s="1" t="s">
        <v>10</v>
      </c>
      <c r="B803" s="1" t="s">
        <v>11</v>
      </c>
      <c r="C803" s="1" t="s">
        <v>25</v>
      </c>
      <c r="D803" s="3">
        <v>44717</v>
      </c>
      <c r="E803" s="1">
        <v>727</v>
      </c>
      <c r="F803" s="1">
        <v>38141.67</v>
      </c>
      <c r="G803" s="1">
        <f t="shared" si="12"/>
        <v>2153468.5100000002</v>
      </c>
      <c r="H803" s="1">
        <v>2962.13</v>
      </c>
      <c r="I803" s="1">
        <v>27728994.09</v>
      </c>
      <c r="J803" s="1" t="s">
        <v>13</v>
      </c>
      <c r="K803" s="1" t="s">
        <v>14</v>
      </c>
    </row>
    <row r="804" spans="1:11" ht="15.75" customHeight="1" x14ac:dyDescent="0.25">
      <c r="A804" s="1" t="s">
        <v>40</v>
      </c>
      <c r="B804" s="1" t="s">
        <v>16</v>
      </c>
      <c r="C804" s="1" t="s">
        <v>17</v>
      </c>
      <c r="D804" s="3">
        <v>44068</v>
      </c>
      <c r="E804" s="1">
        <v>141</v>
      </c>
      <c r="F804" s="1">
        <v>46391.24</v>
      </c>
      <c r="G804" s="1">
        <f t="shared" si="12"/>
        <v>842651.25</v>
      </c>
      <c r="H804" s="1">
        <v>5976.25</v>
      </c>
      <c r="I804" s="1">
        <v>6541164.8399999999</v>
      </c>
      <c r="J804" s="1" t="s">
        <v>41</v>
      </c>
      <c r="K804" s="1" t="s">
        <v>14</v>
      </c>
    </row>
    <row r="805" spans="1:11" ht="15.75" customHeight="1" x14ac:dyDescent="0.25">
      <c r="A805" s="1" t="s">
        <v>32</v>
      </c>
      <c r="B805" s="1" t="s">
        <v>33</v>
      </c>
      <c r="C805" s="1" t="s">
        <v>34</v>
      </c>
      <c r="D805" s="3">
        <v>44024</v>
      </c>
      <c r="E805" s="1">
        <v>316</v>
      </c>
      <c r="F805" s="1">
        <v>35104.26</v>
      </c>
      <c r="G805" s="1">
        <f t="shared" si="12"/>
        <v>865584.04</v>
      </c>
      <c r="H805" s="1">
        <v>2739.19</v>
      </c>
      <c r="I805" s="1">
        <v>11092946.16</v>
      </c>
      <c r="J805" s="1" t="s">
        <v>13</v>
      </c>
      <c r="K805" s="1" t="s">
        <v>14</v>
      </c>
    </row>
    <row r="806" spans="1:11" ht="15.75" customHeight="1" x14ac:dyDescent="0.25">
      <c r="A806" s="1" t="s">
        <v>15</v>
      </c>
      <c r="B806" s="1" t="s">
        <v>36</v>
      </c>
      <c r="C806" s="1" t="s">
        <v>12</v>
      </c>
      <c r="D806" s="3">
        <v>43876</v>
      </c>
      <c r="E806" s="1">
        <v>448</v>
      </c>
      <c r="F806" s="1">
        <v>22088.53</v>
      </c>
      <c r="G806" s="1">
        <f t="shared" si="12"/>
        <v>1329919.3600000001</v>
      </c>
      <c r="H806" s="1">
        <v>2968.57</v>
      </c>
      <c r="I806" s="1">
        <v>9895661.4399999995</v>
      </c>
      <c r="J806" s="1" t="s">
        <v>19</v>
      </c>
      <c r="K806" s="1" t="s">
        <v>14</v>
      </c>
    </row>
    <row r="807" spans="1:11" ht="15.75" customHeight="1" x14ac:dyDescent="0.25">
      <c r="A807" s="1" t="s">
        <v>18</v>
      </c>
      <c r="B807" s="1" t="s">
        <v>20</v>
      </c>
      <c r="C807" s="1" t="s">
        <v>25</v>
      </c>
      <c r="D807" s="3">
        <v>44911</v>
      </c>
      <c r="E807" s="1">
        <v>786</v>
      </c>
      <c r="F807" s="1">
        <v>16810.37</v>
      </c>
      <c r="G807" s="1">
        <f t="shared" si="12"/>
        <v>2183555.16</v>
      </c>
      <c r="H807" s="1">
        <v>2778.06</v>
      </c>
      <c r="I807" s="1">
        <v>13212950.82</v>
      </c>
      <c r="J807" s="1" t="s">
        <v>19</v>
      </c>
      <c r="K807" s="1" t="s">
        <v>14</v>
      </c>
    </row>
    <row r="808" spans="1:11" ht="15.75" customHeight="1" x14ac:dyDescent="0.25">
      <c r="A808" s="1" t="s">
        <v>32</v>
      </c>
      <c r="B808" s="1" t="s">
        <v>24</v>
      </c>
      <c r="C808" s="1" t="s">
        <v>17</v>
      </c>
      <c r="D808" s="3">
        <v>44010</v>
      </c>
      <c r="E808" s="1">
        <v>825</v>
      </c>
      <c r="F808" s="1">
        <v>40168.050000000003</v>
      </c>
      <c r="G808" s="1">
        <f t="shared" si="12"/>
        <v>3579031.5</v>
      </c>
      <c r="H808" s="1">
        <v>4338.22</v>
      </c>
      <c r="I808" s="1">
        <v>33138641.25</v>
      </c>
      <c r="J808" s="1" t="s">
        <v>41</v>
      </c>
      <c r="K808" s="1" t="s">
        <v>14</v>
      </c>
    </row>
    <row r="809" spans="1:11" ht="15.75" customHeight="1" x14ac:dyDescent="0.25">
      <c r="A809" s="1" t="s">
        <v>10</v>
      </c>
      <c r="B809" s="1" t="s">
        <v>38</v>
      </c>
      <c r="C809" s="1" t="s">
        <v>39</v>
      </c>
      <c r="D809" s="3">
        <v>44276</v>
      </c>
      <c r="E809" s="1">
        <v>471</v>
      </c>
      <c r="F809" s="1">
        <v>46139.69</v>
      </c>
      <c r="G809" s="1">
        <f t="shared" si="12"/>
        <v>2013313.05</v>
      </c>
      <c r="H809" s="1">
        <v>4274.55</v>
      </c>
      <c r="I809" s="1">
        <v>21731793.989999998</v>
      </c>
      <c r="J809" s="1" t="s">
        <v>13</v>
      </c>
      <c r="K809" s="1" t="s">
        <v>14</v>
      </c>
    </row>
    <row r="810" spans="1:11" ht="15.75" customHeight="1" x14ac:dyDescent="0.25">
      <c r="A810" s="1" t="s">
        <v>15</v>
      </c>
      <c r="B810" s="1" t="s">
        <v>24</v>
      </c>
      <c r="C810" s="1" t="s">
        <v>30</v>
      </c>
      <c r="D810" s="3">
        <v>45023</v>
      </c>
      <c r="E810" s="1">
        <v>354</v>
      </c>
      <c r="F810" s="1">
        <v>31027.21</v>
      </c>
      <c r="G810" s="1">
        <f t="shared" si="12"/>
        <v>3370168.5</v>
      </c>
      <c r="H810" s="1">
        <v>9520.25</v>
      </c>
      <c r="I810" s="1">
        <v>10983632.34</v>
      </c>
      <c r="J810" s="1" t="s">
        <v>22</v>
      </c>
      <c r="K810" s="1" t="s">
        <v>14</v>
      </c>
    </row>
    <row r="811" spans="1:11" ht="15.75" customHeight="1" x14ac:dyDescent="0.25">
      <c r="A811" s="1" t="s">
        <v>10</v>
      </c>
      <c r="B811" s="1" t="s">
        <v>20</v>
      </c>
      <c r="C811" s="1" t="s">
        <v>12</v>
      </c>
      <c r="D811" s="3">
        <v>44053</v>
      </c>
      <c r="E811" s="1">
        <v>342</v>
      </c>
      <c r="F811" s="1">
        <v>32818.79</v>
      </c>
      <c r="G811" s="1">
        <f t="shared" si="12"/>
        <v>1119044.52</v>
      </c>
      <c r="H811" s="1">
        <v>3272.06</v>
      </c>
      <c r="I811" s="1">
        <v>11224026.18</v>
      </c>
      <c r="J811" s="1" t="s">
        <v>22</v>
      </c>
      <c r="K811" s="1" t="s">
        <v>14</v>
      </c>
    </row>
    <row r="812" spans="1:11" ht="15.75" customHeight="1" x14ac:dyDescent="0.25">
      <c r="A812" s="1" t="s">
        <v>15</v>
      </c>
      <c r="B812" s="1" t="s">
        <v>20</v>
      </c>
      <c r="C812" s="1" t="s">
        <v>29</v>
      </c>
      <c r="D812" s="3">
        <v>44937</v>
      </c>
      <c r="E812" s="1">
        <v>869</v>
      </c>
      <c r="F812" s="1">
        <v>25911.15</v>
      </c>
      <c r="G812" s="1">
        <f t="shared" si="12"/>
        <v>6063708.2000000002</v>
      </c>
      <c r="H812" s="1">
        <v>6977.8</v>
      </c>
      <c r="I812" s="1">
        <v>22516789.350000001</v>
      </c>
      <c r="J812" s="1" t="s">
        <v>19</v>
      </c>
      <c r="K812" s="1" t="s">
        <v>14</v>
      </c>
    </row>
    <row r="813" spans="1:11" ht="15.75" customHeight="1" x14ac:dyDescent="0.25">
      <c r="A813" s="1" t="s">
        <v>10</v>
      </c>
      <c r="B813" s="1" t="s">
        <v>20</v>
      </c>
      <c r="C813" s="1" t="s">
        <v>30</v>
      </c>
      <c r="D813" s="3">
        <v>43839</v>
      </c>
      <c r="E813" s="1">
        <v>670</v>
      </c>
      <c r="F813" s="1">
        <v>20355.66</v>
      </c>
      <c r="G813" s="1">
        <f t="shared" si="12"/>
        <v>5115450</v>
      </c>
      <c r="H813" s="1">
        <v>7635</v>
      </c>
      <c r="I813" s="1">
        <v>13638292.199999999</v>
      </c>
      <c r="J813" s="1" t="s">
        <v>13</v>
      </c>
      <c r="K813" s="1" t="s">
        <v>14</v>
      </c>
    </row>
    <row r="814" spans="1:11" ht="15.75" customHeight="1" x14ac:dyDescent="0.25">
      <c r="A814" s="1" t="s">
        <v>15</v>
      </c>
      <c r="B814" s="1" t="s">
        <v>26</v>
      </c>
      <c r="C814" s="1" t="s">
        <v>17</v>
      </c>
      <c r="D814" s="3">
        <v>45164</v>
      </c>
      <c r="E814" s="1">
        <v>606</v>
      </c>
      <c r="F814" s="1">
        <v>13144.69</v>
      </c>
      <c r="G814" s="1">
        <f t="shared" si="12"/>
        <v>3061990.7399999998</v>
      </c>
      <c r="H814" s="1">
        <v>5052.79</v>
      </c>
      <c r="I814" s="1">
        <v>7965682.1399999997</v>
      </c>
      <c r="J814" s="1" t="s">
        <v>13</v>
      </c>
      <c r="K814" s="1" t="s">
        <v>14</v>
      </c>
    </row>
    <row r="815" spans="1:11" ht="15.75" customHeight="1" x14ac:dyDescent="0.25">
      <c r="A815" s="1" t="s">
        <v>23</v>
      </c>
      <c r="B815" s="1" t="s">
        <v>38</v>
      </c>
      <c r="C815" s="1" t="s">
        <v>30</v>
      </c>
      <c r="D815" s="3">
        <v>44319</v>
      </c>
      <c r="E815" s="1">
        <v>860</v>
      </c>
      <c r="F815" s="1">
        <v>39176.400000000001</v>
      </c>
      <c r="G815" s="1">
        <f t="shared" si="12"/>
        <v>6528922.2000000002</v>
      </c>
      <c r="H815" s="1">
        <v>7591.77</v>
      </c>
      <c r="I815" s="1">
        <v>33691704</v>
      </c>
      <c r="J815" s="1" t="s">
        <v>22</v>
      </c>
      <c r="K815" s="1" t="s">
        <v>14</v>
      </c>
    </row>
    <row r="816" spans="1:11" ht="15.75" customHeight="1" x14ac:dyDescent="0.25">
      <c r="A816" s="1" t="s">
        <v>15</v>
      </c>
      <c r="B816" s="1" t="s">
        <v>38</v>
      </c>
      <c r="C816" s="1" t="s">
        <v>29</v>
      </c>
      <c r="D816" s="3">
        <v>44427</v>
      </c>
      <c r="E816" s="1">
        <v>474</v>
      </c>
      <c r="F816" s="1">
        <v>18544.439999999999</v>
      </c>
      <c r="G816" s="1">
        <f t="shared" si="12"/>
        <v>2750607.7800000003</v>
      </c>
      <c r="H816" s="1">
        <v>5802.97</v>
      </c>
      <c r="I816" s="1">
        <v>8790064.5600000005</v>
      </c>
      <c r="J816" s="1" t="s">
        <v>13</v>
      </c>
      <c r="K816" s="1" t="s">
        <v>14</v>
      </c>
    </row>
    <row r="817" spans="1:11" ht="15.75" customHeight="1" x14ac:dyDescent="0.25">
      <c r="A817" s="1" t="s">
        <v>42</v>
      </c>
      <c r="B817" s="1" t="s">
        <v>26</v>
      </c>
      <c r="C817" s="1" t="s">
        <v>30</v>
      </c>
      <c r="D817" s="3">
        <v>44848</v>
      </c>
      <c r="E817" s="1">
        <v>604</v>
      </c>
      <c r="F817" s="1">
        <v>37692.51</v>
      </c>
      <c r="G817" s="1">
        <f t="shared" si="12"/>
        <v>3330776.1199999996</v>
      </c>
      <c r="H817" s="1">
        <v>5514.53</v>
      </c>
      <c r="I817" s="1">
        <v>22766276.039999999</v>
      </c>
      <c r="J817" s="1" t="s">
        <v>41</v>
      </c>
      <c r="K817" s="1" t="s">
        <v>14</v>
      </c>
    </row>
    <row r="818" spans="1:11" ht="15.75" customHeight="1" x14ac:dyDescent="0.25">
      <c r="A818" s="1" t="s">
        <v>42</v>
      </c>
      <c r="B818" s="1" t="s">
        <v>26</v>
      </c>
      <c r="C818" s="1" t="s">
        <v>12</v>
      </c>
      <c r="D818" s="3">
        <v>44181</v>
      </c>
      <c r="E818" s="1">
        <v>579</v>
      </c>
      <c r="F818" s="1">
        <v>40723.75</v>
      </c>
      <c r="G818" s="1">
        <f t="shared" si="12"/>
        <v>4064753.7</v>
      </c>
      <c r="H818" s="1">
        <v>7020.3</v>
      </c>
      <c r="I818" s="1">
        <v>23579051.25</v>
      </c>
      <c r="J818" s="1" t="s">
        <v>19</v>
      </c>
      <c r="K818" s="1" t="s">
        <v>14</v>
      </c>
    </row>
    <row r="819" spans="1:11" ht="15.75" customHeight="1" x14ac:dyDescent="0.25">
      <c r="A819" s="1" t="s">
        <v>42</v>
      </c>
      <c r="B819" s="1" t="s">
        <v>36</v>
      </c>
      <c r="C819" s="1" t="s">
        <v>27</v>
      </c>
      <c r="D819" s="3">
        <v>43955</v>
      </c>
      <c r="E819" s="1">
        <v>121</v>
      </c>
      <c r="F819" s="1">
        <v>39676.69</v>
      </c>
      <c r="G819" s="1">
        <f t="shared" si="12"/>
        <v>501325.98999999993</v>
      </c>
      <c r="H819" s="1">
        <v>4143.1899999999996</v>
      </c>
      <c r="I819" s="1">
        <v>4800879.49</v>
      </c>
      <c r="J819" s="1" t="s">
        <v>13</v>
      </c>
      <c r="K819" s="1" t="s">
        <v>14</v>
      </c>
    </row>
    <row r="820" spans="1:11" ht="15.75" customHeight="1" x14ac:dyDescent="0.25">
      <c r="A820" s="1" t="s">
        <v>15</v>
      </c>
      <c r="B820" s="1" t="s">
        <v>24</v>
      </c>
      <c r="C820" s="1" t="s">
        <v>21</v>
      </c>
      <c r="D820" s="3">
        <v>45223</v>
      </c>
      <c r="E820" s="1">
        <v>420</v>
      </c>
      <c r="F820" s="1">
        <v>28193.75</v>
      </c>
      <c r="G820" s="1">
        <f t="shared" si="12"/>
        <v>2696114.4</v>
      </c>
      <c r="H820" s="1">
        <v>6419.32</v>
      </c>
      <c r="I820" s="1">
        <v>11841375</v>
      </c>
      <c r="J820" s="1" t="s">
        <v>22</v>
      </c>
      <c r="K820" s="1" t="s">
        <v>14</v>
      </c>
    </row>
    <row r="821" spans="1:11" ht="15.75" customHeight="1" x14ac:dyDescent="0.25">
      <c r="A821" s="1" t="s">
        <v>18</v>
      </c>
      <c r="B821" s="1" t="s">
        <v>11</v>
      </c>
      <c r="C821" s="1" t="s">
        <v>37</v>
      </c>
      <c r="D821" s="3">
        <v>44484</v>
      </c>
      <c r="E821" s="1">
        <v>987</v>
      </c>
      <c r="F821" s="1">
        <v>42840.93</v>
      </c>
      <c r="G821" s="1">
        <f t="shared" si="12"/>
        <v>6953089.29</v>
      </c>
      <c r="H821" s="1">
        <v>7044.67</v>
      </c>
      <c r="I821" s="1">
        <v>42283997.909999996</v>
      </c>
      <c r="J821" s="1" t="s">
        <v>13</v>
      </c>
      <c r="K821" s="1" t="s">
        <v>14</v>
      </c>
    </row>
    <row r="822" spans="1:11" ht="15.75" customHeight="1" x14ac:dyDescent="0.25">
      <c r="A822" s="1" t="s">
        <v>40</v>
      </c>
      <c r="B822" s="1" t="s">
        <v>38</v>
      </c>
      <c r="C822" s="1" t="s">
        <v>37</v>
      </c>
      <c r="D822" s="3">
        <v>44904</v>
      </c>
      <c r="E822" s="1">
        <v>249</v>
      </c>
      <c r="F822" s="1">
        <v>28428.84</v>
      </c>
      <c r="G822" s="1">
        <f t="shared" si="12"/>
        <v>1455322.83</v>
      </c>
      <c r="H822" s="1">
        <v>5844.67</v>
      </c>
      <c r="I822" s="1">
        <v>7078781.1600000001</v>
      </c>
      <c r="J822" s="1" t="s">
        <v>13</v>
      </c>
      <c r="K822" s="1" t="s">
        <v>14</v>
      </c>
    </row>
    <row r="823" spans="1:11" ht="15.75" customHeight="1" x14ac:dyDescent="0.25">
      <c r="A823" s="1" t="s">
        <v>23</v>
      </c>
      <c r="B823" s="1" t="s">
        <v>24</v>
      </c>
      <c r="C823" s="1" t="s">
        <v>30</v>
      </c>
      <c r="D823" s="3">
        <v>44586</v>
      </c>
      <c r="E823" s="1">
        <v>905</v>
      </c>
      <c r="F823" s="1">
        <v>13158.97</v>
      </c>
      <c r="G823" s="1">
        <f t="shared" si="12"/>
        <v>3342101.65</v>
      </c>
      <c r="H823" s="1">
        <v>3692.93</v>
      </c>
      <c r="I823" s="1">
        <v>11908867.85</v>
      </c>
      <c r="J823" s="1" t="s">
        <v>13</v>
      </c>
      <c r="K823" s="1" t="s">
        <v>14</v>
      </c>
    </row>
    <row r="824" spans="1:11" ht="15.75" customHeight="1" x14ac:dyDescent="0.25">
      <c r="A824" s="1" t="s">
        <v>42</v>
      </c>
      <c r="B824" s="1" t="s">
        <v>11</v>
      </c>
      <c r="C824" s="1" t="s">
        <v>17</v>
      </c>
      <c r="D824" s="3">
        <v>44791</v>
      </c>
      <c r="E824" s="1">
        <v>583</v>
      </c>
      <c r="F824" s="1">
        <v>31350.91</v>
      </c>
      <c r="G824" s="1">
        <f t="shared" si="12"/>
        <v>4239844.18</v>
      </c>
      <c r="H824" s="1">
        <v>7272.46</v>
      </c>
      <c r="I824" s="1">
        <v>18277580.530000001</v>
      </c>
      <c r="J824" s="1" t="s">
        <v>13</v>
      </c>
      <c r="K824" s="1" t="s">
        <v>14</v>
      </c>
    </row>
    <row r="825" spans="1:11" ht="15.75" customHeight="1" x14ac:dyDescent="0.25">
      <c r="A825" s="1" t="s">
        <v>40</v>
      </c>
      <c r="B825" s="1" t="s">
        <v>31</v>
      </c>
      <c r="C825" s="1" t="s">
        <v>37</v>
      </c>
      <c r="D825" s="3">
        <v>44500</v>
      </c>
      <c r="E825" s="1">
        <v>171</v>
      </c>
      <c r="F825" s="1">
        <v>33855.64</v>
      </c>
      <c r="G825" s="1">
        <f t="shared" si="12"/>
        <v>357195.06</v>
      </c>
      <c r="H825" s="1">
        <v>2088.86</v>
      </c>
      <c r="I825" s="1">
        <v>5789314.4400000004</v>
      </c>
      <c r="J825" s="1" t="s">
        <v>13</v>
      </c>
      <c r="K825" s="1" t="s">
        <v>14</v>
      </c>
    </row>
    <row r="826" spans="1:11" ht="15.75" customHeight="1" x14ac:dyDescent="0.25">
      <c r="A826" s="1" t="s">
        <v>35</v>
      </c>
      <c r="B826" s="1" t="s">
        <v>11</v>
      </c>
      <c r="C826" s="1" t="s">
        <v>27</v>
      </c>
      <c r="D826" s="3">
        <v>44370</v>
      </c>
      <c r="E826" s="1">
        <v>414</v>
      </c>
      <c r="F826" s="1">
        <v>26446.32</v>
      </c>
      <c r="G826" s="1">
        <f t="shared" si="12"/>
        <v>4077672.3000000003</v>
      </c>
      <c r="H826" s="1">
        <v>9849.4500000000007</v>
      </c>
      <c r="I826" s="1">
        <v>10948776.48</v>
      </c>
      <c r="J826" s="1" t="s">
        <v>22</v>
      </c>
      <c r="K826" s="1" t="s">
        <v>14</v>
      </c>
    </row>
    <row r="827" spans="1:11" ht="15.75" customHeight="1" x14ac:dyDescent="0.25">
      <c r="A827" s="1" t="s">
        <v>23</v>
      </c>
      <c r="B827" s="1" t="s">
        <v>26</v>
      </c>
      <c r="C827" s="1" t="s">
        <v>27</v>
      </c>
      <c r="D827" s="3">
        <v>45116</v>
      </c>
      <c r="E827" s="1">
        <v>940</v>
      </c>
      <c r="F827" s="1">
        <v>31473.119999999999</v>
      </c>
      <c r="G827" s="1">
        <f t="shared" si="12"/>
        <v>5905521.7999999998</v>
      </c>
      <c r="H827" s="1">
        <v>6282.47</v>
      </c>
      <c r="I827" s="1">
        <v>29584732.800000001</v>
      </c>
      <c r="J827" s="1" t="s">
        <v>13</v>
      </c>
      <c r="K827" s="1" t="s">
        <v>14</v>
      </c>
    </row>
    <row r="828" spans="1:11" ht="15.75" customHeight="1" x14ac:dyDescent="0.25">
      <c r="A828" s="1" t="s">
        <v>15</v>
      </c>
      <c r="B828" s="1" t="s">
        <v>31</v>
      </c>
      <c r="C828" s="1" t="s">
        <v>12</v>
      </c>
      <c r="D828" s="3">
        <v>43894</v>
      </c>
      <c r="E828" s="1">
        <v>859</v>
      </c>
      <c r="F828" s="1">
        <v>20798.68</v>
      </c>
      <c r="G828" s="1">
        <f t="shared" si="12"/>
        <v>8312963.9100000001</v>
      </c>
      <c r="H828" s="1">
        <v>9677.49</v>
      </c>
      <c r="I828" s="1">
        <v>17866066.120000001</v>
      </c>
      <c r="J828" s="1" t="s">
        <v>41</v>
      </c>
      <c r="K828" s="1" t="s">
        <v>14</v>
      </c>
    </row>
    <row r="829" spans="1:11" ht="15.75" customHeight="1" x14ac:dyDescent="0.25">
      <c r="A829" s="1" t="s">
        <v>32</v>
      </c>
      <c r="B829" s="1" t="s">
        <v>28</v>
      </c>
      <c r="C829" s="1" t="s">
        <v>12</v>
      </c>
      <c r="D829" s="3">
        <v>44646</v>
      </c>
      <c r="E829" s="1">
        <v>606</v>
      </c>
      <c r="F829" s="1">
        <v>27024.3</v>
      </c>
      <c r="G829" s="1">
        <f t="shared" si="12"/>
        <v>1961312.94</v>
      </c>
      <c r="H829" s="1">
        <v>3236.49</v>
      </c>
      <c r="I829" s="1">
        <v>16376725.800000001</v>
      </c>
      <c r="J829" s="1" t="s">
        <v>13</v>
      </c>
      <c r="K829" s="1" t="s">
        <v>14</v>
      </c>
    </row>
    <row r="830" spans="1:11" ht="15.75" customHeight="1" x14ac:dyDescent="0.25">
      <c r="A830" s="1" t="s">
        <v>10</v>
      </c>
      <c r="B830" s="1" t="s">
        <v>31</v>
      </c>
      <c r="C830" s="1" t="s">
        <v>37</v>
      </c>
      <c r="D830" s="3">
        <v>44151</v>
      </c>
      <c r="E830" s="1">
        <v>915</v>
      </c>
      <c r="F830" s="1">
        <v>42823.71</v>
      </c>
      <c r="G830" s="1">
        <f t="shared" si="12"/>
        <v>9074759.5500000007</v>
      </c>
      <c r="H830" s="1">
        <v>9917.77</v>
      </c>
      <c r="I830" s="1">
        <v>39183694.649999999</v>
      </c>
      <c r="J830" s="1" t="s">
        <v>13</v>
      </c>
      <c r="K830" s="1" t="s">
        <v>14</v>
      </c>
    </row>
    <row r="831" spans="1:11" ht="15.75" customHeight="1" x14ac:dyDescent="0.25">
      <c r="A831" s="1" t="s">
        <v>23</v>
      </c>
      <c r="B831" s="1" t="s">
        <v>38</v>
      </c>
      <c r="C831" s="1" t="s">
        <v>21</v>
      </c>
      <c r="D831" s="3">
        <v>45003</v>
      </c>
      <c r="E831" s="1">
        <v>588</v>
      </c>
      <c r="F831" s="1">
        <v>36758.76</v>
      </c>
      <c r="G831" s="1">
        <f t="shared" si="12"/>
        <v>2781098.8800000004</v>
      </c>
      <c r="H831" s="1">
        <v>4729.76</v>
      </c>
      <c r="I831" s="1">
        <v>21614150.879999999</v>
      </c>
      <c r="J831" s="1" t="s">
        <v>13</v>
      </c>
      <c r="K831" s="1" t="s">
        <v>14</v>
      </c>
    </row>
    <row r="832" spans="1:11" ht="15.75" customHeight="1" x14ac:dyDescent="0.25">
      <c r="A832" s="1" t="s">
        <v>42</v>
      </c>
      <c r="B832" s="1" t="s">
        <v>24</v>
      </c>
      <c r="C832" s="1" t="s">
        <v>12</v>
      </c>
      <c r="D832" s="3">
        <v>44745</v>
      </c>
      <c r="E832" s="1">
        <v>305</v>
      </c>
      <c r="F832" s="1">
        <v>21673.21</v>
      </c>
      <c r="G832" s="1">
        <f t="shared" si="12"/>
        <v>2321437.35</v>
      </c>
      <c r="H832" s="1">
        <v>7611.27</v>
      </c>
      <c r="I832" s="1">
        <v>6610329.0499999998</v>
      </c>
      <c r="J832" s="1" t="s">
        <v>13</v>
      </c>
      <c r="K832" s="1" t="s">
        <v>14</v>
      </c>
    </row>
    <row r="833" spans="1:11" ht="15.75" customHeight="1" x14ac:dyDescent="0.25">
      <c r="A833" s="1" t="s">
        <v>15</v>
      </c>
      <c r="B833" s="1" t="s">
        <v>24</v>
      </c>
      <c r="C833" s="1" t="s">
        <v>29</v>
      </c>
      <c r="D833" s="3">
        <v>44474</v>
      </c>
      <c r="E833" s="1">
        <v>215</v>
      </c>
      <c r="F833" s="1">
        <v>17273.349999999999</v>
      </c>
      <c r="G833" s="1">
        <f t="shared" si="12"/>
        <v>1849380.55</v>
      </c>
      <c r="H833" s="1">
        <v>8601.77</v>
      </c>
      <c r="I833" s="1">
        <v>3713770.25</v>
      </c>
      <c r="J833" s="1" t="s">
        <v>13</v>
      </c>
      <c r="K833" s="1" t="s">
        <v>14</v>
      </c>
    </row>
    <row r="834" spans="1:11" ht="15.75" customHeight="1" x14ac:dyDescent="0.25">
      <c r="A834" s="1" t="s">
        <v>18</v>
      </c>
      <c r="B834" s="1" t="s">
        <v>11</v>
      </c>
      <c r="C834" s="1" t="s">
        <v>39</v>
      </c>
      <c r="D834" s="3">
        <v>45258</v>
      </c>
      <c r="E834" s="1">
        <v>949</v>
      </c>
      <c r="F834" s="1">
        <v>20213.71</v>
      </c>
      <c r="G834" s="1">
        <f t="shared" si="12"/>
        <v>5969912.2599999998</v>
      </c>
      <c r="H834" s="1">
        <v>6290.74</v>
      </c>
      <c r="I834" s="1">
        <v>19182810.789999999</v>
      </c>
      <c r="J834" s="1" t="s">
        <v>13</v>
      </c>
      <c r="K834" s="1" t="s">
        <v>14</v>
      </c>
    </row>
    <row r="835" spans="1:11" ht="15.75" customHeight="1" x14ac:dyDescent="0.25">
      <c r="A835" s="1" t="s">
        <v>10</v>
      </c>
      <c r="B835" s="1" t="s">
        <v>38</v>
      </c>
      <c r="C835" s="1" t="s">
        <v>25</v>
      </c>
      <c r="D835" s="3">
        <v>44837</v>
      </c>
      <c r="E835" s="1">
        <v>309</v>
      </c>
      <c r="F835" s="1">
        <v>17372.98</v>
      </c>
      <c r="G835" s="1">
        <f t="shared" ref="G835:G898" si="13">PRODUCT(H835,E835)</f>
        <v>1321005.9000000001</v>
      </c>
      <c r="H835" s="1">
        <v>4275.1000000000004</v>
      </c>
      <c r="I835" s="1">
        <v>5368250.82</v>
      </c>
      <c r="J835" s="1" t="s">
        <v>13</v>
      </c>
      <c r="K835" s="1" t="s">
        <v>14</v>
      </c>
    </row>
    <row r="836" spans="1:11" ht="15.75" customHeight="1" x14ac:dyDescent="0.25">
      <c r="A836" s="1" t="s">
        <v>10</v>
      </c>
      <c r="B836" s="1" t="s">
        <v>11</v>
      </c>
      <c r="C836" s="1" t="s">
        <v>12</v>
      </c>
      <c r="D836" s="3">
        <v>44722</v>
      </c>
      <c r="E836" s="1">
        <v>647</v>
      </c>
      <c r="F836" s="1">
        <v>49738</v>
      </c>
      <c r="G836" s="1">
        <f t="shared" si="13"/>
        <v>6405934.0599999996</v>
      </c>
      <c r="H836" s="1">
        <v>9900.98</v>
      </c>
      <c r="I836" s="1">
        <v>32180486</v>
      </c>
      <c r="J836" s="1" t="s">
        <v>13</v>
      </c>
      <c r="K836" s="1" t="s">
        <v>14</v>
      </c>
    </row>
    <row r="837" spans="1:11" ht="15.75" customHeight="1" x14ac:dyDescent="0.25">
      <c r="A837" s="1" t="s">
        <v>42</v>
      </c>
      <c r="B837" s="1" t="s">
        <v>24</v>
      </c>
      <c r="C837" s="1" t="s">
        <v>30</v>
      </c>
      <c r="D837" s="3">
        <v>44978</v>
      </c>
      <c r="E837" s="1">
        <v>938</v>
      </c>
      <c r="F837" s="1">
        <v>29055.81</v>
      </c>
      <c r="G837" s="1">
        <f t="shared" si="13"/>
        <v>3337347.72</v>
      </c>
      <c r="H837" s="1">
        <v>3557.94</v>
      </c>
      <c r="I837" s="1">
        <v>27254349.780000001</v>
      </c>
      <c r="J837" s="1" t="s">
        <v>19</v>
      </c>
      <c r="K837" s="1" t="s">
        <v>14</v>
      </c>
    </row>
    <row r="838" spans="1:11" ht="15.75" customHeight="1" x14ac:dyDescent="0.25">
      <c r="A838" s="1" t="s">
        <v>23</v>
      </c>
      <c r="B838" s="1" t="s">
        <v>33</v>
      </c>
      <c r="C838" s="1" t="s">
        <v>27</v>
      </c>
      <c r="D838" s="3">
        <v>44731</v>
      </c>
      <c r="E838" s="1">
        <v>669</v>
      </c>
      <c r="F838" s="1">
        <v>27099.759999999998</v>
      </c>
      <c r="G838" s="1">
        <f t="shared" si="13"/>
        <v>6207998.8799999999</v>
      </c>
      <c r="H838" s="1">
        <v>9279.52</v>
      </c>
      <c r="I838" s="1">
        <v>18129739.440000001</v>
      </c>
      <c r="J838" s="1" t="s">
        <v>22</v>
      </c>
      <c r="K838" s="1" t="s">
        <v>14</v>
      </c>
    </row>
    <row r="839" spans="1:11" ht="15.75" customHeight="1" x14ac:dyDescent="0.25">
      <c r="A839" s="1" t="s">
        <v>35</v>
      </c>
      <c r="B839" s="1" t="s">
        <v>33</v>
      </c>
      <c r="C839" s="1" t="s">
        <v>27</v>
      </c>
      <c r="D839" s="3">
        <v>45116</v>
      </c>
      <c r="E839" s="1">
        <v>511</v>
      </c>
      <c r="F839" s="1">
        <v>25221.34</v>
      </c>
      <c r="G839" s="1">
        <f t="shared" si="13"/>
        <v>2491768.8600000003</v>
      </c>
      <c r="H839" s="1">
        <v>4876.26</v>
      </c>
      <c r="I839" s="1">
        <v>12888104.74</v>
      </c>
      <c r="J839" s="1" t="s">
        <v>13</v>
      </c>
      <c r="K839" s="1" t="s">
        <v>14</v>
      </c>
    </row>
    <row r="840" spans="1:11" ht="15.75" customHeight="1" x14ac:dyDescent="0.25">
      <c r="A840" s="1" t="s">
        <v>15</v>
      </c>
      <c r="B840" s="1" t="s">
        <v>11</v>
      </c>
      <c r="C840" s="1" t="s">
        <v>25</v>
      </c>
      <c r="D840" s="3">
        <v>44136</v>
      </c>
      <c r="E840" s="1">
        <v>586</v>
      </c>
      <c r="F840" s="1">
        <v>11765.54</v>
      </c>
      <c r="G840" s="1">
        <f t="shared" si="13"/>
        <v>3516474.66</v>
      </c>
      <c r="H840" s="1">
        <v>6000.81</v>
      </c>
      <c r="I840" s="1">
        <v>6894606.4400000004</v>
      </c>
      <c r="J840" s="1" t="s">
        <v>13</v>
      </c>
      <c r="K840" s="1" t="s">
        <v>14</v>
      </c>
    </row>
    <row r="841" spans="1:11" ht="15.75" customHeight="1" x14ac:dyDescent="0.25">
      <c r="A841" s="1" t="s">
        <v>10</v>
      </c>
      <c r="B841" s="1" t="s">
        <v>20</v>
      </c>
      <c r="C841" s="1" t="s">
        <v>25</v>
      </c>
      <c r="D841" s="3">
        <v>44245</v>
      </c>
      <c r="E841" s="1">
        <v>439</v>
      </c>
      <c r="F841" s="1">
        <v>40861.040000000001</v>
      </c>
      <c r="G841" s="1">
        <f t="shared" si="13"/>
        <v>2692558.21</v>
      </c>
      <c r="H841" s="1">
        <v>6133.39</v>
      </c>
      <c r="I841" s="1">
        <v>17937996.559999999</v>
      </c>
      <c r="J841" s="1" t="s">
        <v>19</v>
      </c>
      <c r="K841" s="1" t="s">
        <v>14</v>
      </c>
    </row>
    <row r="842" spans="1:11" ht="15.75" customHeight="1" x14ac:dyDescent="0.25">
      <c r="A842" s="1" t="s">
        <v>35</v>
      </c>
      <c r="B842" s="1" t="s">
        <v>16</v>
      </c>
      <c r="C842" s="1" t="s">
        <v>34</v>
      </c>
      <c r="D842" s="3">
        <v>44305</v>
      </c>
      <c r="E842" s="1">
        <v>763</v>
      </c>
      <c r="F842" s="1">
        <v>42458.7</v>
      </c>
      <c r="G842" s="1">
        <f t="shared" si="13"/>
        <v>4826600.66</v>
      </c>
      <c r="H842" s="1">
        <v>6325.82</v>
      </c>
      <c r="I842" s="1">
        <v>32395988.100000001</v>
      </c>
      <c r="J842" s="1" t="s">
        <v>19</v>
      </c>
      <c r="K842" s="1" t="s">
        <v>14</v>
      </c>
    </row>
    <row r="843" spans="1:11" ht="15.75" customHeight="1" x14ac:dyDescent="0.25">
      <c r="A843" s="1" t="s">
        <v>10</v>
      </c>
      <c r="B843" s="1" t="s">
        <v>38</v>
      </c>
      <c r="C843" s="1" t="s">
        <v>29</v>
      </c>
      <c r="D843" s="3">
        <v>44286</v>
      </c>
      <c r="E843" s="1">
        <v>177</v>
      </c>
      <c r="F843" s="1">
        <v>36589.22</v>
      </c>
      <c r="G843" s="1">
        <f t="shared" si="13"/>
        <v>606706.43999999994</v>
      </c>
      <c r="H843" s="1">
        <v>3427.72</v>
      </c>
      <c r="I843" s="1">
        <v>6476291.9400000004</v>
      </c>
      <c r="J843" s="1" t="s">
        <v>13</v>
      </c>
      <c r="K843" s="1" t="s">
        <v>14</v>
      </c>
    </row>
    <row r="844" spans="1:11" ht="15.75" customHeight="1" x14ac:dyDescent="0.25">
      <c r="A844" s="1" t="s">
        <v>10</v>
      </c>
      <c r="B844" s="1" t="s">
        <v>28</v>
      </c>
      <c r="C844" s="1" t="s">
        <v>30</v>
      </c>
      <c r="D844" s="3">
        <v>44995</v>
      </c>
      <c r="E844" s="1">
        <v>531</v>
      </c>
      <c r="F844" s="1">
        <v>32237.75</v>
      </c>
      <c r="G844" s="1">
        <f t="shared" si="13"/>
        <v>4095618.9299999997</v>
      </c>
      <c r="H844" s="1">
        <v>7713.03</v>
      </c>
      <c r="I844" s="1">
        <v>17118245.25</v>
      </c>
      <c r="J844" s="1" t="s">
        <v>41</v>
      </c>
      <c r="K844" s="1" t="s">
        <v>14</v>
      </c>
    </row>
    <row r="845" spans="1:11" ht="15.75" customHeight="1" x14ac:dyDescent="0.25">
      <c r="A845" s="1" t="s">
        <v>23</v>
      </c>
      <c r="B845" s="1" t="s">
        <v>24</v>
      </c>
      <c r="C845" s="1" t="s">
        <v>25</v>
      </c>
      <c r="D845" s="3">
        <v>44098</v>
      </c>
      <c r="E845" s="1">
        <v>402</v>
      </c>
      <c r="F845" s="1">
        <v>14516.01</v>
      </c>
      <c r="G845" s="1">
        <f t="shared" si="13"/>
        <v>3214902.54</v>
      </c>
      <c r="H845" s="1">
        <v>7997.27</v>
      </c>
      <c r="I845" s="1">
        <v>5835436.0199999996</v>
      </c>
      <c r="J845" s="1" t="s">
        <v>22</v>
      </c>
      <c r="K845" s="1" t="s">
        <v>14</v>
      </c>
    </row>
    <row r="846" spans="1:11" ht="15.75" customHeight="1" x14ac:dyDescent="0.25">
      <c r="A846" s="1" t="s">
        <v>42</v>
      </c>
      <c r="B846" s="1" t="s">
        <v>20</v>
      </c>
      <c r="C846" s="1" t="s">
        <v>17</v>
      </c>
      <c r="D846" s="3">
        <v>44377</v>
      </c>
      <c r="E846" s="1">
        <v>741</v>
      </c>
      <c r="F846" s="1">
        <v>29609.45</v>
      </c>
      <c r="G846" s="1">
        <f t="shared" si="13"/>
        <v>5253386.1900000004</v>
      </c>
      <c r="H846" s="1">
        <v>7089.59</v>
      </c>
      <c r="I846" s="1">
        <v>21940602.449999999</v>
      </c>
      <c r="J846" s="1" t="s">
        <v>41</v>
      </c>
      <c r="K846" s="1" t="s">
        <v>14</v>
      </c>
    </row>
    <row r="847" spans="1:11" ht="15.75" customHeight="1" x14ac:dyDescent="0.25">
      <c r="A847" s="1" t="s">
        <v>15</v>
      </c>
      <c r="B847" s="1" t="s">
        <v>24</v>
      </c>
      <c r="C847" s="1" t="s">
        <v>29</v>
      </c>
      <c r="D847" s="3">
        <v>43872</v>
      </c>
      <c r="E847" s="1">
        <v>469</v>
      </c>
      <c r="F847" s="1">
        <v>28403.99</v>
      </c>
      <c r="G847" s="1">
        <f t="shared" si="13"/>
        <v>2226652.54</v>
      </c>
      <c r="H847" s="1">
        <v>4747.66</v>
      </c>
      <c r="I847" s="1">
        <v>13321471.310000001</v>
      </c>
      <c r="J847" s="1" t="s">
        <v>41</v>
      </c>
      <c r="K847" s="1" t="s">
        <v>14</v>
      </c>
    </row>
    <row r="848" spans="1:11" ht="15.75" customHeight="1" x14ac:dyDescent="0.25">
      <c r="A848" s="1" t="s">
        <v>15</v>
      </c>
      <c r="B848" s="1" t="s">
        <v>16</v>
      </c>
      <c r="C848" s="1" t="s">
        <v>37</v>
      </c>
      <c r="D848" s="3">
        <v>44628</v>
      </c>
      <c r="E848" s="1">
        <v>796</v>
      </c>
      <c r="F848" s="1">
        <v>49695.31</v>
      </c>
      <c r="G848" s="1">
        <f t="shared" si="13"/>
        <v>5244358.4400000004</v>
      </c>
      <c r="H848" s="1">
        <v>6588.39</v>
      </c>
      <c r="I848" s="1">
        <v>39557466.759999998</v>
      </c>
      <c r="J848" s="1" t="s">
        <v>22</v>
      </c>
      <c r="K848" s="1" t="s">
        <v>14</v>
      </c>
    </row>
    <row r="849" spans="1:11" ht="15.75" customHeight="1" x14ac:dyDescent="0.25">
      <c r="A849" s="1" t="s">
        <v>42</v>
      </c>
      <c r="B849" s="1" t="s">
        <v>24</v>
      </c>
      <c r="C849" s="1" t="s">
        <v>30</v>
      </c>
      <c r="D849" s="3">
        <v>44024</v>
      </c>
      <c r="E849" s="1">
        <v>464</v>
      </c>
      <c r="F849" s="1">
        <v>17947.18</v>
      </c>
      <c r="G849" s="1">
        <f t="shared" si="13"/>
        <v>1935784.7999999998</v>
      </c>
      <c r="H849" s="1">
        <v>4171.95</v>
      </c>
      <c r="I849" s="1">
        <v>8327491.5199999996</v>
      </c>
      <c r="J849" s="1" t="s">
        <v>13</v>
      </c>
      <c r="K849" s="1" t="s">
        <v>14</v>
      </c>
    </row>
    <row r="850" spans="1:11" ht="15.75" customHeight="1" x14ac:dyDescent="0.25">
      <c r="A850" s="1" t="s">
        <v>23</v>
      </c>
      <c r="B850" s="1" t="s">
        <v>31</v>
      </c>
      <c r="C850" s="1" t="s">
        <v>27</v>
      </c>
      <c r="D850" s="3">
        <v>44553</v>
      </c>
      <c r="E850" s="1">
        <v>228</v>
      </c>
      <c r="F850" s="1">
        <v>41382.33</v>
      </c>
      <c r="G850" s="1">
        <f t="shared" si="13"/>
        <v>1437218.52</v>
      </c>
      <c r="H850" s="1">
        <v>6303.59</v>
      </c>
      <c r="I850" s="1">
        <v>9435171.2400000002</v>
      </c>
      <c r="J850" s="1" t="s">
        <v>13</v>
      </c>
      <c r="K850" s="1" t="s">
        <v>14</v>
      </c>
    </row>
    <row r="851" spans="1:11" ht="15.75" customHeight="1" x14ac:dyDescent="0.25">
      <c r="A851" s="1" t="s">
        <v>10</v>
      </c>
      <c r="B851" s="1" t="s">
        <v>20</v>
      </c>
      <c r="C851" s="1" t="s">
        <v>25</v>
      </c>
      <c r="D851" s="3">
        <v>44275</v>
      </c>
      <c r="E851" s="1">
        <v>262</v>
      </c>
      <c r="F851" s="1">
        <v>13664.69</v>
      </c>
      <c r="G851" s="1">
        <f t="shared" si="13"/>
        <v>2024031.2200000002</v>
      </c>
      <c r="H851" s="1">
        <v>7725.31</v>
      </c>
      <c r="I851" s="1">
        <v>3580148.78</v>
      </c>
      <c r="J851" s="1" t="s">
        <v>22</v>
      </c>
      <c r="K851" s="1" t="s">
        <v>14</v>
      </c>
    </row>
    <row r="852" spans="1:11" ht="15.75" customHeight="1" x14ac:dyDescent="0.25">
      <c r="A852" s="1" t="s">
        <v>32</v>
      </c>
      <c r="B852" s="1" t="s">
        <v>38</v>
      </c>
      <c r="C852" s="1" t="s">
        <v>30</v>
      </c>
      <c r="D852" s="3">
        <v>45289</v>
      </c>
      <c r="E852" s="1">
        <v>768</v>
      </c>
      <c r="F852" s="1">
        <v>39606.639999999999</v>
      </c>
      <c r="G852" s="1">
        <f t="shared" si="13"/>
        <v>5783024.6399999997</v>
      </c>
      <c r="H852" s="1">
        <v>7529.98</v>
      </c>
      <c r="I852" s="1">
        <v>30417899.52</v>
      </c>
      <c r="J852" s="1" t="s">
        <v>13</v>
      </c>
      <c r="K852" s="1" t="s">
        <v>14</v>
      </c>
    </row>
    <row r="853" spans="1:11" ht="15.75" customHeight="1" x14ac:dyDescent="0.25">
      <c r="A853" s="1" t="s">
        <v>10</v>
      </c>
      <c r="B853" s="1" t="s">
        <v>28</v>
      </c>
      <c r="C853" s="1" t="s">
        <v>12</v>
      </c>
      <c r="D853" s="3">
        <v>45108</v>
      </c>
      <c r="E853" s="1">
        <v>433</v>
      </c>
      <c r="F853" s="1">
        <v>45138.76</v>
      </c>
      <c r="G853" s="1">
        <f t="shared" si="13"/>
        <v>3823805.6799999997</v>
      </c>
      <c r="H853" s="1">
        <v>8830.9599999999991</v>
      </c>
      <c r="I853" s="1">
        <v>19545083.079999998</v>
      </c>
      <c r="J853" s="1" t="s">
        <v>19</v>
      </c>
      <c r="K853" s="1" t="s">
        <v>14</v>
      </c>
    </row>
    <row r="854" spans="1:11" ht="15.75" customHeight="1" x14ac:dyDescent="0.25">
      <c r="A854" s="1" t="s">
        <v>42</v>
      </c>
      <c r="B854" s="1" t="s">
        <v>20</v>
      </c>
      <c r="C854" s="1" t="s">
        <v>12</v>
      </c>
      <c r="D854" s="3">
        <v>44544</v>
      </c>
      <c r="E854" s="1">
        <v>605</v>
      </c>
      <c r="F854" s="1">
        <v>32275.27</v>
      </c>
      <c r="G854" s="1">
        <f t="shared" si="13"/>
        <v>2620503.0499999998</v>
      </c>
      <c r="H854" s="1">
        <v>4331.41</v>
      </c>
      <c r="I854" s="1">
        <v>19526538.350000001</v>
      </c>
      <c r="J854" s="1" t="s">
        <v>13</v>
      </c>
      <c r="K854" s="1" t="s">
        <v>14</v>
      </c>
    </row>
    <row r="855" spans="1:11" ht="15.75" customHeight="1" x14ac:dyDescent="0.25">
      <c r="A855" s="1" t="s">
        <v>40</v>
      </c>
      <c r="B855" s="1" t="s">
        <v>26</v>
      </c>
      <c r="C855" s="1" t="s">
        <v>25</v>
      </c>
      <c r="D855" s="3">
        <v>44522</v>
      </c>
      <c r="E855" s="1">
        <v>340</v>
      </c>
      <c r="F855" s="1">
        <v>32039.53</v>
      </c>
      <c r="G855" s="1">
        <f t="shared" si="13"/>
        <v>1583247.4</v>
      </c>
      <c r="H855" s="1">
        <v>4656.6099999999997</v>
      </c>
      <c r="I855" s="1">
        <v>10893440.199999999</v>
      </c>
      <c r="J855" s="1" t="s">
        <v>41</v>
      </c>
      <c r="K855" s="1" t="s">
        <v>14</v>
      </c>
    </row>
    <row r="856" spans="1:11" ht="15.75" customHeight="1" x14ac:dyDescent="0.25">
      <c r="A856" s="1" t="s">
        <v>18</v>
      </c>
      <c r="B856" s="1" t="s">
        <v>28</v>
      </c>
      <c r="C856" s="1" t="s">
        <v>29</v>
      </c>
      <c r="D856" s="3">
        <v>44202</v>
      </c>
      <c r="E856" s="1">
        <v>501</v>
      </c>
      <c r="F856" s="1">
        <v>39715.39</v>
      </c>
      <c r="G856" s="1">
        <f t="shared" si="13"/>
        <v>3091635.93</v>
      </c>
      <c r="H856" s="1">
        <v>6170.93</v>
      </c>
      <c r="I856" s="1">
        <v>19897410.390000001</v>
      </c>
      <c r="J856" s="1" t="s">
        <v>19</v>
      </c>
      <c r="K856" s="1" t="s">
        <v>14</v>
      </c>
    </row>
    <row r="857" spans="1:11" ht="15.75" customHeight="1" x14ac:dyDescent="0.25">
      <c r="A857" s="1" t="s">
        <v>35</v>
      </c>
      <c r="B857" s="1" t="s">
        <v>20</v>
      </c>
      <c r="C857" s="1" t="s">
        <v>39</v>
      </c>
      <c r="D857" s="3">
        <v>44741</v>
      </c>
      <c r="E857" s="1">
        <v>105</v>
      </c>
      <c r="F857" s="1">
        <v>47676.69</v>
      </c>
      <c r="G857" s="1">
        <f t="shared" si="13"/>
        <v>671211.45</v>
      </c>
      <c r="H857" s="1">
        <v>6392.49</v>
      </c>
      <c r="I857" s="1">
        <v>5006052.45</v>
      </c>
      <c r="J857" s="1" t="s">
        <v>13</v>
      </c>
      <c r="K857" s="1" t="s">
        <v>14</v>
      </c>
    </row>
    <row r="858" spans="1:11" ht="15.75" customHeight="1" x14ac:dyDescent="0.25">
      <c r="A858" s="1" t="s">
        <v>23</v>
      </c>
      <c r="B858" s="1" t="s">
        <v>16</v>
      </c>
      <c r="C858" s="1" t="s">
        <v>12</v>
      </c>
      <c r="D858" s="3">
        <v>44298</v>
      </c>
      <c r="E858" s="1">
        <v>220</v>
      </c>
      <c r="F858" s="1">
        <v>18365.32</v>
      </c>
      <c r="G858" s="1">
        <f t="shared" si="13"/>
        <v>2124214.4</v>
      </c>
      <c r="H858" s="1">
        <v>9655.52</v>
      </c>
      <c r="I858" s="1">
        <v>4040370.4</v>
      </c>
      <c r="J858" s="1" t="s">
        <v>19</v>
      </c>
      <c r="K858" s="1" t="s">
        <v>14</v>
      </c>
    </row>
    <row r="859" spans="1:11" ht="15.75" customHeight="1" x14ac:dyDescent="0.25">
      <c r="A859" s="1" t="s">
        <v>18</v>
      </c>
      <c r="B859" s="1" t="s">
        <v>36</v>
      </c>
      <c r="C859" s="1" t="s">
        <v>29</v>
      </c>
      <c r="D859" s="3">
        <v>44563</v>
      </c>
      <c r="E859" s="1">
        <v>516</v>
      </c>
      <c r="F859" s="1">
        <v>35244.870000000003</v>
      </c>
      <c r="G859" s="1">
        <f t="shared" si="13"/>
        <v>3331290.84</v>
      </c>
      <c r="H859" s="1">
        <v>6455.99</v>
      </c>
      <c r="I859" s="1">
        <v>18186352.920000002</v>
      </c>
      <c r="J859" s="1" t="s">
        <v>13</v>
      </c>
      <c r="K859" s="1" t="s">
        <v>14</v>
      </c>
    </row>
    <row r="860" spans="1:11" ht="15.75" customHeight="1" x14ac:dyDescent="0.25">
      <c r="A860" s="1" t="s">
        <v>32</v>
      </c>
      <c r="B860" s="1" t="s">
        <v>11</v>
      </c>
      <c r="C860" s="1" t="s">
        <v>25</v>
      </c>
      <c r="D860" s="3">
        <v>44136</v>
      </c>
      <c r="E860" s="1">
        <v>204</v>
      </c>
      <c r="F860" s="1">
        <v>22765.81</v>
      </c>
      <c r="G860" s="1">
        <f t="shared" si="13"/>
        <v>1193002.2</v>
      </c>
      <c r="H860" s="1">
        <v>5848.05</v>
      </c>
      <c r="I860" s="1">
        <v>4644225.24</v>
      </c>
      <c r="J860" s="1" t="s">
        <v>13</v>
      </c>
      <c r="K860" s="1" t="s">
        <v>14</v>
      </c>
    </row>
    <row r="861" spans="1:11" ht="15.75" customHeight="1" x14ac:dyDescent="0.25">
      <c r="A861" s="1" t="s">
        <v>32</v>
      </c>
      <c r="B861" s="1" t="s">
        <v>33</v>
      </c>
      <c r="C861" s="1" t="s">
        <v>39</v>
      </c>
      <c r="D861" s="3">
        <v>44532</v>
      </c>
      <c r="E861" s="1">
        <v>359</v>
      </c>
      <c r="F861" s="1">
        <v>19044.29</v>
      </c>
      <c r="G861" s="1">
        <f t="shared" si="13"/>
        <v>2469715.37</v>
      </c>
      <c r="H861" s="1">
        <v>6879.43</v>
      </c>
      <c r="I861" s="1">
        <v>6836900.1100000003</v>
      </c>
      <c r="J861" s="1" t="s">
        <v>13</v>
      </c>
      <c r="K861" s="1" t="s">
        <v>14</v>
      </c>
    </row>
    <row r="862" spans="1:11" ht="15.75" customHeight="1" x14ac:dyDescent="0.25">
      <c r="A862" s="1" t="s">
        <v>32</v>
      </c>
      <c r="B862" s="1" t="s">
        <v>24</v>
      </c>
      <c r="C862" s="1" t="s">
        <v>12</v>
      </c>
      <c r="D862" s="3">
        <v>44889</v>
      </c>
      <c r="E862" s="1">
        <v>509</v>
      </c>
      <c r="F862" s="1">
        <v>37586.949999999997</v>
      </c>
      <c r="G862" s="1">
        <f t="shared" si="13"/>
        <v>1532726.25</v>
      </c>
      <c r="H862" s="1">
        <v>3011.25</v>
      </c>
      <c r="I862" s="1">
        <v>19131757.550000001</v>
      </c>
      <c r="J862" s="1" t="s">
        <v>13</v>
      </c>
      <c r="K862" s="1" t="s">
        <v>14</v>
      </c>
    </row>
    <row r="863" spans="1:11" ht="15.75" customHeight="1" x14ac:dyDescent="0.25">
      <c r="A863" s="1" t="s">
        <v>40</v>
      </c>
      <c r="B863" s="1" t="s">
        <v>24</v>
      </c>
      <c r="C863" s="1" t="s">
        <v>34</v>
      </c>
      <c r="D863" s="3">
        <v>45150</v>
      </c>
      <c r="E863" s="1">
        <v>893</v>
      </c>
      <c r="F863" s="1">
        <v>39070.74</v>
      </c>
      <c r="G863" s="1">
        <f t="shared" si="13"/>
        <v>3562373.46</v>
      </c>
      <c r="H863" s="1">
        <v>3989.22</v>
      </c>
      <c r="I863" s="1">
        <v>34890170.82</v>
      </c>
      <c r="J863" s="1" t="s">
        <v>13</v>
      </c>
      <c r="K863" s="1" t="s">
        <v>14</v>
      </c>
    </row>
    <row r="864" spans="1:11" ht="15.75" customHeight="1" x14ac:dyDescent="0.25">
      <c r="A864" s="1" t="s">
        <v>10</v>
      </c>
      <c r="B864" s="1" t="s">
        <v>11</v>
      </c>
      <c r="C864" s="1" t="s">
        <v>12</v>
      </c>
      <c r="D864" s="3">
        <v>44482</v>
      </c>
      <c r="E864" s="1">
        <v>210</v>
      </c>
      <c r="F864" s="1">
        <v>16164.04</v>
      </c>
      <c r="G864" s="1">
        <f t="shared" si="13"/>
        <v>1249113.5999999999</v>
      </c>
      <c r="H864" s="1">
        <v>5948.16</v>
      </c>
      <c r="I864" s="1">
        <v>3394448.4</v>
      </c>
      <c r="J864" s="1" t="s">
        <v>13</v>
      </c>
      <c r="K864" s="1" t="s">
        <v>14</v>
      </c>
    </row>
    <row r="865" spans="1:11" ht="15.75" customHeight="1" x14ac:dyDescent="0.25">
      <c r="A865" s="1" t="s">
        <v>15</v>
      </c>
      <c r="B865" s="1" t="s">
        <v>16</v>
      </c>
      <c r="C865" s="1" t="s">
        <v>25</v>
      </c>
      <c r="D865" s="3">
        <v>44178</v>
      </c>
      <c r="E865" s="1">
        <v>906</v>
      </c>
      <c r="F865" s="1">
        <v>42689.17</v>
      </c>
      <c r="G865" s="1">
        <f t="shared" si="13"/>
        <v>2756115.42</v>
      </c>
      <c r="H865" s="1">
        <v>3042.07</v>
      </c>
      <c r="I865" s="1">
        <v>38676388.020000003</v>
      </c>
      <c r="J865" s="1" t="s">
        <v>13</v>
      </c>
      <c r="K865" s="1" t="s">
        <v>14</v>
      </c>
    </row>
    <row r="866" spans="1:11" ht="15.75" customHeight="1" x14ac:dyDescent="0.25">
      <c r="A866" s="1" t="s">
        <v>10</v>
      </c>
      <c r="B866" s="1" t="s">
        <v>11</v>
      </c>
      <c r="C866" s="1" t="s">
        <v>29</v>
      </c>
      <c r="D866" s="3">
        <v>44738</v>
      </c>
      <c r="E866" s="1">
        <v>911</v>
      </c>
      <c r="F866" s="1">
        <v>31182.01</v>
      </c>
      <c r="G866" s="1">
        <f t="shared" si="13"/>
        <v>7142413.0899999999</v>
      </c>
      <c r="H866" s="1">
        <v>7840.19</v>
      </c>
      <c r="I866" s="1">
        <v>28406811.109999999</v>
      </c>
      <c r="J866" s="1" t="s">
        <v>22</v>
      </c>
      <c r="K866" s="1" t="s">
        <v>14</v>
      </c>
    </row>
    <row r="867" spans="1:11" ht="15.75" customHeight="1" x14ac:dyDescent="0.25">
      <c r="A867" s="1" t="s">
        <v>42</v>
      </c>
      <c r="B867" s="1" t="s">
        <v>16</v>
      </c>
      <c r="C867" s="1" t="s">
        <v>25</v>
      </c>
      <c r="D867" s="3">
        <v>45181</v>
      </c>
      <c r="E867" s="1">
        <v>800</v>
      </c>
      <c r="F867" s="1">
        <v>44815.63</v>
      </c>
      <c r="G867" s="1">
        <f t="shared" si="13"/>
        <v>6975584</v>
      </c>
      <c r="H867" s="1">
        <v>8719.48</v>
      </c>
      <c r="I867" s="1">
        <v>35852504</v>
      </c>
      <c r="J867" s="1" t="s">
        <v>22</v>
      </c>
      <c r="K867" s="1" t="s">
        <v>14</v>
      </c>
    </row>
    <row r="868" spans="1:11" ht="15.75" customHeight="1" x14ac:dyDescent="0.25">
      <c r="A868" s="1" t="s">
        <v>15</v>
      </c>
      <c r="B868" s="1" t="s">
        <v>26</v>
      </c>
      <c r="C868" s="1" t="s">
        <v>25</v>
      </c>
      <c r="D868" s="3">
        <v>45138</v>
      </c>
      <c r="E868" s="1">
        <v>662</v>
      </c>
      <c r="F868" s="1">
        <v>29217.41</v>
      </c>
      <c r="G868" s="1">
        <f t="shared" si="13"/>
        <v>3263156.88</v>
      </c>
      <c r="H868" s="1">
        <v>4929.24</v>
      </c>
      <c r="I868" s="1">
        <v>19341925.420000002</v>
      </c>
      <c r="J868" s="1" t="s">
        <v>22</v>
      </c>
      <c r="K868" s="1" t="s">
        <v>14</v>
      </c>
    </row>
    <row r="869" spans="1:11" ht="15.75" customHeight="1" x14ac:dyDescent="0.25">
      <c r="A869" s="1" t="s">
        <v>32</v>
      </c>
      <c r="B869" s="1" t="s">
        <v>16</v>
      </c>
      <c r="C869" s="1" t="s">
        <v>21</v>
      </c>
      <c r="D869" s="3">
        <v>44665</v>
      </c>
      <c r="E869" s="1">
        <v>969</v>
      </c>
      <c r="F869" s="1">
        <v>18970.62</v>
      </c>
      <c r="G869" s="1">
        <f t="shared" si="13"/>
        <v>4795280.6099999994</v>
      </c>
      <c r="H869" s="1">
        <v>4948.6899999999996</v>
      </c>
      <c r="I869" s="1">
        <v>18382530.780000001</v>
      </c>
      <c r="J869" s="1" t="s">
        <v>13</v>
      </c>
      <c r="K869" s="1" t="s">
        <v>14</v>
      </c>
    </row>
    <row r="870" spans="1:11" ht="15.75" customHeight="1" x14ac:dyDescent="0.25">
      <c r="A870" s="1" t="s">
        <v>35</v>
      </c>
      <c r="B870" s="1" t="s">
        <v>24</v>
      </c>
      <c r="C870" s="1" t="s">
        <v>30</v>
      </c>
      <c r="D870" s="3">
        <v>44777</v>
      </c>
      <c r="E870" s="1">
        <v>315</v>
      </c>
      <c r="F870" s="1">
        <v>30068.36</v>
      </c>
      <c r="G870" s="1">
        <f t="shared" si="13"/>
        <v>1668466.8</v>
      </c>
      <c r="H870" s="1">
        <v>5296.72</v>
      </c>
      <c r="I870" s="1">
        <v>9471533.4000000004</v>
      </c>
      <c r="J870" s="1" t="s">
        <v>13</v>
      </c>
      <c r="K870" s="1" t="s">
        <v>14</v>
      </c>
    </row>
    <row r="871" spans="1:11" ht="15.75" customHeight="1" x14ac:dyDescent="0.25">
      <c r="A871" s="1" t="s">
        <v>40</v>
      </c>
      <c r="B871" s="1" t="s">
        <v>24</v>
      </c>
      <c r="C871" s="1" t="s">
        <v>34</v>
      </c>
      <c r="D871" s="3">
        <v>44736</v>
      </c>
      <c r="E871" s="1">
        <v>708</v>
      </c>
      <c r="F871" s="1">
        <v>30535.43</v>
      </c>
      <c r="G871" s="1">
        <f t="shared" si="13"/>
        <v>6801982.5599999996</v>
      </c>
      <c r="H871" s="1">
        <v>9607.32</v>
      </c>
      <c r="I871" s="1">
        <v>21619084.440000001</v>
      </c>
      <c r="J871" s="1" t="s">
        <v>41</v>
      </c>
      <c r="K871" s="1" t="s">
        <v>14</v>
      </c>
    </row>
    <row r="872" spans="1:11" ht="15.75" customHeight="1" x14ac:dyDescent="0.25">
      <c r="A872" s="1" t="s">
        <v>32</v>
      </c>
      <c r="B872" s="1" t="s">
        <v>36</v>
      </c>
      <c r="C872" s="1" t="s">
        <v>37</v>
      </c>
      <c r="D872" s="3">
        <v>45191</v>
      </c>
      <c r="E872" s="1">
        <v>287</v>
      </c>
      <c r="F872" s="1">
        <v>16862.169999999998</v>
      </c>
      <c r="G872" s="1">
        <f t="shared" si="13"/>
        <v>1214942.75</v>
      </c>
      <c r="H872" s="1">
        <v>4233.25</v>
      </c>
      <c r="I872" s="1">
        <v>4839442.79</v>
      </c>
      <c r="J872" s="1" t="s">
        <v>41</v>
      </c>
      <c r="K872" s="1" t="s">
        <v>14</v>
      </c>
    </row>
    <row r="873" spans="1:11" ht="15.75" customHeight="1" x14ac:dyDescent="0.25">
      <c r="A873" s="1" t="s">
        <v>35</v>
      </c>
      <c r="B873" s="1" t="s">
        <v>36</v>
      </c>
      <c r="C873" s="1" t="s">
        <v>27</v>
      </c>
      <c r="D873" s="3">
        <v>44588</v>
      </c>
      <c r="E873" s="1">
        <v>563</v>
      </c>
      <c r="F873" s="1">
        <v>41130.94</v>
      </c>
      <c r="G873" s="1">
        <f t="shared" si="13"/>
        <v>3775506.15</v>
      </c>
      <c r="H873" s="1">
        <v>6706.05</v>
      </c>
      <c r="I873" s="1">
        <v>23156719.219999999</v>
      </c>
      <c r="J873" s="1" t="s">
        <v>13</v>
      </c>
      <c r="K873" s="1" t="s">
        <v>14</v>
      </c>
    </row>
    <row r="874" spans="1:11" ht="15.75" customHeight="1" x14ac:dyDescent="0.25">
      <c r="A874" s="1" t="s">
        <v>42</v>
      </c>
      <c r="B874" s="1" t="s">
        <v>38</v>
      </c>
      <c r="C874" s="1" t="s">
        <v>17</v>
      </c>
      <c r="D874" s="3">
        <v>44897</v>
      </c>
      <c r="E874" s="1">
        <v>778</v>
      </c>
      <c r="F874" s="1">
        <v>24299.4</v>
      </c>
      <c r="G874" s="1">
        <f t="shared" si="13"/>
        <v>5838073.0999999996</v>
      </c>
      <c r="H874" s="1">
        <v>7503.95</v>
      </c>
      <c r="I874" s="1">
        <v>18904933.199999999</v>
      </c>
      <c r="J874" s="1" t="s">
        <v>13</v>
      </c>
      <c r="K874" s="1" t="s">
        <v>14</v>
      </c>
    </row>
    <row r="875" spans="1:11" ht="15.75" customHeight="1" x14ac:dyDescent="0.25">
      <c r="A875" s="1" t="s">
        <v>15</v>
      </c>
      <c r="B875" s="1" t="s">
        <v>38</v>
      </c>
      <c r="C875" s="1" t="s">
        <v>34</v>
      </c>
      <c r="D875" s="3">
        <v>43952</v>
      </c>
      <c r="E875" s="1">
        <v>289</v>
      </c>
      <c r="F875" s="1">
        <v>42097.15</v>
      </c>
      <c r="G875" s="1">
        <f t="shared" si="13"/>
        <v>1736491.18</v>
      </c>
      <c r="H875" s="1">
        <v>6008.62</v>
      </c>
      <c r="I875" s="1">
        <v>12166076.35</v>
      </c>
      <c r="J875" s="1" t="s">
        <v>13</v>
      </c>
      <c r="K875" s="1" t="s">
        <v>14</v>
      </c>
    </row>
    <row r="876" spans="1:11" ht="15.75" customHeight="1" x14ac:dyDescent="0.25">
      <c r="A876" s="1" t="s">
        <v>23</v>
      </c>
      <c r="B876" s="1" t="s">
        <v>16</v>
      </c>
      <c r="C876" s="1" t="s">
        <v>27</v>
      </c>
      <c r="D876" s="3">
        <v>45146</v>
      </c>
      <c r="E876" s="1">
        <v>272</v>
      </c>
      <c r="F876" s="1">
        <v>14549.25</v>
      </c>
      <c r="G876" s="1">
        <f t="shared" si="13"/>
        <v>2058944.7999999998</v>
      </c>
      <c r="H876" s="1">
        <v>7569.65</v>
      </c>
      <c r="I876" s="1">
        <v>3957396</v>
      </c>
      <c r="J876" s="1" t="s">
        <v>41</v>
      </c>
      <c r="K876" s="1" t="s">
        <v>14</v>
      </c>
    </row>
    <row r="877" spans="1:11" ht="15.75" customHeight="1" x14ac:dyDescent="0.25">
      <c r="A877" s="1" t="s">
        <v>18</v>
      </c>
      <c r="B877" s="1" t="s">
        <v>24</v>
      </c>
      <c r="C877" s="1" t="s">
        <v>17</v>
      </c>
      <c r="D877" s="3">
        <v>43868</v>
      </c>
      <c r="E877" s="1">
        <v>690</v>
      </c>
      <c r="F877" s="1">
        <v>32888.269999999997</v>
      </c>
      <c r="G877" s="1">
        <f t="shared" si="13"/>
        <v>5867739.2999999998</v>
      </c>
      <c r="H877" s="1">
        <v>8503.9699999999993</v>
      </c>
      <c r="I877" s="1">
        <v>22692906.300000001</v>
      </c>
      <c r="J877" s="1" t="s">
        <v>13</v>
      </c>
      <c r="K877" s="1" t="s">
        <v>14</v>
      </c>
    </row>
    <row r="878" spans="1:11" ht="15.75" customHeight="1" x14ac:dyDescent="0.25">
      <c r="A878" s="1" t="s">
        <v>42</v>
      </c>
      <c r="B878" s="1" t="s">
        <v>28</v>
      </c>
      <c r="C878" s="1" t="s">
        <v>25</v>
      </c>
      <c r="D878" s="3">
        <v>44842</v>
      </c>
      <c r="E878" s="1">
        <v>248</v>
      </c>
      <c r="F878" s="1">
        <v>47005.31</v>
      </c>
      <c r="G878" s="1">
        <f t="shared" si="13"/>
        <v>2344093.52</v>
      </c>
      <c r="H878" s="1">
        <v>9451.99</v>
      </c>
      <c r="I878" s="1">
        <v>11657316.880000001</v>
      </c>
      <c r="J878" s="1" t="s">
        <v>13</v>
      </c>
      <c r="K878" s="1" t="s">
        <v>14</v>
      </c>
    </row>
    <row r="879" spans="1:11" ht="15.75" customHeight="1" x14ac:dyDescent="0.25">
      <c r="A879" s="1" t="s">
        <v>15</v>
      </c>
      <c r="B879" s="1" t="s">
        <v>31</v>
      </c>
      <c r="C879" s="1" t="s">
        <v>25</v>
      </c>
      <c r="D879" s="3">
        <v>45275</v>
      </c>
      <c r="E879" s="1">
        <v>733</v>
      </c>
      <c r="F879" s="1">
        <v>33421.870000000003</v>
      </c>
      <c r="G879" s="1">
        <f t="shared" si="13"/>
        <v>1872294.57</v>
      </c>
      <c r="H879" s="1">
        <v>2554.29</v>
      </c>
      <c r="I879" s="1">
        <v>24498230.710000001</v>
      </c>
      <c r="J879" s="1" t="s">
        <v>41</v>
      </c>
      <c r="K879" s="1" t="s">
        <v>14</v>
      </c>
    </row>
    <row r="880" spans="1:11" ht="15.75" customHeight="1" x14ac:dyDescent="0.25">
      <c r="A880" s="1" t="s">
        <v>23</v>
      </c>
      <c r="B880" s="1" t="s">
        <v>31</v>
      </c>
      <c r="C880" s="1" t="s">
        <v>21</v>
      </c>
      <c r="D880" s="3">
        <v>44552</v>
      </c>
      <c r="E880" s="1">
        <v>291</v>
      </c>
      <c r="F880" s="1">
        <v>46984.32</v>
      </c>
      <c r="G880" s="1">
        <f t="shared" si="13"/>
        <v>1059053.76</v>
      </c>
      <c r="H880" s="1">
        <v>3639.36</v>
      </c>
      <c r="I880" s="1">
        <v>13672437.119999999</v>
      </c>
      <c r="J880" s="1" t="s">
        <v>13</v>
      </c>
      <c r="K880" s="1" t="s">
        <v>14</v>
      </c>
    </row>
    <row r="881" spans="1:11" ht="15.75" customHeight="1" x14ac:dyDescent="0.25">
      <c r="A881" s="1" t="s">
        <v>35</v>
      </c>
      <c r="B881" s="1" t="s">
        <v>20</v>
      </c>
      <c r="C881" s="1" t="s">
        <v>12</v>
      </c>
      <c r="D881" s="3">
        <v>43873</v>
      </c>
      <c r="E881" s="1">
        <v>295</v>
      </c>
      <c r="F881" s="1">
        <v>37960.85</v>
      </c>
      <c r="G881" s="1">
        <f t="shared" si="13"/>
        <v>1417185.9000000001</v>
      </c>
      <c r="H881" s="1">
        <v>4804.0200000000004</v>
      </c>
      <c r="I881" s="1">
        <v>11198450.75</v>
      </c>
      <c r="J881" s="1" t="s">
        <v>22</v>
      </c>
      <c r="K881" s="1" t="s">
        <v>14</v>
      </c>
    </row>
    <row r="882" spans="1:11" ht="15.75" customHeight="1" x14ac:dyDescent="0.25">
      <c r="A882" s="1" t="s">
        <v>40</v>
      </c>
      <c r="B882" s="1" t="s">
        <v>24</v>
      </c>
      <c r="C882" s="1" t="s">
        <v>29</v>
      </c>
      <c r="D882" s="3">
        <v>45252</v>
      </c>
      <c r="E882" s="1">
        <v>507</v>
      </c>
      <c r="F882" s="1">
        <v>38930.959999999999</v>
      </c>
      <c r="G882" s="1">
        <f t="shared" si="13"/>
        <v>5063003.4000000004</v>
      </c>
      <c r="H882" s="1">
        <v>9986.2000000000007</v>
      </c>
      <c r="I882" s="1">
        <v>19737996.719999999</v>
      </c>
      <c r="J882" s="1" t="s">
        <v>22</v>
      </c>
      <c r="K882" s="1" t="s">
        <v>14</v>
      </c>
    </row>
    <row r="883" spans="1:11" ht="15.75" customHeight="1" x14ac:dyDescent="0.25">
      <c r="A883" s="1" t="s">
        <v>15</v>
      </c>
      <c r="B883" s="1" t="s">
        <v>11</v>
      </c>
      <c r="C883" s="1" t="s">
        <v>34</v>
      </c>
      <c r="D883" s="3">
        <v>44445</v>
      </c>
      <c r="E883" s="1">
        <v>666</v>
      </c>
      <c r="F883" s="1">
        <v>16418.88</v>
      </c>
      <c r="G883" s="1">
        <f t="shared" si="13"/>
        <v>3838724.1</v>
      </c>
      <c r="H883" s="1">
        <v>5763.85</v>
      </c>
      <c r="I883" s="1">
        <v>10934974.08</v>
      </c>
      <c r="J883" s="1" t="s">
        <v>13</v>
      </c>
      <c r="K883" s="1" t="s">
        <v>14</v>
      </c>
    </row>
    <row r="884" spans="1:11" ht="15.75" customHeight="1" x14ac:dyDescent="0.25">
      <c r="A884" s="1" t="s">
        <v>10</v>
      </c>
      <c r="B884" s="1" t="s">
        <v>26</v>
      </c>
      <c r="C884" s="1" t="s">
        <v>27</v>
      </c>
      <c r="D884" s="3">
        <v>43849</v>
      </c>
      <c r="E884" s="1">
        <v>924</v>
      </c>
      <c r="F884" s="1">
        <v>12339.82</v>
      </c>
      <c r="G884" s="1">
        <f t="shared" si="13"/>
        <v>5952140.04</v>
      </c>
      <c r="H884" s="1">
        <v>6441.71</v>
      </c>
      <c r="I884" s="1">
        <v>11401993.68</v>
      </c>
      <c r="J884" s="1" t="s">
        <v>19</v>
      </c>
      <c r="K884" s="1" t="s">
        <v>14</v>
      </c>
    </row>
    <row r="885" spans="1:11" ht="15.75" customHeight="1" x14ac:dyDescent="0.25">
      <c r="A885" s="1" t="s">
        <v>35</v>
      </c>
      <c r="B885" s="1" t="s">
        <v>38</v>
      </c>
      <c r="C885" s="1" t="s">
        <v>37</v>
      </c>
      <c r="D885" s="3">
        <v>44148</v>
      </c>
      <c r="E885" s="1">
        <v>419</v>
      </c>
      <c r="F885" s="1">
        <v>11329.85</v>
      </c>
      <c r="G885" s="1">
        <f t="shared" si="13"/>
        <v>1485727.91</v>
      </c>
      <c r="H885" s="1">
        <v>3545.89</v>
      </c>
      <c r="I885" s="1">
        <v>4747207.1500000004</v>
      </c>
      <c r="J885" s="1" t="s">
        <v>13</v>
      </c>
      <c r="K885" s="1" t="s">
        <v>14</v>
      </c>
    </row>
    <row r="886" spans="1:11" ht="15.75" customHeight="1" x14ac:dyDescent="0.25">
      <c r="A886" s="1" t="s">
        <v>15</v>
      </c>
      <c r="B886" s="1" t="s">
        <v>20</v>
      </c>
      <c r="C886" s="1" t="s">
        <v>39</v>
      </c>
      <c r="D886" s="3">
        <v>44988</v>
      </c>
      <c r="E886" s="1">
        <v>913</v>
      </c>
      <c r="F886" s="1">
        <v>30290.13</v>
      </c>
      <c r="G886" s="1">
        <f t="shared" si="13"/>
        <v>8902836.4700000007</v>
      </c>
      <c r="H886" s="1">
        <v>9751.19</v>
      </c>
      <c r="I886" s="1">
        <v>27654888.690000001</v>
      </c>
      <c r="J886" s="1" t="s">
        <v>13</v>
      </c>
      <c r="K886" s="1" t="s">
        <v>14</v>
      </c>
    </row>
    <row r="887" spans="1:11" ht="15.75" customHeight="1" x14ac:dyDescent="0.25">
      <c r="A887" s="1" t="s">
        <v>35</v>
      </c>
      <c r="B887" s="1" t="s">
        <v>36</v>
      </c>
      <c r="C887" s="1" t="s">
        <v>21</v>
      </c>
      <c r="D887" s="3">
        <v>44722</v>
      </c>
      <c r="E887" s="1">
        <v>710</v>
      </c>
      <c r="F887" s="1">
        <v>30593.52</v>
      </c>
      <c r="G887" s="1">
        <f t="shared" si="13"/>
        <v>6076875.7999999998</v>
      </c>
      <c r="H887" s="1">
        <v>8558.98</v>
      </c>
      <c r="I887" s="1">
        <v>21721399.199999999</v>
      </c>
      <c r="J887" s="1" t="s">
        <v>13</v>
      </c>
      <c r="K887" s="1" t="s">
        <v>14</v>
      </c>
    </row>
    <row r="888" spans="1:11" ht="15.75" customHeight="1" x14ac:dyDescent="0.25">
      <c r="A888" s="1" t="s">
        <v>18</v>
      </c>
      <c r="B888" s="1" t="s">
        <v>38</v>
      </c>
      <c r="C888" s="1" t="s">
        <v>17</v>
      </c>
      <c r="D888" s="3">
        <v>44769</v>
      </c>
      <c r="E888" s="1">
        <v>142</v>
      </c>
      <c r="F888" s="1">
        <v>28251.37</v>
      </c>
      <c r="G888" s="1">
        <f t="shared" si="13"/>
        <v>1107152.7</v>
      </c>
      <c r="H888" s="1">
        <v>7796.85</v>
      </c>
      <c r="I888" s="1">
        <v>4011694.54</v>
      </c>
      <c r="J888" s="1" t="s">
        <v>13</v>
      </c>
      <c r="K888" s="1" t="s">
        <v>14</v>
      </c>
    </row>
    <row r="889" spans="1:11" ht="15.75" customHeight="1" x14ac:dyDescent="0.25">
      <c r="A889" s="1" t="s">
        <v>10</v>
      </c>
      <c r="B889" s="1" t="s">
        <v>33</v>
      </c>
      <c r="C889" s="1" t="s">
        <v>27</v>
      </c>
      <c r="D889" s="3">
        <v>44858</v>
      </c>
      <c r="E889" s="1">
        <v>291</v>
      </c>
      <c r="F889" s="1">
        <v>24012.91</v>
      </c>
      <c r="G889" s="1">
        <f t="shared" si="13"/>
        <v>2420826.09</v>
      </c>
      <c r="H889" s="1">
        <v>8318.99</v>
      </c>
      <c r="I889" s="1">
        <v>6987756.8099999996</v>
      </c>
      <c r="J889" s="1" t="s">
        <v>13</v>
      </c>
      <c r="K889" s="1" t="s">
        <v>14</v>
      </c>
    </row>
    <row r="890" spans="1:11" ht="15.75" customHeight="1" x14ac:dyDescent="0.25">
      <c r="A890" s="1" t="s">
        <v>42</v>
      </c>
      <c r="B890" s="1" t="s">
        <v>38</v>
      </c>
      <c r="C890" s="1" t="s">
        <v>34</v>
      </c>
      <c r="D890" s="3">
        <v>45246</v>
      </c>
      <c r="E890" s="1">
        <v>410</v>
      </c>
      <c r="F890" s="1">
        <v>33864.480000000003</v>
      </c>
      <c r="G890" s="1">
        <f t="shared" si="13"/>
        <v>2894796.7999999998</v>
      </c>
      <c r="H890" s="1">
        <v>7060.48</v>
      </c>
      <c r="I890" s="1">
        <v>13884436.800000001</v>
      </c>
      <c r="J890" s="1" t="s">
        <v>13</v>
      </c>
      <c r="K890" s="1" t="s">
        <v>14</v>
      </c>
    </row>
    <row r="891" spans="1:11" ht="15.75" customHeight="1" x14ac:dyDescent="0.25">
      <c r="A891" s="1" t="s">
        <v>42</v>
      </c>
      <c r="B891" s="1" t="s">
        <v>20</v>
      </c>
      <c r="C891" s="1" t="s">
        <v>30</v>
      </c>
      <c r="D891" s="3">
        <v>43920</v>
      </c>
      <c r="E891" s="1">
        <v>941</v>
      </c>
      <c r="F891" s="1">
        <v>27078.720000000001</v>
      </c>
      <c r="G891" s="1">
        <f t="shared" si="13"/>
        <v>4400153.6399999997</v>
      </c>
      <c r="H891" s="1">
        <v>4676.04</v>
      </c>
      <c r="I891" s="1">
        <v>25481075.52</v>
      </c>
      <c r="J891" s="1" t="s">
        <v>13</v>
      </c>
      <c r="K891" s="1" t="s">
        <v>14</v>
      </c>
    </row>
    <row r="892" spans="1:11" ht="15.75" customHeight="1" x14ac:dyDescent="0.25">
      <c r="A892" s="1" t="s">
        <v>18</v>
      </c>
      <c r="B892" s="1" t="s">
        <v>24</v>
      </c>
      <c r="C892" s="1" t="s">
        <v>29</v>
      </c>
      <c r="D892" s="3">
        <v>44784</v>
      </c>
      <c r="E892" s="1">
        <v>323</v>
      </c>
      <c r="F892" s="1">
        <v>41562.660000000003</v>
      </c>
      <c r="G892" s="1">
        <f t="shared" si="13"/>
        <v>2420174.4</v>
      </c>
      <c r="H892" s="1">
        <v>7492.8</v>
      </c>
      <c r="I892" s="1">
        <v>13424739.18</v>
      </c>
      <c r="J892" s="1" t="s">
        <v>13</v>
      </c>
      <c r="K892" s="1" t="s">
        <v>14</v>
      </c>
    </row>
    <row r="893" spans="1:11" ht="15.75" customHeight="1" x14ac:dyDescent="0.25">
      <c r="A893" s="1" t="s">
        <v>23</v>
      </c>
      <c r="B893" s="1" t="s">
        <v>28</v>
      </c>
      <c r="C893" s="1" t="s">
        <v>37</v>
      </c>
      <c r="D893" s="3">
        <v>44890</v>
      </c>
      <c r="E893" s="1">
        <v>662</v>
      </c>
      <c r="F893" s="1">
        <v>33103.72</v>
      </c>
      <c r="G893" s="1">
        <f t="shared" si="13"/>
        <v>5816729.2000000002</v>
      </c>
      <c r="H893" s="1">
        <v>8786.6</v>
      </c>
      <c r="I893" s="1">
        <v>21914662.640000001</v>
      </c>
      <c r="J893" s="1" t="s">
        <v>41</v>
      </c>
      <c r="K893" s="1" t="s">
        <v>14</v>
      </c>
    </row>
    <row r="894" spans="1:11" ht="15.75" customHeight="1" x14ac:dyDescent="0.25">
      <c r="A894" s="1" t="s">
        <v>35</v>
      </c>
      <c r="B894" s="1" t="s">
        <v>11</v>
      </c>
      <c r="C894" s="1" t="s">
        <v>27</v>
      </c>
      <c r="D894" s="3">
        <v>44474</v>
      </c>
      <c r="E894" s="1">
        <v>568</v>
      </c>
      <c r="F894" s="1">
        <v>37507.870000000003</v>
      </c>
      <c r="G894" s="1">
        <f t="shared" si="13"/>
        <v>2468545.04</v>
      </c>
      <c r="H894" s="1">
        <v>4346.03</v>
      </c>
      <c r="I894" s="1">
        <v>21304470.16</v>
      </c>
      <c r="J894" s="1" t="s">
        <v>13</v>
      </c>
      <c r="K894" s="1" t="s">
        <v>14</v>
      </c>
    </row>
    <row r="895" spans="1:11" ht="15.75" customHeight="1" x14ac:dyDescent="0.25">
      <c r="A895" s="1" t="s">
        <v>40</v>
      </c>
      <c r="B895" s="1" t="s">
        <v>28</v>
      </c>
      <c r="C895" s="1" t="s">
        <v>27</v>
      </c>
      <c r="D895" s="3">
        <v>44343</v>
      </c>
      <c r="E895" s="1">
        <v>794</v>
      </c>
      <c r="F895" s="1">
        <v>38459.71</v>
      </c>
      <c r="G895" s="1">
        <f t="shared" si="13"/>
        <v>5103689.08</v>
      </c>
      <c r="H895" s="1">
        <v>6427.82</v>
      </c>
      <c r="I895" s="1">
        <v>30537009.739999998</v>
      </c>
      <c r="J895" s="1" t="s">
        <v>13</v>
      </c>
      <c r="K895" s="1" t="s">
        <v>14</v>
      </c>
    </row>
    <row r="896" spans="1:11" ht="15.75" customHeight="1" x14ac:dyDescent="0.25">
      <c r="A896" s="1" t="s">
        <v>23</v>
      </c>
      <c r="B896" s="1" t="s">
        <v>38</v>
      </c>
      <c r="C896" s="1" t="s">
        <v>17</v>
      </c>
      <c r="D896" s="3">
        <v>44099</v>
      </c>
      <c r="E896" s="1">
        <v>545</v>
      </c>
      <c r="F896" s="1">
        <v>36328.03</v>
      </c>
      <c r="G896" s="1">
        <f t="shared" si="13"/>
        <v>5403647.75</v>
      </c>
      <c r="H896" s="1">
        <v>9914.9500000000007</v>
      </c>
      <c r="I896" s="1">
        <v>19798776.350000001</v>
      </c>
      <c r="J896" s="1" t="s">
        <v>13</v>
      </c>
      <c r="K896" s="1" t="s">
        <v>14</v>
      </c>
    </row>
    <row r="897" spans="1:11" ht="15.75" customHeight="1" x14ac:dyDescent="0.25">
      <c r="A897" s="1" t="s">
        <v>18</v>
      </c>
      <c r="B897" s="1" t="s">
        <v>31</v>
      </c>
      <c r="C897" s="1" t="s">
        <v>37</v>
      </c>
      <c r="D897" s="3">
        <v>44843</v>
      </c>
      <c r="E897" s="1">
        <v>778</v>
      </c>
      <c r="F897" s="1">
        <v>49985.86</v>
      </c>
      <c r="G897" s="1">
        <f t="shared" si="13"/>
        <v>6547204.54</v>
      </c>
      <c r="H897" s="1">
        <v>8415.43</v>
      </c>
      <c r="I897" s="1">
        <v>38888999.079999998</v>
      </c>
      <c r="J897" s="1" t="s">
        <v>22</v>
      </c>
      <c r="K897" s="1" t="s">
        <v>14</v>
      </c>
    </row>
    <row r="898" spans="1:11" ht="15.75" customHeight="1" x14ac:dyDescent="0.25">
      <c r="A898" s="1" t="s">
        <v>32</v>
      </c>
      <c r="B898" s="1" t="s">
        <v>28</v>
      </c>
      <c r="C898" s="1" t="s">
        <v>29</v>
      </c>
      <c r="D898" s="3">
        <v>44703</v>
      </c>
      <c r="E898" s="1">
        <v>930</v>
      </c>
      <c r="F898" s="1">
        <v>37216.61</v>
      </c>
      <c r="G898" s="1">
        <f t="shared" si="13"/>
        <v>3791340.3</v>
      </c>
      <c r="H898" s="1">
        <v>4076.71</v>
      </c>
      <c r="I898" s="1">
        <v>34611447.299999997</v>
      </c>
      <c r="J898" s="1" t="s">
        <v>22</v>
      </c>
      <c r="K898" s="1" t="s">
        <v>14</v>
      </c>
    </row>
    <row r="899" spans="1:11" ht="15.75" customHeight="1" x14ac:dyDescent="0.25">
      <c r="A899" s="1" t="s">
        <v>15</v>
      </c>
      <c r="B899" s="1" t="s">
        <v>16</v>
      </c>
      <c r="C899" s="1" t="s">
        <v>34</v>
      </c>
      <c r="D899" s="3">
        <v>43926</v>
      </c>
      <c r="E899" s="1">
        <v>193</v>
      </c>
      <c r="F899" s="1">
        <v>31525.279999999999</v>
      </c>
      <c r="G899" s="1">
        <f t="shared" ref="G899:G962" si="14">PRODUCT(H899,E899)</f>
        <v>1504626.07</v>
      </c>
      <c r="H899" s="1">
        <v>7795.99</v>
      </c>
      <c r="I899" s="1">
        <v>6084379.04</v>
      </c>
      <c r="J899" s="1" t="s">
        <v>22</v>
      </c>
      <c r="K899" s="1" t="s">
        <v>14</v>
      </c>
    </row>
    <row r="900" spans="1:11" ht="15.75" customHeight="1" x14ac:dyDescent="0.25">
      <c r="A900" s="1" t="s">
        <v>10</v>
      </c>
      <c r="B900" s="1" t="s">
        <v>16</v>
      </c>
      <c r="C900" s="1" t="s">
        <v>21</v>
      </c>
      <c r="D900" s="3">
        <v>45180</v>
      </c>
      <c r="E900" s="1">
        <v>131</v>
      </c>
      <c r="F900" s="1">
        <v>33882.160000000003</v>
      </c>
      <c r="G900" s="1">
        <f t="shared" si="14"/>
        <v>747859.35000000009</v>
      </c>
      <c r="H900" s="1">
        <v>5708.85</v>
      </c>
      <c r="I900" s="1">
        <v>4438562.96</v>
      </c>
      <c r="J900" s="1" t="s">
        <v>13</v>
      </c>
      <c r="K900" s="1" t="s">
        <v>14</v>
      </c>
    </row>
    <row r="901" spans="1:11" ht="15.75" customHeight="1" x14ac:dyDescent="0.25">
      <c r="A901" s="1" t="s">
        <v>18</v>
      </c>
      <c r="B901" s="1" t="s">
        <v>33</v>
      </c>
      <c r="C901" s="1" t="s">
        <v>39</v>
      </c>
      <c r="D901" s="3">
        <v>44997</v>
      </c>
      <c r="E901" s="1">
        <v>634</v>
      </c>
      <c r="F901" s="1">
        <v>24679.19</v>
      </c>
      <c r="G901" s="1">
        <f t="shared" si="14"/>
        <v>2038538.24</v>
      </c>
      <c r="H901" s="1">
        <v>3215.36</v>
      </c>
      <c r="I901" s="1">
        <v>15646606.460000001</v>
      </c>
      <c r="J901" s="1" t="s">
        <v>13</v>
      </c>
      <c r="K901" s="1" t="s">
        <v>14</v>
      </c>
    </row>
    <row r="902" spans="1:11" ht="15.75" customHeight="1" x14ac:dyDescent="0.25">
      <c r="A902" s="1" t="s">
        <v>23</v>
      </c>
      <c r="B902" s="1" t="s">
        <v>11</v>
      </c>
      <c r="C902" s="1" t="s">
        <v>12</v>
      </c>
      <c r="D902" s="3">
        <v>44217</v>
      </c>
      <c r="E902" s="1">
        <v>377</v>
      </c>
      <c r="F902" s="1">
        <v>28535.67</v>
      </c>
      <c r="G902" s="1">
        <f t="shared" si="14"/>
        <v>2341260.48</v>
      </c>
      <c r="H902" s="1">
        <v>6210.24</v>
      </c>
      <c r="I902" s="1">
        <v>10757947.59</v>
      </c>
      <c r="J902" s="1" t="s">
        <v>22</v>
      </c>
      <c r="K902" s="1" t="s">
        <v>14</v>
      </c>
    </row>
    <row r="903" spans="1:11" ht="15.75" customHeight="1" x14ac:dyDescent="0.25">
      <c r="A903" s="1" t="s">
        <v>40</v>
      </c>
      <c r="B903" s="1" t="s">
        <v>38</v>
      </c>
      <c r="C903" s="1" t="s">
        <v>34</v>
      </c>
      <c r="D903" s="3">
        <v>44954</v>
      </c>
      <c r="E903" s="1">
        <v>761</v>
      </c>
      <c r="F903" s="1">
        <v>38066.85</v>
      </c>
      <c r="G903" s="1">
        <f t="shared" si="14"/>
        <v>4990257.5</v>
      </c>
      <c r="H903" s="1">
        <v>6557.5</v>
      </c>
      <c r="I903" s="1">
        <v>28968872.850000001</v>
      </c>
      <c r="J903" s="1" t="s">
        <v>13</v>
      </c>
      <c r="K903" s="1" t="s">
        <v>14</v>
      </c>
    </row>
    <row r="904" spans="1:11" ht="15.75" customHeight="1" x14ac:dyDescent="0.25">
      <c r="A904" s="1" t="s">
        <v>40</v>
      </c>
      <c r="B904" s="1" t="s">
        <v>31</v>
      </c>
      <c r="C904" s="1" t="s">
        <v>27</v>
      </c>
      <c r="D904" s="3">
        <v>44285</v>
      </c>
      <c r="E904" s="1">
        <v>522</v>
      </c>
      <c r="F904" s="1">
        <v>22143.33</v>
      </c>
      <c r="G904" s="1">
        <f t="shared" si="14"/>
        <v>2052530.1</v>
      </c>
      <c r="H904" s="1">
        <v>3932.05</v>
      </c>
      <c r="I904" s="1">
        <v>11558818.26</v>
      </c>
      <c r="J904" s="1" t="s">
        <v>22</v>
      </c>
      <c r="K904" s="1" t="s">
        <v>14</v>
      </c>
    </row>
    <row r="905" spans="1:11" ht="15.75" customHeight="1" x14ac:dyDescent="0.25">
      <c r="A905" s="1" t="s">
        <v>15</v>
      </c>
      <c r="B905" s="1" t="s">
        <v>28</v>
      </c>
      <c r="C905" s="1" t="s">
        <v>30</v>
      </c>
      <c r="D905" s="3">
        <v>44240</v>
      </c>
      <c r="E905" s="1">
        <v>726</v>
      </c>
      <c r="F905" s="1">
        <v>24759.94</v>
      </c>
      <c r="G905" s="1">
        <f t="shared" si="14"/>
        <v>2815994.2800000003</v>
      </c>
      <c r="H905" s="1">
        <v>3878.78</v>
      </c>
      <c r="I905" s="1">
        <v>17975716.440000001</v>
      </c>
      <c r="J905" s="1" t="s">
        <v>13</v>
      </c>
      <c r="K905" s="1" t="s">
        <v>14</v>
      </c>
    </row>
    <row r="906" spans="1:11" ht="15.75" customHeight="1" x14ac:dyDescent="0.25">
      <c r="A906" s="1" t="s">
        <v>10</v>
      </c>
      <c r="B906" s="1" t="s">
        <v>33</v>
      </c>
      <c r="C906" s="1" t="s">
        <v>34</v>
      </c>
      <c r="D906" s="3">
        <v>44839</v>
      </c>
      <c r="E906" s="1">
        <v>221</v>
      </c>
      <c r="F906" s="1">
        <v>37345.15</v>
      </c>
      <c r="G906" s="1">
        <f t="shared" si="14"/>
        <v>1747294.51</v>
      </c>
      <c r="H906" s="1">
        <v>7906.31</v>
      </c>
      <c r="I906" s="1">
        <v>8253278.1500000004</v>
      </c>
      <c r="J906" s="1" t="s">
        <v>22</v>
      </c>
      <c r="K906" s="1" t="s">
        <v>14</v>
      </c>
    </row>
    <row r="907" spans="1:11" ht="15.75" customHeight="1" x14ac:dyDescent="0.25">
      <c r="A907" s="1" t="s">
        <v>23</v>
      </c>
      <c r="B907" s="1" t="s">
        <v>20</v>
      </c>
      <c r="C907" s="1" t="s">
        <v>37</v>
      </c>
      <c r="D907" s="3">
        <v>45247</v>
      </c>
      <c r="E907" s="1">
        <v>909</v>
      </c>
      <c r="F907" s="1">
        <v>12986.58</v>
      </c>
      <c r="G907" s="1">
        <f t="shared" si="14"/>
        <v>5260782.96</v>
      </c>
      <c r="H907" s="1">
        <v>5787.44</v>
      </c>
      <c r="I907" s="1">
        <v>11804801.220000001</v>
      </c>
      <c r="J907" s="1" t="s">
        <v>13</v>
      </c>
      <c r="K907" s="1" t="s">
        <v>14</v>
      </c>
    </row>
    <row r="908" spans="1:11" ht="15.75" customHeight="1" x14ac:dyDescent="0.25">
      <c r="A908" s="1" t="s">
        <v>32</v>
      </c>
      <c r="B908" s="1" t="s">
        <v>28</v>
      </c>
      <c r="C908" s="1" t="s">
        <v>29</v>
      </c>
      <c r="D908" s="3">
        <v>44213</v>
      </c>
      <c r="E908" s="1">
        <v>108</v>
      </c>
      <c r="F908" s="1">
        <v>37249.78</v>
      </c>
      <c r="G908" s="1">
        <f t="shared" si="14"/>
        <v>456305.4</v>
      </c>
      <c r="H908" s="1">
        <v>4225.05</v>
      </c>
      <c r="I908" s="1">
        <v>4022976.24</v>
      </c>
      <c r="J908" s="1" t="s">
        <v>41</v>
      </c>
      <c r="K908" s="1" t="s">
        <v>14</v>
      </c>
    </row>
    <row r="909" spans="1:11" ht="15.75" customHeight="1" x14ac:dyDescent="0.25">
      <c r="A909" s="1" t="s">
        <v>15</v>
      </c>
      <c r="B909" s="1" t="s">
        <v>24</v>
      </c>
      <c r="C909" s="1" t="s">
        <v>30</v>
      </c>
      <c r="D909" s="3">
        <v>44898</v>
      </c>
      <c r="E909" s="1">
        <v>421</v>
      </c>
      <c r="F909" s="1">
        <v>30096.76</v>
      </c>
      <c r="G909" s="1">
        <f t="shared" si="14"/>
        <v>1196351.49</v>
      </c>
      <c r="H909" s="1">
        <v>2841.69</v>
      </c>
      <c r="I909" s="1">
        <v>12670735.960000001</v>
      </c>
      <c r="J909" s="1" t="s">
        <v>13</v>
      </c>
      <c r="K909" s="1" t="s">
        <v>14</v>
      </c>
    </row>
    <row r="910" spans="1:11" ht="15.75" customHeight="1" x14ac:dyDescent="0.25">
      <c r="A910" s="1" t="s">
        <v>40</v>
      </c>
      <c r="B910" s="1" t="s">
        <v>26</v>
      </c>
      <c r="C910" s="1" t="s">
        <v>12</v>
      </c>
      <c r="D910" s="3">
        <v>44044</v>
      </c>
      <c r="E910" s="1">
        <v>619</v>
      </c>
      <c r="F910" s="1">
        <v>13079.61</v>
      </c>
      <c r="G910" s="1">
        <f t="shared" si="14"/>
        <v>1446869.17</v>
      </c>
      <c r="H910" s="1">
        <v>2337.4299999999998</v>
      </c>
      <c r="I910" s="1">
        <v>8096278.5899999999</v>
      </c>
      <c r="J910" s="1" t="s">
        <v>13</v>
      </c>
      <c r="K910" s="1" t="s">
        <v>14</v>
      </c>
    </row>
    <row r="911" spans="1:11" ht="15.75" customHeight="1" x14ac:dyDescent="0.25">
      <c r="A911" s="1" t="s">
        <v>42</v>
      </c>
      <c r="B911" s="1" t="s">
        <v>33</v>
      </c>
      <c r="C911" s="1" t="s">
        <v>39</v>
      </c>
      <c r="D911" s="3">
        <v>45222</v>
      </c>
      <c r="E911" s="1">
        <v>657</v>
      </c>
      <c r="F911" s="1">
        <v>42148.94</v>
      </c>
      <c r="G911" s="1">
        <f t="shared" si="14"/>
        <v>3793498.29</v>
      </c>
      <c r="H911" s="1">
        <v>5773.97</v>
      </c>
      <c r="I911" s="1">
        <v>27691853.579999998</v>
      </c>
      <c r="J911" s="1" t="s">
        <v>19</v>
      </c>
      <c r="K911" s="1" t="s">
        <v>14</v>
      </c>
    </row>
    <row r="912" spans="1:11" ht="15.75" customHeight="1" x14ac:dyDescent="0.25">
      <c r="A912" s="1" t="s">
        <v>42</v>
      </c>
      <c r="B912" s="1" t="s">
        <v>33</v>
      </c>
      <c r="C912" s="1" t="s">
        <v>12</v>
      </c>
      <c r="D912" s="3">
        <v>44724</v>
      </c>
      <c r="E912" s="1">
        <v>285</v>
      </c>
      <c r="F912" s="1">
        <v>15478.05</v>
      </c>
      <c r="G912" s="1">
        <f t="shared" si="14"/>
        <v>1254749.55</v>
      </c>
      <c r="H912" s="1">
        <v>4402.63</v>
      </c>
      <c r="I912" s="1">
        <v>4411244.25</v>
      </c>
      <c r="J912" s="1" t="s">
        <v>19</v>
      </c>
      <c r="K912" s="1" t="s">
        <v>14</v>
      </c>
    </row>
    <row r="913" spans="1:11" ht="15.75" customHeight="1" x14ac:dyDescent="0.25">
      <c r="A913" s="1" t="s">
        <v>40</v>
      </c>
      <c r="B913" s="1" t="s">
        <v>20</v>
      </c>
      <c r="C913" s="1" t="s">
        <v>29</v>
      </c>
      <c r="D913" s="3">
        <v>44441</v>
      </c>
      <c r="E913" s="1">
        <v>564</v>
      </c>
      <c r="F913" s="1">
        <v>41667.730000000003</v>
      </c>
      <c r="G913" s="1">
        <f t="shared" si="14"/>
        <v>4837112.16</v>
      </c>
      <c r="H913" s="1">
        <v>8576.44</v>
      </c>
      <c r="I913" s="1">
        <v>23500599.719999999</v>
      </c>
      <c r="J913" s="1" t="s">
        <v>13</v>
      </c>
      <c r="K913" s="1" t="s">
        <v>14</v>
      </c>
    </row>
    <row r="914" spans="1:11" ht="15.75" customHeight="1" x14ac:dyDescent="0.25">
      <c r="A914" s="1" t="s">
        <v>10</v>
      </c>
      <c r="B914" s="1" t="s">
        <v>28</v>
      </c>
      <c r="C914" s="1" t="s">
        <v>30</v>
      </c>
      <c r="D914" s="3">
        <v>44314</v>
      </c>
      <c r="E914" s="1">
        <v>855</v>
      </c>
      <c r="F914" s="1">
        <v>40697.769999999997</v>
      </c>
      <c r="G914" s="1">
        <f t="shared" si="14"/>
        <v>2723029.65</v>
      </c>
      <c r="H914" s="1">
        <v>3184.83</v>
      </c>
      <c r="I914" s="1">
        <v>34796593.350000001</v>
      </c>
      <c r="J914" s="1" t="s">
        <v>13</v>
      </c>
      <c r="K914" s="1" t="s">
        <v>14</v>
      </c>
    </row>
    <row r="915" spans="1:11" ht="15.75" customHeight="1" x14ac:dyDescent="0.25">
      <c r="A915" s="1" t="s">
        <v>32</v>
      </c>
      <c r="B915" s="1" t="s">
        <v>36</v>
      </c>
      <c r="C915" s="1" t="s">
        <v>34</v>
      </c>
      <c r="D915" s="3">
        <v>44272</v>
      </c>
      <c r="E915" s="1">
        <v>988</v>
      </c>
      <c r="F915" s="1">
        <v>34090.050000000003</v>
      </c>
      <c r="G915" s="1">
        <f t="shared" si="14"/>
        <v>6682328.1200000001</v>
      </c>
      <c r="H915" s="1">
        <v>6763.49</v>
      </c>
      <c r="I915" s="1">
        <v>33680969.399999999</v>
      </c>
      <c r="J915" s="1" t="s">
        <v>13</v>
      </c>
      <c r="K915" s="1" t="s">
        <v>14</v>
      </c>
    </row>
    <row r="916" spans="1:11" ht="15.75" customHeight="1" x14ac:dyDescent="0.25">
      <c r="A916" s="1" t="s">
        <v>10</v>
      </c>
      <c r="B916" s="1" t="s">
        <v>31</v>
      </c>
      <c r="C916" s="1" t="s">
        <v>37</v>
      </c>
      <c r="D916" s="3">
        <v>44882</v>
      </c>
      <c r="E916" s="1">
        <v>430</v>
      </c>
      <c r="F916" s="1">
        <v>11566.78</v>
      </c>
      <c r="G916" s="1">
        <f t="shared" si="14"/>
        <v>3197342.4</v>
      </c>
      <c r="H916" s="1">
        <v>7435.68</v>
      </c>
      <c r="I916" s="1">
        <v>4973715.4000000004</v>
      </c>
      <c r="J916" s="1" t="s">
        <v>13</v>
      </c>
      <c r="K916" s="1" t="s">
        <v>14</v>
      </c>
    </row>
    <row r="917" spans="1:11" ht="15.75" customHeight="1" x14ac:dyDescent="0.25">
      <c r="A917" s="1" t="s">
        <v>40</v>
      </c>
      <c r="B917" s="1" t="s">
        <v>28</v>
      </c>
      <c r="C917" s="1" t="s">
        <v>12</v>
      </c>
      <c r="D917" s="3">
        <v>45110</v>
      </c>
      <c r="E917" s="1">
        <v>655</v>
      </c>
      <c r="F917" s="1">
        <v>14925.52</v>
      </c>
      <c r="G917" s="1">
        <f t="shared" si="14"/>
        <v>4993667.5999999996</v>
      </c>
      <c r="H917" s="1">
        <v>7623.92</v>
      </c>
      <c r="I917" s="1">
        <v>9776215.5999999996</v>
      </c>
      <c r="J917" s="1" t="s">
        <v>13</v>
      </c>
      <c r="K917" s="1" t="s">
        <v>14</v>
      </c>
    </row>
    <row r="918" spans="1:11" ht="15.75" customHeight="1" x14ac:dyDescent="0.25">
      <c r="A918" s="1" t="s">
        <v>23</v>
      </c>
      <c r="B918" s="1" t="s">
        <v>20</v>
      </c>
      <c r="C918" s="1" t="s">
        <v>29</v>
      </c>
      <c r="D918" s="3">
        <v>44024</v>
      </c>
      <c r="E918" s="1">
        <v>646</v>
      </c>
      <c r="F918" s="1">
        <v>38364.15</v>
      </c>
      <c r="G918" s="1">
        <f t="shared" si="14"/>
        <v>6112548.8999999994</v>
      </c>
      <c r="H918" s="1">
        <v>9462.15</v>
      </c>
      <c r="I918" s="1">
        <v>24783240.899999999</v>
      </c>
      <c r="J918" s="1" t="s">
        <v>19</v>
      </c>
      <c r="K918" s="1" t="s">
        <v>14</v>
      </c>
    </row>
    <row r="919" spans="1:11" ht="15.75" customHeight="1" x14ac:dyDescent="0.25">
      <c r="A919" s="1" t="s">
        <v>23</v>
      </c>
      <c r="B919" s="1" t="s">
        <v>36</v>
      </c>
      <c r="C919" s="1" t="s">
        <v>29</v>
      </c>
      <c r="D919" s="3">
        <v>45227</v>
      </c>
      <c r="E919" s="1">
        <v>859</v>
      </c>
      <c r="F919" s="1">
        <v>43851.61</v>
      </c>
      <c r="G919" s="1">
        <f t="shared" si="14"/>
        <v>5840581.5199999996</v>
      </c>
      <c r="H919" s="1">
        <v>6799.28</v>
      </c>
      <c r="I919" s="1">
        <v>37668532.990000002</v>
      </c>
      <c r="J919" s="1" t="s">
        <v>41</v>
      </c>
      <c r="K919" s="1" t="s">
        <v>14</v>
      </c>
    </row>
    <row r="920" spans="1:11" ht="15.75" customHeight="1" x14ac:dyDescent="0.25">
      <c r="A920" s="1" t="s">
        <v>18</v>
      </c>
      <c r="B920" s="1" t="s">
        <v>24</v>
      </c>
      <c r="C920" s="1" t="s">
        <v>34</v>
      </c>
      <c r="D920" s="3">
        <v>44334</v>
      </c>
      <c r="E920" s="1">
        <v>347</v>
      </c>
      <c r="F920" s="1">
        <v>42921.85</v>
      </c>
      <c r="G920" s="1">
        <f t="shared" si="14"/>
        <v>3021915.43</v>
      </c>
      <c r="H920" s="1">
        <v>8708.69</v>
      </c>
      <c r="I920" s="1">
        <v>14893881.949999999</v>
      </c>
      <c r="J920" s="1" t="s">
        <v>22</v>
      </c>
      <c r="K920" s="1" t="s">
        <v>14</v>
      </c>
    </row>
    <row r="921" spans="1:11" ht="15.75" customHeight="1" x14ac:dyDescent="0.25">
      <c r="A921" s="1" t="s">
        <v>35</v>
      </c>
      <c r="B921" s="1" t="s">
        <v>24</v>
      </c>
      <c r="C921" s="1" t="s">
        <v>17</v>
      </c>
      <c r="D921" s="3">
        <v>44560</v>
      </c>
      <c r="E921" s="1">
        <v>823</v>
      </c>
      <c r="F921" s="1">
        <v>44241.93</v>
      </c>
      <c r="G921" s="1">
        <f t="shared" si="14"/>
        <v>2619946.4299999997</v>
      </c>
      <c r="H921" s="1">
        <v>3183.41</v>
      </c>
      <c r="I921" s="1">
        <v>36411108.390000001</v>
      </c>
      <c r="J921" s="1" t="s">
        <v>13</v>
      </c>
      <c r="K921" s="1" t="s">
        <v>14</v>
      </c>
    </row>
    <row r="922" spans="1:11" ht="15.75" customHeight="1" x14ac:dyDescent="0.25">
      <c r="A922" s="1" t="s">
        <v>10</v>
      </c>
      <c r="B922" s="1" t="s">
        <v>16</v>
      </c>
      <c r="C922" s="1" t="s">
        <v>25</v>
      </c>
      <c r="D922" s="3">
        <v>44422</v>
      </c>
      <c r="E922" s="1">
        <v>217</v>
      </c>
      <c r="F922" s="1">
        <v>34216.050000000003</v>
      </c>
      <c r="G922" s="1">
        <f t="shared" si="14"/>
        <v>2150997.31</v>
      </c>
      <c r="H922" s="1">
        <v>9912.43</v>
      </c>
      <c r="I922" s="1">
        <v>7424882.8499999996</v>
      </c>
      <c r="J922" s="1" t="s">
        <v>13</v>
      </c>
      <c r="K922" s="1" t="s">
        <v>14</v>
      </c>
    </row>
    <row r="923" spans="1:11" ht="15.75" customHeight="1" x14ac:dyDescent="0.25">
      <c r="A923" s="1" t="s">
        <v>18</v>
      </c>
      <c r="B923" s="1" t="s">
        <v>33</v>
      </c>
      <c r="C923" s="1" t="s">
        <v>17</v>
      </c>
      <c r="D923" s="3">
        <v>44445</v>
      </c>
      <c r="E923" s="1">
        <v>862</v>
      </c>
      <c r="F923" s="1">
        <v>10713.54</v>
      </c>
      <c r="G923" s="1">
        <f t="shared" si="14"/>
        <v>4182613.64</v>
      </c>
      <c r="H923" s="1">
        <v>4852.22</v>
      </c>
      <c r="I923" s="1">
        <v>9235071.4800000004</v>
      </c>
      <c r="J923" s="1" t="s">
        <v>13</v>
      </c>
      <c r="K923" s="1" t="s">
        <v>14</v>
      </c>
    </row>
    <row r="924" spans="1:11" ht="15.75" customHeight="1" x14ac:dyDescent="0.25">
      <c r="A924" s="1" t="s">
        <v>15</v>
      </c>
      <c r="B924" s="1" t="s">
        <v>31</v>
      </c>
      <c r="C924" s="1" t="s">
        <v>27</v>
      </c>
      <c r="D924" s="3">
        <v>44755</v>
      </c>
      <c r="E924" s="1">
        <v>324</v>
      </c>
      <c r="F924" s="1">
        <v>21715.79</v>
      </c>
      <c r="G924" s="1">
        <f t="shared" si="14"/>
        <v>1821933</v>
      </c>
      <c r="H924" s="1">
        <v>5623.25</v>
      </c>
      <c r="I924" s="1">
        <v>7035915.96</v>
      </c>
      <c r="J924" s="1" t="s">
        <v>22</v>
      </c>
      <c r="K924" s="1" t="s">
        <v>14</v>
      </c>
    </row>
    <row r="925" spans="1:11" ht="15.75" customHeight="1" x14ac:dyDescent="0.25">
      <c r="A925" s="1" t="s">
        <v>42</v>
      </c>
      <c r="B925" s="1" t="s">
        <v>11</v>
      </c>
      <c r="C925" s="1" t="s">
        <v>30</v>
      </c>
      <c r="D925" s="3">
        <v>45195</v>
      </c>
      <c r="E925" s="1">
        <v>250</v>
      </c>
      <c r="F925" s="1">
        <v>39171.51</v>
      </c>
      <c r="G925" s="1">
        <f t="shared" si="14"/>
        <v>1328695</v>
      </c>
      <c r="H925" s="1">
        <v>5314.78</v>
      </c>
      <c r="I925" s="1">
        <v>9792877.5</v>
      </c>
      <c r="J925" s="1" t="s">
        <v>41</v>
      </c>
      <c r="K925" s="1" t="s">
        <v>14</v>
      </c>
    </row>
    <row r="926" spans="1:11" ht="15.75" customHeight="1" x14ac:dyDescent="0.25">
      <c r="A926" s="1" t="s">
        <v>23</v>
      </c>
      <c r="B926" s="1" t="s">
        <v>38</v>
      </c>
      <c r="C926" s="1" t="s">
        <v>34</v>
      </c>
      <c r="D926" s="3">
        <v>43984</v>
      </c>
      <c r="E926" s="1">
        <v>764</v>
      </c>
      <c r="F926" s="1">
        <v>43203.73</v>
      </c>
      <c r="G926" s="1">
        <f t="shared" si="14"/>
        <v>6673211.4799999995</v>
      </c>
      <c r="H926" s="1">
        <v>8734.57</v>
      </c>
      <c r="I926" s="1">
        <v>33007649.719999999</v>
      </c>
      <c r="J926" s="1" t="s">
        <v>22</v>
      </c>
      <c r="K926" s="1" t="s">
        <v>14</v>
      </c>
    </row>
    <row r="927" spans="1:11" ht="15.75" customHeight="1" x14ac:dyDescent="0.25">
      <c r="A927" s="1" t="s">
        <v>10</v>
      </c>
      <c r="B927" s="1" t="s">
        <v>24</v>
      </c>
      <c r="C927" s="1" t="s">
        <v>17</v>
      </c>
      <c r="D927" s="3">
        <v>44483</v>
      </c>
      <c r="E927" s="1">
        <v>789</v>
      </c>
      <c r="F927" s="1">
        <v>45177.74</v>
      </c>
      <c r="G927" s="1">
        <f t="shared" si="14"/>
        <v>6287635.6799999997</v>
      </c>
      <c r="H927" s="1">
        <v>7969.12</v>
      </c>
      <c r="I927" s="1">
        <v>35645236.859999999</v>
      </c>
      <c r="J927" s="1" t="s">
        <v>13</v>
      </c>
      <c r="K927" s="1" t="s">
        <v>14</v>
      </c>
    </row>
    <row r="928" spans="1:11" ht="15.75" customHeight="1" x14ac:dyDescent="0.25">
      <c r="A928" s="1" t="s">
        <v>32</v>
      </c>
      <c r="B928" s="1" t="s">
        <v>16</v>
      </c>
      <c r="C928" s="1" t="s">
        <v>34</v>
      </c>
      <c r="D928" s="3">
        <v>44326</v>
      </c>
      <c r="E928" s="1">
        <v>388</v>
      </c>
      <c r="F928" s="1">
        <v>14002.05</v>
      </c>
      <c r="G928" s="1">
        <f t="shared" si="14"/>
        <v>3026019.7600000002</v>
      </c>
      <c r="H928" s="1">
        <v>7799.02</v>
      </c>
      <c r="I928" s="1">
        <v>5432795.4000000004</v>
      </c>
      <c r="J928" s="1" t="s">
        <v>13</v>
      </c>
      <c r="K928" s="1" t="s">
        <v>14</v>
      </c>
    </row>
    <row r="929" spans="1:11" ht="15.75" customHeight="1" x14ac:dyDescent="0.25">
      <c r="A929" s="1" t="s">
        <v>10</v>
      </c>
      <c r="B929" s="1" t="s">
        <v>26</v>
      </c>
      <c r="C929" s="1" t="s">
        <v>29</v>
      </c>
      <c r="D929" s="3">
        <v>44989</v>
      </c>
      <c r="E929" s="1">
        <v>563</v>
      </c>
      <c r="F929" s="1">
        <v>21775.759999999998</v>
      </c>
      <c r="G929" s="1">
        <f t="shared" si="14"/>
        <v>1417082.26</v>
      </c>
      <c r="H929" s="1">
        <v>2517.02</v>
      </c>
      <c r="I929" s="1">
        <v>12259752.880000001</v>
      </c>
      <c r="J929" s="1" t="s">
        <v>13</v>
      </c>
      <c r="K929" s="1" t="s">
        <v>14</v>
      </c>
    </row>
    <row r="930" spans="1:11" ht="15.75" customHeight="1" x14ac:dyDescent="0.25">
      <c r="A930" s="1" t="s">
        <v>18</v>
      </c>
      <c r="B930" s="1" t="s">
        <v>33</v>
      </c>
      <c r="C930" s="1" t="s">
        <v>12</v>
      </c>
      <c r="D930" s="3">
        <v>44532</v>
      </c>
      <c r="E930" s="1">
        <v>793</v>
      </c>
      <c r="F930" s="1">
        <v>45126.35</v>
      </c>
      <c r="G930" s="1">
        <f t="shared" si="14"/>
        <v>4339422.88</v>
      </c>
      <c r="H930" s="1">
        <v>5472.16</v>
      </c>
      <c r="I930" s="1">
        <v>35785195.549999997</v>
      </c>
      <c r="J930" s="1" t="s">
        <v>13</v>
      </c>
      <c r="K930" s="1" t="s">
        <v>14</v>
      </c>
    </row>
    <row r="931" spans="1:11" ht="15.75" customHeight="1" x14ac:dyDescent="0.25">
      <c r="A931" s="1" t="s">
        <v>40</v>
      </c>
      <c r="B931" s="1" t="s">
        <v>33</v>
      </c>
      <c r="C931" s="1" t="s">
        <v>25</v>
      </c>
      <c r="D931" s="3">
        <v>44997</v>
      </c>
      <c r="E931" s="1">
        <v>685</v>
      </c>
      <c r="F931" s="1">
        <v>48325.91</v>
      </c>
      <c r="G931" s="1">
        <f t="shared" si="14"/>
        <v>1505260.1</v>
      </c>
      <c r="H931" s="1">
        <v>2197.46</v>
      </c>
      <c r="I931" s="1">
        <v>33103248.350000001</v>
      </c>
      <c r="J931" s="1" t="s">
        <v>41</v>
      </c>
      <c r="K931" s="1" t="s">
        <v>14</v>
      </c>
    </row>
    <row r="932" spans="1:11" ht="15.75" customHeight="1" x14ac:dyDescent="0.25">
      <c r="A932" s="1" t="s">
        <v>23</v>
      </c>
      <c r="B932" s="1" t="s">
        <v>24</v>
      </c>
      <c r="C932" s="1" t="s">
        <v>30</v>
      </c>
      <c r="D932" s="3">
        <v>44348</v>
      </c>
      <c r="E932" s="1">
        <v>649</v>
      </c>
      <c r="F932" s="1">
        <v>33652.550000000003</v>
      </c>
      <c r="G932" s="1">
        <f t="shared" si="14"/>
        <v>1317664.7</v>
      </c>
      <c r="H932" s="1">
        <v>2030.3</v>
      </c>
      <c r="I932" s="1">
        <v>21840504.949999999</v>
      </c>
      <c r="J932" s="1" t="s">
        <v>13</v>
      </c>
      <c r="K932" s="1" t="s">
        <v>14</v>
      </c>
    </row>
    <row r="933" spans="1:11" ht="15.75" customHeight="1" x14ac:dyDescent="0.25">
      <c r="A933" s="1" t="s">
        <v>35</v>
      </c>
      <c r="B933" s="1" t="s">
        <v>16</v>
      </c>
      <c r="C933" s="1" t="s">
        <v>34</v>
      </c>
      <c r="D933" s="3">
        <v>44045</v>
      </c>
      <c r="E933" s="1">
        <v>459</v>
      </c>
      <c r="F933" s="1">
        <v>30252.46</v>
      </c>
      <c r="G933" s="1">
        <f t="shared" si="14"/>
        <v>1357744.9500000002</v>
      </c>
      <c r="H933" s="1">
        <v>2958.05</v>
      </c>
      <c r="I933" s="1">
        <v>13885879.140000001</v>
      </c>
      <c r="J933" s="1" t="s">
        <v>41</v>
      </c>
      <c r="K933" s="1" t="s">
        <v>14</v>
      </c>
    </row>
    <row r="934" spans="1:11" ht="15.75" customHeight="1" x14ac:dyDescent="0.25">
      <c r="A934" s="1" t="s">
        <v>35</v>
      </c>
      <c r="B934" s="1" t="s">
        <v>11</v>
      </c>
      <c r="C934" s="1" t="s">
        <v>30</v>
      </c>
      <c r="D934" s="3">
        <v>45284</v>
      </c>
      <c r="E934" s="1">
        <v>457</v>
      </c>
      <c r="F934" s="1">
        <v>16150.42</v>
      </c>
      <c r="G934" s="1">
        <f t="shared" si="14"/>
        <v>4563638.5599999996</v>
      </c>
      <c r="H934" s="1">
        <v>9986.08</v>
      </c>
      <c r="I934" s="1">
        <v>7380741.9400000004</v>
      </c>
      <c r="J934" s="1" t="s">
        <v>19</v>
      </c>
      <c r="K934" s="1" t="s">
        <v>14</v>
      </c>
    </row>
    <row r="935" spans="1:11" ht="15.75" customHeight="1" x14ac:dyDescent="0.25">
      <c r="A935" s="1" t="s">
        <v>40</v>
      </c>
      <c r="B935" s="1" t="s">
        <v>38</v>
      </c>
      <c r="C935" s="1" t="s">
        <v>34</v>
      </c>
      <c r="D935" s="3">
        <v>44204</v>
      </c>
      <c r="E935" s="1">
        <v>473</v>
      </c>
      <c r="F935" s="1">
        <v>30671.94</v>
      </c>
      <c r="G935" s="1">
        <f t="shared" si="14"/>
        <v>3661213.9299999997</v>
      </c>
      <c r="H935" s="1">
        <v>7740.41</v>
      </c>
      <c r="I935" s="1">
        <v>14507827.619999999</v>
      </c>
      <c r="J935" s="1" t="s">
        <v>13</v>
      </c>
      <c r="K935" s="1" t="s">
        <v>14</v>
      </c>
    </row>
    <row r="936" spans="1:11" ht="15.75" customHeight="1" x14ac:dyDescent="0.25">
      <c r="A936" s="1" t="s">
        <v>10</v>
      </c>
      <c r="B936" s="1" t="s">
        <v>33</v>
      </c>
      <c r="C936" s="1" t="s">
        <v>37</v>
      </c>
      <c r="D936" s="3">
        <v>44890</v>
      </c>
      <c r="E936" s="1">
        <v>709</v>
      </c>
      <c r="F936" s="1">
        <v>25837.66</v>
      </c>
      <c r="G936" s="1">
        <f t="shared" si="14"/>
        <v>5371568.3399999999</v>
      </c>
      <c r="H936" s="1">
        <v>7576.26</v>
      </c>
      <c r="I936" s="1">
        <v>18318900.940000001</v>
      </c>
      <c r="J936" s="1" t="s">
        <v>19</v>
      </c>
      <c r="K936" s="1" t="s">
        <v>14</v>
      </c>
    </row>
    <row r="937" spans="1:11" ht="15.75" customHeight="1" x14ac:dyDescent="0.25">
      <c r="A937" s="1" t="s">
        <v>23</v>
      </c>
      <c r="B937" s="1" t="s">
        <v>33</v>
      </c>
      <c r="C937" s="1" t="s">
        <v>37</v>
      </c>
      <c r="D937" s="3">
        <v>44248</v>
      </c>
      <c r="E937" s="1">
        <v>414</v>
      </c>
      <c r="F937" s="1">
        <v>42114.2</v>
      </c>
      <c r="G937" s="1">
        <f t="shared" si="14"/>
        <v>2271456.54</v>
      </c>
      <c r="H937" s="1">
        <v>5486.61</v>
      </c>
      <c r="I937" s="1">
        <v>17435278.800000001</v>
      </c>
      <c r="J937" s="1" t="s">
        <v>13</v>
      </c>
      <c r="K937" s="1" t="s">
        <v>14</v>
      </c>
    </row>
    <row r="938" spans="1:11" ht="15.75" customHeight="1" x14ac:dyDescent="0.25">
      <c r="A938" s="1" t="s">
        <v>23</v>
      </c>
      <c r="B938" s="1" t="s">
        <v>20</v>
      </c>
      <c r="C938" s="1" t="s">
        <v>37</v>
      </c>
      <c r="D938" s="3">
        <v>44720</v>
      </c>
      <c r="E938" s="1">
        <v>476</v>
      </c>
      <c r="F938" s="1">
        <v>14011.07</v>
      </c>
      <c r="G938" s="1">
        <f t="shared" si="14"/>
        <v>2427300.12</v>
      </c>
      <c r="H938" s="1">
        <v>5099.37</v>
      </c>
      <c r="I938" s="1">
        <v>6669269.3200000003</v>
      </c>
      <c r="J938" s="1" t="s">
        <v>19</v>
      </c>
      <c r="K938" s="1" t="s">
        <v>14</v>
      </c>
    </row>
    <row r="939" spans="1:11" ht="15.75" customHeight="1" x14ac:dyDescent="0.25">
      <c r="A939" s="1" t="s">
        <v>40</v>
      </c>
      <c r="B939" s="1" t="s">
        <v>24</v>
      </c>
      <c r="C939" s="1" t="s">
        <v>12</v>
      </c>
      <c r="D939" s="3">
        <v>44744</v>
      </c>
      <c r="E939" s="1">
        <v>394</v>
      </c>
      <c r="F939" s="1">
        <v>46216.74</v>
      </c>
      <c r="G939" s="1">
        <f t="shared" si="14"/>
        <v>1870924.76</v>
      </c>
      <c r="H939" s="1">
        <v>4748.54</v>
      </c>
      <c r="I939" s="1">
        <v>18209395.559999999</v>
      </c>
      <c r="J939" s="1" t="s">
        <v>13</v>
      </c>
      <c r="K939" s="1" t="s">
        <v>14</v>
      </c>
    </row>
    <row r="940" spans="1:11" ht="15.75" customHeight="1" x14ac:dyDescent="0.25">
      <c r="A940" s="1" t="s">
        <v>32</v>
      </c>
      <c r="B940" s="1" t="s">
        <v>36</v>
      </c>
      <c r="C940" s="1" t="s">
        <v>17</v>
      </c>
      <c r="D940" s="3">
        <v>44817</v>
      </c>
      <c r="E940" s="1">
        <v>823</v>
      </c>
      <c r="F940" s="1">
        <v>27043.87</v>
      </c>
      <c r="G940" s="1">
        <f t="shared" si="14"/>
        <v>3079122.8200000003</v>
      </c>
      <c r="H940" s="1">
        <v>3741.34</v>
      </c>
      <c r="I940" s="1">
        <v>22257105.010000002</v>
      </c>
      <c r="J940" s="1" t="s">
        <v>13</v>
      </c>
      <c r="K940" s="1" t="s">
        <v>14</v>
      </c>
    </row>
    <row r="941" spans="1:11" ht="15.75" customHeight="1" x14ac:dyDescent="0.25">
      <c r="A941" s="1" t="s">
        <v>10</v>
      </c>
      <c r="B941" s="1" t="s">
        <v>20</v>
      </c>
      <c r="C941" s="1" t="s">
        <v>39</v>
      </c>
      <c r="D941" s="3">
        <v>44045</v>
      </c>
      <c r="E941" s="1">
        <v>143</v>
      </c>
      <c r="F941" s="1">
        <v>16022.18</v>
      </c>
      <c r="G941" s="1">
        <f t="shared" si="14"/>
        <v>873105.09</v>
      </c>
      <c r="H941" s="1">
        <v>6105.63</v>
      </c>
      <c r="I941" s="1">
        <v>2291171.7400000002</v>
      </c>
      <c r="J941" s="1" t="s">
        <v>19</v>
      </c>
      <c r="K941" s="1" t="s">
        <v>14</v>
      </c>
    </row>
    <row r="942" spans="1:11" ht="15.75" customHeight="1" x14ac:dyDescent="0.25">
      <c r="A942" s="1" t="s">
        <v>23</v>
      </c>
      <c r="B942" s="1" t="s">
        <v>28</v>
      </c>
      <c r="C942" s="1" t="s">
        <v>25</v>
      </c>
      <c r="D942" s="3">
        <v>43854</v>
      </c>
      <c r="E942" s="1">
        <v>594</v>
      </c>
      <c r="F942" s="1">
        <v>32943.760000000002</v>
      </c>
      <c r="G942" s="1">
        <f t="shared" si="14"/>
        <v>1603740.6</v>
      </c>
      <c r="H942" s="1">
        <v>2699.9</v>
      </c>
      <c r="I942" s="1">
        <v>19568593.440000001</v>
      </c>
      <c r="J942" s="1" t="s">
        <v>22</v>
      </c>
      <c r="K942" s="1" t="s">
        <v>14</v>
      </c>
    </row>
    <row r="943" spans="1:11" ht="15.75" customHeight="1" x14ac:dyDescent="0.25">
      <c r="A943" s="1" t="s">
        <v>23</v>
      </c>
      <c r="B943" s="1" t="s">
        <v>26</v>
      </c>
      <c r="C943" s="1" t="s">
        <v>17</v>
      </c>
      <c r="D943" s="3">
        <v>44557</v>
      </c>
      <c r="E943" s="1">
        <v>263</v>
      </c>
      <c r="F943" s="1">
        <v>33990.480000000003</v>
      </c>
      <c r="G943" s="1">
        <f t="shared" si="14"/>
        <v>2311186.14</v>
      </c>
      <c r="H943" s="1">
        <v>8787.7800000000007</v>
      </c>
      <c r="I943" s="1">
        <v>8939496.2400000002</v>
      </c>
      <c r="J943" s="1" t="s">
        <v>13</v>
      </c>
      <c r="K943" s="1" t="s">
        <v>14</v>
      </c>
    </row>
    <row r="944" spans="1:11" ht="15.75" customHeight="1" x14ac:dyDescent="0.25">
      <c r="A944" s="1" t="s">
        <v>10</v>
      </c>
      <c r="B944" s="1" t="s">
        <v>11</v>
      </c>
      <c r="C944" s="1" t="s">
        <v>25</v>
      </c>
      <c r="D944" s="3">
        <v>44192</v>
      </c>
      <c r="E944" s="1">
        <v>401</v>
      </c>
      <c r="F944" s="1">
        <v>23465.06</v>
      </c>
      <c r="G944" s="1">
        <f t="shared" si="14"/>
        <v>2588860.0100000002</v>
      </c>
      <c r="H944" s="1">
        <v>6456.01</v>
      </c>
      <c r="I944" s="1">
        <v>9409489.0600000005</v>
      </c>
      <c r="J944" s="1" t="s">
        <v>13</v>
      </c>
      <c r="K944" s="1" t="s">
        <v>14</v>
      </c>
    </row>
    <row r="945" spans="1:11" ht="15.75" customHeight="1" x14ac:dyDescent="0.25">
      <c r="A945" s="1" t="s">
        <v>18</v>
      </c>
      <c r="B945" s="1" t="s">
        <v>16</v>
      </c>
      <c r="C945" s="1" t="s">
        <v>27</v>
      </c>
      <c r="D945" s="3">
        <v>43916</v>
      </c>
      <c r="E945" s="1">
        <v>534</v>
      </c>
      <c r="F945" s="1">
        <v>15831.82</v>
      </c>
      <c r="G945" s="1">
        <f t="shared" si="14"/>
        <v>2047959.4200000002</v>
      </c>
      <c r="H945" s="1">
        <v>3835.13</v>
      </c>
      <c r="I945" s="1">
        <v>8454191.8800000008</v>
      </c>
      <c r="J945" s="1" t="s">
        <v>41</v>
      </c>
      <c r="K945" s="1" t="s">
        <v>14</v>
      </c>
    </row>
    <row r="946" spans="1:11" ht="15.75" customHeight="1" x14ac:dyDescent="0.25">
      <c r="A946" s="1" t="s">
        <v>35</v>
      </c>
      <c r="B946" s="1" t="s">
        <v>26</v>
      </c>
      <c r="C946" s="1" t="s">
        <v>12</v>
      </c>
      <c r="D946" s="3">
        <v>44887</v>
      </c>
      <c r="E946" s="1">
        <v>129</v>
      </c>
      <c r="F946" s="1">
        <v>18817.41</v>
      </c>
      <c r="G946" s="1">
        <f t="shared" si="14"/>
        <v>619624.41</v>
      </c>
      <c r="H946" s="1">
        <v>4803.29</v>
      </c>
      <c r="I946" s="1">
        <v>2427445.89</v>
      </c>
      <c r="J946" s="1" t="s">
        <v>13</v>
      </c>
      <c r="K946" s="1" t="s">
        <v>14</v>
      </c>
    </row>
    <row r="947" spans="1:11" ht="15.75" customHeight="1" x14ac:dyDescent="0.25">
      <c r="A947" s="1" t="s">
        <v>18</v>
      </c>
      <c r="B947" s="1" t="s">
        <v>36</v>
      </c>
      <c r="C947" s="1" t="s">
        <v>29</v>
      </c>
      <c r="D947" s="3">
        <v>45234</v>
      </c>
      <c r="E947" s="1">
        <v>398</v>
      </c>
      <c r="F947" s="1">
        <v>14862.53</v>
      </c>
      <c r="G947" s="1">
        <f t="shared" si="14"/>
        <v>924788.82000000007</v>
      </c>
      <c r="H947" s="1">
        <v>2323.59</v>
      </c>
      <c r="I947" s="1">
        <v>5915286.9400000004</v>
      </c>
      <c r="J947" s="1" t="s">
        <v>13</v>
      </c>
      <c r="K947" s="1" t="s">
        <v>14</v>
      </c>
    </row>
    <row r="948" spans="1:11" ht="15.75" customHeight="1" x14ac:dyDescent="0.25">
      <c r="A948" s="1" t="s">
        <v>18</v>
      </c>
      <c r="B948" s="1" t="s">
        <v>24</v>
      </c>
      <c r="C948" s="1" t="s">
        <v>12</v>
      </c>
      <c r="D948" s="3">
        <v>44904</v>
      </c>
      <c r="E948" s="1">
        <v>512</v>
      </c>
      <c r="F948" s="1">
        <v>27999.61</v>
      </c>
      <c r="G948" s="1">
        <f t="shared" si="14"/>
        <v>4312985.5999999996</v>
      </c>
      <c r="H948" s="1">
        <v>8423.7999999999993</v>
      </c>
      <c r="I948" s="1">
        <v>14335800.32</v>
      </c>
      <c r="J948" s="1" t="s">
        <v>13</v>
      </c>
      <c r="K948" s="1" t="s">
        <v>14</v>
      </c>
    </row>
    <row r="949" spans="1:11" ht="15.75" customHeight="1" x14ac:dyDescent="0.25">
      <c r="A949" s="1" t="s">
        <v>35</v>
      </c>
      <c r="B949" s="1" t="s">
        <v>31</v>
      </c>
      <c r="C949" s="1" t="s">
        <v>12</v>
      </c>
      <c r="D949" s="3">
        <v>44662</v>
      </c>
      <c r="E949" s="1">
        <v>787</v>
      </c>
      <c r="F949" s="1">
        <v>35424.54</v>
      </c>
      <c r="G949" s="1">
        <f t="shared" si="14"/>
        <v>6034401.2000000002</v>
      </c>
      <c r="H949" s="1">
        <v>7667.6</v>
      </c>
      <c r="I949" s="1">
        <v>27879112.98</v>
      </c>
      <c r="J949" s="1" t="s">
        <v>13</v>
      </c>
      <c r="K949" s="1" t="s">
        <v>14</v>
      </c>
    </row>
    <row r="950" spans="1:11" ht="15.75" customHeight="1" x14ac:dyDescent="0.25">
      <c r="A950" s="1" t="s">
        <v>18</v>
      </c>
      <c r="B950" s="1" t="s">
        <v>28</v>
      </c>
      <c r="C950" s="1" t="s">
        <v>39</v>
      </c>
      <c r="D950" s="3">
        <v>43947</v>
      </c>
      <c r="E950" s="1">
        <v>566</v>
      </c>
      <c r="F950" s="1">
        <v>10637.35</v>
      </c>
      <c r="G950" s="1">
        <f t="shared" si="14"/>
        <v>1709506.78</v>
      </c>
      <c r="H950" s="1">
        <v>3020.33</v>
      </c>
      <c r="I950" s="1">
        <v>6020740.0999999996</v>
      </c>
      <c r="J950" s="1" t="s">
        <v>19</v>
      </c>
      <c r="K950" s="1" t="s">
        <v>14</v>
      </c>
    </row>
    <row r="951" spans="1:11" ht="15.75" customHeight="1" x14ac:dyDescent="0.25">
      <c r="A951" s="1" t="s">
        <v>35</v>
      </c>
      <c r="B951" s="1" t="s">
        <v>28</v>
      </c>
      <c r="C951" s="1" t="s">
        <v>25</v>
      </c>
      <c r="D951" s="3">
        <v>45090</v>
      </c>
      <c r="E951" s="1">
        <v>891</v>
      </c>
      <c r="F951" s="1">
        <v>35087.339999999997</v>
      </c>
      <c r="G951" s="1">
        <f t="shared" si="14"/>
        <v>4891518.72</v>
      </c>
      <c r="H951" s="1">
        <v>5489.92</v>
      </c>
      <c r="I951" s="1">
        <v>31262819.940000001</v>
      </c>
      <c r="J951" s="1" t="s">
        <v>13</v>
      </c>
      <c r="K951" s="1" t="s">
        <v>14</v>
      </c>
    </row>
    <row r="952" spans="1:11" ht="15.75" customHeight="1" x14ac:dyDescent="0.25">
      <c r="A952" s="1" t="s">
        <v>18</v>
      </c>
      <c r="B952" s="1" t="s">
        <v>16</v>
      </c>
      <c r="C952" s="1" t="s">
        <v>39</v>
      </c>
      <c r="D952" s="3">
        <v>45031</v>
      </c>
      <c r="E952" s="1">
        <v>627</v>
      </c>
      <c r="F952" s="1">
        <v>49380.09</v>
      </c>
      <c r="G952" s="1">
        <f t="shared" si="14"/>
        <v>2235154.6800000002</v>
      </c>
      <c r="H952" s="1">
        <v>3564.84</v>
      </c>
      <c r="I952" s="1">
        <v>30961316.43</v>
      </c>
      <c r="J952" s="1" t="s">
        <v>13</v>
      </c>
      <c r="K952" s="1" t="s">
        <v>14</v>
      </c>
    </row>
    <row r="953" spans="1:11" ht="15.75" customHeight="1" x14ac:dyDescent="0.25">
      <c r="A953" s="1" t="s">
        <v>40</v>
      </c>
      <c r="B953" s="1" t="s">
        <v>16</v>
      </c>
      <c r="C953" s="1" t="s">
        <v>21</v>
      </c>
      <c r="D953" s="3">
        <v>44466</v>
      </c>
      <c r="E953" s="1">
        <v>743</v>
      </c>
      <c r="F953" s="1">
        <v>24056.22</v>
      </c>
      <c r="G953" s="1">
        <f t="shared" si="14"/>
        <v>6923147.6900000004</v>
      </c>
      <c r="H953" s="1">
        <v>9317.83</v>
      </c>
      <c r="I953" s="1">
        <v>17873771.460000001</v>
      </c>
      <c r="J953" s="1" t="s">
        <v>19</v>
      </c>
      <c r="K953" s="1" t="s">
        <v>14</v>
      </c>
    </row>
    <row r="954" spans="1:11" ht="15.75" customHeight="1" x14ac:dyDescent="0.25">
      <c r="A954" s="1" t="s">
        <v>42</v>
      </c>
      <c r="B954" s="1" t="s">
        <v>33</v>
      </c>
      <c r="C954" s="1" t="s">
        <v>17</v>
      </c>
      <c r="D954" s="3">
        <v>44748</v>
      </c>
      <c r="E954" s="1">
        <v>775</v>
      </c>
      <c r="F954" s="1">
        <v>13645.3</v>
      </c>
      <c r="G954" s="1">
        <f t="shared" si="14"/>
        <v>4806960.75</v>
      </c>
      <c r="H954" s="1">
        <v>6202.53</v>
      </c>
      <c r="I954" s="1">
        <v>10575107.5</v>
      </c>
      <c r="J954" s="1" t="s">
        <v>22</v>
      </c>
      <c r="K954" s="1" t="s">
        <v>14</v>
      </c>
    </row>
    <row r="955" spans="1:11" ht="15.75" customHeight="1" x14ac:dyDescent="0.25">
      <c r="A955" s="1" t="s">
        <v>42</v>
      </c>
      <c r="B955" s="1" t="s">
        <v>38</v>
      </c>
      <c r="C955" s="1" t="s">
        <v>39</v>
      </c>
      <c r="D955" s="3">
        <v>44714</v>
      </c>
      <c r="E955" s="1">
        <v>881</v>
      </c>
      <c r="F955" s="1">
        <v>26436.880000000001</v>
      </c>
      <c r="G955" s="1">
        <f t="shared" si="14"/>
        <v>3357350.04</v>
      </c>
      <c r="H955" s="1">
        <v>3810.84</v>
      </c>
      <c r="I955" s="1">
        <v>23290891.280000001</v>
      </c>
      <c r="J955" s="1" t="s">
        <v>41</v>
      </c>
      <c r="K955" s="1" t="s">
        <v>14</v>
      </c>
    </row>
    <row r="956" spans="1:11" ht="15.75" customHeight="1" x14ac:dyDescent="0.25">
      <c r="A956" s="1" t="s">
        <v>23</v>
      </c>
      <c r="B956" s="1" t="s">
        <v>24</v>
      </c>
      <c r="C956" s="1" t="s">
        <v>12</v>
      </c>
      <c r="D956" s="3">
        <v>43880</v>
      </c>
      <c r="E956" s="1">
        <v>905</v>
      </c>
      <c r="F956" s="1">
        <v>42903.63</v>
      </c>
      <c r="G956" s="1">
        <f t="shared" si="14"/>
        <v>2648763.0499999998</v>
      </c>
      <c r="H956" s="1">
        <v>2926.81</v>
      </c>
      <c r="I956" s="1">
        <v>38827785.149999999</v>
      </c>
      <c r="J956" s="1" t="s">
        <v>13</v>
      </c>
      <c r="K956" s="1" t="s">
        <v>14</v>
      </c>
    </row>
    <row r="957" spans="1:11" ht="15.75" customHeight="1" x14ac:dyDescent="0.25">
      <c r="A957" s="1" t="s">
        <v>18</v>
      </c>
      <c r="B957" s="1" t="s">
        <v>26</v>
      </c>
      <c r="C957" s="1" t="s">
        <v>29</v>
      </c>
      <c r="D957" s="3">
        <v>45131</v>
      </c>
      <c r="E957" s="1">
        <v>841</v>
      </c>
      <c r="F957" s="1">
        <v>43215.55</v>
      </c>
      <c r="G957" s="1">
        <f t="shared" si="14"/>
        <v>7946230.5499999998</v>
      </c>
      <c r="H957" s="1">
        <v>9448.5499999999993</v>
      </c>
      <c r="I957" s="1">
        <v>36344277.549999997</v>
      </c>
      <c r="J957" s="1" t="s">
        <v>13</v>
      </c>
      <c r="K957" s="1" t="s">
        <v>14</v>
      </c>
    </row>
    <row r="958" spans="1:11" ht="15.75" customHeight="1" x14ac:dyDescent="0.25">
      <c r="A958" s="1" t="s">
        <v>15</v>
      </c>
      <c r="B958" s="1" t="s">
        <v>28</v>
      </c>
      <c r="C958" s="1" t="s">
        <v>37</v>
      </c>
      <c r="D958" s="3">
        <v>44520</v>
      </c>
      <c r="E958" s="1">
        <v>487</v>
      </c>
      <c r="F958" s="1">
        <v>48839.39</v>
      </c>
      <c r="G958" s="1">
        <f t="shared" si="14"/>
        <v>3179749.62</v>
      </c>
      <c r="H958" s="1">
        <v>6529.26</v>
      </c>
      <c r="I958" s="1">
        <v>23784782.93</v>
      </c>
      <c r="J958" s="1" t="s">
        <v>19</v>
      </c>
      <c r="K958" s="1" t="s">
        <v>14</v>
      </c>
    </row>
    <row r="959" spans="1:11" ht="15.75" customHeight="1" x14ac:dyDescent="0.25">
      <c r="A959" s="1" t="s">
        <v>32</v>
      </c>
      <c r="B959" s="1" t="s">
        <v>11</v>
      </c>
      <c r="C959" s="1" t="s">
        <v>25</v>
      </c>
      <c r="D959" s="3">
        <v>44051</v>
      </c>
      <c r="E959" s="1">
        <v>390</v>
      </c>
      <c r="F959" s="1">
        <v>38419.120000000003</v>
      </c>
      <c r="G959" s="1">
        <f t="shared" si="14"/>
        <v>2779561.2</v>
      </c>
      <c r="H959" s="1">
        <v>7127.08</v>
      </c>
      <c r="I959" s="1">
        <v>14983456.800000001</v>
      </c>
      <c r="J959" s="1" t="s">
        <v>13</v>
      </c>
      <c r="K959" s="1" t="s">
        <v>14</v>
      </c>
    </row>
    <row r="960" spans="1:11" ht="15.75" customHeight="1" x14ac:dyDescent="0.25">
      <c r="A960" s="1" t="s">
        <v>18</v>
      </c>
      <c r="B960" s="1" t="s">
        <v>28</v>
      </c>
      <c r="C960" s="1" t="s">
        <v>17</v>
      </c>
      <c r="D960" s="3">
        <v>44913</v>
      </c>
      <c r="E960" s="1">
        <v>409</v>
      </c>
      <c r="F960" s="1">
        <v>34153.61</v>
      </c>
      <c r="G960" s="1">
        <f t="shared" si="14"/>
        <v>4014220.4799999995</v>
      </c>
      <c r="H960" s="1">
        <v>9814.7199999999993</v>
      </c>
      <c r="I960" s="1">
        <v>13968826.49</v>
      </c>
      <c r="J960" s="1" t="s">
        <v>13</v>
      </c>
      <c r="K960" s="1" t="s">
        <v>14</v>
      </c>
    </row>
    <row r="961" spans="1:11" ht="15.75" customHeight="1" x14ac:dyDescent="0.25">
      <c r="A961" s="1" t="s">
        <v>35</v>
      </c>
      <c r="B961" s="1" t="s">
        <v>20</v>
      </c>
      <c r="C961" s="1" t="s">
        <v>37</v>
      </c>
      <c r="D961" s="3">
        <v>45248</v>
      </c>
      <c r="E961" s="1">
        <v>198</v>
      </c>
      <c r="F961" s="1">
        <v>31390.01</v>
      </c>
      <c r="G961" s="1">
        <f t="shared" si="14"/>
        <v>1070584.02</v>
      </c>
      <c r="H961" s="1">
        <v>5406.99</v>
      </c>
      <c r="I961" s="1">
        <v>6215221.9800000004</v>
      </c>
      <c r="J961" s="1" t="s">
        <v>41</v>
      </c>
      <c r="K961" s="1" t="s">
        <v>14</v>
      </c>
    </row>
    <row r="962" spans="1:11" ht="15.75" customHeight="1" x14ac:dyDescent="0.25">
      <c r="A962" s="1" t="s">
        <v>18</v>
      </c>
      <c r="B962" s="1" t="s">
        <v>28</v>
      </c>
      <c r="C962" s="1" t="s">
        <v>12</v>
      </c>
      <c r="D962" s="3">
        <v>43927</v>
      </c>
      <c r="E962" s="1">
        <v>748</v>
      </c>
      <c r="F962" s="1">
        <v>25682.21</v>
      </c>
      <c r="G962" s="1">
        <f t="shared" si="14"/>
        <v>7291593.7600000007</v>
      </c>
      <c r="H962" s="1">
        <v>9748.1200000000008</v>
      </c>
      <c r="I962" s="1">
        <v>19210293.079999998</v>
      </c>
      <c r="J962" s="1" t="s">
        <v>13</v>
      </c>
      <c r="K962" s="1" t="s">
        <v>14</v>
      </c>
    </row>
    <row r="963" spans="1:11" ht="15.75" customHeight="1" x14ac:dyDescent="0.25">
      <c r="A963" s="1" t="s">
        <v>35</v>
      </c>
      <c r="B963" s="1" t="s">
        <v>33</v>
      </c>
      <c r="C963" s="1" t="s">
        <v>34</v>
      </c>
      <c r="D963" s="3">
        <v>45274</v>
      </c>
      <c r="E963" s="1">
        <v>475</v>
      </c>
      <c r="F963" s="1">
        <v>12470.79</v>
      </c>
      <c r="G963" s="1">
        <f t="shared" ref="G963:G1001" si="15">PRODUCT(H963,E963)</f>
        <v>2033655.5</v>
      </c>
      <c r="H963" s="1">
        <v>4281.38</v>
      </c>
      <c r="I963" s="1">
        <v>5923625.25</v>
      </c>
      <c r="J963" s="1" t="s">
        <v>13</v>
      </c>
      <c r="K963" s="1" t="s">
        <v>14</v>
      </c>
    </row>
    <row r="964" spans="1:11" ht="15.75" customHeight="1" x14ac:dyDescent="0.25">
      <c r="A964" s="1" t="s">
        <v>18</v>
      </c>
      <c r="B964" s="1" t="s">
        <v>28</v>
      </c>
      <c r="C964" s="1" t="s">
        <v>12</v>
      </c>
      <c r="D964" s="3">
        <v>44550</v>
      </c>
      <c r="E964" s="1">
        <v>375</v>
      </c>
      <c r="F964" s="1">
        <v>14459.63</v>
      </c>
      <c r="G964" s="1">
        <f t="shared" si="15"/>
        <v>2952603.75</v>
      </c>
      <c r="H964" s="1">
        <v>7873.61</v>
      </c>
      <c r="I964" s="1">
        <v>5422361.25</v>
      </c>
      <c r="J964" s="1" t="s">
        <v>13</v>
      </c>
      <c r="K964" s="1" t="s">
        <v>14</v>
      </c>
    </row>
    <row r="965" spans="1:11" ht="15.75" customHeight="1" x14ac:dyDescent="0.25">
      <c r="A965" s="1" t="s">
        <v>23</v>
      </c>
      <c r="B965" s="1" t="s">
        <v>16</v>
      </c>
      <c r="C965" s="1" t="s">
        <v>27</v>
      </c>
      <c r="D965" s="3">
        <v>44205</v>
      </c>
      <c r="E965" s="1">
        <v>814</v>
      </c>
      <c r="F965" s="1">
        <v>30126.69</v>
      </c>
      <c r="G965" s="1">
        <f t="shared" si="15"/>
        <v>3820647.38</v>
      </c>
      <c r="H965" s="1">
        <v>4693.67</v>
      </c>
      <c r="I965" s="1">
        <v>24523125.66</v>
      </c>
      <c r="J965" s="1" t="s">
        <v>19</v>
      </c>
      <c r="K965" s="1" t="s">
        <v>14</v>
      </c>
    </row>
    <row r="966" spans="1:11" ht="15.75" customHeight="1" x14ac:dyDescent="0.25">
      <c r="A966" s="1" t="s">
        <v>42</v>
      </c>
      <c r="B966" s="1" t="s">
        <v>28</v>
      </c>
      <c r="C966" s="1" t="s">
        <v>30</v>
      </c>
      <c r="D966" s="3">
        <v>45184</v>
      </c>
      <c r="E966" s="1">
        <v>222</v>
      </c>
      <c r="F966" s="1">
        <v>28231.62</v>
      </c>
      <c r="G966" s="1">
        <f t="shared" si="15"/>
        <v>1635624.96</v>
      </c>
      <c r="H966" s="1">
        <v>7367.68</v>
      </c>
      <c r="I966" s="1">
        <v>6267419.6399999997</v>
      </c>
      <c r="J966" s="1" t="s">
        <v>13</v>
      </c>
      <c r="K966" s="1" t="s">
        <v>14</v>
      </c>
    </row>
    <row r="967" spans="1:11" ht="15.75" customHeight="1" x14ac:dyDescent="0.25">
      <c r="A967" s="1" t="s">
        <v>23</v>
      </c>
      <c r="B967" s="1" t="s">
        <v>16</v>
      </c>
      <c r="C967" s="1" t="s">
        <v>37</v>
      </c>
      <c r="D967" s="3">
        <v>44367</v>
      </c>
      <c r="E967" s="1">
        <v>190</v>
      </c>
      <c r="F967" s="1">
        <v>22327.68</v>
      </c>
      <c r="G967" s="1">
        <f t="shared" si="15"/>
        <v>1182455.5</v>
      </c>
      <c r="H967" s="1">
        <v>6223.45</v>
      </c>
      <c r="I967" s="1">
        <v>4242259.2</v>
      </c>
      <c r="J967" s="1" t="s">
        <v>13</v>
      </c>
      <c r="K967" s="1" t="s">
        <v>14</v>
      </c>
    </row>
    <row r="968" spans="1:11" ht="15.75" customHeight="1" x14ac:dyDescent="0.25">
      <c r="A968" s="1" t="s">
        <v>15</v>
      </c>
      <c r="B968" s="1" t="s">
        <v>20</v>
      </c>
      <c r="C968" s="1" t="s">
        <v>21</v>
      </c>
      <c r="D968" s="3">
        <v>45069</v>
      </c>
      <c r="E968" s="1">
        <v>567</v>
      </c>
      <c r="F968" s="1">
        <v>35646.93</v>
      </c>
      <c r="G968" s="1">
        <f t="shared" si="15"/>
        <v>1417409.28</v>
      </c>
      <c r="H968" s="1">
        <v>2499.84</v>
      </c>
      <c r="I968" s="1">
        <v>20211809.309999999</v>
      </c>
      <c r="J968" s="1" t="s">
        <v>13</v>
      </c>
      <c r="K968" s="1" t="s">
        <v>14</v>
      </c>
    </row>
    <row r="969" spans="1:11" ht="15.75" customHeight="1" x14ac:dyDescent="0.25">
      <c r="A969" s="1" t="s">
        <v>15</v>
      </c>
      <c r="B969" s="1" t="s">
        <v>11</v>
      </c>
      <c r="C969" s="1" t="s">
        <v>30</v>
      </c>
      <c r="D969" s="3">
        <v>44788</v>
      </c>
      <c r="E969" s="1">
        <v>595</v>
      </c>
      <c r="F969" s="1">
        <v>33805.15</v>
      </c>
      <c r="G969" s="1">
        <f t="shared" si="15"/>
        <v>4889454.1499999994</v>
      </c>
      <c r="H969" s="1">
        <v>8217.57</v>
      </c>
      <c r="I969" s="1">
        <v>20114064.25</v>
      </c>
      <c r="J969" s="1" t="s">
        <v>13</v>
      </c>
      <c r="K969" s="1" t="s">
        <v>14</v>
      </c>
    </row>
    <row r="970" spans="1:11" ht="15.75" customHeight="1" x14ac:dyDescent="0.25">
      <c r="A970" s="1" t="s">
        <v>32</v>
      </c>
      <c r="B970" s="1" t="s">
        <v>28</v>
      </c>
      <c r="C970" s="1" t="s">
        <v>21</v>
      </c>
      <c r="D970" s="3">
        <v>45178</v>
      </c>
      <c r="E970" s="1">
        <v>705</v>
      </c>
      <c r="F970" s="1">
        <v>20889.939999999999</v>
      </c>
      <c r="G970" s="1">
        <f t="shared" si="15"/>
        <v>4087611.15</v>
      </c>
      <c r="H970" s="1">
        <v>5798.03</v>
      </c>
      <c r="I970" s="1">
        <v>14727407.699999999</v>
      </c>
      <c r="J970" s="1" t="s">
        <v>22</v>
      </c>
      <c r="K970" s="1" t="s">
        <v>14</v>
      </c>
    </row>
    <row r="971" spans="1:11" ht="15.75" customHeight="1" x14ac:dyDescent="0.25">
      <c r="A971" s="1" t="s">
        <v>18</v>
      </c>
      <c r="B971" s="1" t="s">
        <v>28</v>
      </c>
      <c r="C971" s="1" t="s">
        <v>34</v>
      </c>
      <c r="D971" s="3">
        <v>45165</v>
      </c>
      <c r="E971" s="1">
        <v>341</v>
      </c>
      <c r="F971" s="1">
        <v>49196.09</v>
      </c>
      <c r="G971" s="1">
        <f t="shared" si="15"/>
        <v>900393.45</v>
      </c>
      <c r="H971" s="1">
        <v>2640.45</v>
      </c>
      <c r="I971" s="1">
        <v>16775866.689999999</v>
      </c>
      <c r="J971" s="1" t="s">
        <v>13</v>
      </c>
      <c r="K971" s="1" t="s">
        <v>14</v>
      </c>
    </row>
    <row r="972" spans="1:11" ht="15.75" customHeight="1" x14ac:dyDescent="0.25">
      <c r="A972" s="1" t="s">
        <v>23</v>
      </c>
      <c r="B972" s="1" t="s">
        <v>24</v>
      </c>
      <c r="C972" s="1" t="s">
        <v>21</v>
      </c>
      <c r="D972" s="3">
        <v>45041</v>
      </c>
      <c r="E972" s="1">
        <v>654</v>
      </c>
      <c r="F972" s="1">
        <v>10417.459999999999</v>
      </c>
      <c r="G972" s="1">
        <f t="shared" si="15"/>
        <v>3505871.64</v>
      </c>
      <c r="H972" s="1">
        <v>5360.66</v>
      </c>
      <c r="I972" s="1">
        <v>6813018.8399999999</v>
      </c>
      <c r="J972" s="1" t="s">
        <v>13</v>
      </c>
      <c r="K972" s="1" t="s">
        <v>14</v>
      </c>
    </row>
    <row r="973" spans="1:11" ht="15.75" customHeight="1" x14ac:dyDescent="0.25">
      <c r="A973" s="1" t="s">
        <v>42</v>
      </c>
      <c r="B973" s="1" t="s">
        <v>38</v>
      </c>
      <c r="C973" s="1" t="s">
        <v>12</v>
      </c>
      <c r="D973" s="3">
        <v>44796</v>
      </c>
      <c r="E973" s="1">
        <v>639</v>
      </c>
      <c r="F973" s="1">
        <v>35392.97</v>
      </c>
      <c r="G973" s="1">
        <f t="shared" si="15"/>
        <v>4262896.8</v>
      </c>
      <c r="H973" s="1">
        <v>6671.2</v>
      </c>
      <c r="I973" s="1">
        <v>22616107.829999998</v>
      </c>
      <c r="J973" s="1" t="s">
        <v>22</v>
      </c>
      <c r="K973" s="1" t="s">
        <v>14</v>
      </c>
    </row>
    <row r="974" spans="1:11" ht="15.75" customHeight="1" x14ac:dyDescent="0.25">
      <c r="A974" s="1" t="s">
        <v>40</v>
      </c>
      <c r="B974" s="1" t="s">
        <v>31</v>
      </c>
      <c r="C974" s="1" t="s">
        <v>25</v>
      </c>
      <c r="D974" s="3">
        <v>43833</v>
      </c>
      <c r="E974" s="1">
        <v>462</v>
      </c>
      <c r="F974" s="1">
        <v>32503.8</v>
      </c>
      <c r="G974" s="1">
        <f t="shared" si="15"/>
        <v>3934840.1399999997</v>
      </c>
      <c r="H974" s="1">
        <v>8516.9699999999993</v>
      </c>
      <c r="I974" s="1">
        <v>15016755.6</v>
      </c>
      <c r="J974" s="1" t="s">
        <v>13</v>
      </c>
      <c r="K974" s="1" t="s">
        <v>14</v>
      </c>
    </row>
    <row r="975" spans="1:11" ht="15.75" customHeight="1" x14ac:dyDescent="0.25">
      <c r="A975" s="1" t="s">
        <v>18</v>
      </c>
      <c r="B975" s="1" t="s">
        <v>20</v>
      </c>
      <c r="C975" s="1" t="s">
        <v>25</v>
      </c>
      <c r="D975" s="3">
        <v>44003</v>
      </c>
      <c r="E975" s="1">
        <v>467</v>
      </c>
      <c r="F975" s="1">
        <v>13294.58</v>
      </c>
      <c r="G975" s="1">
        <f t="shared" si="15"/>
        <v>1874108.3599999999</v>
      </c>
      <c r="H975" s="1">
        <v>4013.08</v>
      </c>
      <c r="I975" s="1">
        <v>6208568.8600000003</v>
      </c>
      <c r="J975" s="1" t="s">
        <v>13</v>
      </c>
      <c r="K975" s="1" t="s">
        <v>14</v>
      </c>
    </row>
    <row r="976" spans="1:11" ht="15.75" customHeight="1" x14ac:dyDescent="0.25">
      <c r="A976" s="1" t="s">
        <v>42</v>
      </c>
      <c r="B976" s="1" t="s">
        <v>20</v>
      </c>
      <c r="C976" s="1" t="s">
        <v>34</v>
      </c>
      <c r="D976" s="3">
        <v>44930</v>
      </c>
      <c r="E976" s="1">
        <v>902</v>
      </c>
      <c r="F976" s="1">
        <v>26139.97</v>
      </c>
      <c r="G976" s="1">
        <f t="shared" si="15"/>
        <v>4145041.7800000003</v>
      </c>
      <c r="H976" s="1">
        <v>4595.3900000000003</v>
      </c>
      <c r="I976" s="1">
        <v>23578252.940000001</v>
      </c>
      <c r="J976" s="1" t="s">
        <v>22</v>
      </c>
      <c r="K976" s="1" t="s">
        <v>14</v>
      </c>
    </row>
    <row r="977" spans="1:11" ht="15.75" customHeight="1" x14ac:dyDescent="0.25">
      <c r="A977" s="1" t="s">
        <v>18</v>
      </c>
      <c r="B977" s="1" t="s">
        <v>36</v>
      </c>
      <c r="C977" s="1" t="s">
        <v>17</v>
      </c>
      <c r="D977" s="3">
        <v>44605</v>
      </c>
      <c r="E977" s="1">
        <v>965</v>
      </c>
      <c r="F977" s="1">
        <v>36870</v>
      </c>
      <c r="G977" s="1">
        <f t="shared" si="15"/>
        <v>4503500.6000000006</v>
      </c>
      <c r="H977" s="1">
        <v>4666.84</v>
      </c>
      <c r="I977" s="1">
        <v>35579550</v>
      </c>
      <c r="J977" s="1" t="s">
        <v>22</v>
      </c>
      <c r="K977" s="1" t="s">
        <v>14</v>
      </c>
    </row>
    <row r="978" spans="1:11" ht="15.75" customHeight="1" x14ac:dyDescent="0.25">
      <c r="A978" s="1" t="s">
        <v>32</v>
      </c>
      <c r="B978" s="1" t="s">
        <v>33</v>
      </c>
      <c r="C978" s="1" t="s">
        <v>29</v>
      </c>
      <c r="D978" s="3">
        <v>44357</v>
      </c>
      <c r="E978" s="1">
        <v>344</v>
      </c>
      <c r="F978" s="1">
        <v>11762.79</v>
      </c>
      <c r="G978" s="1">
        <f t="shared" si="15"/>
        <v>1733498.5599999998</v>
      </c>
      <c r="H978" s="1">
        <v>5039.24</v>
      </c>
      <c r="I978" s="1">
        <v>4046399.76</v>
      </c>
      <c r="J978" s="1" t="s">
        <v>13</v>
      </c>
      <c r="K978" s="1" t="s">
        <v>14</v>
      </c>
    </row>
    <row r="979" spans="1:11" ht="15.75" customHeight="1" x14ac:dyDescent="0.25">
      <c r="A979" s="1" t="s">
        <v>35</v>
      </c>
      <c r="B979" s="1" t="s">
        <v>28</v>
      </c>
      <c r="C979" s="1" t="s">
        <v>34</v>
      </c>
      <c r="D979" s="3">
        <v>44331</v>
      </c>
      <c r="E979" s="1">
        <v>511</v>
      </c>
      <c r="F979" s="1">
        <v>31655.61</v>
      </c>
      <c r="G979" s="1">
        <f t="shared" si="15"/>
        <v>4576822.6000000006</v>
      </c>
      <c r="H979" s="1">
        <v>8956.6</v>
      </c>
      <c r="I979" s="1">
        <v>16176016.710000001</v>
      </c>
      <c r="J979" s="1" t="s">
        <v>13</v>
      </c>
      <c r="K979" s="1" t="s">
        <v>14</v>
      </c>
    </row>
    <row r="980" spans="1:11" ht="15.75" customHeight="1" x14ac:dyDescent="0.25">
      <c r="A980" s="1" t="s">
        <v>18</v>
      </c>
      <c r="B980" s="1" t="s">
        <v>28</v>
      </c>
      <c r="C980" s="1" t="s">
        <v>29</v>
      </c>
      <c r="D980" s="3">
        <v>44768</v>
      </c>
      <c r="E980" s="1">
        <v>205</v>
      </c>
      <c r="F980" s="1">
        <v>19635.919999999998</v>
      </c>
      <c r="G980" s="1">
        <f t="shared" si="15"/>
        <v>913978.15</v>
      </c>
      <c r="H980" s="1">
        <v>4458.43</v>
      </c>
      <c r="I980" s="1">
        <v>4025363.6</v>
      </c>
      <c r="J980" s="1" t="s">
        <v>41</v>
      </c>
      <c r="K980" s="1" t="s">
        <v>14</v>
      </c>
    </row>
    <row r="981" spans="1:11" ht="15.75" customHeight="1" x14ac:dyDescent="0.25">
      <c r="A981" s="1" t="s">
        <v>40</v>
      </c>
      <c r="B981" s="1" t="s">
        <v>33</v>
      </c>
      <c r="C981" s="1" t="s">
        <v>21</v>
      </c>
      <c r="D981" s="3">
        <v>44529</v>
      </c>
      <c r="E981" s="1">
        <v>522</v>
      </c>
      <c r="F981" s="1">
        <v>19308.830000000002</v>
      </c>
      <c r="G981" s="1">
        <f t="shared" si="15"/>
        <v>1691347.86</v>
      </c>
      <c r="H981" s="1">
        <v>3240.13</v>
      </c>
      <c r="I981" s="1">
        <v>10079209.26</v>
      </c>
      <c r="J981" s="1" t="s">
        <v>22</v>
      </c>
      <c r="K981" s="1" t="s">
        <v>14</v>
      </c>
    </row>
    <row r="982" spans="1:11" ht="15.75" customHeight="1" x14ac:dyDescent="0.25">
      <c r="A982" s="1" t="s">
        <v>40</v>
      </c>
      <c r="B982" s="1" t="s">
        <v>38</v>
      </c>
      <c r="C982" s="1" t="s">
        <v>25</v>
      </c>
      <c r="D982" s="3">
        <v>44014</v>
      </c>
      <c r="E982" s="1">
        <v>292</v>
      </c>
      <c r="F982" s="1">
        <v>39681.370000000003</v>
      </c>
      <c r="G982" s="1">
        <f t="shared" si="15"/>
        <v>2917246.44</v>
      </c>
      <c r="H982" s="1">
        <v>9990.57</v>
      </c>
      <c r="I982" s="1">
        <v>11586960.039999999</v>
      </c>
      <c r="J982" s="1" t="s">
        <v>13</v>
      </c>
      <c r="K982" s="1" t="s">
        <v>14</v>
      </c>
    </row>
    <row r="983" spans="1:11" ht="15.75" customHeight="1" x14ac:dyDescent="0.25">
      <c r="A983" s="1" t="s">
        <v>42</v>
      </c>
      <c r="B983" s="1" t="s">
        <v>33</v>
      </c>
      <c r="C983" s="1" t="s">
        <v>25</v>
      </c>
      <c r="D983" s="3">
        <v>44896</v>
      </c>
      <c r="E983" s="1">
        <v>994</v>
      </c>
      <c r="F983" s="1">
        <v>38992.61</v>
      </c>
      <c r="G983" s="1">
        <f t="shared" si="15"/>
        <v>8093992.9000000004</v>
      </c>
      <c r="H983" s="1">
        <v>8142.85</v>
      </c>
      <c r="I983" s="1">
        <v>38758654.340000004</v>
      </c>
      <c r="J983" s="1" t="s">
        <v>13</v>
      </c>
      <c r="K983" s="1" t="s">
        <v>14</v>
      </c>
    </row>
    <row r="984" spans="1:11" ht="15.75" customHeight="1" x14ac:dyDescent="0.25">
      <c r="A984" s="1" t="s">
        <v>32</v>
      </c>
      <c r="B984" s="1" t="s">
        <v>26</v>
      </c>
      <c r="C984" s="1" t="s">
        <v>39</v>
      </c>
      <c r="D984" s="3">
        <v>43902</v>
      </c>
      <c r="E984" s="1">
        <v>290</v>
      </c>
      <c r="F984" s="1">
        <v>18007.189999999999</v>
      </c>
      <c r="G984" s="1">
        <f t="shared" si="15"/>
        <v>2775897.4</v>
      </c>
      <c r="H984" s="1">
        <v>9572.06</v>
      </c>
      <c r="I984" s="1">
        <v>5222085.0999999996</v>
      </c>
      <c r="J984" s="1" t="s">
        <v>41</v>
      </c>
      <c r="K984" s="1" t="s">
        <v>14</v>
      </c>
    </row>
    <row r="985" spans="1:11" ht="15.75" customHeight="1" x14ac:dyDescent="0.25">
      <c r="A985" s="1" t="s">
        <v>15</v>
      </c>
      <c r="B985" s="1" t="s">
        <v>36</v>
      </c>
      <c r="C985" s="1" t="s">
        <v>29</v>
      </c>
      <c r="D985" s="3">
        <v>44947</v>
      </c>
      <c r="E985" s="1">
        <v>530</v>
      </c>
      <c r="F985" s="1">
        <v>14332.67</v>
      </c>
      <c r="G985" s="1">
        <f t="shared" si="15"/>
        <v>4642439.5999999996</v>
      </c>
      <c r="H985" s="1">
        <v>8759.32</v>
      </c>
      <c r="I985" s="1">
        <v>7596315.0999999996</v>
      </c>
      <c r="J985" s="1" t="s">
        <v>13</v>
      </c>
      <c r="K985" s="1" t="s">
        <v>14</v>
      </c>
    </row>
    <row r="986" spans="1:11" ht="15.75" customHeight="1" x14ac:dyDescent="0.25">
      <c r="A986" s="1" t="s">
        <v>32</v>
      </c>
      <c r="B986" s="1" t="s">
        <v>16</v>
      </c>
      <c r="C986" s="1" t="s">
        <v>12</v>
      </c>
      <c r="D986" s="3">
        <v>44128</v>
      </c>
      <c r="E986" s="1">
        <v>208</v>
      </c>
      <c r="F986" s="1">
        <v>31322.799999999999</v>
      </c>
      <c r="G986" s="1">
        <f t="shared" si="15"/>
        <v>1622416.64</v>
      </c>
      <c r="H986" s="1">
        <v>7800.08</v>
      </c>
      <c r="I986" s="1">
        <v>6515142.4000000004</v>
      </c>
      <c r="J986" s="1" t="s">
        <v>13</v>
      </c>
      <c r="K986" s="1" t="s">
        <v>14</v>
      </c>
    </row>
    <row r="987" spans="1:11" ht="15.75" customHeight="1" x14ac:dyDescent="0.25">
      <c r="A987" s="1" t="s">
        <v>40</v>
      </c>
      <c r="B987" s="1" t="s">
        <v>11</v>
      </c>
      <c r="C987" s="1" t="s">
        <v>21</v>
      </c>
      <c r="D987" s="3">
        <v>44411</v>
      </c>
      <c r="E987" s="1">
        <v>797</v>
      </c>
      <c r="F987" s="1">
        <v>47976.47</v>
      </c>
      <c r="G987" s="1">
        <f t="shared" si="15"/>
        <v>5213511.74</v>
      </c>
      <c r="H987" s="1">
        <v>6541.42</v>
      </c>
      <c r="I987" s="1">
        <v>38237246.590000004</v>
      </c>
      <c r="J987" s="1" t="s">
        <v>13</v>
      </c>
      <c r="K987" s="1" t="s">
        <v>14</v>
      </c>
    </row>
    <row r="988" spans="1:11" ht="15.75" customHeight="1" x14ac:dyDescent="0.25">
      <c r="A988" s="1" t="s">
        <v>35</v>
      </c>
      <c r="B988" s="1" t="s">
        <v>16</v>
      </c>
      <c r="C988" s="1" t="s">
        <v>12</v>
      </c>
      <c r="D988" s="3">
        <v>44190</v>
      </c>
      <c r="E988" s="1">
        <v>925</v>
      </c>
      <c r="F988" s="1">
        <v>13785.14</v>
      </c>
      <c r="G988" s="1">
        <f t="shared" si="15"/>
        <v>7746727</v>
      </c>
      <c r="H988" s="1">
        <v>8374.84</v>
      </c>
      <c r="I988" s="1">
        <v>12751254.5</v>
      </c>
      <c r="J988" s="1" t="s">
        <v>13</v>
      </c>
      <c r="K988" s="1" t="s">
        <v>14</v>
      </c>
    </row>
    <row r="989" spans="1:11" ht="15.75" customHeight="1" x14ac:dyDescent="0.25">
      <c r="A989" s="1" t="s">
        <v>15</v>
      </c>
      <c r="B989" s="1" t="s">
        <v>11</v>
      </c>
      <c r="C989" s="1" t="s">
        <v>25</v>
      </c>
      <c r="D989" s="3">
        <v>44530</v>
      </c>
      <c r="E989" s="1">
        <v>809</v>
      </c>
      <c r="F989" s="1">
        <v>22118.5</v>
      </c>
      <c r="G989" s="1">
        <f t="shared" si="15"/>
        <v>2819680.51</v>
      </c>
      <c r="H989" s="1">
        <v>3485.39</v>
      </c>
      <c r="I989" s="1">
        <v>17893866.5</v>
      </c>
      <c r="J989" s="1" t="s">
        <v>41</v>
      </c>
      <c r="K989" s="1" t="s">
        <v>14</v>
      </c>
    </row>
    <row r="990" spans="1:11" ht="15.75" customHeight="1" x14ac:dyDescent="0.25">
      <c r="A990" s="1" t="s">
        <v>23</v>
      </c>
      <c r="B990" s="1" t="s">
        <v>36</v>
      </c>
      <c r="C990" s="1" t="s">
        <v>30</v>
      </c>
      <c r="D990" s="3">
        <v>44871</v>
      </c>
      <c r="E990" s="1">
        <v>343</v>
      </c>
      <c r="F990" s="1">
        <v>28619.01</v>
      </c>
      <c r="G990" s="1">
        <f t="shared" si="15"/>
        <v>2805794.88</v>
      </c>
      <c r="H990" s="1">
        <v>8180.16</v>
      </c>
      <c r="I990" s="1">
        <v>9816320.4299999997</v>
      </c>
      <c r="J990" s="1" t="s">
        <v>13</v>
      </c>
      <c r="K990" s="1" t="s">
        <v>14</v>
      </c>
    </row>
    <row r="991" spans="1:11" ht="15.75" customHeight="1" x14ac:dyDescent="0.25">
      <c r="A991" s="1" t="s">
        <v>35</v>
      </c>
      <c r="B991" s="1" t="s">
        <v>26</v>
      </c>
      <c r="C991" s="1" t="s">
        <v>21</v>
      </c>
      <c r="D991" s="3">
        <v>44571</v>
      </c>
      <c r="E991" s="1">
        <v>556</v>
      </c>
      <c r="F991" s="1">
        <v>46687.6</v>
      </c>
      <c r="G991" s="1">
        <f t="shared" si="15"/>
        <v>3821104.44</v>
      </c>
      <c r="H991" s="1">
        <v>6872.49</v>
      </c>
      <c r="I991" s="1">
        <v>25958305.600000001</v>
      </c>
      <c r="J991" s="1" t="s">
        <v>13</v>
      </c>
      <c r="K991" s="1" t="s">
        <v>14</v>
      </c>
    </row>
    <row r="992" spans="1:11" ht="15.75" customHeight="1" x14ac:dyDescent="0.25">
      <c r="A992" s="1" t="s">
        <v>32</v>
      </c>
      <c r="B992" s="1" t="s">
        <v>24</v>
      </c>
      <c r="C992" s="1" t="s">
        <v>29</v>
      </c>
      <c r="D992" s="3">
        <v>44593</v>
      </c>
      <c r="E992" s="1">
        <v>225</v>
      </c>
      <c r="F992" s="1">
        <v>27359.34</v>
      </c>
      <c r="G992" s="1">
        <f t="shared" si="15"/>
        <v>1078357.5</v>
      </c>
      <c r="H992" s="1">
        <v>4792.7</v>
      </c>
      <c r="I992" s="1">
        <v>6155851.5</v>
      </c>
      <c r="J992" s="1" t="s">
        <v>13</v>
      </c>
      <c r="K992" s="1" t="s">
        <v>14</v>
      </c>
    </row>
    <row r="993" spans="1:11" ht="15.75" customHeight="1" x14ac:dyDescent="0.25">
      <c r="A993" s="1" t="s">
        <v>35</v>
      </c>
      <c r="B993" s="1" t="s">
        <v>33</v>
      </c>
      <c r="C993" s="1" t="s">
        <v>30</v>
      </c>
      <c r="D993" s="3">
        <v>44224</v>
      </c>
      <c r="E993" s="1">
        <v>218</v>
      </c>
      <c r="F993" s="1">
        <v>18450.310000000001</v>
      </c>
      <c r="G993" s="1">
        <f t="shared" si="15"/>
        <v>713699.29999999993</v>
      </c>
      <c r="H993" s="1">
        <v>3273.85</v>
      </c>
      <c r="I993" s="1">
        <v>4022167.58</v>
      </c>
      <c r="J993" s="1" t="s">
        <v>13</v>
      </c>
      <c r="K993" s="1" t="s">
        <v>14</v>
      </c>
    </row>
    <row r="994" spans="1:11" ht="15.75" customHeight="1" x14ac:dyDescent="0.25">
      <c r="A994" s="1" t="s">
        <v>35</v>
      </c>
      <c r="B994" s="1" t="s">
        <v>38</v>
      </c>
      <c r="C994" s="1" t="s">
        <v>34</v>
      </c>
      <c r="D994" s="3">
        <v>44341</v>
      </c>
      <c r="E994" s="1">
        <v>715</v>
      </c>
      <c r="F994" s="1">
        <v>36611.18</v>
      </c>
      <c r="G994" s="1">
        <f t="shared" si="15"/>
        <v>6695224.2500000009</v>
      </c>
      <c r="H994" s="1">
        <v>9363.9500000000007</v>
      </c>
      <c r="I994" s="1">
        <v>26176993.699999999</v>
      </c>
      <c r="J994" s="1" t="s">
        <v>22</v>
      </c>
      <c r="K994" s="1" t="s">
        <v>14</v>
      </c>
    </row>
    <row r="995" spans="1:11" ht="15.75" customHeight="1" x14ac:dyDescent="0.25">
      <c r="A995" s="1" t="s">
        <v>23</v>
      </c>
      <c r="B995" s="1" t="s">
        <v>28</v>
      </c>
      <c r="C995" s="1" t="s">
        <v>37</v>
      </c>
      <c r="D995" s="3">
        <v>43943</v>
      </c>
      <c r="E995" s="1">
        <v>583</v>
      </c>
      <c r="F995" s="1">
        <v>40492.17</v>
      </c>
      <c r="G995" s="1">
        <f t="shared" si="15"/>
        <v>3466022.4499999997</v>
      </c>
      <c r="H995" s="1">
        <v>5945.15</v>
      </c>
      <c r="I995" s="1">
        <v>23606935.109999999</v>
      </c>
      <c r="J995" s="1" t="s">
        <v>41</v>
      </c>
      <c r="K995" s="1" t="s">
        <v>14</v>
      </c>
    </row>
    <row r="996" spans="1:11" ht="15.75" customHeight="1" x14ac:dyDescent="0.25">
      <c r="A996" s="1" t="s">
        <v>42</v>
      </c>
      <c r="B996" s="1" t="s">
        <v>20</v>
      </c>
      <c r="C996" s="1" t="s">
        <v>25</v>
      </c>
      <c r="D996" s="3">
        <v>44273</v>
      </c>
      <c r="E996" s="1">
        <v>619</v>
      </c>
      <c r="F996" s="1">
        <v>35120.03</v>
      </c>
      <c r="G996" s="1">
        <f t="shared" si="15"/>
        <v>2574167.21</v>
      </c>
      <c r="H996" s="1">
        <v>4158.59</v>
      </c>
      <c r="I996" s="1">
        <v>21739298.57</v>
      </c>
      <c r="J996" s="1" t="s">
        <v>19</v>
      </c>
      <c r="K996" s="1" t="s">
        <v>14</v>
      </c>
    </row>
    <row r="997" spans="1:11" ht="15.75" customHeight="1" x14ac:dyDescent="0.25">
      <c r="A997" s="1" t="s">
        <v>32</v>
      </c>
      <c r="B997" s="1" t="s">
        <v>24</v>
      </c>
      <c r="C997" s="1" t="s">
        <v>27</v>
      </c>
      <c r="D997" s="3">
        <v>45236</v>
      </c>
      <c r="E997" s="1">
        <v>730</v>
      </c>
      <c r="F997" s="1">
        <v>49937.99</v>
      </c>
      <c r="G997" s="1">
        <f t="shared" si="15"/>
        <v>6679062</v>
      </c>
      <c r="H997" s="1">
        <v>9149.4</v>
      </c>
      <c r="I997" s="1">
        <v>36454732.700000003</v>
      </c>
      <c r="J997" s="1" t="s">
        <v>22</v>
      </c>
      <c r="K997" s="1" t="s">
        <v>14</v>
      </c>
    </row>
    <row r="998" spans="1:11" ht="15.75" customHeight="1" x14ac:dyDescent="0.25">
      <c r="A998" s="1" t="s">
        <v>10</v>
      </c>
      <c r="B998" s="1" t="s">
        <v>31</v>
      </c>
      <c r="C998" s="1" t="s">
        <v>30</v>
      </c>
      <c r="D998" s="3">
        <v>44937</v>
      </c>
      <c r="E998" s="1">
        <v>952</v>
      </c>
      <c r="F998" s="1">
        <v>15607.62</v>
      </c>
      <c r="G998" s="1">
        <f t="shared" si="15"/>
        <v>4842414.6399999997</v>
      </c>
      <c r="H998" s="1">
        <v>5086.57</v>
      </c>
      <c r="I998" s="1">
        <v>14858454.24</v>
      </c>
      <c r="J998" s="1" t="s">
        <v>13</v>
      </c>
      <c r="K998" s="1" t="s">
        <v>14</v>
      </c>
    </row>
    <row r="999" spans="1:11" ht="15.75" customHeight="1" x14ac:dyDescent="0.25">
      <c r="A999" s="1" t="s">
        <v>10</v>
      </c>
      <c r="B999" s="1" t="s">
        <v>38</v>
      </c>
      <c r="C999" s="1" t="s">
        <v>27</v>
      </c>
      <c r="D999" s="3">
        <v>45085</v>
      </c>
      <c r="E999" s="1">
        <v>447</v>
      </c>
      <c r="F999" s="1">
        <v>49544.5</v>
      </c>
      <c r="G999" s="1">
        <f t="shared" si="15"/>
        <v>2852718.24</v>
      </c>
      <c r="H999" s="1">
        <v>6381.92</v>
      </c>
      <c r="I999" s="1">
        <v>22146391.5</v>
      </c>
      <c r="J999" s="1" t="s">
        <v>13</v>
      </c>
      <c r="K999" s="1" t="s">
        <v>14</v>
      </c>
    </row>
    <row r="1000" spans="1:11" ht="15.75" customHeight="1" x14ac:dyDescent="0.25">
      <c r="A1000" s="1" t="s">
        <v>32</v>
      </c>
      <c r="B1000" s="1" t="s">
        <v>26</v>
      </c>
      <c r="C1000" s="1" t="s">
        <v>17</v>
      </c>
      <c r="D1000" s="3">
        <v>45049</v>
      </c>
      <c r="E1000" s="1">
        <v>315</v>
      </c>
      <c r="F1000" s="1">
        <v>42814.92</v>
      </c>
      <c r="G1000" s="1">
        <f t="shared" si="15"/>
        <v>2085369.3</v>
      </c>
      <c r="H1000" s="1">
        <v>6620.22</v>
      </c>
      <c r="I1000" s="1">
        <v>13486699.800000001</v>
      </c>
      <c r="J1000" s="1" t="s">
        <v>13</v>
      </c>
      <c r="K1000" s="1" t="s">
        <v>14</v>
      </c>
    </row>
    <row r="1001" spans="1:11" ht="15.75" customHeight="1" x14ac:dyDescent="0.25">
      <c r="A1001" s="1" t="s">
        <v>18</v>
      </c>
      <c r="B1001" s="1" t="s">
        <v>24</v>
      </c>
      <c r="C1001" s="1" t="s">
        <v>29</v>
      </c>
      <c r="D1001" s="3">
        <v>44082</v>
      </c>
      <c r="E1001" s="1">
        <v>504</v>
      </c>
      <c r="F1001" s="1">
        <v>10656.58</v>
      </c>
      <c r="G1001" s="1">
        <f t="shared" si="15"/>
        <v>5029426.08</v>
      </c>
      <c r="H1001" s="1">
        <v>9979.02</v>
      </c>
      <c r="I1001" s="1">
        <v>5370916.3200000003</v>
      </c>
      <c r="J1001" s="1" t="s">
        <v>13</v>
      </c>
      <c r="K1001" s="1" t="s">
        <v>14</v>
      </c>
    </row>
  </sheetData>
  <autoFilter ref="A1:K1001" xr:uid="{00000000-0009-0000-0000-000000000000}"/>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4B061-84BE-4CAA-A57E-9B7F896BD1F9}">
  <dimension ref="A1:N681"/>
  <sheetViews>
    <sheetView topLeftCell="E14" workbookViewId="0">
      <selection activeCell="A31" sqref="A31"/>
    </sheetView>
  </sheetViews>
  <sheetFormatPr defaultRowHeight="15" x14ac:dyDescent="0.25"/>
  <cols>
    <col min="1" max="1" width="13.140625" bestFit="1" customWidth="1"/>
    <col min="2" max="2" width="19.140625" bestFit="1" customWidth="1"/>
    <col min="3" max="3" width="17.7109375" bestFit="1" customWidth="1"/>
    <col min="4" max="4" width="13.140625" bestFit="1" customWidth="1"/>
    <col min="5" max="5" width="16.7109375" bestFit="1" customWidth="1"/>
    <col min="6" max="6" width="13.140625" bestFit="1" customWidth="1"/>
    <col min="7" max="7" width="20.28515625" bestFit="1" customWidth="1"/>
    <col min="8" max="8" width="13.140625" bestFit="1" customWidth="1"/>
    <col min="9" max="9" width="16.7109375" bestFit="1" customWidth="1"/>
    <col min="10" max="11" width="19.140625" bestFit="1" customWidth="1"/>
    <col min="12" max="12" width="13.140625" bestFit="1" customWidth="1"/>
    <col min="13" max="13" width="16.7109375" bestFit="1" customWidth="1"/>
    <col min="14" max="14" width="19.140625" bestFit="1" customWidth="1"/>
    <col min="15" max="27" width="23.85546875" bestFit="1" customWidth="1"/>
    <col min="28" max="28" width="22.7109375" bestFit="1" customWidth="1"/>
    <col min="29" max="29" width="28.85546875" bestFit="1" customWidth="1"/>
    <col min="30" max="99" width="23.85546875" bestFit="1" customWidth="1"/>
    <col min="100" max="100" width="22.7109375" bestFit="1" customWidth="1"/>
    <col min="101" max="101" width="28.85546875" bestFit="1" customWidth="1"/>
    <col min="102" max="1481" width="23.85546875" bestFit="1" customWidth="1"/>
    <col min="1482" max="1482" width="22.7109375" bestFit="1" customWidth="1"/>
    <col min="1483" max="1483" width="28.85546875" bestFit="1" customWidth="1"/>
  </cols>
  <sheetData>
    <row r="1" spans="1:12" ht="21" x14ac:dyDescent="0.35">
      <c r="B1" s="15" t="s">
        <v>56</v>
      </c>
      <c r="C1" s="15"/>
      <c r="E1" s="14"/>
    </row>
    <row r="2" spans="1:12" ht="15.75" thickBot="1" x14ac:dyDescent="0.3">
      <c r="E2" s="14"/>
    </row>
    <row r="3" spans="1:12" ht="16.5" thickTop="1" thickBot="1" x14ac:dyDescent="0.3">
      <c r="A3" t="s">
        <v>45</v>
      </c>
      <c r="D3" t="s">
        <v>49</v>
      </c>
      <c r="E3" s="14"/>
      <c r="G3" s="19" t="s">
        <v>57</v>
      </c>
      <c r="H3" s="19"/>
      <c r="J3" s="19" t="s">
        <v>58</v>
      </c>
    </row>
    <row r="4" spans="1:12" ht="16.5" thickTop="1" thickBot="1" x14ac:dyDescent="0.3">
      <c r="A4" s="7">
        <v>16317664478.569994</v>
      </c>
      <c r="D4" s="7">
        <v>3288449155.3900013</v>
      </c>
      <c r="E4" s="14"/>
      <c r="J4" s="19" t="s">
        <v>59</v>
      </c>
    </row>
    <row r="5" spans="1:12" ht="15.75" thickTop="1" x14ac:dyDescent="0.25">
      <c r="A5" s="9">
        <f>GETPIVOTDATA("[Measures].[Sum of Export Value]",$A$3)</f>
        <v>16317664478.569994</v>
      </c>
      <c r="D5" s="9">
        <f>GETPIVOTDATA("[Measures].[Sum of Total Profit]",$D$3)</f>
        <v>3288449155.3900013</v>
      </c>
      <c r="E5" s="14"/>
      <c r="G5" s="5" t="s">
        <v>43</v>
      </c>
      <c r="H5" t="s">
        <v>47</v>
      </c>
      <c r="J5" s="5" t="s">
        <v>43</v>
      </c>
      <c r="K5" t="s">
        <v>47</v>
      </c>
      <c r="L5" t="s">
        <v>60</v>
      </c>
    </row>
    <row r="6" spans="1:12" x14ac:dyDescent="0.25">
      <c r="D6" s="8"/>
      <c r="E6" s="14"/>
      <c r="G6" s="6" t="s">
        <v>23</v>
      </c>
      <c r="H6" s="11">
        <v>76132</v>
      </c>
      <c r="J6" s="6" t="s">
        <v>33</v>
      </c>
      <c r="K6" s="11">
        <v>60724</v>
      </c>
      <c r="L6" s="18">
        <v>0.11312136273202138</v>
      </c>
    </row>
    <row r="7" spans="1:12" x14ac:dyDescent="0.25">
      <c r="E7" s="14"/>
      <c r="G7" s="6" t="s">
        <v>42</v>
      </c>
      <c r="H7" s="11">
        <v>76129</v>
      </c>
      <c r="J7" s="6" t="s">
        <v>31</v>
      </c>
      <c r="K7" s="11">
        <v>59944</v>
      </c>
      <c r="L7" s="18">
        <v>0.11166831841789554</v>
      </c>
    </row>
    <row r="8" spans="1:12" x14ac:dyDescent="0.25">
      <c r="A8" t="s">
        <v>47</v>
      </c>
      <c r="D8" s="16" t="s">
        <v>51</v>
      </c>
      <c r="E8" s="14"/>
      <c r="G8" s="6" t="s">
        <v>32</v>
      </c>
      <c r="H8" s="11">
        <v>70833</v>
      </c>
      <c r="J8" s="6" t="s">
        <v>20</v>
      </c>
      <c r="K8" s="11">
        <v>55833</v>
      </c>
      <c r="L8" s="18">
        <v>0.10401002973152212</v>
      </c>
    </row>
    <row r="9" spans="1:12" x14ac:dyDescent="0.25">
      <c r="A9" s="11">
        <v>536804</v>
      </c>
      <c r="D9" s="13">
        <f>GETPIVOTDATA("[Measures].[Sum of Total Profit]",$D$3)/GETPIVOTDATA("[Measures].[Sum of Export Value]",$A$3)</f>
        <v>0.20152695011646582</v>
      </c>
      <c r="E9" s="14"/>
      <c r="G9" s="6" t="s">
        <v>10</v>
      </c>
      <c r="H9" s="11">
        <v>66641</v>
      </c>
      <c r="J9" s="6" t="s">
        <v>24</v>
      </c>
      <c r="K9" s="11">
        <v>54717</v>
      </c>
      <c r="L9" s="18">
        <v>0.10193105863592671</v>
      </c>
    </row>
    <row r="10" spans="1:12" x14ac:dyDescent="0.25">
      <c r="A10" s="12">
        <f>GETPIVOTDATA("[Measures].[Sum of Units Sold]",$A$8)</f>
        <v>536804</v>
      </c>
      <c r="E10" s="17"/>
      <c r="G10" s="6" t="s">
        <v>40</v>
      </c>
      <c r="H10" s="11">
        <v>64863</v>
      </c>
      <c r="J10" s="6" t="s">
        <v>36</v>
      </c>
      <c r="K10" s="11">
        <v>52139</v>
      </c>
      <c r="L10" s="18">
        <v>9.7128560890008278E-2</v>
      </c>
    </row>
    <row r="11" spans="1:12" x14ac:dyDescent="0.25">
      <c r="E11" s="14"/>
      <c r="G11" s="6" t="s">
        <v>18</v>
      </c>
      <c r="H11" s="11">
        <v>64234</v>
      </c>
      <c r="J11" s="6" t="s">
        <v>16</v>
      </c>
      <c r="K11" s="11">
        <v>52035</v>
      </c>
      <c r="L11" s="18">
        <v>9.6934821648124822E-2</v>
      </c>
    </row>
    <row r="12" spans="1:12" x14ac:dyDescent="0.25">
      <c r="E12" s="14"/>
      <c r="G12" s="6" t="s">
        <v>15</v>
      </c>
      <c r="H12" s="11">
        <v>63879</v>
      </c>
      <c r="J12" s="6" t="s">
        <v>11</v>
      </c>
      <c r="K12" s="11">
        <v>52010</v>
      </c>
      <c r="L12" s="18">
        <v>9.6888249714979766E-2</v>
      </c>
    </row>
    <row r="13" spans="1:12" x14ac:dyDescent="0.25">
      <c r="A13" t="s">
        <v>53</v>
      </c>
      <c r="D13" t="s">
        <v>54</v>
      </c>
      <c r="E13" s="14"/>
      <c r="G13" s="6" t="s">
        <v>35</v>
      </c>
      <c r="H13" s="11">
        <v>54093</v>
      </c>
      <c r="J13" s="6" t="s">
        <v>28</v>
      </c>
      <c r="K13" s="11">
        <v>51565</v>
      </c>
      <c r="L13" s="18">
        <v>9.6059269304997724E-2</v>
      </c>
    </row>
    <row r="14" spans="1:12" x14ac:dyDescent="0.25">
      <c r="A14" s="11">
        <v>8</v>
      </c>
      <c r="D14" s="11">
        <v>10</v>
      </c>
      <c r="E14" s="14"/>
      <c r="J14" s="6" t="s">
        <v>26</v>
      </c>
      <c r="K14" s="11">
        <v>50633</v>
      </c>
      <c r="L14" s="18">
        <v>9.4323067637349947E-2</v>
      </c>
    </row>
    <row r="15" spans="1:12" x14ac:dyDescent="0.25">
      <c r="A15">
        <f>GETPIVOTDATA("[Measures].[Distinct Count of Product Name]",$A$13)</f>
        <v>8</v>
      </c>
      <c r="D15">
        <f>GETPIVOTDATA("[Measures].[Distinct Count of Export Country]",$D$13)</f>
        <v>10</v>
      </c>
      <c r="E15" s="14"/>
      <c r="J15" s="6" t="s">
        <v>38</v>
      </c>
      <c r="K15" s="11">
        <v>47204</v>
      </c>
      <c r="L15" s="18">
        <v>8.7935261287173716E-2</v>
      </c>
    </row>
    <row r="16" spans="1:12" x14ac:dyDescent="0.25">
      <c r="E16" s="14"/>
    </row>
    <row r="17" spans="1:11" ht="15.75" thickBot="1" x14ac:dyDescent="0.3">
      <c r="E17" s="14"/>
    </row>
    <row r="18" spans="1:11" ht="16.5" thickTop="1" thickBot="1" x14ac:dyDescent="0.3">
      <c r="A18" t="s">
        <v>55</v>
      </c>
      <c r="E18" s="14"/>
      <c r="G18" s="19" t="s">
        <v>62</v>
      </c>
    </row>
    <row r="19" spans="1:11" ht="16.5" thickTop="1" thickBot="1" x14ac:dyDescent="0.3">
      <c r="A19" s="11">
        <v>1000</v>
      </c>
      <c r="E19" s="14"/>
      <c r="J19" s="19" t="s">
        <v>61</v>
      </c>
    </row>
    <row r="20" spans="1:11" ht="15.75" thickTop="1" x14ac:dyDescent="0.25">
      <c r="A20" s="14"/>
      <c r="B20" s="14"/>
      <c r="C20" s="14"/>
      <c r="D20" s="14"/>
      <c r="E20" s="14"/>
    </row>
    <row r="21" spans="1:11" ht="15.75" thickBot="1" x14ac:dyDescent="0.3">
      <c r="G21" s="5" t="s">
        <v>43</v>
      </c>
      <c r="H21" t="s">
        <v>47</v>
      </c>
      <c r="J21" s="5" t="s">
        <v>43</v>
      </c>
      <c r="K21" t="s">
        <v>63</v>
      </c>
    </row>
    <row r="22" spans="1:11" ht="16.5" thickTop="1" thickBot="1" x14ac:dyDescent="0.3">
      <c r="A22" s="19" t="s">
        <v>64</v>
      </c>
      <c r="G22" s="6" t="s">
        <v>19</v>
      </c>
      <c r="H22" s="11">
        <v>70315</v>
      </c>
      <c r="J22" s="6" t="s">
        <v>40</v>
      </c>
      <c r="K22" s="11">
        <v>30200.08475409836</v>
      </c>
    </row>
    <row r="23" spans="1:11" ht="15.75" thickTop="1" x14ac:dyDescent="0.25">
      <c r="A23" s="16" t="s">
        <v>1</v>
      </c>
      <c r="G23" s="6" t="s">
        <v>13</v>
      </c>
      <c r="H23" s="11">
        <v>316417</v>
      </c>
      <c r="J23" s="6" t="s">
        <v>32</v>
      </c>
      <c r="K23" s="11">
        <v>29305.853237410072</v>
      </c>
    </row>
    <row r="24" spans="1:11" x14ac:dyDescent="0.25">
      <c r="A24" s="5" t="s">
        <v>43</v>
      </c>
      <c r="B24" t="s">
        <v>44</v>
      </c>
      <c r="G24" s="6" t="s">
        <v>41</v>
      </c>
      <c r="H24" s="11">
        <v>70736</v>
      </c>
      <c r="J24" s="6" t="s">
        <v>18</v>
      </c>
      <c r="K24" s="11">
        <v>28566.641833333335</v>
      </c>
    </row>
    <row r="25" spans="1:11" x14ac:dyDescent="0.25">
      <c r="A25" s="6" t="s">
        <v>31</v>
      </c>
      <c r="B25" s="11">
        <v>1867914625.1799994</v>
      </c>
      <c r="C25" s="11"/>
      <c r="G25" s="6" t="s">
        <v>22</v>
      </c>
      <c r="H25" s="11">
        <v>79336</v>
      </c>
      <c r="J25" s="6" t="s">
        <v>42</v>
      </c>
      <c r="K25" s="11">
        <v>31227.870000000003</v>
      </c>
    </row>
    <row r="26" spans="1:11" x14ac:dyDescent="0.25">
      <c r="A26" s="6" t="s">
        <v>33</v>
      </c>
      <c r="B26" s="11">
        <v>1732721289.72</v>
      </c>
      <c r="C26" s="11"/>
      <c r="J26" s="6" t="s">
        <v>35</v>
      </c>
      <c r="K26" s="11">
        <v>29061.767326732672</v>
      </c>
    </row>
    <row r="27" spans="1:11" x14ac:dyDescent="0.25">
      <c r="A27" s="6" t="s">
        <v>16</v>
      </c>
      <c r="B27" s="11">
        <v>1706071643.6099999</v>
      </c>
      <c r="C27" s="11"/>
      <c r="J27" s="6" t="s">
        <v>15</v>
      </c>
      <c r="K27" s="11">
        <v>30126.338306451613</v>
      </c>
    </row>
    <row r="28" spans="1:11" x14ac:dyDescent="0.25">
      <c r="A28" s="6" t="s">
        <v>24</v>
      </c>
      <c r="B28" s="11">
        <v>1704147641.2899992</v>
      </c>
      <c r="C28" s="11"/>
      <c r="J28" s="6" t="s">
        <v>10</v>
      </c>
      <c r="K28" s="11">
        <v>31673.915679999998</v>
      </c>
    </row>
    <row r="29" spans="1:11" x14ac:dyDescent="0.25">
      <c r="A29" s="6" t="s">
        <v>20</v>
      </c>
      <c r="B29" s="11">
        <v>1647087954.7200003</v>
      </c>
      <c r="C29" s="11"/>
      <c r="J29" s="6" t="s">
        <v>23</v>
      </c>
      <c r="K29" s="11">
        <v>29678.281729323309</v>
      </c>
    </row>
    <row r="30" spans="1:11" x14ac:dyDescent="0.25">
      <c r="A30" s="6" t="s">
        <v>11</v>
      </c>
      <c r="B30" s="11">
        <v>1615237652.0799999</v>
      </c>
      <c r="C30" s="11"/>
    </row>
    <row r="31" spans="1:11" ht="15.75" thickBot="1" x14ac:dyDescent="0.3">
      <c r="A31" s="6" t="s">
        <v>28</v>
      </c>
      <c r="B31" s="11">
        <v>1541529740.6000001</v>
      </c>
      <c r="C31" s="11"/>
    </row>
    <row r="32" spans="1:11" ht="16.5" thickTop="1" thickBot="1" x14ac:dyDescent="0.3">
      <c r="A32" s="6" t="s">
        <v>26</v>
      </c>
      <c r="B32" s="11">
        <v>1506892570.6000001</v>
      </c>
      <c r="C32" s="11"/>
      <c r="J32" s="19" t="s">
        <v>68</v>
      </c>
      <c r="K32" s="19"/>
    </row>
    <row r="33" spans="1:13" ht="16.5" thickTop="1" thickBot="1" x14ac:dyDescent="0.3">
      <c r="A33" s="6" t="s">
        <v>36</v>
      </c>
      <c r="B33" s="11">
        <v>1503023344.3000002</v>
      </c>
      <c r="C33" s="11"/>
      <c r="D33" s="19" t="s">
        <v>65</v>
      </c>
      <c r="E33" s="19"/>
      <c r="F33" s="19"/>
      <c r="G33" s="19"/>
    </row>
    <row r="34" spans="1:13" ht="16.5" thickTop="1" thickBot="1" x14ac:dyDescent="0.3">
      <c r="A34" s="6" t="s">
        <v>38</v>
      </c>
      <c r="B34" s="11">
        <v>1493038016.4699996</v>
      </c>
      <c r="C34" s="11"/>
      <c r="D34" s="19" t="s">
        <v>66</v>
      </c>
      <c r="E34" s="19"/>
      <c r="F34" s="19"/>
      <c r="G34" s="19"/>
    </row>
    <row r="35" spans="1:13" ht="15.75" thickTop="1" x14ac:dyDescent="0.25"/>
    <row r="36" spans="1:13" x14ac:dyDescent="0.25">
      <c r="A36" s="16" t="s">
        <v>91</v>
      </c>
      <c r="D36" s="5" t="s">
        <v>43</v>
      </c>
      <c r="E36" t="s">
        <v>50</v>
      </c>
      <c r="F36" t="s">
        <v>67</v>
      </c>
      <c r="J36" s="5" t="s">
        <v>43</v>
      </c>
      <c r="K36" t="s">
        <v>44</v>
      </c>
    </row>
    <row r="37" spans="1:13" x14ac:dyDescent="0.25">
      <c r="A37" s="5" t="s">
        <v>43</v>
      </c>
      <c r="B37" t="s">
        <v>44</v>
      </c>
      <c r="C37" t="s">
        <v>50</v>
      </c>
      <c r="D37" s="6" t="s">
        <v>18</v>
      </c>
      <c r="E37" s="11">
        <v>416503461.03999996</v>
      </c>
      <c r="F37" s="11">
        <v>6451.818666666667</v>
      </c>
      <c r="J37" s="6" t="s">
        <v>37</v>
      </c>
      <c r="K37" s="11">
        <v>1962586623.2000008</v>
      </c>
      <c r="L37" t="str">
        <f>J37</f>
        <v>Italy</v>
      </c>
      <c r="M37" s="12">
        <f>K37</f>
        <v>1962586623.2000008</v>
      </c>
    </row>
    <row r="38" spans="1:13" x14ac:dyDescent="0.25">
      <c r="A38" s="6" t="s">
        <v>32</v>
      </c>
      <c r="B38" s="11">
        <v>2110678804.05</v>
      </c>
      <c r="C38" s="11">
        <v>438624304.48000008</v>
      </c>
      <c r="D38" s="6" t="s">
        <v>23</v>
      </c>
      <c r="E38" s="11">
        <v>477487002.58999985</v>
      </c>
      <c r="F38" s="11">
        <v>6389.4953383458651</v>
      </c>
      <c r="J38" s="6" t="s">
        <v>29</v>
      </c>
      <c r="K38" s="11">
        <v>1831246092.8400002</v>
      </c>
      <c r="L38" t="str">
        <f t="shared" ref="L38:L46" si="0">J38</f>
        <v>Denmark</v>
      </c>
      <c r="M38" s="12">
        <f t="shared" ref="M38:M46" si="1">K38</f>
        <v>1831246092.8400002</v>
      </c>
    </row>
    <row r="39" spans="1:13" x14ac:dyDescent="0.25">
      <c r="A39" s="6" t="s">
        <v>18</v>
      </c>
      <c r="B39" s="11">
        <v>1913308279.3900001</v>
      </c>
      <c r="C39" s="11">
        <v>416503461.03999996</v>
      </c>
      <c r="D39" s="6" t="s">
        <v>32</v>
      </c>
      <c r="E39" s="11">
        <v>438624304.48000008</v>
      </c>
      <c r="F39" s="11">
        <v>6350.1900719424466</v>
      </c>
      <c r="J39" s="6" t="s">
        <v>25</v>
      </c>
      <c r="K39" s="11">
        <v>1805863662.7999995</v>
      </c>
      <c r="L39" t="str">
        <f t="shared" si="0"/>
        <v>France</v>
      </c>
      <c r="M39" s="12">
        <f t="shared" si="1"/>
        <v>1805863662.7999995</v>
      </c>
    </row>
    <row r="40" spans="1:13" x14ac:dyDescent="0.25">
      <c r="A40" s="6" t="s">
        <v>42</v>
      </c>
      <c r="B40" s="11">
        <v>2384888721.1500001</v>
      </c>
      <c r="C40" s="11">
        <v>450351412.31999999</v>
      </c>
      <c r="D40" s="6" t="s">
        <v>40</v>
      </c>
      <c r="E40" s="11">
        <v>387736296.23000002</v>
      </c>
      <c r="F40" s="11">
        <v>6117.0330327868851</v>
      </c>
      <c r="J40" s="6" t="s">
        <v>34</v>
      </c>
      <c r="K40" s="11">
        <v>1663789719.9299996</v>
      </c>
      <c r="L40" t="str">
        <f t="shared" si="0"/>
        <v>Switzerland</v>
      </c>
      <c r="M40" s="12">
        <f t="shared" si="1"/>
        <v>1663789719.9299996</v>
      </c>
    </row>
    <row r="41" spans="1:13" x14ac:dyDescent="0.25">
      <c r="A41" s="6" t="s">
        <v>35</v>
      </c>
      <c r="B41" s="11">
        <v>1600415863.6600008</v>
      </c>
      <c r="C41" s="11">
        <v>336623228.97000009</v>
      </c>
      <c r="D41" s="6" t="s">
        <v>15</v>
      </c>
      <c r="E41" s="11">
        <v>385392110.74000001</v>
      </c>
      <c r="F41" s="11">
        <v>6052.4417741935486</v>
      </c>
      <c r="J41" s="6" t="s">
        <v>21</v>
      </c>
      <c r="K41" s="11">
        <v>1605706575.0699997</v>
      </c>
      <c r="L41" t="str">
        <f t="shared" si="0"/>
        <v>Belgium</v>
      </c>
      <c r="M41" s="12">
        <f t="shared" si="1"/>
        <v>1605706575.0699997</v>
      </c>
    </row>
    <row r="42" spans="1:13" x14ac:dyDescent="0.25">
      <c r="A42" s="6" t="s">
        <v>15</v>
      </c>
      <c r="B42" s="11">
        <v>1974585531.9299998</v>
      </c>
      <c r="C42" s="11">
        <v>385392110.74000001</v>
      </c>
      <c r="D42" s="6" t="s">
        <v>35</v>
      </c>
      <c r="E42" s="11">
        <v>336623228.97000009</v>
      </c>
      <c r="F42" s="11">
        <v>5966.1086138613855</v>
      </c>
      <c r="J42" s="6" t="s">
        <v>27</v>
      </c>
      <c r="K42" s="11">
        <v>1534358434.5100005</v>
      </c>
      <c r="L42" t="str">
        <f t="shared" si="0"/>
        <v>Netherlands</v>
      </c>
      <c r="M42" s="12">
        <f t="shared" si="1"/>
        <v>1534358434.5100005</v>
      </c>
    </row>
    <row r="43" spans="1:13" x14ac:dyDescent="0.25">
      <c r="A43" s="6" t="s">
        <v>40</v>
      </c>
      <c r="B43" s="11">
        <v>1947169761.0999994</v>
      </c>
      <c r="C43" s="11">
        <v>387736296.23000002</v>
      </c>
      <c r="D43" s="6" t="s">
        <v>42</v>
      </c>
      <c r="E43" s="11">
        <v>450351412.31999999</v>
      </c>
      <c r="F43" s="11">
        <v>5830.1895588235293</v>
      </c>
      <c r="J43" s="6" t="s">
        <v>12</v>
      </c>
      <c r="K43" s="11">
        <v>1530520956.6399999</v>
      </c>
      <c r="L43" t="str">
        <f t="shared" si="0"/>
        <v>Austria</v>
      </c>
      <c r="M43" s="12">
        <f t="shared" si="1"/>
        <v>1530520956.6399999</v>
      </c>
    </row>
    <row r="44" spans="1:13" x14ac:dyDescent="0.25">
      <c r="A44" s="6" t="s">
        <v>10</v>
      </c>
      <c r="B44" s="11">
        <v>2118009970.5800002</v>
      </c>
      <c r="C44" s="11">
        <v>395731339.02000004</v>
      </c>
      <c r="D44" s="6" t="s">
        <v>10</v>
      </c>
      <c r="E44" s="11">
        <v>395731339.02000004</v>
      </c>
      <c r="F44" s="11">
        <v>5810.7075999999997</v>
      </c>
      <c r="J44" s="6" t="s">
        <v>30</v>
      </c>
      <c r="K44" s="11">
        <v>1497262525.7900002</v>
      </c>
      <c r="L44" t="str">
        <f t="shared" si="0"/>
        <v>Sweden</v>
      </c>
      <c r="M44" s="12">
        <f t="shared" si="1"/>
        <v>1497262525.7900002</v>
      </c>
    </row>
    <row r="45" spans="1:13" x14ac:dyDescent="0.25">
      <c r="A45" s="6" t="s">
        <v>23</v>
      </c>
      <c r="B45" s="11">
        <v>2268607546.7099996</v>
      </c>
      <c r="C45" s="11">
        <v>477487002.58999985</v>
      </c>
      <c r="J45" s="6" t="s">
        <v>39</v>
      </c>
      <c r="K45" s="11">
        <v>1489988920.1499996</v>
      </c>
      <c r="L45" t="str">
        <f t="shared" si="0"/>
        <v>Spain</v>
      </c>
      <c r="M45" s="12">
        <f t="shared" si="1"/>
        <v>1489988920.1499996</v>
      </c>
    </row>
    <row r="46" spans="1:13" x14ac:dyDescent="0.25">
      <c r="J46" s="6" t="s">
        <v>17</v>
      </c>
      <c r="K46" s="11">
        <v>1396340967.6399996</v>
      </c>
      <c r="L46" t="str">
        <f t="shared" si="0"/>
        <v>Germany</v>
      </c>
      <c r="M46" s="12">
        <f t="shared" si="1"/>
        <v>1396340967.6399996</v>
      </c>
    </row>
    <row r="48" spans="1:13" ht="15.75" thickBot="1" x14ac:dyDescent="0.3">
      <c r="H48" t="s">
        <v>92</v>
      </c>
    </row>
    <row r="49" spans="4:14" ht="16.5" thickTop="1" thickBot="1" x14ac:dyDescent="0.3">
      <c r="D49" s="19" t="s">
        <v>69</v>
      </c>
      <c r="E49" s="19"/>
      <c r="F49" s="19"/>
    </row>
    <row r="50" spans="4:14" ht="16.5" thickTop="1" thickBot="1" x14ac:dyDescent="0.3">
      <c r="D50" s="19" t="s">
        <v>70</v>
      </c>
      <c r="E50" s="19"/>
      <c r="F50" s="19"/>
    </row>
    <row r="51" spans="4:14" ht="15.75" thickTop="1" x14ac:dyDescent="0.25"/>
    <row r="52" spans="4:14" x14ac:dyDescent="0.25">
      <c r="D52" s="5" t="s">
        <v>43</v>
      </c>
      <c r="E52" t="s">
        <v>46</v>
      </c>
      <c r="F52" t="s">
        <v>52</v>
      </c>
      <c r="H52" s="5" t="s">
        <v>43</v>
      </c>
      <c r="I52" t="s">
        <v>46</v>
      </c>
      <c r="J52" t="s">
        <v>44</v>
      </c>
      <c r="L52" s="5" t="s">
        <v>43</v>
      </c>
      <c r="M52" t="s">
        <v>46</v>
      </c>
      <c r="N52" t="s">
        <v>44</v>
      </c>
    </row>
    <row r="53" spans="4:14" x14ac:dyDescent="0.25">
      <c r="D53" s="6" t="s">
        <v>71</v>
      </c>
      <c r="E53" s="11">
        <v>132765</v>
      </c>
      <c r="F53" s="11">
        <v>250</v>
      </c>
      <c r="H53" s="6" t="s">
        <v>85</v>
      </c>
      <c r="I53" s="11">
        <v>52927</v>
      </c>
      <c r="J53" s="11">
        <v>1490947682.9899998</v>
      </c>
      <c r="L53" s="6" t="s">
        <v>75</v>
      </c>
      <c r="M53" s="11">
        <v>131901</v>
      </c>
      <c r="N53" s="11">
        <v>4020926587.6400003</v>
      </c>
    </row>
    <row r="54" spans="4:14" x14ac:dyDescent="0.25">
      <c r="D54" s="6" t="s">
        <v>72</v>
      </c>
      <c r="E54" s="11">
        <v>142577</v>
      </c>
      <c r="F54" s="11">
        <v>257</v>
      </c>
      <c r="H54" s="6" t="s">
        <v>81</v>
      </c>
      <c r="I54" s="11">
        <v>52445</v>
      </c>
      <c r="J54" s="11">
        <v>1633019597.1500003</v>
      </c>
      <c r="L54" s="6" t="s">
        <v>76</v>
      </c>
      <c r="M54" s="11">
        <v>135223</v>
      </c>
      <c r="N54" s="11">
        <v>4181355852.2900009</v>
      </c>
    </row>
    <row r="55" spans="4:14" x14ac:dyDescent="0.25">
      <c r="D55" s="6" t="s">
        <v>73</v>
      </c>
      <c r="E55" s="11">
        <v>125872</v>
      </c>
      <c r="F55" s="11">
        <v>244</v>
      </c>
      <c r="H55" s="6" t="s">
        <v>90</v>
      </c>
      <c r="I55" s="11">
        <v>47922</v>
      </c>
      <c r="J55" s="11">
        <v>1505999365.1200001</v>
      </c>
      <c r="L55" s="6" t="s">
        <v>77</v>
      </c>
      <c r="M55" s="11">
        <v>131845</v>
      </c>
      <c r="N55" s="11">
        <v>3839757441.8800015</v>
      </c>
    </row>
    <row r="56" spans="4:14" x14ac:dyDescent="0.25">
      <c r="D56" s="6" t="s">
        <v>74</v>
      </c>
      <c r="E56" s="11">
        <v>135590</v>
      </c>
      <c r="F56" s="11">
        <v>249</v>
      </c>
      <c r="H56" s="6" t="s">
        <v>84</v>
      </c>
      <c r="I56" s="11">
        <v>47412</v>
      </c>
      <c r="J56" s="11">
        <v>1470655119.3800006</v>
      </c>
      <c r="L56" s="6" t="s">
        <v>78</v>
      </c>
      <c r="M56" s="11">
        <v>137835</v>
      </c>
      <c r="N56" s="11">
        <v>4275624596.7599993</v>
      </c>
    </row>
    <row r="57" spans="4:14" x14ac:dyDescent="0.25">
      <c r="H57" s="6" t="s">
        <v>88</v>
      </c>
      <c r="I57" s="11">
        <v>46051</v>
      </c>
      <c r="J57" s="11">
        <v>1468715713.0800002</v>
      </c>
    </row>
    <row r="58" spans="4:14" x14ac:dyDescent="0.25">
      <c r="H58" s="6" t="s">
        <v>83</v>
      </c>
      <c r="I58" s="11">
        <v>44508</v>
      </c>
      <c r="J58" s="11">
        <v>1384816834.7</v>
      </c>
    </row>
    <row r="59" spans="4:14" x14ac:dyDescent="0.25">
      <c r="H59" s="6" t="s">
        <v>89</v>
      </c>
      <c r="I59" s="11">
        <v>43862</v>
      </c>
      <c r="J59" s="11">
        <v>1300909518.5600007</v>
      </c>
    </row>
    <row r="60" spans="4:14" x14ac:dyDescent="0.25">
      <c r="H60" s="6" t="s">
        <v>86</v>
      </c>
      <c r="I60" s="11">
        <v>43835</v>
      </c>
      <c r="J60" s="11">
        <v>1302183480.0199997</v>
      </c>
    </row>
    <row r="61" spans="4:14" x14ac:dyDescent="0.25">
      <c r="H61" s="6" t="s">
        <v>82</v>
      </c>
      <c r="I61" s="11">
        <v>43303</v>
      </c>
      <c r="J61" s="11">
        <v>1325883898.2099993</v>
      </c>
    </row>
    <row r="62" spans="4:14" x14ac:dyDescent="0.25">
      <c r="H62" s="6" t="s">
        <v>80</v>
      </c>
      <c r="I62" s="11">
        <v>41074</v>
      </c>
      <c r="J62" s="11">
        <v>1308000203.6600001</v>
      </c>
    </row>
    <row r="63" spans="4:14" x14ac:dyDescent="0.25">
      <c r="H63" s="6" t="s">
        <v>79</v>
      </c>
      <c r="I63" s="11">
        <v>38382</v>
      </c>
      <c r="J63" s="11">
        <v>1079906786.8300002</v>
      </c>
    </row>
    <row r="64" spans="4:14" x14ac:dyDescent="0.25">
      <c r="H64" s="6" t="s">
        <v>87</v>
      </c>
      <c r="I64" s="11">
        <v>35083</v>
      </c>
      <c r="J64" s="11">
        <v>1046626278.8700002</v>
      </c>
    </row>
    <row r="72" spans="6:9" x14ac:dyDescent="0.25">
      <c r="F72" s="5" t="s">
        <v>43</v>
      </c>
      <c r="G72" t="s">
        <v>48</v>
      </c>
    </row>
    <row r="73" spans="6:9" x14ac:dyDescent="0.25">
      <c r="F73" s="6">
        <v>103</v>
      </c>
      <c r="G73" s="11">
        <v>8992.5</v>
      </c>
      <c r="H73">
        <f>F73</f>
        <v>103</v>
      </c>
      <c r="I73" s="12">
        <f>G73</f>
        <v>8992.5</v>
      </c>
    </row>
    <row r="74" spans="6:9" x14ac:dyDescent="0.25">
      <c r="F74" s="6">
        <v>104</v>
      </c>
      <c r="G74" s="11">
        <v>12388.19</v>
      </c>
      <c r="H74">
        <f t="shared" ref="H74:H137" si="2">F74</f>
        <v>104</v>
      </c>
      <c r="I74" s="12">
        <f t="shared" ref="I74:I137" si="3">G74</f>
        <v>12388.19</v>
      </c>
    </row>
    <row r="75" spans="6:9" x14ac:dyDescent="0.25">
      <c r="F75" s="6">
        <v>105</v>
      </c>
      <c r="G75" s="11">
        <v>6392.49</v>
      </c>
      <c r="H75">
        <f t="shared" si="2"/>
        <v>105</v>
      </c>
      <c r="I75" s="12">
        <f t="shared" si="3"/>
        <v>6392.49</v>
      </c>
    </row>
    <row r="76" spans="6:9" x14ac:dyDescent="0.25">
      <c r="F76" s="6">
        <v>108</v>
      </c>
      <c r="G76" s="11">
        <v>13870.44</v>
      </c>
      <c r="H76">
        <f t="shared" si="2"/>
        <v>108</v>
      </c>
      <c r="I76" s="12">
        <f t="shared" si="3"/>
        <v>13870.44</v>
      </c>
    </row>
    <row r="77" spans="6:9" x14ac:dyDescent="0.25">
      <c r="F77" s="6">
        <v>109</v>
      </c>
      <c r="G77" s="11">
        <v>25879</v>
      </c>
      <c r="H77">
        <f t="shared" si="2"/>
        <v>109</v>
      </c>
      <c r="I77" s="12">
        <f t="shared" si="3"/>
        <v>25879</v>
      </c>
    </row>
    <row r="78" spans="6:9" x14ac:dyDescent="0.25">
      <c r="F78" s="6">
        <v>112</v>
      </c>
      <c r="G78" s="11">
        <v>5265.33</v>
      </c>
      <c r="H78">
        <f t="shared" si="2"/>
        <v>112</v>
      </c>
      <c r="I78" s="12">
        <f t="shared" si="3"/>
        <v>5265.33</v>
      </c>
    </row>
    <row r="79" spans="6:9" x14ac:dyDescent="0.25">
      <c r="F79" s="6">
        <v>113</v>
      </c>
      <c r="G79" s="11">
        <v>12384.64</v>
      </c>
      <c r="H79">
        <f t="shared" si="2"/>
        <v>113</v>
      </c>
      <c r="I79" s="12">
        <f t="shared" si="3"/>
        <v>12384.64</v>
      </c>
    </row>
    <row r="80" spans="6:9" x14ac:dyDescent="0.25">
      <c r="F80" s="6">
        <v>115</v>
      </c>
      <c r="G80" s="11">
        <v>18977.77</v>
      </c>
      <c r="H80">
        <f t="shared" si="2"/>
        <v>115</v>
      </c>
      <c r="I80" s="12">
        <f t="shared" si="3"/>
        <v>18977.77</v>
      </c>
    </row>
    <row r="81" spans="6:9" x14ac:dyDescent="0.25">
      <c r="F81" s="6">
        <v>118</v>
      </c>
      <c r="G81" s="11">
        <v>9044.6</v>
      </c>
      <c r="H81">
        <f t="shared" si="2"/>
        <v>118</v>
      </c>
      <c r="I81" s="12">
        <f t="shared" si="3"/>
        <v>9044.6</v>
      </c>
    </row>
    <row r="82" spans="6:9" x14ac:dyDescent="0.25">
      <c r="F82" s="6">
        <v>121</v>
      </c>
      <c r="G82" s="11">
        <v>6916.1</v>
      </c>
      <c r="H82">
        <f t="shared" si="2"/>
        <v>121</v>
      </c>
      <c r="I82" s="12">
        <f t="shared" si="3"/>
        <v>6916.1</v>
      </c>
    </row>
    <row r="83" spans="6:9" x14ac:dyDescent="0.25">
      <c r="F83" s="6">
        <v>123</v>
      </c>
      <c r="G83" s="11">
        <v>4207.7299999999996</v>
      </c>
      <c r="H83">
        <f t="shared" si="2"/>
        <v>123</v>
      </c>
      <c r="I83" s="12">
        <f t="shared" si="3"/>
        <v>4207.7299999999996</v>
      </c>
    </row>
    <row r="84" spans="6:9" x14ac:dyDescent="0.25">
      <c r="F84" s="6">
        <v>127</v>
      </c>
      <c r="G84" s="11">
        <v>16140.09</v>
      </c>
      <c r="H84">
        <f t="shared" si="2"/>
        <v>127</v>
      </c>
      <c r="I84" s="12">
        <f t="shared" si="3"/>
        <v>16140.09</v>
      </c>
    </row>
    <row r="85" spans="6:9" x14ac:dyDescent="0.25">
      <c r="F85" s="6">
        <v>128</v>
      </c>
      <c r="G85" s="11">
        <v>7901.12</v>
      </c>
      <c r="H85">
        <f t="shared" si="2"/>
        <v>128</v>
      </c>
      <c r="I85" s="12">
        <f t="shared" si="3"/>
        <v>7901.12</v>
      </c>
    </row>
    <row r="86" spans="6:9" x14ac:dyDescent="0.25">
      <c r="F86" s="6">
        <v>129</v>
      </c>
      <c r="G86" s="11">
        <v>4803.29</v>
      </c>
      <c r="H86">
        <f t="shared" si="2"/>
        <v>129</v>
      </c>
      <c r="I86" s="12">
        <f t="shared" si="3"/>
        <v>4803.29</v>
      </c>
    </row>
    <row r="87" spans="6:9" x14ac:dyDescent="0.25">
      <c r="F87" s="6">
        <v>131</v>
      </c>
      <c r="G87" s="11">
        <v>8974.3799999999992</v>
      </c>
      <c r="H87">
        <f t="shared" si="2"/>
        <v>131</v>
      </c>
      <c r="I87" s="12">
        <f t="shared" si="3"/>
        <v>8974.3799999999992</v>
      </c>
    </row>
    <row r="88" spans="6:9" x14ac:dyDescent="0.25">
      <c r="F88" s="6">
        <v>132</v>
      </c>
      <c r="G88" s="11">
        <v>10905.51</v>
      </c>
      <c r="H88">
        <f t="shared" si="2"/>
        <v>132</v>
      </c>
      <c r="I88" s="12">
        <f t="shared" si="3"/>
        <v>10905.51</v>
      </c>
    </row>
    <row r="89" spans="6:9" x14ac:dyDescent="0.25">
      <c r="F89" s="6">
        <v>133</v>
      </c>
      <c r="G89" s="11">
        <v>2227.19</v>
      </c>
      <c r="H89">
        <f t="shared" si="2"/>
        <v>133</v>
      </c>
      <c r="I89" s="12">
        <f t="shared" si="3"/>
        <v>2227.19</v>
      </c>
    </row>
    <row r="90" spans="6:9" x14ac:dyDescent="0.25">
      <c r="F90" s="6">
        <v>137</v>
      </c>
      <c r="G90" s="11">
        <v>12525.03</v>
      </c>
      <c r="H90">
        <f t="shared" si="2"/>
        <v>137</v>
      </c>
      <c r="I90" s="12">
        <f t="shared" si="3"/>
        <v>12525.03</v>
      </c>
    </row>
    <row r="91" spans="6:9" x14ac:dyDescent="0.25">
      <c r="F91" s="6">
        <v>141</v>
      </c>
      <c r="G91" s="11">
        <v>15177.33</v>
      </c>
      <c r="H91">
        <f t="shared" si="2"/>
        <v>141</v>
      </c>
      <c r="I91" s="12">
        <f t="shared" si="3"/>
        <v>15177.33</v>
      </c>
    </row>
    <row r="92" spans="6:9" x14ac:dyDescent="0.25">
      <c r="F92" s="6">
        <v>142</v>
      </c>
      <c r="G92" s="11">
        <v>21521.14</v>
      </c>
      <c r="H92">
        <f t="shared" si="2"/>
        <v>142</v>
      </c>
      <c r="I92" s="12">
        <f t="shared" si="3"/>
        <v>21521.14</v>
      </c>
    </row>
    <row r="93" spans="6:9" x14ac:dyDescent="0.25">
      <c r="F93" s="6">
        <v>143</v>
      </c>
      <c r="G93" s="11">
        <v>6105.63</v>
      </c>
      <c r="H93">
        <f t="shared" si="2"/>
        <v>143</v>
      </c>
      <c r="I93" s="12">
        <f t="shared" si="3"/>
        <v>6105.63</v>
      </c>
    </row>
    <row r="94" spans="6:9" x14ac:dyDescent="0.25">
      <c r="F94" s="6">
        <v>144</v>
      </c>
      <c r="G94" s="11">
        <v>9750.77</v>
      </c>
      <c r="H94">
        <f t="shared" si="2"/>
        <v>144</v>
      </c>
      <c r="I94" s="12">
        <f t="shared" si="3"/>
        <v>9750.77</v>
      </c>
    </row>
    <row r="95" spans="6:9" x14ac:dyDescent="0.25">
      <c r="F95" s="6">
        <v>147</v>
      </c>
      <c r="G95" s="11">
        <v>5867.99</v>
      </c>
      <c r="H95">
        <f t="shared" si="2"/>
        <v>147</v>
      </c>
      <c r="I95" s="12">
        <f t="shared" si="3"/>
        <v>5867.99</v>
      </c>
    </row>
    <row r="96" spans="6:9" x14ac:dyDescent="0.25">
      <c r="F96" s="6">
        <v>150</v>
      </c>
      <c r="G96" s="11">
        <v>4943.25</v>
      </c>
      <c r="H96">
        <f t="shared" si="2"/>
        <v>150</v>
      </c>
      <c r="I96" s="12">
        <f t="shared" si="3"/>
        <v>4943.25</v>
      </c>
    </row>
    <row r="97" spans="6:9" x14ac:dyDescent="0.25">
      <c r="F97" s="6">
        <v>151</v>
      </c>
      <c r="G97" s="11">
        <v>25893.93</v>
      </c>
      <c r="H97">
        <f t="shared" si="2"/>
        <v>151</v>
      </c>
      <c r="I97" s="12">
        <f t="shared" si="3"/>
        <v>25893.93</v>
      </c>
    </row>
    <row r="98" spans="6:9" x14ac:dyDescent="0.25">
      <c r="F98" s="6">
        <v>155</v>
      </c>
      <c r="G98" s="11">
        <v>9336.83</v>
      </c>
      <c r="H98">
        <f t="shared" si="2"/>
        <v>155</v>
      </c>
      <c r="I98" s="12">
        <f t="shared" si="3"/>
        <v>9336.83</v>
      </c>
    </row>
    <row r="99" spans="6:9" x14ac:dyDescent="0.25">
      <c r="F99" s="6">
        <v>157</v>
      </c>
      <c r="G99" s="11">
        <v>6556.99</v>
      </c>
      <c r="H99">
        <f t="shared" si="2"/>
        <v>157</v>
      </c>
      <c r="I99" s="12">
        <f t="shared" si="3"/>
        <v>6556.99</v>
      </c>
    </row>
    <row r="100" spans="6:9" x14ac:dyDescent="0.25">
      <c r="F100" s="6">
        <v>158</v>
      </c>
      <c r="G100" s="11">
        <v>10721.18</v>
      </c>
      <c r="H100">
        <f t="shared" si="2"/>
        <v>158</v>
      </c>
      <c r="I100" s="12">
        <f t="shared" si="3"/>
        <v>10721.18</v>
      </c>
    </row>
    <row r="101" spans="6:9" x14ac:dyDescent="0.25">
      <c r="F101" s="6">
        <v>160</v>
      </c>
      <c r="G101" s="11">
        <v>4551.93</v>
      </c>
      <c r="H101">
        <f t="shared" si="2"/>
        <v>160</v>
      </c>
      <c r="I101" s="12">
        <f t="shared" si="3"/>
        <v>4551.93</v>
      </c>
    </row>
    <row r="102" spans="6:9" x14ac:dyDescent="0.25">
      <c r="F102" s="6">
        <v>161</v>
      </c>
      <c r="G102" s="11">
        <v>7018.74</v>
      </c>
      <c r="H102">
        <f t="shared" si="2"/>
        <v>161</v>
      </c>
      <c r="I102" s="12">
        <f t="shared" si="3"/>
        <v>7018.74</v>
      </c>
    </row>
    <row r="103" spans="6:9" x14ac:dyDescent="0.25">
      <c r="F103" s="6">
        <v>163</v>
      </c>
      <c r="G103" s="11">
        <v>9874.64</v>
      </c>
      <c r="H103">
        <f t="shared" si="2"/>
        <v>163</v>
      </c>
      <c r="I103" s="12">
        <f t="shared" si="3"/>
        <v>9874.64</v>
      </c>
    </row>
    <row r="104" spans="6:9" x14ac:dyDescent="0.25">
      <c r="F104" s="6">
        <v>164</v>
      </c>
      <c r="G104" s="11">
        <v>5980.31</v>
      </c>
      <c r="H104">
        <f t="shared" si="2"/>
        <v>164</v>
      </c>
      <c r="I104" s="12">
        <f t="shared" si="3"/>
        <v>5980.31</v>
      </c>
    </row>
    <row r="105" spans="6:9" x14ac:dyDescent="0.25">
      <c r="F105" s="6">
        <v>165</v>
      </c>
      <c r="G105" s="11">
        <v>6590.04</v>
      </c>
      <c r="H105">
        <f t="shared" si="2"/>
        <v>165</v>
      </c>
      <c r="I105" s="12">
        <f t="shared" si="3"/>
        <v>6590.04</v>
      </c>
    </row>
    <row r="106" spans="6:9" x14ac:dyDescent="0.25">
      <c r="F106" s="6">
        <v>166</v>
      </c>
      <c r="G106" s="11">
        <v>14322.28</v>
      </c>
      <c r="H106">
        <f t="shared" si="2"/>
        <v>166</v>
      </c>
      <c r="I106" s="12">
        <f t="shared" si="3"/>
        <v>14322.28</v>
      </c>
    </row>
    <row r="107" spans="6:9" x14ac:dyDescent="0.25">
      <c r="F107" s="6">
        <v>167</v>
      </c>
      <c r="G107" s="11">
        <v>8129.65</v>
      </c>
      <c r="H107">
        <f t="shared" si="2"/>
        <v>167</v>
      </c>
      <c r="I107" s="12">
        <f t="shared" si="3"/>
        <v>8129.65</v>
      </c>
    </row>
    <row r="108" spans="6:9" x14ac:dyDescent="0.25">
      <c r="F108" s="6">
        <v>169</v>
      </c>
      <c r="G108" s="11">
        <v>4211.5</v>
      </c>
      <c r="H108">
        <f t="shared" si="2"/>
        <v>169</v>
      </c>
      <c r="I108" s="12">
        <f t="shared" si="3"/>
        <v>4211.5</v>
      </c>
    </row>
    <row r="109" spans="6:9" x14ac:dyDescent="0.25">
      <c r="F109" s="6">
        <v>170</v>
      </c>
      <c r="G109" s="11">
        <v>3702.17</v>
      </c>
      <c r="H109">
        <f t="shared" si="2"/>
        <v>170</v>
      </c>
      <c r="I109" s="12">
        <f t="shared" si="3"/>
        <v>3702.17</v>
      </c>
    </row>
    <row r="110" spans="6:9" x14ac:dyDescent="0.25">
      <c r="F110" s="6">
        <v>171</v>
      </c>
      <c r="G110" s="11">
        <v>2088.86</v>
      </c>
      <c r="H110">
        <f t="shared" si="2"/>
        <v>171</v>
      </c>
      <c r="I110" s="12">
        <f t="shared" si="3"/>
        <v>2088.86</v>
      </c>
    </row>
    <row r="111" spans="6:9" x14ac:dyDescent="0.25">
      <c r="F111" s="6">
        <v>172</v>
      </c>
      <c r="G111" s="11">
        <v>19604.3</v>
      </c>
      <c r="H111">
        <f t="shared" si="2"/>
        <v>172</v>
      </c>
      <c r="I111" s="12">
        <f t="shared" si="3"/>
        <v>19604.3</v>
      </c>
    </row>
    <row r="112" spans="6:9" x14ac:dyDescent="0.25">
      <c r="F112" s="6">
        <v>173</v>
      </c>
      <c r="G112" s="11">
        <v>7347.85</v>
      </c>
      <c r="H112">
        <f t="shared" si="2"/>
        <v>173</v>
      </c>
      <c r="I112" s="12">
        <f t="shared" si="3"/>
        <v>7347.85</v>
      </c>
    </row>
    <row r="113" spans="6:9" x14ac:dyDescent="0.25">
      <c r="F113" s="6">
        <v>175</v>
      </c>
      <c r="G113" s="11">
        <v>9030.94</v>
      </c>
      <c r="H113">
        <f t="shared" si="2"/>
        <v>175</v>
      </c>
      <c r="I113" s="12">
        <f t="shared" si="3"/>
        <v>9030.94</v>
      </c>
    </row>
    <row r="114" spans="6:9" x14ac:dyDescent="0.25">
      <c r="F114" s="6">
        <v>177</v>
      </c>
      <c r="G114" s="11">
        <v>3427.72</v>
      </c>
      <c r="H114">
        <f t="shared" si="2"/>
        <v>177</v>
      </c>
      <c r="I114" s="12">
        <f t="shared" si="3"/>
        <v>3427.72</v>
      </c>
    </row>
    <row r="115" spans="6:9" x14ac:dyDescent="0.25">
      <c r="F115" s="6">
        <v>179</v>
      </c>
      <c r="G115" s="11">
        <v>15754.89</v>
      </c>
      <c r="H115">
        <f t="shared" si="2"/>
        <v>179</v>
      </c>
      <c r="I115" s="12">
        <f t="shared" si="3"/>
        <v>15754.89</v>
      </c>
    </row>
    <row r="116" spans="6:9" x14ac:dyDescent="0.25">
      <c r="F116" s="6">
        <v>180</v>
      </c>
      <c r="G116" s="11">
        <v>6413.49</v>
      </c>
      <c r="H116">
        <f t="shared" si="2"/>
        <v>180</v>
      </c>
      <c r="I116" s="12">
        <f t="shared" si="3"/>
        <v>6413.49</v>
      </c>
    </row>
    <row r="117" spans="6:9" x14ac:dyDescent="0.25">
      <c r="F117" s="6">
        <v>181</v>
      </c>
      <c r="G117" s="11">
        <v>24197.64</v>
      </c>
      <c r="H117">
        <f t="shared" si="2"/>
        <v>181</v>
      </c>
      <c r="I117" s="12">
        <f t="shared" si="3"/>
        <v>24197.64</v>
      </c>
    </row>
    <row r="118" spans="6:9" x14ac:dyDescent="0.25">
      <c r="F118" s="6">
        <v>182</v>
      </c>
      <c r="G118" s="11">
        <v>8330.2199999999993</v>
      </c>
      <c r="H118">
        <f t="shared" si="2"/>
        <v>182</v>
      </c>
      <c r="I118" s="12">
        <f t="shared" si="3"/>
        <v>8330.2199999999993</v>
      </c>
    </row>
    <row r="119" spans="6:9" x14ac:dyDescent="0.25">
      <c r="F119" s="6">
        <v>184</v>
      </c>
      <c r="G119" s="11">
        <v>11228.73</v>
      </c>
      <c r="H119">
        <f t="shared" si="2"/>
        <v>184</v>
      </c>
      <c r="I119" s="12">
        <f t="shared" si="3"/>
        <v>11228.73</v>
      </c>
    </row>
    <row r="120" spans="6:9" x14ac:dyDescent="0.25">
      <c r="F120" s="6">
        <v>185</v>
      </c>
      <c r="G120" s="11">
        <v>3544.82</v>
      </c>
      <c r="H120">
        <f t="shared" si="2"/>
        <v>185</v>
      </c>
      <c r="I120" s="12">
        <f t="shared" si="3"/>
        <v>3544.82</v>
      </c>
    </row>
    <row r="121" spans="6:9" x14ac:dyDescent="0.25">
      <c r="F121" s="6">
        <v>187</v>
      </c>
      <c r="G121" s="11">
        <v>7122.88</v>
      </c>
      <c r="H121">
        <f t="shared" si="2"/>
        <v>187</v>
      </c>
      <c r="I121" s="12">
        <f t="shared" si="3"/>
        <v>7122.88</v>
      </c>
    </row>
    <row r="122" spans="6:9" x14ac:dyDescent="0.25">
      <c r="F122" s="6">
        <v>188</v>
      </c>
      <c r="G122" s="11">
        <v>19647.400000000001</v>
      </c>
      <c r="H122">
        <f t="shared" si="2"/>
        <v>188</v>
      </c>
      <c r="I122" s="12">
        <f t="shared" si="3"/>
        <v>19647.400000000001</v>
      </c>
    </row>
    <row r="123" spans="6:9" x14ac:dyDescent="0.25">
      <c r="F123" s="6">
        <v>189</v>
      </c>
      <c r="G123" s="11">
        <v>5579.11</v>
      </c>
      <c r="H123">
        <f t="shared" si="2"/>
        <v>189</v>
      </c>
      <c r="I123" s="12">
        <f t="shared" si="3"/>
        <v>5579.11</v>
      </c>
    </row>
    <row r="124" spans="6:9" x14ac:dyDescent="0.25">
      <c r="F124" s="6">
        <v>190</v>
      </c>
      <c r="G124" s="11">
        <v>6223.45</v>
      </c>
      <c r="H124">
        <f t="shared" si="2"/>
        <v>190</v>
      </c>
      <c r="I124" s="12">
        <f t="shared" si="3"/>
        <v>6223.45</v>
      </c>
    </row>
    <row r="125" spans="6:9" x14ac:dyDescent="0.25">
      <c r="F125" s="6">
        <v>191</v>
      </c>
      <c r="G125" s="11">
        <v>7781.54</v>
      </c>
      <c r="H125">
        <f t="shared" si="2"/>
        <v>191</v>
      </c>
      <c r="I125" s="12">
        <f t="shared" si="3"/>
        <v>7781.54</v>
      </c>
    </row>
    <row r="126" spans="6:9" x14ac:dyDescent="0.25">
      <c r="F126" s="6">
        <v>192</v>
      </c>
      <c r="G126" s="11">
        <v>16607.2</v>
      </c>
      <c r="H126">
        <f t="shared" si="2"/>
        <v>192</v>
      </c>
      <c r="I126" s="12">
        <f t="shared" si="3"/>
        <v>16607.2</v>
      </c>
    </row>
    <row r="127" spans="6:9" x14ac:dyDescent="0.25">
      <c r="F127" s="6">
        <v>193</v>
      </c>
      <c r="G127" s="11">
        <v>7795.99</v>
      </c>
      <c r="H127">
        <f t="shared" si="2"/>
        <v>193</v>
      </c>
      <c r="I127" s="12">
        <f t="shared" si="3"/>
        <v>7795.99</v>
      </c>
    </row>
    <row r="128" spans="6:9" x14ac:dyDescent="0.25">
      <c r="F128" s="6">
        <v>194</v>
      </c>
      <c r="G128" s="11">
        <v>15310.57</v>
      </c>
      <c r="H128">
        <f t="shared" si="2"/>
        <v>194</v>
      </c>
      <c r="I128" s="12">
        <f t="shared" si="3"/>
        <v>15310.57</v>
      </c>
    </row>
    <row r="129" spans="6:9" x14ac:dyDescent="0.25">
      <c r="F129" s="6">
        <v>195</v>
      </c>
      <c r="G129" s="11">
        <v>8379.0499999999993</v>
      </c>
      <c r="H129">
        <f t="shared" si="2"/>
        <v>195</v>
      </c>
      <c r="I129" s="12">
        <f t="shared" si="3"/>
        <v>8379.0499999999993</v>
      </c>
    </row>
    <row r="130" spans="6:9" x14ac:dyDescent="0.25">
      <c r="F130" s="6">
        <v>196</v>
      </c>
      <c r="G130" s="11">
        <v>13555.11</v>
      </c>
      <c r="H130">
        <f t="shared" si="2"/>
        <v>196</v>
      </c>
      <c r="I130" s="12">
        <f t="shared" si="3"/>
        <v>13555.11</v>
      </c>
    </row>
    <row r="131" spans="6:9" x14ac:dyDescent="0.25">
      <c r="F131" s="6">
        <v>197</v>
      </c>
      <c r="G131" s="11">
        <v>3462.01</v>
      </c>
      <c r="H131">
        <f t="shared" si="2"/>
        <v>197</v>
      </c>
      <c r="I131" s="12">
        <f t="shared" si="3"/>
        <v>3462.01</v>
      </c>
    </row>
    <row r="132" spans="6:9" x14ac:dyDescent="0.25">
      <c r="F132" s="6">
        <v>198</v>
      </c>
      <c r="G132" s="11">
        <v>5406.99</v>
      </c>
      <c r="H132">
        <f t="shared" si="2"/>
        <v>198</v>
      </c>
      <c r="I132" s="12">
        <f t="shared" si="3"/>
        <v>5406.99</v>
      </c>
    </row>
    <row r="133" spans="6:9" x14ac:dyDescent="0.25">
      <c r="F133" s="6">
        <v>199</v>
      </c>
      <c r="G133" s="11">
        <v>21398.7</v>
      </c>
      <c r="H133">
        <f t="shared" si="2"/>
        <v>199</v>
      </c>
      <c r="I133" s="12">
        <f t="shared" si="3"/>
        <v>21398.7</v>
      </c>
    </row>
    <row r="134" spans="6:9" x14ac:dyDescent="0.25">
      <c r="F134" s="6">
        <v>204</v>
      </c>
      <c r="G134" s="11">
        <v>15484.09</v>
      </c>
      <c r="H134">
        <f t="shared" si="2"/>
        <v>204</v>
      </c>
      <c r="I134" s="12">
        <f t="shared" si="3"/>
        <v>15484.09</v>
      </c>
    </row>
    <row r="135" spans="6:9" x14ac:dyDescent="0.25">
      <c r="F135" s="6">
        <v>205</v>
      </c>
      <c r="G135" s="11">
        <v>12558.58</v>
      </c>
      <c r="H135">
        <f t="shared" si="2"/>
        <v>205</v>
      </c>
      <c r="I135" s="12">
        <f t="shared" si="3"/>
        <v>12558.58</v>
      </c>
    </row>
    <row r="136" spans="6:9" x14ac:dyDescent="0.25">
      <c r="F136" s="6">
        <v>206</v>
      </c>
      <c r="G136" s="11">
        <v>6971.83</v>
      </c>
      <c r="H136">
        <f t="shared" si="2"/>
        <v>206</v>
      </c>
      <c r="I136" s="12">
        <f t="shared" si="3"/>
        <v>6971.83</v>
      </c>
    </row>
    <row r="137" spans="6:9" x14ac:dyDescent="0.25">
      <c r="F137" s="6">
        <v>207</v>
      </c>
      <c r="G137" s="11">
        <v>4713.01</v>
      </c>
      <c r="H137">
        <f t="shared" si="2"/>
        <v>207</v>
      </c>
      <c r="I137" s="12">
        <f t="shared" si="3"/>
        <v>4713.01</v>
      </c>
    </row>
    <row r="138" spans="6:9" x14ac:dyDescent="0.25">
      <c r="F138" s="6">
        <v>208</v>
      </c>
      <c r="G138" s="11">
        <v>7800.08</v>
      </c>
      <c r="H138">
        <f t="shared" ref="H138:H201" si="4">F138</f>
        <v>208</v>
      </c>
      <c r="I138" s="12">
        <f t="shared" ref="I138:I201" si="5">G138</f>
        <v>7800.08</v>
      </c>
    </row>
    <row r="139" spans="6:9" x14ac:dyDescent="0.25">
      <c r="F139" s="6">
        <v>210</v>
      </c>
      <c r="G139" s="11">
        <v>5948.16</v>
      </c>
      <c r="H139">
        <f t="shared" si="4"/>
        <v>210</v>
      </c>
      <c r="I139" s="12">
        <f t="shared" si="5"/>
        <v>5948.16</v>
      </c>
    </row>
    <row r="140" spans="6:9" x14ac:dyDescent="0.25">
      <c r="F140" s="6">
        <v>211</v>
      </c>
      <c r="G140" s="11">
        <v>7668.27</v>
      </c>
      <c r="H140">
        <f t="shared" si="4"/>
        <v>211</v>
      </c>
      <c r="I140" s="12">
        <f t="shared" si="5"/>
        <v>7668.27</v>
      </c>
    </row>
    <row r="141" spans="6:9" x14ac:dyDescent="0.25">
      <c r="F141" s="6">
        <v>212</v>
      </c>
      <c r="G141" s="11">
        <v>17009.259999999998</v>
      </c>
      <c r="H141">
        <f t="shared" si="4"/>
        <v>212</v>
      </c>
      <c r="I141" s="12">
        <f t="shared" si="5"/>
        <v>17009.259999999998</v>
      </c>
    </row>
    <row r="142" spans="6:9" x14ac:dyDescent="0.25">
      <c r="F142" s="6">
        <v>215</v>
      </c>
      <c r="G142" s="11">
        <v>8601.77</v>
      </c>
      <c r="H142">
        <f t="shared" si="4"/>
        <v>215</v>
      </c>
      <c r="I142" s="12">
        <f t="shared" si="5"/>
        <v>8601.77</v>
      </c>
    </row>
    <row r="143" spans="6:9" x14ac:dyDescent="0.25">
      <c r="F143" s="6">
        <v>216</v>
      </c>
      <c r="G143" s="11">
        <v>5588.44</v>
      </c>
      <c r="H143">
        <f t="shared" si="4"/>
        <v>216</v>
      </c>
      <c r="I143" s="12">
        <f t="shared" si="5"/>
        <v>5588.44</v>
      </c>
    </row>
    <row r="144" spans="6:9" x14ac:dyDescent="0.25">
      <c r="F144" s="6">
        <v>217</v>
      </c>
      <c r="G144" s="11">
        <v>9912.43</v>
      </c>
      <c r="H144">
        <f t="shared" si="4"/>
        <v>217</v>
      </c>
      <c r="I144" s="12">
        <f t="shared" si="5"/>
        <v>9912.43</v>
      </c>
    </row>
    <row r="145" spans="6:9" x14ac:dyDescent="0.25">
      <c r="F145" s="6">
        <v>218</v>
      </c>
      <c r="G145" s="11">
        <v>8538.44</v>
      </c>
      <c r="H145">
        <f t="shared" si="4"/>
        <v>218</v>
      </c>
      <c r="I145" s="12">
        <f t="shared" si="5"/>
        <v>8538.44</v>
      </c>
    </row>
    <row r="146" spans="6:9" x14ac:dyDescent="0.25">
      <c r="F146" s="6">
        <v>220</v>
      </c>
      <c r="G146" s="11">
        <v>15121.79</v>
      </c>
      <c r="H146">
        <f t="shared" si="4"/>
        <v>220</v>
      </c>
      <c r="I146" s="12">
        <f t="shared" si="5"/>
        <v>15121.79</v>
      </c>
    </row>
    <row r="147" spans="6:9" x14ac:dyDescent="0.25">
      <c r="F147" s="6">
        <v>221</v>
      </c>
      <c r="G147" s="11">
        <v>13367.39</v>
      </c>
      <c r="H147">
        <f t="shared" si="4"/>
        <v>221</v>
      </c>
      <c r="I147" s="12">
        <f t="shared" si="5"/>
        <v>13367.39</v>
      </c>
    </row>
    <row r="148" spans="6:9" x14ac:dyDescent="0.25">
      <c r="F148" s="6">
        <v>222</v>
      </c>
      <c r="G148" s="11">
        <v>17069.53</v>
      </c>
      <c r="H148">
        <f t="shared" si="4"/>
        <v>222</v>
      </c>
      <c r="I148" s="12">
        <f t="shared" si="5"/>
        <v>17069.53</v>
      </c>
    </row>
    <row r="149" spans="6:9" x14ac:dyDescent="0.25">
      <c r="F149" s="6">
        <v>223</v>
      </c>
      <c r="G149" s="11">
        <v>25925.4</v>
      </c>
      <c r="H149">
        <f t="shared" si="4"/>
        <v>223</v>
      </c>
      <c r="I149" s="12">
        <f t="shared" si="5"/>
        <v>25925.4</v>
      </c>
    </row>
    <row r="150" spans="6:9" x14ac:dyDescent="0.25">
      <c r="F150" s="6">
        <v>224</v>
      </c>
      <c r="G150" s="11">
        <v>7090.2</v>
      </c>
      <c r="H150">
        <f t="shared" si="4"/>
        <v>224</v>
      </c>
      <c r="I150" s="12">
        <f t="shared" si="5"/>
        <v>7090.2</v>
      </c>
    </row>
    <row r="151" spans="6:9" x14ac:dyDescent="0.25">
      <c r="F151" s="6">
        <v>225</v>
      </c>
      <c r="G151" s="11">
        <v>4792.7</v>
      </c>
      <c r="H151">
        <f t="shared" si="4"/>
        <v>225</v>
      </c>
      <c r="I151" s="12">
        <f t="shared" si="5"/>
        <v>4792.7</v>
      </c>
    </row>
    <row r="152" spans="6:9" x14ac:dyDescent="0.25">
      <c r="F152" s="6">
        <v>226</v>
      </c>
      <c r="G152" s="11">
        <v>3962.41</v>
      </c>
      <c r="H152">
        <f t="shared" si="4"/>
        <v>226</v>
      </c>
      <c r="I152" s="12">
        <f t="shared" si="5"/>
        <v>3962.41</v>
      </c>
    </row>
    <row r="153" spans="6:9" x14ac:dyDescent="0.25">
      <c r="F153" s="6">
        <v>227</v>
      </c>
      <c r="G153" s="11">
        <v>11220.33</v>
      </c>
      <c r="H153">
        <f t="shared" si="4"/>
        <v>227</v>
      </c>
      <c r="I153" s="12">
        <f t="shared" si="5"/>
        <v>11220.33</v>
      </c>
    </row>
    <row r="154" spans="6:9" x14ac:dyDescent="0.25">
      <c r="F154" s="6">
        <v>228</v>
      </c>
      <c r="G154" s="11">
        <v>16391.599999999999</v>
      </c>
      <c r="H154">
        <f t="shared" si="4"/>
        <v>228</v>
      </c>
      <c r="I154" s="12">
        <f t="shared" si="5"/>
        <v>16391.599999999999</v>
      </c>
    </row>
    <row r="155" spans="6:9" x14ac:dyDescent="0.25">
      <c r="F155" s="6">
        <v>229</v>
      </c>
      <c r="G155" s="11">
        <v>11818.88</v>
      </c>
      <c r="H155">
        <f t="shared" si="4"/>
        <v>229</v>
      </c>
      <c r="I155" s="12">
        <f t="shared" si="5"/>
        <v>11818.88</v>
      </c>
    </row>
    <row r="156" spans="6:9" x14ac:dyDescent="0.25">
      <c r="F156" s="6">
        <v>230</v>
      </c>
      <c r="G156" s="11">
        <v>11662.41</v>
      </c>
      <c r="H156">
        <f t="shared" si="4"/>
        <v>230</v>
      </c>
      <c r="I156" s="12">
        <f t="shared" si="5"/>
        <v>11662.41</v>
      </c>
    </row>
    <row r="157" spans="6:9" x14ac:dyDescent="0.25">
      <c r="F157" s="6">
        <v>231</v>
      </c>
      <c r="G157" s="11">
        <v>6025.9</v>
      </c>
      <c r="H157">
        <f t="shared" si="4"/>
        <v>231</v>
      </c>
      <c r="I157" s="12">
        <f t="shared" si="5"/>
        <v>6025.9</v>
      </c>
    </row>
    <row r="158" spans="6:9" x14ac:dyDescent="0.25">
      <c r="F158" s="6">
        <v>232</v>
      </c>
      <c r="G158" s="11">
        <v>8390.75</v>
      </c>
      <c r="H158">
        <f t="shared" si="4"/>
        <v>232</v>
      </c>
      <c r="I158" s="12">
        <f t="shared" si="5"/>
        <v>8390.75</v>
      </c>
    </row>
    <row r="159" spans="6:9" x14ac:dyDescent="0.25">
      <c r="F159" s="6">
        <v>234</v>
      </c>
      <c r="G159" s="11">
        <v>12481.1</v>
      </c>
      <c r="H159">
        <f t="shared" si="4"/>
        <v>234</v>
      </c>
      <c r="I159" s="12">
        <f t="shared" si="5"/>
        <v>12481.1</v>
      </c>
    </row>
    <row r="160" spans="6:9" x14ac:dyDescent="0.25">
      <c r="F160" s="6">
        <v>238</v>
      </c>
      <c r="G160" s="11">
        <v>22478.7</v>
      </c>
      <c r="H160">
        <f t="shared" si="4"/>
        <v>238</v>
      </c>
      <c r="I160" s="12">
        <f t="shared" si="5"/>
        <v>22478.7</v>
      </c>
    </row>
    <row r="161" spans="6:9" x14ac:dyDescent="0.25">
      <c r="F161" s="6">
        <v>242</v>
      </c>
      <c r="G161" s="11">
        <v>4475.9799999999996</v>
      </c>
      <c r="H161">
        <f t="shared" si="4"/>
        <v>242</v>
      </c>
      <c r="I161" s="12">
        <f t="shared" si="5"/>
        <v>4475.9799999999996</v>
      </c>
    </row>
    <row r="162" spans="6:9" x14ac:dyDescent="0.25">
      <c r="F162" s="6">
        <v>243</v>
      </c>
      <c r="G162" s="11">
        <v>9786.18</v>
      </c>
      <c r="H162">
        <f t="shared" si="4"/>
        <v>243</v>
      </c>
      <c r="I162" s="12">
        <f t="shared" si="5"/>
        <v>9786.18</v>
      </c>
    </row>
    <row r="163" spans="6:9" x14ac:dyDescent="0.25">
      <c r="F163" s="6">
        <v>245</v>
      </c>
      <c r="G163" s="11">
        <v>9141.0499999999993</v>
      </c>
      <c r="H163">
        <f t="shared" si="4"/>
        <v>245</v>
      </c>
      <c r="I163" s="12">
        <f t="shared" si="5"/>
        <v>9141.0499999999993</v>
      </c>
    </row>
    <row r="164" spans="6:9" x14ac:dyDescent="0.25">
      <c r="F164" s="6">
        <v>246</v>
      </c>
      <c r="G164" s="11">
        <v>11854.81</v>
      </c>
      <c r="H164">
        <f t="shared" si="4"/>
        <v>246</v>
      </c>
      <c r="I164" s="12">
        <f t="shared" si="5"/>
        <v>11854.81</v>
      </c>
    </row>
    <row r="165" spans="6:9" x14ac:dyDescent="0.25">
      <c r="F165" s="6">
        <v>247</v>
      </c>
      <c r="G165" s="11">
        <v>2469.69</v>
      </c>
      <c r="H165">
        <f t="shared" si="4"/>
        <v>247</v>
      </c>
      <c r="I165" s="12">
        <f t="shared" si="5"/>
        <v>2469.69</v>
      </c>
    </row>
    <row r="166" spans="6:9" x14ac:dyDescent="0.25">
      <c r="F166" s="6">
        <v>248</v>
      </c>
      <c r="G166" s="11">
        <v>16910.61</v>
      </c>
      <c r="H166">
        <f t="shared" si="4"/>
        <v>248</v>
      </c>
      <c r="I166" s="12">
        <f t="shared" si="5"/>
        <v>16910.61</v>
      </c>
    </row>
    <row r="167" spans="6:9" x14ac:dyDescent="0.25">
      <c r="F167" s="6">
        <v>249</v>
      </c>
      <c r="G167" s="11">
        <v>11327.46</v>
      </c>
      <c r="H167">
        <f t="shared" si="4"/>
        <v>249</v>
      </c>
      <c r="I167" s="12">
        <f t="shared" si="5"/>
        <v>11327.46</v>
      </c>
    </row>
    <row r="168" spans="6:9" x14ac:dyDescent="0.25">
      <c r="F168" s="6">
        <v>250</v>
      </c>
      <c r="G168" s="11">
        <v>18356.53</v>
      </c>
      <c r="H168">
        <f t="shared" si="4"/>
        <v>250</v>
      </c>
      <c r="I168" s="12">
        <f t="shared" si="5"/>
        <v>18356.53</v>
      </c>
    </row>
    <row r="169" spans="6:9" x14ac:dyDescent="0.25">
      <c r="F169" s="6">
        <v>253</v>
      </c>
      <c r="G169" s="11">
        <v>5276.37</v>
      </c>
      <c r="H169">
        <f t="shared" si="4"/>
        <v>253</v>
      </c>
      <c r="I169" s="12">
        <f t="shared" si="5"/>
        <v>5276.37</v>
      </c>
    </row>
    <row r="170" spans="6:9" x14ac:dyDescent="0.25">
      <c r="F170" s="6">
        <v>256</v>
      </c>
      <c r="G170" s="11">
        <v>11431.02</v>
      </c>
      <c r="H170">
        <f t="shared" si="4"/>
        <v>256</v>
      </c>
      <c r="I170" s="12">
        <f t="shared" si="5"/>
        <v>11431.02</v>
      </c>
    </row>
    <row r="171" spans="6:9" x14ac:dyDescent="0.25">
      <c r="F171" s="6">
        <v>258</v>
      </c>
      <c r="G171" s="11">
        <v>10356.870000000001</v>
      </c>
      <c r="H171">
        <f t="shared" si="4"/>
        <v>258</v>
      </c>
      <c r="I171" s="12">
        <f t="shared" si="5"/>
        <v>10356.870000000001</v>
      </c>
    </row>
    <row r="172" spans="6:9" x14ac:dyDescent="0.25">
      <c r="F172" s="6">
        <v>259</v>
      </c>
      <c r="G172" s="11">
        <v>8669.42</v>
      </c>
      <c r="H172">
        <f t="shared" si="4"/>
        <v>259</v>
      </c>
      <c r="I172" s="12">
        <f t="shared" si="5"/>
        <v>8669.42</v>
      </c>
    </row>
    <row r="173" spans="6:9" x14ac:dyDescent="0.25">
      <c r="F173" s="6">
        <v>261</v>
      </c>
      <c r="G173" s="11">
        <v>2017.08</v>
      </c>
      <c r="H173">
        <f t="shared" si="4"/>
        <v>261</v>
      </c>
      <c r="I173" s="12">
        <f t="shared" si="5"/>
        <v>2017.08</v>
      </c>
    </row>
    <row r="174" spans="6:9" x14ac:dyDescent="0.25">
      <c r="F174" s="6">
        <v>262</v>
      </c>
      <c r="G174" s="11">
        <v>9859.49</v>
      </c>
      <c r="H174">
        <f t="shared" si="4"/>
        <v>262</v>
      </c>
      <c r="I174" s="12">
        <f t="shared" si="5"/>
        <v>9859.49</v>
      </c>
    </row>
    <row r="175" spans="6:9" x14ac:dyDescent="0.25">
      <c r="F175" s="6">
        <v>263</v>
      </c>
      <c r="G175" s="11">
        <v>8787.7800000000007</v>
      </c>
      <c r="H175">
        <f t="shared" si="4"/>
        <v>263</v>
      </c>
      <c r="I175" s="12">
        <f t="shared" si="5"/>
        <v>8787.7800000000007</v>
      </c>
    </row>
    <row r="176" spans="6:9" x14ac:dyDescent="0.25">
      <c r="F176" s="6">
        <v>264</v>
      </c>
      <c r="G176" s="11">
        <v>4003.23</v>
      </c>
      <c r="H176">
        <f t="shared" si="4"/>
        <v>264</v>
      </c>
      <c r="I176" s="12">
        <f t="shared" si="5"/>
        <v>4003.23</v>
      </c>
    </row>
    <row r="177" spans="6:9" x14ac:dyDescent="0.25">
      <c r="F177" s="6">
        <v>266</v>
      </c>
      <c r="G177" s="11">
        <v>4866.09</v>
      </c>
      <c r="H177">
        <f t="shared" si="4"/>
        <v>266</v>
      </c>
      <c r="I177" s="12">
        <f t="shared" si="5"/>
        <v>4866.09</v>
      </c>
    </row>
    <row r="178" spans="6:9" x14ac:dyDescent="0.25">
      <c r="F178" s="6">
        <v>267</v>
      </c>
      <c r="G178" s="11">
        <v>9600.9599999999991</v>
      </c>
      <c r="H178">
        <f t="shared" si="4"/>
        <v>267</v>
      </c>
      <c r="I178" s="12">
        <f t="shared" si="5"/>
        <v>9600.9599999999991</v>
      </c>
    </row>
    <row r="179" spans="6:9" x14ac:dyDescent="0.25">
      <c r="F179" s="6">
        <v>268</v>
      </c>
      <c r="G179" s="11">
        <v>9960.67</v>
      </c>
      <c r="H179">
        <f t="shared" si="4"/>
        <v>268</v>
      </c>
      <c r="I179" s="12">
        <f t="shared" si="5"/>
        <v>9960.67</v>
      </c>
    </row>
    <row r="180" spans="6:9" x14ac:dyDescent="0.25">
      <c r="F180" s="6">
        <v>269</v>
      </c>
      <c r="G180" s="11">
        <v>4486.79</v>
      </c>
      <c r="H180">
        <f t="shared" si="4"/>
        <v>269</v>
      </c>
      <c r="I180" s="12">
        <f t="shared" si="5"/>
        <v>4486.79</v>
      </c>
    </row>
    <row r="181" spans="6:9" x14ac:dyDescent="0.25">
      <c r="F181" s="6">
        <v>270</v>
      </c>
      <c r="G181" s="11">
        <v>4400.0600000000004</v>
      </c>
      <c r="H181">
        <f t="shared" si="4"/>
        <v>270</v>
      </c>
      <c r="I181" s="12">
        <f t="shared" si="5"/>
        <v>4400.0600000000004</v>
      </c>
    </row>
    <row r="182" spans="6:9" x14ac:dyDescent="0.25">
      <c r="F182" s="6">
        <v>272</v>
      </c>
      <c r="G182" s="11">
        <v>16494.88</v>
      </c>
      <c r="H182">
        <f t="shared" si="4"/>
        <v>272</v>
      </c>
      <c r="I182" s="12">
        <f t="shared" si="5"/>
        <v>16494.88</v>
      </c>
    </row>
    <row r="183" spans="6:9" x14ac:dyDescent="0.25">
      <c r="F183" s="6">
        <v>273</v>
      </c>
      <c r="G183" s="11">
        <v>5452.34</v>
      </c>
      <c r="H183">
        <f t="shared" si="4"/>
        <v>273</v>
      </c>
      <c r="I183" s="12">
        <f t="shared" si="5"/>
        <v>5452.34</v>
      </c>
    </row>
    <row r="184" spans="6:9" x14ac:dyDescent="0.25">
      <c r="F184" s="6">
        <v>274</v>
      </c>
      <c r="G184" s="11">
        <v>5147.67</v>
      </c>
      <c r="H184">
        <f t="shared" si="4"/>
        <v>274</v>
      </c>
      <c r="I184" s="12">
        <f t="shared" si="5"/>
        <v>5147.67</v>
      </c>
    </row>
    <row r="185" spans="6:9" x14ac:dyDescent="0.25">
      <c r="F185" s="6">
        <v>275</v>
      </c>
      <c r="G185" s="11">
        <v>7385.58</v>
      </c>
      <c r="H185">
        <f t="shared" si="4"/>
        <v>275</v>
      </c>
      <c r="I185" s="12">
        <f t="shared" si="5"/>
        <v>7385.58</v>
      </c>
    </row>
    <row r="186" spans="6:9" x14ac:dyDescent="0.25">
      <c r="F186" s="6">
        <v>276</v>
      </c>
      <c r="G186" s="11">
        <v>19001.23</v>
      </c>
      <c r="H186">
        <f t="shared" si="4"/>
        <v>276</v>
      </c>
      <c r="I186" s="12">
        <f t="shared" si="5"/>
        <v>19001.23</v>
      </c>
    </row>
    <row r="187" spans="6:9" x14ac:dyDescent="0.25">
      <c r="F187" s="6">
        <v>278</v>
      </c>
      <c r="G187" s="11">
        <v>13762.81</v>
      </c>
      <c r="H187">
        <f t="shared" si="4"/>
        <v>278</v>
      </c>
      <c r="I187" s="12">
        <f t="shared" si="5"/>
        <v>13762.81</v>
      </c>
    </row>
    <row r="188" spans="6:9" x14ac:dyDescent="0.25">
      <c r="F188" s="6">
        <v>279</v>
      </c>
      <c r="G188" s="11">
        <v>9897.25</v>
      </c>
      <c r="H188">
        <f t="shared" si="4"/>
        <v>279</v>
      </c>
      <c r="I188" s="12">
        <f t="shared" si="5"/>
        <v>9897.25</v>
      </c>
    </row>
    <row r="189" spans="6:9" x14ac:dyDescent="0.25">
      <c r="F189" s="6">
        <v>280</v>
      </c>
      <c r="G189" s="11">
        <v>6295.63</v>
      </c>
      <c r="H189">
        <f t="shared" si="4"/>
        <v>280</v>
      </c>
      <c r="I189" s="12">
        <f t="shared" si="5"/>
        <v>6295.63</v>
      </c>
    </row>
    <row r="190" spans="6:9" x14ac:dyDescent="0.25">
      <c r="F190" s="6">
        <v>282</v>
      </c>
      <c r="G190" s="11">
        <v>9119.11</v>
      </c>
      <c r="H190">
        <f t="shared" si="4"/>
        <v>282</v>
      </c>
      <c r="I190" s="12">
        <f t="shared" si="5"/>
        <v>9119.11</v>
      </c>
    </row>
    <row r="191" spans="6:9" x14ac:dyDescent="0.25">
      <c r="F191" s="6">
        <v>283</v>
      </c>
      <c r="G191" s="11">
        <v>11986.88</v>
      </c>
      <c r="H191">
        <f t="shared" si="4"/>
        <v>283</v>
      </c>
      <c r="I191" s="12">
        <f t="shared" si="5"/>
        <v>11986.88</v>
      </c>
    </row>
    <row r="192" spans="6:9" x14ac:dyDescent="0.25">
      <c r="F192" s="6">
        <v>284</v>
      </c>
      <c r="G192" s="11">
        <v>5562.73</v>
      </c>
      <c r="H192">
        <f t="shared" si="4"/>
        <v>284</v>
      </c>
      <c r="I192" s="12">
        <f t="shared" si="5"/>
        <v>5562.73</v>
      </c>
    </row>
    <row r="193" spans="6:9" x14ac:dyDescent="0.25">
      <c r="F193" s="6">
        <v>285</v>
      </c>
      <c r="G193" s="11">
        <v>11420.9</v>
      </c>
      <c r="H193">
        <f t="shared" si="4"/>
        <v>285</v>
      </c>
      <c r="I193" s="12">
        <f t="shared" si="5"/>
        <v>11420.9</v>
      </c>
    </row>
    <row r="194" spans="6:9" x14ac:dyDescent="0.25">
      <c r="F194" s="6">
        <v>287</v>
      </c>
      <c r="G194" s="11">
        <v>4233.25</v>
      </c>
      <c r="H194">
        <f t="shared" si="4"/>
        <v>287</v>
      </c>
      <c r="I194" s="12">
        <f t="shared" si="5"/>
        <v>4233.25</v>
      </c>
    </row>
    <row r="195" spans="6:9" x14ac:dyDescent="0.25">
      <c r="F195" s="6">
        <v>289</v>
      </c>
      <c r="G195" s="11">
        <v>6008.62</v>
      </c>
      <c r="H195">
        <f t="shared" si="4"/>
        <v>289</v>
      </c>
      <c r="I195" s="12">
        <f t="shared" si="5"/>
        <v>6008.62</v>
      </c>
    </row>
    <row r="196" spans="6:9" x14ac:dyDescent="0.25">
      <c r="F196" s="6">
        <v>290</v>
      </c>
      <c r="G196" s="11">
        <v>25666</v>
      </c>
      <c r="H196">
        <f t="shared" si="4"/>
        <v>290</v>
      </c>
      <c r="I196" s="12">
        <f t="shared" si="5"/>
        <v>25666</v>
      </c>
    </row>
    <row r="197" spans="6:9" x14ac:dyDescent="0.25">
      <c r="F197" s="6">
        <v>291</v>
      </c>
      <c r="G197" s="11">
        <v>11958.35</v>
      </c>
      <c r="H197">
        <f t="shared" si="4"/>
        <v>291</v>
      </c>
      <c r="I197" s="12">
        <f t="shared" si="5"/>
        <v>11958.35</v>
      </c>
    </row>
    <row r="198" spans="6:9" x14ac:dyDescent="0.25">
      <c r="F198" s="6">
        <v>292</v>
      </c>
      <c r="G198" s="11">
        <v>13718.23</v>
      </c>
      <c r="H198">
        <f t="shared" si="4"/>
        <v>292</v>
      </c>
      <c r="I198" s="12">
        <f t="shared" si="5"/>
        <v>13718.23</v>
      </c>
    </row>
    <row r="199" spans="6:9" x14ac:dyDescent="0.25">
      <c r="F199" s="6">
        <v>293</v>
      </c>
      <c r="G199" s="11">
        <v>4432.8900000000003</v>
      </c>
      <c r="H199">
        <f t="shared" si="4"/>
        <v>293</v>
      </c>
      <c r="I199" s="12">
        <f t="shared" si="5"/>
        <v>4432.8900000000003</v>
      </c>
    </row>
    <row r="200" spans="6:9" x14ac:dyDescent="0.25">
      <c r="F200" s="6">
        <v>295</v>
      </c>
      <c r="G200" s="11">
        <v>10496.84</v>
      </c>
      <c r="H200">
        <f t="shared" si="4"/>
        <v>295</v>
      </c>
      <c r="I200" s="12">
        <f t="shared" si="5"/>
        <v>10496.84</v>
      </c>
    </row>
    <row r="201" spans="6:9" x14ac:dyDescent="0.25">
      <c r="F201" s="6">
        <v>296</v>
      </c>
      <c r="G201" s="11">
        <v>27235.46</v>
      </c>
      <c r="H201">
        <f t="shared" si="4"/>
        <v>296</v>
      </c>
      <c r="I201" s="12">
        <f t="shared" si="5"/>
        <v>27235.46</v>
      </c>
    </row>
    <row r="202" spans="6:9" x14ac:dyDescent="0.25">
      <c r="F202" s="6">
        <v>298</v>
      </c>
      <c r="G202" s="11">
        <v>11174.83</v>
      </c>
      <c r="H202">
        <f t="shared" ref="H202:H265" si="6">F202</f>
        <v>298</v>
      </c>
      <c r="I202" s="12">
        <f t="shared" ref="I202:I265" si="7">G202</f>
        <v>11174.83</v>
      </c>
    </row>
    <row r="203" spans="6:9" x14ac:dyDescent="0.25">
      <c r="F203" s="6">
        <v>301</v>
      </c>
      <c r="G203" s="11">
        <v>19823.580000000002</v>
      </c>
      <c r="H203">
        <f t="shared" si="6"/>
        <v>301</v>
      </c>
      <c r="I203" s="12">
        <f t="shared" si="7"/>
        <v>19823.580000000002</v>
      </c>
    </row>
    <row r="204" spans="6:9" x14ac:dyDescent="0.25">
      <c r="F204" s="6">
        <v>302</v>
      </c>
      <c r="G204" s="11">
        <v>8056.92</v>
      </c>
      <c r="H204">
        <f t="shared" si="6"/>
        <v>302</v>
      </c>
      <c r="I204" s="12">
        <f t="shared" si="7"/>
        <v>8056.92</v>
      </c>
    </row>
    <row r="205" spans="6:9" x14ac:dyDescent="0.25">
      <c r="F205" s="6">
        <v>303</v>
      </c>
      <c r="G205" s="11">
        <v>2426.6999999999998</v>
      </c>
      <c r="H205">
        <f t="shared" si="6"/>
        <v>303</v>
      </c>
      <c r="I205" s="12">
        <f t="shared" si="7"/>
        <v>2426.6999999999998</v>
      </c>
    </row>
    <row r="206" spans="6:9" x14ac:dyDescent="0.25">
      <c r="F206" s="6">
        <v>304</v>
      </c>
      <c r="G206" s="11">
        <v>16045.25</v>
      </c>
      <c r="H206">
        <f t="shared" si="6"/>
        <v>304</v>
      </c>
      <c r="I206" s="12">
        <f t="shared" si="7"/>
        <v>16045.25</v>
      </c>
    </row>
    <row r="207" spans="6:9" x14ac:dyDescent="0.25">
      <c r="F207" s="6">
        <v>305</v>
      </c>
      <c r="G207" s="11">
        <v>22630.21</v>
      </c>
      <c r="H207">
        <f t="shared" si="6"/>
        <v>305</v>
      </c>
      <c r="I207" s="12">
        <f t="shared" si="7"/>
        <v>22630.21</v>
      </c>
    </row>
    <row r="208" spans="6:9" x14ac:dyDescent="0.25">
      <c r="F208" s="6">
        <v>306</v>
      </c>
      <c r="G208" s="11">
        <v>5983.88</v>
      </c>
      <c r="H208">
        <f t="shared" si="6"/>
        <v>306</v>
      </c>
      <c r="I208" s="12">
        <f t="shared" si="7"/>
        <v>5983.88</v>
      </c>
    </row>
    <row r="209" spans="6:9" x14ac:dyDescent="0.25">
      <c r="F209" s="6">
        <v>307</v>
      </c>
      <c r="G209" s="11">
        <v>7637.18</v>
      </c>
      <c r="H209">
        <f t="shared" si="6"/>
        <v>307</v>
      </c>
      <c r="I209" s="12">
        <f t="shared" si="7"/>
        <v>7637.18</v>
      </c>
    </row>
    <row r="210" spans="6:9" x14ac:dyDescent="0.25">
      <c r="F210" s="6">
        <v>309</v>
      </c>
      <c r="G210" s="11">
        <v>12974.8</v>
      </c>
      <c r="H210">
        <f t="shared" si="6"/>
        <v>309</v>
      </c>
      <c r="I210" s="12">
        <f t="shared" si="7"/>
        <v>12974.8</v>
      </c>
    </row>
    <row r="211" spans="6:9" x14ac:dyDescent="0.25">
      <c r="F211" s="6">
        <v>310</v>
      </c>
      <c r="G211" s="11">
        <v>5935.79</v>
      </c>
      <c r="H211">
        <f t="shared" si="6"/>
        <v>310</v>
      </c>
      <c r="I211" s="12">
        <f t="shared" si="7"/>
        <v>5935.79</v>
      </c>
    </row>
    <row r="212" spans="6:9" x14ac:dyDescent="0.25">
      <c r="F212" s="6">
        <v>312</v>
      </c>
      <c r="G212" s="11">
        <v>8310.14</v>
      </c>
      <c r="H212">
        <f t="shared" si="6"/>
        <v>312</v>
      </c>
      <c r="I212" s="12">
        <f t="shared" si="7"/>
        <v>8310.14</v>
      </c>
    </row>
    <row r="213" spans="6:9" x14ac:dyDescent="0.25">
      <c r="F213" s="6">
        <v>313</v>
      </c>
      <c r="G213" s="11">
        <v>7531.22</v>
      </c>
      <c r="H213">
        <f t="shared" si="6"/>
        <v>313</v>
      </c>
      <c r="I213" s="12">
        <f t="shared" si="7"/>
        <v>7531.22</v>
      </c>
    </row>
    <row r="214" spans="6:9" x14ac:dyDescent="0.25">
      <c r="F214" s="6">
        <v>314</v>
      </c>
      <c r="G214" s="11">
        <v>7392.48</v>
      </c>
      <c r="H214">
        <f t="shared" si="6"/>
        <v>314</v>
      </c>
      <c r="I214" s="12">
        <f t="shared" si="7"/>
        <v>7392.48</v>
      </c>
    </row>
    <row r="215" spans="6:9" x14ac:dyDescent="0.25">
      <c r="F215" s="6">
        <v>315</v>
      </c>
      <c r="G215" s="11">
        <v>23119.16</v>
      </c>
      <c r="H215">
        <f t="shared" si="6"/>
        <v>315</v>
      </c>
      <c r="I215" s="12">
        <f t="shared" si="7"/>
        <v>23119.16</v>
      </c>
    </row>
    <row r="216" spans="6:9" x14ac:dyDescent="0.25">
      <c r="F216" s="6">
        <v>316</v>
      </c>
      <c r="G216" s="11">
        <v>20820.5</v>
      </c>
      <c r="H216">
        <f t="shared" si="6"/>
        <v>316</v>
      </c>
      <c r="I216" s="12">
        <f t="shared" si="7"/>
        <v>20820.5</v>
      </c>
    </row>
    <row r="217" spans="6:9" x14ac:dyDescent="0.25">
      <c r="F217" s="6">
        <v>317</v>
      </c>
      <c r="G217" s="11">
        <v>8639.1200000000008</v>
      </c>
      <c r="H217">
        <f t="shared" si="6"/>
        <v>317</v>
      </c>
      <c r="I217" s="12">
        <f t="shared" si="7"/>
        <v>8639.1200000000008</v>
      </c>
    </row>
    <row r="218" spans="6:9" x14ac:dyDescent="0.25">
      <c r="F218" s="6">
        <v>318</v>
      </c>
      <c r="G218" s="11">
        <v>9931.61</v>
      </c>
      <c r="H218">
        <f t="shared" si="6"/>
        <v>318</v>
      </c>
      <c r="I218" s="12">
        <f t="shared" si="7"/>
        <v>9931.61</v>
      </c>
    </row>
    <row r="219" spans="6:9" x14ac:dyDescent="0.25">
      <c r="F219" s="6">
        <v>319</v>
      </c>
      <c r="G219" s="11">
        <v>9531.2000000000007</v>
      </c>
      <c r="H219">
        <f t="shared" si="6"/>
        <v>319</v>
      </c>
      <c r="I219" s="12">
        <f t="shared" si="7"/>
        <v>9531.2000000000007</v>
      </c>
    </row>
    <row r="220" spans="6:9" x14ac:dyDescent="0.25">
      <c r="F220" s="6">
        <v>320</v>
      </c>
      <c r="G220" s="11">
        <v>8433.08</v>
      </c>
      <c r="H220">
        <f t="shared" si="6"/>
        <v>320</v>
      </c>
      <c r="I220" s="12">
        <f t="shared" si="7"/>
        <v>8433.08</v>
      </c>
    </row>
    <row r="221" spans="6:9" x14ac:dyDescent="0.25">
      <c r="F221" s="6">
        <v>321</v>
      </c>
      <c r="G221" s="11">
        <v>5906.37</v>
      </c>
      <c r="H221">
        <f t="shared" si="6"/>
        <v>321</v>
      </c>
      <c r="I221" s="12">
        <f t="shared" si="7"/>
        <v>5906.37</v>
      </c>
    </row>
    <row r="222" spans="6:9" x14ac:dyDescent="0.25">
      <c r="F222" s="6">
        <v>322</v>
      </c>
      <c r="G222" s="11">
        <v>12708.15</v>
      </c>
      <c r="H222">
        <f t="shared" si="6"/>
        <v>322</v>
      </c>
      <c r="I222" s="12">
        <f t="shared" si="7"/>
        <v>12708.15</v>
      </c>
    </row>
    <row r="223" spans="6:9" x14ac:dyDescent="0.25">
      <c r="F223" s="6">
        <v>323</v>
      </c>
      <c r="G223" s="11">
        <v>14595.03</v>
      </c>
      <c r="H223">
        <f t="shared" si="6"/>
        <v>323</v>
      </c>
      <c r="I223" s="12">
        <f t="shared" si="7"/>
        <v>14595.03</v>
      </c>
    </row>
    <row r="224" spans="6:9" x14ac:dyDescent="0.25">
      <c r="F224" s="6">
        <v>324</v>
      </c>
      <c r="G224" s="11">
        <v>5623.25</v>
      </c>
      <c r="H224">
        <f t="shared" si="6"/>
        <v>324</v>
      </c>
      <c r="I224" s="12">
        <f t="shared" si="7"/>
        <v>5623.25</v>
      </c>
    </row>
    <row r="225" spans="6:9" x14ac:dyDescent="0.25">
      <c r="F225" s="6">
        <v>326</v>
      </c>
      <c r="G225" s="11">
        <v>13824.14</v>
      </c>
      <c r="H225">
        <f t="shared" si="6"/>
        <v>326</v>
      </c>
      <c r="I225" s="12">
        <f t="shared" si="7"/>
        <v>13824.14</v>
      </c>
    </row>
    <row r="226" spans="6:9" x14ac:dyDescent="0.25">
      <c r="F226" s="6">
        <v>329</v>
      </c>
      <c r="G226" s="11">
        <v>15956.84</v>
      </c>
      <c r="H226">
        <f t="shared" si="6"/>
        <v>329</v>
      </c>
      <c r="I226" s="12">
        <f t="shared" si="7"/>
        <v>15956.84</v>
      </c>
    </row>
    <row r="227" spans="6:9" x14ac:dyDescent="0.25">
      <c r="F227" s="6">
        <v>331</v>
      </c>
      <c r="G227" s="11">
        <v>7789.73</v>
      </c>
      <c r="H227">
        <f t="shared" si="6"/>
        <v>331</v>
      </c>
      <c r="I227" s="12">
        <f t="shared" si="7"/>
        <v>7789.73</v>
      </c>
    </row>
    <row r="228" spans="6:9" x14ac:dyDescent="0.25">
      <c r="F228" s="6">
        <v>332</v>
      </c>
      <c r="G228" s="11">
        <v>2935.51</v>
      </c>
      <c r="H228">
        <f t="shared" si="6"/>
        <v>332</v>
      </c>
      <c r="I228" s="12">
        <f t="shared" si="7"/>
        <v>2935.51</v>
      </c>
    </row>
    <row r="229" spans="6:9" x14ac:dyDescent="0.25">
      <c r="F229" s="6">
        <v>336</v>
      </c>
      <c r="G229" s="11">
        <v>13978.99</v>
      </c>
      <c r="H229">
        <f t="shared" si="6"/>
        <v>336</v>
      </c>
      <c r="I229" s="12">
        <f t="shared" si="7"/>
        <v>13978.99</v>
      </c>
    </row>
    <row r="230" spans="6:9" x14ac:dyDescent="0.25">
      <c r="F230" s="6">
        <v>337</v>
      </c>
      <c r="G230" s="11">
        <v>9809.7999999999993</v>
      </c>
      <c r="H230">
        <f t="shared" si="6"/>
        <v>337</v>
      </c>
      <c r="I230" s="12">
        <f t="shared" si="7"/>
        <v>9809.7999999999993</v>
      </c>
    </row>
    <row r="231" spans="6:9" x14ac:dyDescent="0.25">
      <c r="F231" s="6">
        <v>338</v>
      </c>
      <c r="G231" s="11">
        <v>9711.49</v>
      </c>
      <c r="H231">
        <f t="shared" si="6"/>
        <v>338</v>
      </c>
      <c r="I231" s="12">
        <f t="shared" si="7"/>
        <v>9711.49</v>
      </c>
    </row>
    <row r="232" spans="6:9" x14ac:dyDescent="0.25">
      <c r="F232" s="6">
        <v>339</v>
      </c>
      <c r="G232" s="11">
        <v>4973.87</v>
      </c>
      <c r="H232">
        <f t="shared" si="6"/>
        <v>339</v>
      </c>
      <c r="I232" s="12">
        <f t="shared" si="7"/>
        <v>4973.87</v>
      </c>
    </row>
    <row r="233" spans="6:9" x14ac:dyDescent="0.25">
      <c r="F233" s="6">
        <v>340</v>
      </c>
      <c r="G233" s="11">
        <v>9353.5499999999993</v>
      </c>
      <c r="H233">
        <f t="shared" si="6"/>
        <v>340</v>
      </c>
      <c r="I233" s="12">
        <f t="shared" si="7"/>
        <v>9353.5499999999993</v>
      </c>
    </row>
    <row r="234" spans="6:9" x14ac:dyDescent="0.25">
      <c r="F234" s="6">
        <v>341</v>
      </c>
      <c r="G234" s="11">
        <v>17736.810000000001</v>
      </c>
      <c r="H234">
        <f t="shared" si="6"/>
        <v>341</v>
      </c>
      <c r="I234" s="12">
        <f t="shared" si="7"/>
        <v>17736.810000000001</v>
      </c>
    </row>
    <row r="235" spans="6:9" x14ac:dyDescent="0.25">
      <c r="F235" s="6">
        <v>342</v>
      </c>
      <c r="G235" s="11">
        <v>3272.06</v>
      </c>
      <c r="H235">
        <f t="shared" si="6"/>
        <v>342</v>
      </c>
      <c r="I235" s="12">
        <f t="shared" si="7"/>
        <v>3272.06</v>
      </c>
    </row>
    <row r="236" spans="6:9" x14ac:dyDescent="0.25">
      <c r="F236" s="6">
        <v>343</v>
      </c>
      <c r="G236" s="11">
        <v>14373.18</v>
      </c>
      <c r="H236">
        <f t="shared" si="6"/>
        <v>343</v>
      </c>
      <c r="I236" s="12">
        <f t="shared" si="7"/>
        <v>14373.18</v>
      </c>
    </row>
    <row r="237" spans="6:9" x14ac:dyDescent="0.25">
      <c r="F237" s="6">
        <v>344</v>
      </c>
      <c r="G237" s="11">
        <v>5039.24</v>
      </c>
      <c r="H237">
        <f t="shared" si="6"/>
        <v>344</v>
      </c>
      <c r="I237" s="12">
        <f t="shared" si="7"/>
        <v>5039.24</v>
      </c>
    </row>
    <row r="238" spans="6:9" x14ac:dyDescent="0.25">
      <c r="F238" s="6">
        <v>345</v>
      </c>
      <c r="G238" s="11">
        <v>8482.65</v>
      </c>
      <c r="H238">
        <f t="shared" si="6"/>
        <v>345</v>
      </c>
      <c r="I238" s="12">
        <f t="shared" si="7"/>
        <v>8482.65</v>
      </c>
    </row>
    <row r="239" spans="6:9" x14ac:dyDescent="0.25">
      <c r="F239" s="6">
        <v>346</v>
      </c>
      <c r="G239" s="11">
        <v>15556.16</v>
      </c>
      <c r="H239">
        <f t="shared" si="6"/>
        <v>346</v>
      </c>
      <c r="I239" s="12">
        <f t="shared" si="7"/>
        <v>15556.16</v>
      </c>
    </row>
    <row r="240" spans="6:9" x14ac:dyDescent="0.25">
      <c r="F240" s="6">
        <v>347</v>
      </c>
      <c r="G240" s="11">
        <v>24425.67</v>
      </c>
      <c r="H240">
        <f t="shared" si="6"/>
        <v>347</v>
      </c>
      <c r="I240" s="12">
        <f t="shared" si="7"/>
        <v>24425.67</v>
      </c>
    </row>
    <row r="241" spans="6:9" x14ac:dyDescent="0.25">
      <c r="F241" s="6">
        <v>350</v>
      </c>
      <c r="G241" s="11">
        <v>3777.28</v>
      </c>
      <c r="H241">
        <f t="shared" si="6"/>
        <v>350</v>
      </c>
      <c r="I241" s="12">
        <f t="shared" si="7"/>
        <v>3777.28</v>
      </c>
    </row>
    <row r="242" spans="6:9" x14ac:dyDescent="0.25">
      <c r="F242" s="6">
        <v>354</v>
      </c>
      <c r="G242" s="11">
        <v>25717.27</v>
      </c>
      <c r="H242">
        <f t="shared" si="6"/>
        <v>354</v>
      </c>
      <c r="I242" s="12">
        <f t="shared" si="7"/>
        <v>25717.27</v>
      </c>
    </row>
    <row r="243" spans="6:9" x14ac:dyDescent="0.25">
      <c r="F243" s="6">
        <v>355</v>
      </c>
      <c r="G243" s="11">
        <v>2599.13</v>
      </c>
      <c r="H243">
        <f t="shared" si="6"/>
        <v>355</v>
      </c>
      <c r="I243" s="12">
        <f t="shared" si="7"/>
        <v>2599.13</v>
      </c>
    </row>
    <row r="244" spans="6:9" x14ac:dyDescent="0.25">
      <c r="F244" s="6">
        <v>357</v>
      </c>
      <c r="G244" s="11">
        <v>14918.79</v>
      </c>
      <c r="H244">
        <f t="shared" si="6"/>
        <v>357</v>
      </c>
      <c r="I244" s="12">
        <f t="shared" si="7"/>
        <v>14918.79</v>
      </c>
    </row>
    <row r="245" spans="6:9" x14ac:dyDescent="0.25">
      <c r="F245" s="6">
        <v>359</v>
      </c>
      <c r="G245" s="11">
        <v>19701.07</v>
      </c>
      <c r="H245">
        <f t="shared" si="6"/>
        <v>359</v>
      </c>
      <c r="I245" s="12">
        <f t="shared" si="7"/>
        <v>19701.07</v>
      </c>
    </row>
    <row r="246" spans="6:9" x14ac:dyDescent="0.25">
      <c r="F246" s="6">
        <v>360</v>
      </c>
      <c r="G246" s="11">
        <v>19214.22</v>
      </c>
      <c r="H246">
        <f t="shared" si="6"/>
        <v>360</v>
      </c>
      <c r="I246" s="12">
        <f t="shared" si="7"/>
        <v>19214.22</v>
      </c>
    </row>
    <row r="247" spans="6:9" x14ac:dyDescent="0.25">
      <c r="F247" s="6">
        <v>361</v>
      </c>
      <c r="G247" s="11">
        <v>2145.5700000000002</v>
      </c>
      <c r="H247">
        <f t="shared" si="6"/>
        <v>361</v>
      </c>
      <c r="I247" s="12">
        <f t="shared" si="7"/>
        <v>2145.5700000000002</v>
      </c>
    </row>
    <row r="248" spans="6:9" x14ac:dyDescent="0.25">
      <c r="F248" s="6">
        <v>363</v>
      </c>
      <c r="G248" s="11">
        <v>4413.29</v>
      </c>
      <c r="H248">
        <f t="shared" si="6"/>
        <v>363</v>
      </c>
      <c r="I248" s="12">
        <f t="shared" si="7"/>
        <v>4413.29</v>
      </c>
    </row>
    <row r="249" spans="6:9" x14ac:dyDescent="0.25">
      <c r="F249" s="6">
        <v>364</v>
      </c>
      <c r="G249" s="11">
        <v>6076.57</v>
      </c>
      <c r="H249">
        <f t="shared" si="6"/>
        <v>364</v>
      </c>
      <c r="I249" s="12">
        <f t="shared" si="7"/>
        <v>6076.57</v>
      </c>
    </row>
    <row r="250" spans="6:9" x14ac:dyDescent="0.25">
      <c r="F250" s="6">
        <v>366</v>
      </c>
      <c r="G250" s="11">
        <v>3056.13</v>
      </c>
      <c r="H250">
        <f t="shared" si="6"/>
        <v>366</v>
      </c>
      <c r="I250" s="12">
        <f t="shared" si="7"/>
        <v>3056.13</v>
      </c>
    </row>
    <row r="251" spans="6:9" x14ac:dyDescent="0.25">
      <c r="F251" s="6">
        <v>367</v>
      </c>
      <c r="G251" s="11">
        <v>2057.84</v>
      </c>
      <c r="H251">
        <f t="shared" si="6"/>
        <v>367</v>
      </c>
      <c r="I251" s="12">
        <f t="shared" si="7"/>
        <v>2057.84</v>
      </c>
    </row>
    <row r="252" spans="6:9" x14ac:dyDescent="0.25">
      <c r="F252" s="6">
        <v>368</v>
      </c>
      <c r="G252" s="11">
        <v>2336.56</v>
      </c>
      <c r="H252">
        <f t="shared" si="6"/>
        <v>368</v>
      </c>
      <c r="I252" s="12">
        <f t="shared" si="7"/>
        <v>2336.56</v>
      </c>
    </row>
    <row r="253" spans="6:9" x14ac:dyDescent="0.25">
      <c r="F253" s="6">
        <v>369</v>
      </c>
      <c r="G253" s="11">
        <v>6188.94</v>
      </c>
      <c r="H253">
        <f t="shared" si="6"/>
        <v>369</v>
      </c>
      <c r="I253" s="12">
        <f t="shared" si="7"/>
        <v>6188.94</v>
      </c>
    </row>
    <row r="254" spans="6:9" x14ac:dyDescent="0.25">
      <c r="F254" s="6">
        <v>370</v>
      </c>
      <c r="G254" s="11">
        <v>3708.85</v>
      </c>
      <c r="H254">
        <f t="shared" si="6"/>
        <v>370</v>
      </c>
      <c r="I254" s="12">
        <f t="shared" si="7"/>
        <v>3708.85</v>
      </c>
    </row>
    <row r="255" spans="6:9" x14ac:dyDescent="0.25">
      <c r="F255" s="6">
        <v>371</v>
      </c>
      <c r="G255" s="11">
        <v>14587.38</v>
      </c>
      <c r="H255">
        <f t="shared" si="6"/>
        <v>371</v>
      </c>
      <c r="I255" s="12">
        <f t="shared" si="7"/>
        <v>14587.38</v>
      </c>
    </row>
    <row r="256" spans="6:9" x14ac:dyDescent="0.25">
      <c r="F256" s="6">
        <v>372</v>
      </c>
      <c r="G256" s="11">
        <v>13474.39</v>
      </c>
      <c r="H256">
        <f t="shared" si="6"/>
        <v>372</v>
      </c>
      <c r="I256" s="12">
        <f t="shared" si="7"/>
        <v>13474.39</v>
      </c>
    </row>
    <row r="257" spans="6:9" x14ac:dyDescent="0.25">
      <c r="F257" s="6">
        <v>373</v>
      </c>
      <c r="G257" s="11">
        <v>9590.9500000000007</v>
      </c>
      <c r="H257">
        <f t="shared" si="6"/>
        <v>373</v>
      </c>
      <c r="I257" s="12">
        <f t="shared" si="7"/>
        <v>9590.9500000000007</v>
      </c>
    </row>
    <row r="258" spans="6:9" x14ac:dyDescent="0.25">
      <c r="F258" s="6">
        <v>374</v>
      </c>
      <c r="G258" s="11">
        <v>15123.95</v>
      </c>
      <c r="H258">
        <f t="shared" si="6"/>
        <v>374</v>
      </c>
      <c r="I258" s="12">
        <f t="shared" si="7"/>
        <v>15123.95</v>
      </c>
    </row>
    <row r="259" spans="6:9" x14ac:dyDescent="0.25">
      <c r="F259" s="6">
        <v>375</v>
      </c>
      <c r="G259" s="11">
        <v>11595.12</v>
      </c>
      <c r="H259">
        <f t="shared" si="6"/>
        <v>375</v>
      </c>
      <c r="I259" s="12">
        <f t="shared" si="7"/>
        <v>11595.12</v>
      </c>
    </row>
    <row r="260" spans="6:9" x14ac:dyDescent="0.25">
      <c r="F260" s="6">
        <v>376</v>
      </c>
      <c r="G260" s="11">
        <v>7571.43</v>
      </c>
      <c r="H260">
        <f t="shared" si="6"/>
        <v>376</v>
      </c>
      <c r="I260" s="12">
        <f t="shared" si="7"/>
        <v>7571.43</v>
      </c>
    </row>
    <row r="261" spans="6:9" x14ac:dyDescent="0.25">
      <c r="F261" s="6">
        <v>377</v>
      </c>
      <c r="G261" s="11">
        <v>13326.26</v>
      </c>
      <c r="H261">
        <f t="shared" si="6"/>
        <v>377</v>
      </c>
      <c r="I261" s="12">
        <f t="shared" si="7"/>
        <v>13326.26</v>
      </c>
    </row>
    <row r="262" spans="6:9" x14ac:dyDescent="0.25">
      <c r="F262" s="6">
        <v>378</v>
      </c>
      <c r="G262" s="11">
        <v>15336.54</v>
      </c>
      <c r="H262">
        <f t="shared" si="6"/>
        <v>378</v>
      </c>
      <c r="I262" s="12">
        <f t="shared" si="7"/>
        <v>15336.54</v>
      </c>
    </row>
    <row r="263" spans="6:9" x14ac:dyDescent="0.25">
      <c r="F263" s="6">
        <v>379</v>
      </c>
      <c r="G263" s="11">
        <v>8671.99</v>
      </c>
      <c r="H263">
        <f t="shared" si="6"/>
        <v>379</v>
      </c>
      <c r="I263" s="12">
        <f t="shared" si="7"/>
        <v>8671.99</v>
      </c>
    </row>
    <row r="264" spans="6:9" x14ac:dyDescent="0.25">
      <c r="F264" s="6">
        <v>383</v>
      </c>
      <c r="G264" s="11">
        <v>4778.96</v>
      </c>
      <c r="H264">
        <f t="shared" si="6"/>
        <v>383</v>
      </c>
      <c r="I264" s="12">
        <f t="shared" si="7"/>
        <v>4778.96</v>
      </c>
    </row>
    <row r="265" spans="6:9" x14ac:dyDescent="0.25">
      <c r="F265" s="6">
        <v>384</v>
      </c>
      <c r="G265" s="11">
        <v>4490.5600000000004</v>
      </c>
      <c r="H265">
        <f t="shared" si="6"/>
        <v>384</v>
      </c>
      <c r="I265" s="12">
        <f t="shared" si="7"/>
        <v>4490.5600000000004</v>
      </c>
    </row>
    <row r="266" spans="6:9" x14ac:dyDescent="0.25">
      <c r="F266" s="6">
        <v>385</v>
      </c>
      <c r="G266" s="11">
        <v>14274.24</v>
      </c>
      <c r="H266">
        <f t="shared" ref="H266:H329" si="8">F266</f>
        <v>385</v>
      </c>
      <c r="I266" s="12">
        <f t="shared" ref="I266:I329" si="9">G266</f>
        <v>14274.24</v>
      </c>
    </row>
    <row r="267" spans="6:9" x14ac:dyDescent="0.25">
      <c r="F267" s="6">
        <v>386</v>
      </c>
      <c r="G267" s="11">
        <v>13420.81</v>
      </c>
      <c r="H267">
        <f t="shared" si="8"/>
        <v>386</v>
      </c>
      <c r="I267" s="12">
        <f t="shared" si="9"/>
        <v>13420.81</v>
      </c>
    </row>
    <row r="268" spans="6:9" x14ac:dyDescent="0.25">
      <c r="F268" s="6">
        <v>387</v>
      </c>
      <c r="G268" s="11">
        <v>4922.24</v>
      </c>
      <c r="H268">
        <f t="shared" si="8"/>
        <v>387</v>
      </c>
      <c r="I268" s="12">
        <f t="shared" si="9"/>
        <v>4922.24</v>
      </c>
    </row>
    <row r="269" spans="6:9" x14ac:dyDescent="0.25">
      <c r="F269" s="6">
        <v>388</v>
      </c>
      <c r="G269" s="11">
        <v>15226.74</v>
      </c>
      <c r="H269">
        <f t="shared" si="8"/>
        <v>388</v>
      </c>
      <c r="I269" s="12">
        <f t="shared" si="9"/>
        <v>15226.74</v>
      </c>
    </row>
    <row r="270" spans="6:9" x14ac:dyDescent="0.25">
      <c r="F270" s="6">
        <v>389</v>
      </c>
      <c r="G270" s="11">
        <v>3359.32</v>
      </c>
      <c r="H270">
        <f t="shared" si="8"/>
        <v>389</v>
      </c>
      <c r="I270" s="12">
        <f t="shared" si="9"/>
        <v>3359.32</v>
      </c>
    </row>
    <row r="271" spans="6:9" x14ac:dyDescent="0.25">
      <c r="F271" s="6">
        <v>390</v>
      </c>
      <c r="G271" s="11">
        <v>15362.42</v>
      </c>
      <c r="H271">
        <f t="shared" si="8"/>
        <v>390</v>
      </c>
      <c r="I271" s="12">
        <f t="shared" si="9"/>
        <v>15362.42</v>
      </c>
    </row>
    <row r="272" spans="6:9" x14ac:dyDescent="0.25">
      <c r="F272" s="6">
        <v>391</v>
      </c>
      <c r="G272" s="11">
        <v>6720.58</v>
      </c>
      <c r="H272">
        <f t="shared" si="8"/>
        <v>391</v>
      </c>
      <c r="I272" s="12">
        <f t="shared" si="9"/>
        <v>6720.58</v>
      </c>
    </row>
    <row r="273" spans="6:9" x14ac:dyDescent="0.25">
      <c r="F273" s="6">
        <v>393</v>
      </c>
      <c r="G273" s="11">
        <v>5405.19</v>
      </c>
      <c r="H273">
        <f t="shared" si="8"/>
        <v>393</v>
      </c>
      <c r="I273" s="12">
        <f t="shared" si="9"/>
        <v>5405.19</v>
      </c>
    </row>
    <row r="274" spans="6:9" x14ac:dyDescent="0.25">
      <c r="F274" s="6">
        <v>394</v>
      </c>
      <c r="G274" s="11">
        <v>32066.35</v>
      </c>
      <c r="H274">
        <f t="shared" si="8"/>
        <v>394</v>
      </c>
      <c r="I274" s="12">
        <f t="shared" si="9"/>
        <v>32066.35</v>
      </c>
    </row>
    <row r="275" spans="6:9" x14ac:dyDescent="0.25">
      <c r="F275" s="6">
        <v>395</v>
      </c>
      <c r="G275" s="11">
        <v>16014.83</v>
      </c>
      <c r="H275">
        <f t="shared" si="8"/>
        <v>395</v>
      </c>
      <c r="I275" s="12">
        <f t="shared" si="9"/>
        <v>16014.83</v>
      </c>
    </row>
    <row r="276" spans="6:9" x14ac:dyDescent="0.25">
      <c r="F276" s="6">
        <v>396</v>
      </c>
      <c r="G276" s="11">
        <v>16552.21</v>
      </c>
      <c r="H276">
        <f t="shared" si="8"/>
        <v>396</v>
      </c>
      <c r="I276" s="12">
        <f t="shared" si="9"/>
        <v>16552.21</v>
      </c>
    </row>
    <row r="277" spans="6:9" x14ac:dyDescent="0.25">
      <c r="F277" s="6">
        <v>397</v>
      </c>
      <c r="G277" s="11">
        <v>8320.69</v>
      </c>
      <c r="H277">
        <f t="shared" si="8"/>
        <v>397</v>
      </c>
      <c r="I277" s="12">
        <f t="shared" si="9"/>
        <v>8320.69</v>
      </c>
    </row>
    <row r="278" spans="6:9" x14ac:dyDescent="0.25">
      <c r="F278" s="6">
        <v>398</v>
      </c>
      <c r="G278" s="11">
        <v>2323.59</v>
      </c>
      <c r="H278">
        <f t="shared" si="8"/>
        <v>398</v>
      </c>
      <c r="I278" s="12">
        <f t="shared" si="9"/>
        <v>2323.59</v>
      </c>
    </row>
    <row r="279" spans="6:9" x14ac:dyDescent="0.25">
      <c r="F279" s="6">
        <v>401</v>
      </c>
      <c r="G279" s="11">
        <v>16157.74</v>
      </c>
      <c r="H279">
        <f t="shared" si="8"/>
        <v>401</v>
      </c>
      <c r="I279" s="12">
        <f t="shared" si="9"/>
        <v>16157.74</v>
      </c>
    </row>
    <row r="280" spans="6:9" x14ac:dyDescent="0.25">
      <c r="F280" s="6">
        <v>402</v>
      </c>
      <c r="G280" s="11">
        <v>7997.27</v>
      </c>
      <c r="H280">
        <f t="shared" si="8"/>
        <v>402</v>
      </c>
      <c r="I280" s="12">
        <f t="shared" si="9"/>
        <v>7997.27</v>
      </c>
    </row>
    <row r="281" spans="6:9" x14ac:dyDescent="0.25">
      <c r="F281" s="6">
        <v>403</v>
      </c>
      <c r="G281" s="11">
        <v>3954.67</v>
      </c>
      <c r="H281">
        <f t="shared" si="8"/>
        <v>403</v>
      </c>
      <c r="I281" s="12">
        <f t="shared" si="9"/>
        <v>3954.67</v>
      </c>
    </row>
    <row r="282" spans="6:9" x14ac:dyDescent="0.25">
      <c r="F282" s="6">
        <v>405</v>
      </c>
      <c r="G282" s="11">
        <v>19839.43</v>
      </c>
      <c r="H282">
        <f t="shared" si="8"/>
        <v>405</v>
      </c>
      <c r="I282" s="12">
        <f t="shared" si="9"/>
        <v>19839.43</v>
      </c>
    </row>
    <row r="283" spans="6:9" x14ac:dyDescent="0.25">
      <c r="F283" s="6">
        <v>406</v>
      </c>
      <c r="G283" s="11">
        <v>5227.59</v>
      </c>
      <c r="H283">
        <f t="shared" si="8"/>
        <v>406</v>
      </c>
      <c r="I283" s="12">
        <f t="shared" si="9"/>
        <v>5227.59</v>
      </c>
    </row>
    <row r="284" spans="6:9" x14ac:dyDescent="0.25">
      <c r="F284" s="6">
        <v>407</v>
      </c>
      <c r="G284" s="11">
        <v>19186.599999999999</v>
      </c>
      <c r="H284">
        <f t="shared" si="8"/>
        <v>407</v>
      </c>
      <c r="I284" s="12">
        <f t="shared" si="9"/>
        <v>19186.599999999999</v>
      </c>
    </row>
    <row r="285" spans="6:9" x14ac:dyDescent="0.25">
      <c r="F285" s="6">
        <v>408</v>
      </c>
      <c r="G285" s="11">
        <v>5584.52</v>
      </c>
      <c r="H285">
        <f t="shared" si="8"/>
        <v>408</v>
      </c>
      <c r="I285" s="12">
        <f t="shared" si="9"/>
        <v>5584.52</v>
      </c>
    </row>
    <row r="286" spans="6:9" x14ac:dyDescent="0.25">
      <c r="F286" s="6">
        <v>409</v>
      </c>
      <c r="G286" s="11">
        <v>13560.2</v>
      </c>
      <c r="H286">
        <f t="shared" si="8"/>
        <v>409</v>
      </c>
      <c r="I286" s="12">
        <f t="shared" si="9"/>
        <v>13560.2</v>
      </c>
    </row>
    <row r="287" spans="6:9" x14ac:dyDescent="0.25">
      <c r="F287" s="6">
        <v>410</v>
      </c>
      <c r="G287" s="11">
        <v>24829.82</v>
      </c>
      <c r="H287">
        <f t="shared" si="8"/>
        <v>410</v>
      </c>
      <c r="I287" s="12">
        <f t="shared" si="9"/>
        <v>24829.82</v>
      </c>
    </row>
    <row r="288" spans="6:9" x14ac:dyDescent="0.25">
      <c r="F288" s="6">
        <v>412</v>
      </c>
      <c r="G288" s="11">
        <v>7699.27</v>
      </c>
      <c r="H288">
        <f t="shared" si="8"/>
        <v>412</v>
      </c>
      <c r="I288" s="12">
        <f t="shared" si="9"/>
        <v>7699.27</v>
      </c>
    </row>
    <row r="289" spans="6:9" x14ac:dyDescent="0.25">
      <c r="F289" s="6">
        <v>413</v>
      </c>
      <c r="G289" s="11">
        <v>17995.400000000001</v>
      </c>
      <c r="H289">
        <f t="shared" si="8"/>
        <v>413</v>
      </c>
      <c r="I289" s="12">
        <f t="shared" si="9"/>
        <v>17995.400000000001</v>
      </c>
    </row>
    <row r="290" spans="6:9" x14ac:dyDescent="0.25">
      <c r="F290" s="6">
        <v>414</v>
      </c>
      <c r="G290" s="11">
        <v>15336.06</v>
      </c>
      <c r="H290">
        <f t="shared" si="8"/>
        <v>414</v>
      </c>
      <c r="I290" s="12">
        <f t="shared" si="9"/>
        <v>15336.06</v>
      </c>
    </row>
    <row r="291" spans="6:9" x14ac:dyDescent="0.25">
      <c r="F291" s="6">
        <v>415</v>
      </c>
      <c r="G291" s="11">
        <v>10131.879999999999</v>
      </c>
      <c r="H291">
        <f t="shared" si="8"/>
        <v>415</v>
      </c>
      <c r="I291" s="12">
        <f t="shared" si="9"/>
        <v>10131.879999999999</v>
      </c>
    </row>
    <row r="292" spans="6:9" x14ac:dyDescent="0.25">
      <c r="F292" s="6">
        <v>419</v>
      </c>
      <c r="G292" s="11">
        <v>3545.89</v>
      </c>
      <c r="H292">
        <f t="shared" si="8"/>
        <v>419</v>
      </c>
      <c r="I292" s="12">
        <f t="shared" si="9"/>
        <v>3545.89</v>
      </c>
    </row>
    <row r="293" spans="6:9" x14ac:dyDescent="0.25">
      <c r="F293" s="6">
        <v>420</v>
      </c>
      <c r="G293" s="11">
        <v>6419.32</v>
      </c>
      <c r="H293">
        <f t="shared" si="8"/>
        <v>420</v>
      </c>
      <c r="I293" s="12">
        <f t="shared" si="9"/>
        <v>6419.32</v>
      </c>
    </row>
    <row r="294" spans="6:9" x14ac:dyDescent="0.25">
      <c r="F294" s="6">
        <v>421</v>
      </c>
      <c r="G294" s="11">
        <v>2841.69</v>
      </c>
      <c r="H294">
        <f t="shared" si="8"/>
        <v>421</v>
      </c>
      <c r="I294" s="12">
        <f t="shared" si="9"/>
        <v>2841.69</v>
      </c>
    </row>
    <row r="295" spans="6:9" x14ac:dyDescent="0.25">
      <c r="F295" s="6">
        <v>422</v>
      </c>
      <c r="G295" s="11">
        <v>9601.94</v>
      </c>
      <c r="H295">
        <f t="shared" si="8"/>
        <v>422</v>
      </c>
      <c r="I295" s="12">
        <f t="shared" si="9"/>
        <v>9601.94</v>
      </c>
    </row>
    <row r="296" spans="6:9" x14ac:dyDescent="0.25">
      <c r="F296" s="6">
        <v>424</v>
      </c>
      <c r="G296" s="11">
        <v>6918.65</v>
      </c>
      <c r="H296">
        <f t="shared" si="8"/>
        <v>424</v>
      </c>
      <c r="I296" s="12">
        <f t="shared" si="9"/>
        <v>6918.65</v>
      </c>
    </row>
    <row r="297" spans="6:9" x14ac:dyDescent="0.25">
      <c r="F297" s="6">
        <v>425</v>
      </c>
      <c r="G297" s="11">
        <v>13787.83</v>
      </c>
      <c r="H297">
        <f t="shared" si="8"/>
        <v>425</v>
      </c>
      <c r="I297" s="12">
        <f t="shared" si="9"/>
        <v>13787.83</v>
      </c>
    </row>
    <row r="298" spans="6:9" x14ac:dyDescent="0.25">
      <c r="F298" s="6">
        <v>426</v>
      </c>
      <c r="G298" s="11">
        <v>8439.65</v>
      </c>
      <c r="H298">
        <f t="shared" si="8"/>
        <v>426</v>
      </c>
      <c r="I298" s="12">
        <f t="shared" si="9"/>
        <v>8439.65</v>
      </c>
    </row>
    <row r="299" spans="6:9" x14ac:dyDescent="0.25">
      <c r="F299" s="6">
        <v>427</v>
      </c>
      <c r="G299" s="11">
        <v>6021.85</v>
      </c>
      <c r="H299">
        <f t="shared" si="8"/>
        <v>427</v>
      </c>
      <c r="I299" s="12">
        <f t="shared" si="9"/>
        <v>6021.85</v>
      </c>
    </row>
    <row r="300" spans="6:9" x14ac:dyDescent="0.25">
      <c r="F300" s="6">
        <v>428</v>
      </c>
      <c r="G300" s="11">
        <v>9269.51</v>
      </c>
      <c r="H300">
        <f t="shared" si="8"/>
        <v>428</v>
      </c>
      <c r="I300" s="12">
        <f t="shared" si="9"/>
        <v>9269.51</v>
      </c>
    </row>
    <row r="301" spans="6:9" x14ac:dyDescent="0.25">
      <c r="F301" s="6">
        <v>430</v>
      </c>
      <c r="G301" s="11">
        <v>13351.9</v>
      </c>
      <c r="H301">
        <f t="shared" si="8"/>
        <v>430</v>
      </c>
      <c r="I301" s="12">
        <f t="shared" si="9"/>
        <v>13351.9</v>
      </c>
    </row>
    <row r="302" spans="6:9" x14ac:dyDescent="0.25">
      <c r="F302" s="6">
        <v>431</v>
      </c>
      <c r="G302" s="11">
        <v>4854.76</v>
      </c>
      <c r="H302">
        <f t="shared" si="8"/>
        <v>431</v>
      </c>
      <c r="I302" s="12">
        <f t="shared" si="9"/>
        <v>4854.76</v>
      </c>
    </row>
    <row r="303" spans="6:9" x14ac:dyDescent="0.25">
      <c r="F303" s="6">
        <v>433</v>
      </c>
      <c r="G303" s="11">
        <v>17846.93</v>
      </c>
      <c r="H303">
        <f t="shared" si="8"/>
        <v>433</v>
      </c>
      <c r="I303" s="12">
        <f t="shared" si="9"/>
        <v>17846.93</v>
      </c>
    </row>
    <row r="304" spans="6:9" x14ac:dyDescent="0.25">
      <c r="F304" s="6">
        <v>435</v>
      </c>
      <c r="G304" s="11">
        <v>23414.99</v>
      </c>
      <c r="H304">
        <f t="shared" si="8"/>
        <v>435</v>
      </c>
      <c r="I304" s="12">
        <f t="shared" si="9"/>
        <v>23414.99</v>
      </c>
    </row>
    <row r="305" spans="6:9" x14ac:dyDescent="0.25">
      <c r="F305" s="6">
        <v>437</v>
      </c>
      <c r="G305" s="11">
        <v>9211.58</v>
      </c>
      <c r="H305">
        <f t="shared" si="8"/>
        <v>437</v>
      </c>
      <c r="I305" s="12">
        <f t="shared" si="9"/>
        <v>9211.58</v>
      </c>
    </row>
    <row r="306" spans="6:9" x14ac:dyDescent="0.25">
      <c r="F306" s="6">
        <v>438</v>
      </c>
      <c r="G306" s="11">
        <v>15326.63</v>
      </c>
      <c r="H306">
        <f t="shared" si="8"/>
        <v>438</v>
      </c>
      <c r="I306" s="12">
        <f t="shared" si="9"/>
        <v>15326.63</v>
      </c>
    </row>
    <row r="307" spans="6:9" x14ac:dyDescent="0.25">
      <c r="F307" s="6">
        <v>439</v>
      </c>
      <c r="G307" s="11">
        <v>6133.39</v>
      </c>
      <c r="H307">
        <f t="shared" si="8"/>
        <v>439</v>
      </c>
      <c r="I307" s="12">
        <f t="shared" si="9"/>
        <v>6133.39</v>
      </c>
    </row>
    <row r="308" spans="6:9" x14ac:dyDescent="0.25">
      <c r="F308" s="6">
        <v>442</v>
      </c>
      <c r="G308" s="11">
        <v>12051.92</v>
      </c>
      <c r="H308">
        <f t="shared" si="8"/>
        <v>442</v>
      </c>
      <c r="I308" s="12">
        <f t="shared" si="9"/>
        <v>12051.92</v>
      </c>
    </row>
    <row r="309" spans="6:9" x14ac:dyDescent="0.25">
      <c r="F309" s="6">
        <v>443</v>
      </c>
      <c r="G309" s="11">
        <v>7433.24</v>
      </c>
      <c r="H309">
        <f t="shared" si="8"/>
        <v>443</v>
      </c>
      <c r="I309" s="12">
        <f t="shared" si="9"/>
        <v>7433.24</v>
      </c>
    </row>
    <row r="310" spans="6:9" x14ac:dyDescent="0.25">
      <c r="F310" s="6">
        <v>444</v>
      </c>
      <c r="G310" s="11">
        <v>5539.83</v>
      </c>
      <c r="H310">
        <f t="shared" si="8"/>
        <v>444</v>
      </c>
      <c r="I310" s="12">
        <f t="shared" si="9"/>
        <v>5539.83</v>
      </c>
    </row>
    <row r="311" spans="6:9" x14ac:dyDescent="0.25">
      <c r="F311" s="6">
        <v>445</v>
      </c>
      <c r="G311" s="11">
        <v>6305.29</v>
      </c>
      <c r="H311">
        <f t="shared" si="8"/>
        <v>445</v>
      </c>
      <c r="I311" s="12">
        <f t="shared" si="9"/>
        <v>6305.29</v>
      </c>
    </row>
    <row r="312" spans="6:9" x14ac:dyDescent="0.25">
      <c r="F312" s="6">
        <v>447</v>
      </c>
      <c r="G312" s="11">
        <v>6381.92</v>
      </c>
      <c r="H312">
        <f t="shared" si="8"/>
        <v>447</v>
      </c>
      <c r="I312" s="12">
        <f t="shared" si="9"/>
        <v>6381.92</v>
      </c>
    </row>
    <row r="313" spans="6:9" x14ac:dyDescent="0.25">
      <c r="F313" s="6">
        <v>448</v>
      </c>
      <c r="G313" s="11">
        <v>2968.57</v>
      </c>
      <c r="H313">
        <f t="shared" si="8"/>
        <v>448</v>
      </c>
      <c r="I313" s="12">
        <f t="shared" si="9"/>
        <v>2968.57</v>
      </c>
    </row>
    <row r="314" spans="6:9" x14ac:dyDescent="0.25">
      <c r="F314" s="6">
        <v>449</v>
      </c>
      <c r="G314" s="11">
        <v>5849.58</v>
      </c>
      <c r="H314">
        <f t="shared" si="8"/>
        <v>449</v>
      </c>
      <c r="I314" s="12">
        <f t="shared" si="9"/>
        <v>5849.58</v>
      </c>
    </row>
    <row r="315" spans="6:9" x14ac:dyDescent="0.25">
      <c r="F315" s="6">
        <v>450</v>
      </c>
      <c r="G315" s="11">
        <v>3122.51</v>
      </c>
      <c r="H315">
        <f t="shared" si="8"/>
        <v>450</v>
      </c>
      <c r="I315" s="12">
        <f t="shared" si="9"/>
        <v>3122.51</v>
      </c>
    </row>
    <row r="316" spans="6:9" x14ac:dyDescent="0.25">
      <c r="F316" s="6">
        <v>452</v>
      </c>
      <c r="G316" s="11">
        <v>3115.04</v>
      </c>
      <c r="H316">
        <f t="shared" si="8"/>
        <v>452</v>
      </c>
      <c r="I316" s="12">
        <f t="shared" si="9"/>
        <v>3115.04</v>
      </c>
    </row>
    <row r="317" spans="6:9" x14ac:dyDescent="0.25">
      <c r="F317" s="6">
        <v>455</v>
      </c>
      <c r="G317" s="11">
        <v>6985.57</v>
      </c>
      <c r="H317">
        <f t="shared" si="8"/>
        <v>455</v>
      </c>
      <c r="I317" s="12">
        <f t="shared" si="9"/>
        <v>6985.57</v>
      </c>
    </row>
    <row r="318" spans="6:9" x14ac:dyDescent="0.25">
      <c r="F318" s="6">
        <v>456</v>
      </c>
      <c r="G318" s="11">
        <v>4135.4399999999996</v>
      </c>
      <c r="H318">
        <f t="shared" si="8"/>
        <v>456</v>
      </c>
      <c r="I318" s="12">
        <f t="shared" si="9"/>
        <v>4135.4399999999996</v>
      </c>
    </row>
    <row r="319" spans="6:9" x14ac:dyDescent="0.25">
      <c r="F319" s="6">
        <v>457</v>
      </c>
      <c r="G319" s="11">
        <v>9986.08</v>
      </c>
      <c r="H319">
        <f t="shared" si="8"/>
        <v>457</v>
      </c>
      <c r="I319" s="12">
        <f t="shared" si="9"/>
        <v>9986.08</v>
      </c>
    </row>
    <row r="320" spans="6:9" x14ac:dyDescent="0.25">
      <c r="F320" s="6">
        <v>458</v>
      </c>
      <c r="G320" s="11">
        <v>3177.15</v>
      </c>
      <c r="H320">
        <f t="shared" si="8"/>
        <v>458</v>
      </c>
      <c r="I320" s="12">
        <f t="shared" si="9"/>
        <v>3177.15</v>
      </c>
    </row>
    <row r="321" spans="6:9" x14ac:dyDescent="0.25">
      <c r="F321" s="6">
        <v>459</v>
      </c>
      <c r="G321" s="11">
        <v>12086.79</v>
      </c>
      <c r="H321">
        <f t="shared" si="8"/>
        <v>459</v>
      </c>
      <c r="I321" s="12">
        <f t="shared" si="9"/>
        <v>12086.79</v>
      </c>
    </row>
    <row r="322" spans="6:9" x14ac:dyDescent="0.25">
      <c r="F322" s="6">
        <v>460</v>
      </c>
      <c r="G322" s="11">
        <v>2762.91</v>
      </c>
      <c r="H322">
        <f t="shared" si="8"/>
        <v>460</v>
      </c>
      <c r="I322" s="12">
        <f t="shared" si="9"/>
        <v>2762.91</v>
      </c>
    </row>
    <row r="323" spans="6:9" x14ac:dyDescent="0.25">
      <c r="F323" s="6">
        <v>461</v>
      </c>
      <c r="G323" s="11">
        <v>4498.67</v>
      </c>
      <c r="H323">
        <f t="shared" si="8"/>
        <v>461</v>
      </c>
      <c r="I323" s="12">
        <f t="shared" si="9"/>
        <v>4498.67</v>
      </c>
    </row>
    <row r="324" spans="6:9" x14ac:dyDescent="0.25">
      <c r="F324" s="6">
        <v>462</v>
      </c>
      <c r="G324" s="11">
        <v>14502.47</v>
      </c>
      <c r="H324">
        <f t="shared" si="8"/>
        <v>462</v>
      </c>
      <c r="I324" s="12">
        <f t="shared" si="9"/>
        <v>14502.47</v>
      </c>
    </row>
    <row r="325" spans="6:9" x14ac:dyDescent="0.25">
      <c r="F325" s="6">
        <v>463</v>
      </c>
      <c r="G325" s="11">
        <v>5651.94</v>
      </c>
      <c r="H325">
        <f t="shared" si="8"/>
        <v>463</v>
      </c>
      <c r="I325" s="12">
        <f t="shared" si="9"/>
        <v>5651.94</v>
      </c>
    </row>
    <row r="326" spans="6:9" x14ac:dyDescent="0.25">
      <c r="F326" s="6">
        <v>464</v>
      </c>
      <c r="G326" s="11">
        <v>12953.99</v>
      </c>
      <c r="H326">
        <f t="shared" si="8"/>
        <v>464</v>
      </c>
      <c r="I326" s="12">
        <f t="shared" si="9"/>
        <v>12953.99</v>
      </c>
    </row>
    <row r="327" spans="6:9" x14ac:dyDescent="0.25">
      <c r="F327" s="6">
        <v>466</v>
      </c>
      <c r="G327" s="11">
        <v>8081.57</v>
      </c>
      <c r="H327">
        <f t="shared" si="8"/>
        <v>466</v>
      </c>
      <c r="I327" s="12">
        <f t="shared" si="9"/>
        <v>8081.57</v>
      </c>
    </row>
    <row r="328" spans="6:9" x14ac:dyDescent="0.25">
      <c r="F328" s="6">
        <v>467</v>
      </c>
      <c r="G328" s="11">
        <v>8880.83</v>
      </c>
      <c r="H328">
        <f t="shared" si="8"/>
        <v>467</v>
      </c>
      <c r="I328" s="12">
        <f t="shared" si="9"/>
        <v>8880.83</v>
      </c>
    </row>
    <row r="329" spans="6:9" x14ac:dyDescent="0.25">
      <c r="F329" s="6">
        <v>469</v>
      </c>
      <c r="G329" s="11">
        <v>14004.61</v>
      </c>
      <c r="H329">
        <f t="shared" si="8"/>
        <v>469</v>
      </c>
      <c r="I329" s="12">
        <f t="shared" si="9"/>
        <v>14004.61</v>
      </c>
    </row>
    <row r="330" spans="6:9" x14ac:dyDescent="0.25">
      <c r="F330" s="6">
        <v>471</v>
      </c>
      <c r="G330" s="11">
        <v>20828.87</v>
      </c>
      <c r="H330">
        <f t="shared" ref="H330:H393" si="10">F330</f>
        <v>471</v>
      </c>
      <c r="I330" s="12">
        <f t="shared" ref="I330:I393" si="11">G330</f>
        <v>20828.87</v>
      </c>
    </row>
    <row r="331" spans="6:9" x14ac:dyDescent="0.25">
      <c r="F331" s="6">
        <v>472</v>
      </c>
      <c r="G331" s="11">
        <v>5199.8900000000003</v>
      </c>
      <c r="H331">
        <f t="shared" si="10"/>
        <v>472</v>
      </c>
      <c r="I331" s="12">
        <f t="shared" si="11"/>
        <v>5199.8900000000003</v>
      </c>
    </row>
    <row r="332" spans="6:9" x14ac:dyDescent="0.25">
      <c r="F332" s="6">
        <v>473</v>
      </c>
      <c r="G332" s="11">
        <v>7740.41</v>
      </c>
      <c r="H332">
        <f t="shared" si="10"/>
        <v>473</v>
      </c>
      <c r="I332" s="12">
        <f t="shared" si="11"/>
        <v>7740.41</v>
      </c>
    </row>
    <row r="333" spans="6:9" x14ac:dyDescent="0.25">
      <c r="F333" s="6">
        <v>474</v>
      </c>
      <c r="G333" s="11">
        <v>13923.49</v>
      </c>
      <c r="H333">
        <f t="shared" si="10"/>
        <v>474</v>
      </c>
      <c r="I333" s="12">
        <f t="shared" si="11"/>
        <v>13923.49</v>
      </c>
    </row>
    <row r="334" spans="6:9" x14ac:dyDescent="0.25">
      <c r="F334" s="6">
        <v>475</v>
      </c>
      <c r="G334" s="11">
        <v>4281.38</v>
      </c>
      <c r="H334">
        <f t="shared" si="10"/>
        <v>475</v>
      </c>
      <c r="I334" s="12">
        <f t="shared" si="11"/>
        <v>4281.38</v>
      </c>
    </row>
    <row r="335" spans="6:9" x14ac:dyDescent="0.25">
      <c r="F335" s="6">
        <v>476</v>
      </c>
      <c r="G335" s="11">
        <v>8568</v>
      </c>
      <c r="H335">
        <f t="shared" si="10"/>
        <v>476</v>
      </c>
      <c r="I335" s="12">
        <f t="shared" si="11"/>
        <v>8568</v>
      </c>
    </row>
    <row r="336" spans="6:9" x14ac:dyDescent="0.25">
      <c r="F336" s="6">
        <v>478</v>
      </c>
      <c r="G336" s="11">
        <v>9407.02</v>
      </c>
      <c r="H336">
        <f t="shared" si="10"/>
        <v>478</v>
      </c>
      <c r="I336" s="12">
        <f t="shared" si="11"/>
        <v>9407.02</v>
      </c>
    </row>
    <row r="337" spans="6:9" x14ac:dyDescent="0.25">
      <c r="F337" s="6">
        <v>479</v>
      </c>
      <c r="G337" s="11">
        <v>6801.41</v>
      </c>
      <c r="H337">
        <f t="shared" si="10"/>
        <v>479</v>
      </c>
      <c r="I337" s="12">
        <f t="shared" si="11"/>
        <v>6801.41</v>
      </c>
    </row>
    <row r="338" spans="6:9" x14ac:dyDescent="0.25">
      <c r="F338" s="6">
        <v>480</v>
      </c>
      <c r="G338" s="11">
        <v>8790.94</v>
      </c>
      <c r="H338">
        <f t="shared" si="10"/>
        <v>480</v>
      </c>
      <c r="I338" s="12">
        <f t="shared" si="11"/>
        <v>8790.94</v>
      </c>
    </row>
    <row r="339" spans="6:9" x14ac:dyDescent="0.25">
      <c r="F339" s="6">
        <v>481</v>
      </c>
      <c r="G339" s="11">
        <v>7792.24</v>
      </c>
      <c r="H339">
        <f t="shared" si="10"/>
        <v>481</v>
      </c>
      <c r="I339" s="12">
        <f t="shared" si="11"/>
        <v>7792.24</v>
      </c>
    </row>
    <row r="340" spans="6:9" x14ac:dyDescent="0.25">
      <c r="F340" s="6">
        <v>482</v>
      </c>
      <c r="G340" s="11">
        <v>2071.13</v>
      </c>
      <c r="H340">
        <f t="shared" si="10"/>
        <v>482</v>
      </c>
      <c r="I340" s="12">
        <f t="shared" si="11"/>
        <v>2071.13</v>
      </c>
    </row>
    <row r="341" spans="6:9" x14ac:dyDescent="0.25">
      <c r="F341" s="6">
        <v>483</v>
      </c>
      <c r="G341" s="11">
        <v>3137.24</v>
      </c>
      <c r="H341">
        <f t="shared" si="10"/>
        <v>483</v>
      </c>
      <c r="I341" s="12">
        <f t="shared" si="11"/>
        <v>3137.24</v>
      </c>
    </row>
    <row r="342" spans="6:9" x14ac:dyDescent="0.25">
      <c r="F342" s="6">
        <v>484</v>
      </c>
      <c r="G342" s="11">
        <v>3327.57</v>
      </c>
      <c r="H342">
        <f t="shared" si="10"/>
        <v>484</v>
      </c>
      <c r="I342" s="12">
        <f t="shared" si="11"/>
        <v>3327.57</v>
      </c>
    </row>
    <row r="343" spans="6:9" x14ac:dyDescent="0.25">
      <c r="F343" s="6">
        <v>485</v>
      </c>
      <c r="G343" s="11">
        <v>12220.79</v>
      </c>
      <c r="H343">
        <f t="shared" si="10"/>
        <v>485</v>
      </c>
      <c r="I343" s="12">
        <f t="shared" si="11"/>
        <v>12220.79</v>
      </c>
    </row>
    <row r="344" spans="6:9" x14ac:dyDescent="0.25">
      <c r="F344" s="6">
        <v>486</v>
      </c>
      <c r="G344" s="11">
        <v>13865</v>
      </c>
      <c r="H344">
        <f t="shared" si="10"/>
        <v>486</v>
      </c>
      <c r="I344" s="12">
        <f t="shared" si="11"/>
        <v>13865</v>
      </c>
    </row>
    <row r="345" spans="6:9" x14ac:dyDescent="0.25">
      <c r="F345" s="6">
        <v>487</v>
      </c>
      <c r="G345" s="11">
        <v>6529.26</v>
      </c>
      <c r="H345">
        <f t="shared" si="10"/>
        <v>487</v>
      </c>
      <c r="I345" s="12">
        <f t="shared" si="11"/>
        <v>6529.26</v>
      </c>
    </row>
    <row r="346" spans="6:9" x14ac:dyDescent="0.25">
      <c r="F346" s="6">
        <v>489</v>
      </c>
      <c r="G346" s="11">
        <v>7921.57</v>
      </c>
      <c r="H346">
        <f t="shared" si="10"/>
        <v>489</v>
      </c>
      <c r="I346" s="12">
        <f t="shared" si="11"/>
        <v>7921.57</v>
      </c>
    </row>
    <row r="347" spans="6:9" x14ac:dyDescent="0.25">
      <c r="F347" s="6">
        <v>490</v>
      </c>
      <c r="G347" s="11">
        <v>13982.05</v>
      </c>
      <c r="H347">
        <f t="shared" si="10"/>
        <v>490</v>
      </c>
      <c r="I347" s="12">
        <f t="shared" si="11"/>
        <v>13982.05</v>
      </c>
    </row>
    <row r="348" spans="6:9" x14ac:dyDescent="0.25">
      <c r="F348" s="6">
        <v>491</v>
      </c>
      <c r="G348" s="11">
        <v>14146.95</v>
      </c>
      <c r="H348">
        <f t="shared" si="10"/>
        <v>491</v>
      </c>
      <c r="I348" s="12">
        <f t="shared" si="11"/>
        <v>14146.95</v>
      </c>
    </row>
    <row r="349" spans="6:9" x14ac:dyDescent="0.25">
      <c r="F349" s="6">
        <v>492</v>
      </c>
      <c r="G349" s="11">
        <v>13581.88</v>
      </c>
      <c r="H349">
        <f t="shared" si="10"/>
        <v>492</v>
      </c>
      <c r="I349" s="12">
        <f t="shared" si="11"/>
        <v>13581.88</v>
      </c>
    </row>
    <row r="350" spans="6:9" x14ac:dyDescent="0.25">
      <c r="F350" s="6">
        <v>493</v>
      </c>
      <c r="G350" s="11">
        <v>12862.17</v>
      </c>
      <c r="H350">
        <f t="shared" si="10"/>
        <v>493</v>
      </c>
      <c r="I350" s="12">
        <f t="shared" si="11"/>
        <v>12862.17</v>
      </c>
    </row>
    <row r="351" spans="6:9" x14ac:dyDescent="0.25">
      <c r="F351" s="6">
        <v>494</v>
      </c>
      <c r="G351" s="11">
        <v>16685.240000000002</v>
      </c>
      <c r="H351">
        <f t="shared" si="10"/>
        <v>494</v>
      </c>
      <c r="I351" s="12">
        <f t="shared" si="11"/>
        <v>16685.240000000002</v>
      </c>
    </row>
    <row r="352" spans="6:9" x14ac:dyDescent="0.25">
      <c r="F352" s="6">
        <v>495</v>
      </c>
      <c r="G352" s="11">
        <v>3262.03</v>
      </c>
      <c r="H352">
        <f t="shared" si="10"/>
        <v>495</v>
      </c>
      <c r="I352" s="12">
        <f t="shared" si="11"/>
        <v>3262.03</v>
      </c>
    </row>
    <row r="353" spans="6:9" x14ac:dyDescent="0.25">
      <c r="F353" s="6">
        <v>496</v>
      </c>
      <c r="G353" s="11">
        <v>7374.32</v>
      </c>
      <c r="H353">
        <f t="shared" si="10"/>
        <v>496</v>
      </c>
      <c r="I353" s="12">
        <f t="shared" si="11"/>
        <v>7374.32</v>
      </c>
    </row>
    <row r="354" spans="6:9" x14ac:dyDescent="0.25">
      <c r="F354" s="6">
        <v>497</v>
      </c>
      <c r="G354" s="11">
        <v>6203.23</v>
      </c>
      <c r="H354">
        <f t="shared" si="10"/>
        <v>497</v>
      </c>
      <c r="I354" s="12">
        <f t="shared" si="11"/>
        <v>6203.23</v>
      </c>
    </row>
    <row r="355" spans="6:9" x14ac:dyDescent="0.25">
      <c r="F355" s="6">
        <v>498</v>
      </c>
      <c r="G355" s="11">
        <v>9709.5</v>
      </c>
      <c r="H355">
        <f t="shared" si="10"/>
        <v>498</v>
      </c>
      <c r="I355" s="12">
        <f t="shared" si="11"/>
        <v>9709.5</v>
      </c>
    </row>
    <row r="356" spans="6:9" x14ac:dyDescent="0.25">
      <c r="F356" s="6">
        <v>499</v>
      </c>
      <c r="G356" s="11">
        <v>15452.18</v>
      </c>
      <c r="H356">
        <f t="shared" si="10"/>
        <v>499</v>
      </c>
      <c r="I356" s="12">
        <f t="shared" si="11"/>
        <v>15452.18</v>
      </c>
    </row>
    <row r="357" spans="6:9" x14ac:dyDescent="0.25">
      <c r="F357" s="6">
        <v>500</v>
      </c>
      <c r="G357" s="11">
        <v>2835.78</v>
      </c>
      <c r="H357">
        <f t="shared" si="10"/>
        <v>500</v>
      </c>
      <c r="I357" s="12">
        <f t="shared" si="11"/>
        <v>2835.78</v>
      </c>
    </row>
    <row r="358" spans="6:9" x14ac:dyDescent="0.25">
      <c r="F358" s="6">
        <v>501</v>
      </c>
      <c r="G358" s="11">
        <v>6170.93</v>
      </c>
      <c r="H358">
        <f t="shared" si="10"/>
        <v>501</v>
      </c>
      <c r="I358" s="12">
        <f t="shared" si="11"/>
        <v>6170.93</v>
      </c>
    </row>
    <row r="359" spans="6:9" x14ac:dyDescent="0.25">
      <c r="F359" s="6">
        <v>504</v>
      </c>
      <c r="G359" s="11">
        <v>18969.490000000002</v>
      </c>
      <c r="H359">
        <f t="shared" si="10"/>
        <v>504</v>
      </c>
      <c r="I359" s="12">
        <f t="shared" si="11"/>
        <v>18969.490000000002</v>
      </c>
    </row>
    <row r="360" spans="6:9" x14ac:dyDescent="0.25">
      <c r="F360" s="6">
        <v>506</v>
      </c>
      <c r="G360" s="11">
        <v>20799.759999999998</v>
      </c>
      <c r="H360">
        <f t="shared" si="10"/>
        <v>506</v>
      </c>
      <c r="I360" s="12">
        <f t="shared" si="11"/>
        <v>20799.759999999998</v>
      </c>
    </row>
    <row r="361" spans="6:9" x14ac:dyDescent="0.25">
      <c r="F361" s="6">
        <v>507</v>
      </c>
      <c r="G361" s="11">
        <v>23704.89</v>
      </c>
      <c r="H361">
        <f t="shared" si="10"/>
        <v>507</v>
      </c>
      <c r="I361" s="12">
        <f t="shared" si="11"/>
        <v>23704.89</v>
      </c>
    </row>
    <row r="362" spans="6:9" x14ac:dyDescent="0.25">
      <c r="F362" s="6">
        <v>508</v>
      </c>
      <c r="G362" s="11">
        <v>8159.69</v>
      </c>
      <c r="H362">
        <f t="shared" si="10"/>
        <v>508</v>
      </c>
      <c r="I362" s="12">
        <f t="shared" si="11"/>
        <v>8159.69</v>
      </c>
    </row>
    <row r="363" spans="6:9" x14ac:dyDescent="0.25">
      <c r="F363" s="6">
        <v>509</v>
      </c>
      <c r="G363" s="11">
        <v>3011.25</v>
      </c>
      <c r="H363">
        <f t="shared" si="10"/>
        <v>509</v>
      </c>
      <c r="I363" s="12">
        <f t="shared" si="11"/>
        <v>3011.25</v>
      </c>
    </row>
    <row r="364" spans="6:9" x14ac:dyDescent="0.25">
      <c r="F364" s="6">
        <v>511</v>
      </c>
      <c r="G364" s="11">
        <v>23128.04</v>
      </c>
      <c r="H364">
        <f t="shared" si="10"/>
        <v>511</v>
      </c>
      <c r="I364" s="12">
        <f t="shared" si="11"/>
        <v>23128.04</v>
      </c>
    </row>
    <row r="365" spans="6:9" x14ac:dyDescent="0.25">
      <c r="F365" s="6">
        <v>512</v>
      </c>
      <c r="G365" s="11">
        <v>17421.240000000002</v>
      </c>
      <c r="H365">
        <f t="shared" si="10"/>
        <v>512</v>
      </c>
      <c r="I365" s="12">
        <f t="shared" si="11"/>
        <v>17421.240000000002</v>
      </c>
    </row>
    <row r="366" spans="6:9" x14ac:dyDescent="0.25">
      <c r="F366" s="6">
        <v>513</v>
      </c>
      <c r="G366" s="11">
        <v>10696.81</v>
      </c>
      <c r="H366">
        <f t="shared" si="10"/>
        <v>513</v>
      </c>
      <c r="I366" s="12">
        <f t="shared" si="11"/>
        <v>10696.81</v>
      </c>
    </row>
    <row r="367" spans="6:9" x14ac:dyDescent="0.25">
      <c r="F367" s="6">
        <v>516</v>
      </c>
      <c r="G367" s="11">
        <v>13964.6</v>
      </c>
      <c r="H367">
        <f t="shared" si="10"/>
        <v>516</v>
      </c>
      <c r="I367" s="12">
        <f t="shared" si="11"/>
        <v>13964.6</v>
      </c>
    </row>
    <row r="368" spans="6:9" x14ac:dyDescent="0.25">
      <c r="F368" s="6">
        <v>517</v>
      </c>
      <c r="G368" s="11">
        <v>7932.64</v>
      </c>
      <c r="H368">
        <f t="shared" si="10"/>
        <v>517</v>
      </c>
      <c r="I368" s="12">
        <f t="shared" si="11"/>
        <v>7932.64</v>
      </c>
    </row>
    <row r="369" spans="6:9" x14ac:dyDescent="0.25">
      <c r="F369" s="6">
        <v>518</v>
      </c>
      <c r="G369" s="11">
        <v>9321.44</v>
      </c>
      <c r="H369">
        <f t="shared" si="10"/>
        <v>518</v>
      </c>
      <c r="I369" s="12">
        <f t="shared" si="11"/>
        <v>9321.44</v>
      </c>
    </row>
    <row r="370" spans="6:9" x14ac:dyDescent="0.25">
      <c r="F370" s="6">
        <v>519</v>
      </c>
      <c r="G370" s="11">
        <v>28469.7</v>
      </c>
      <c r="H370">
        <f t="shared" si="10"/>
        <v>519</v>
      </c>
      <c r="I370" s="12">
        <f t="shared" si="11"/>
        <v>28469.7</v>
      </c>
    </row>
    <row r="371" spans="6:9" x14ac:dyDescent="0.25">
      <c r="F371" s="6">
        <v>520</v>
      </c>
      <c r="G371" s="11">
        <v>3894.72</v>
      </c>
      <c r="H371">
        <f t="shared" si="10"/>
        <v>520</v>
      </c>
      <c r="I371" s="12">
        <f t="shared" si="11"/>
        <v>3894.72</v>
      </c>
    </row>
    <row r="372" spans="6:9" x14ac:dyDescent="0.25">
      <c r="F372" s="6">
        <v>522</v>
      </c>
      <c r="G372" s="11">
        <v>14463.28</v>
      </c>
      <c r="H372">
        <f t="shared" si="10"/>
        <v>522</v>
      </c>
      <c r="I372" s="12">
        <f t="shared" si="11"/>
        <v>14463.28</v>
      </c>
    </row>
    <row r="373" spans="6:9" x14ac:dyDescent="0.25">
      <c r="F373" s="6">
        <v>525</v>
      </c>
      <c r="G373" s="11">
        <v>22058.97</v>
      </c>
      <c r="H373">
        <f t="shared" si="10"/>
        <v>525</v>
      </c>
      <c r="I373" s="12">
        <f t="shared" si="11"/>
        <v>22058.97</v>
      </c>
    </row>
    <row r="374" spans="6:9" x14ac:dyDescent="0.25">
      <c r="F374" s="6">
        <v>530</v>
      </c>
      <c r="G374" s="11">
        <v>8759.32</v>
      </c>
      <c r="H374">
        <f t="shared" si="10"/>
        <v>530</v>
      </c>
      <c r="I374" s="12">
        <f t="shared" si="11"/>
        <v>8759.32</v>
      </c>
    </row>
    <row r="375" spans="6:9" x14ac:dyDescent="0.25">
      <c r="F375" s="6">
        <v>531</v>
      </c>
      <c r="G375" s="11">
        <v>15504.3</v>
      </c>
      <c r="H375">
        <f t="shared" si="10"/>
        <v>531</v>
      </c>
      <c r="I375" s="12">
        <f t="shared" si="11"/>
        <v>15504.3</v>
      </c>
    </row>
    <row r="376" spans="6:9" x14ac:dyDescent="0.25">
      <c r="F376" s="6">
        <v>534</v>
      </c>
      <c r="G376" s="11">
        <v>3835.13</v>
      </c>
      <c r="H376">
        <f t="shared" si="10"/>
        <v>534</v>
      </c>
      <c r="I376" s="12">
        <f t="shared" si="11"/>
        <v>3835.13</v>
      </c>
    </row>
    <row r="377" spans="6:9" x14ac:dyDescent="0.25">
      <c r="F377" s="6">
        <v>535</v>
      </c>
      <c r="G377" s="11">
        <v>9496.39</v>
      </c>
      <c r="H377">
        <f t="shared" si="10"/>
        <v>535</v>
      </c>
      <c r="I377" s="12">
        <f t="shared" si="11"/>
        <v>9496.39</v>
      </c>
    </row>
    <row r="378" spans="6:9" x14ac:dyDescent="0.25">
      <c r="F378" s="6">
        <v>536</v>
      </c>
      <c r="G378" s="11">
        <v>9458.2199999999993</v>
      </c>
      <c r="H378">
        <f t="shared" si="10"/>
        <v>536</v>
      </c>
      <c r="I378" s="12">
        <f t="shared" si="11"/>
        <v>9458.2199999999993</v>
      </c>
    </row>
    <row r="379" spans="6:9" x14ac:dyDescent="0.25">
      <c r="F379" s="6">
        <v>537</v>
      </c>
      <c r="G379" s="11">
        <v>10711.71</v>
      </c>
      <c r="H379">
        <f t="shared" si="10"/>
        <v>537</v>
      </c>
      <c r="I379" s="12">
        <f t="shared" si="11"/>
        <v>10711.71</v>
      </c>
    </row>
    <row r="380" spans="6:9" x14ac:dyDescent="0.25">
      <c r="F380" s="6">
        <v>538</v>
      </c>
      <c r="G380" s="11">
        <v>9497.2900000000009</v>
      </c>
      <c r="H380">
        <f t="shared" si="10"/>
        <v>538</v>
      </c>
      <c r="I380" s="12">
        <f t="shared" si="11"/>
        <v>9497.2900000000009</v>
      </c>
    </row>
    <row r="381" spans="6:9" x14ac:dyDescent="0.25">
      <c r="F381" s="6">
        <v>539</v>
      </c>
      <c r="G381" s="11">
        <v>11622</v>
      </c>
      <c r="H381">
        <f t="shared" si="10"/>
        <v>539</v>
      </c>
      <c r="I381" s="12">
        <f t="shared" si="11"/>
        <v>11622</v>
      </c>
    </row>
    <row r="382" spans="6:9" x14ac:dyDescent="0.25">
      <c r="F382" s="6">
        <v>540</v>
      </c>
      <c r="G382" s="11">
        <v>16739.16</v>
      </c>
      <c r="H382">
        <f t="shared" si="10"/>
        <v>540</v>
      </c>
      <c r="I382" s="12">
        <f t="shared" si="11"/>
        <v>16739.16</v>
      </c>
    </row>
    <row r="383" spans="6:9" x14ac:dyDescent="0.25">
      <c r="F383" s="6">
        <v>541</v>
      </c>
      <c r="G383" s="11">
        <v>5788.97</v>
      </c>
      <c r="H383">
        <f t="shared" si="10"/>
        <v>541</v>
      </c>
      <c r="I383" s="12">
        <f t="shared" si="11"/>
        <v>5788.97</v>
      </c>
    </row>
    <row r="384" spans="6:9" x14ac:dyDescent="0.25">
      <c r="F384" s="6">
        <v>544</v>
      </c>
      <c r="G384" s="11">
        <v>6314.66</v>
      </c>
      <c r="H384">
        <f t="shared" si="10"/>
        <v>544</v>
      </c>
      <c r="I384" s="12">
        <f t="shared" si="11"/>
        <v>6314.66</v>
      </c>
    </row>
    <row r="385" spans="6:9" x14ac:dyDescent="0.25">
      <c r="F385" s="6">
        <v>545</v>
      </c>
      <c r="G385" s="11">
        <v>9914.9500000000007</v>
      </c>
      <c r="H385">
        <f t="shared" si="10"/>
        <v>545</v>
      </c>
      <c r="I385" s="12">
        <f t="shared" si="11"/>
        <v>9914.9500000000007</v>
      </c>
    </row>
    <row r="386" spans="6:9" x14ac:dyDescent="0.25">
      <c r="F386" s="6">
        <v>547</v>
      </c>
      <c r="G386" s="11">
        <v>3455.24</v>
      </c>
      <c r="H386">
        <f t="shared" si="10"/>
        <v>547</v>
      </c>
      <c r="I386" s="12">
        <f t="shared" si="11"/>
        <v>3455.24</v>
      </c>
    </row>
    <row r="387" spans="6:9" x14ac:dyDescent="0.25">
      <c r="F387" s="6">
        <v>551</v>
      </c>
      <c r="G387" s="11">
        <v>6023.56</v>
      </c>
      <c r="H387">
        <f t="shared" si="10"/>
        <v>551</v>
      </c>
      <c r="I387" s="12">
        <f t="shared" si="11"/>
        <v>6023.56</v>
      </c>
    </row>
    <row r="388" spans="6:9" x14ac:dyDescent="0.25">
      <c r="F388" s="6">
        <v>553</v>
      </c>
      <c r="G388" s="11">
        <v>4281.7700000000004</v>
      </c>
      <c r="H388">
        <f t="shared" si="10"/>
        <v>553</v>
      </c>
      <c r="I388" s="12">
        <f t="shared" si="11"/>
        <v>4281.7700000000004</v>
      </c>
    </row>
    <row r="389" spans="6:9" x14ac:dyDescent="0.25">
      <c r="F389" s="6">
        <v>554</v>
      </c>
      <c r="G389" s="11">
        <v>9943.85</v>
      </c>
      <c r="H389">
        <f t="shared" si="10"/>
        <v>554</v>
      </c>
      <c r="I389" s="12">
        <f t="shared" si="11"/>
        <v>9943.85</v>
      </c>
    </row>
    <row r="390" spans="6:9" x14ac:dyDescent="0.25">
      <c r="F390" s="6">
        <v>555</v>
      </c>
      <c r="G390" s="11">
        <v>4394.07</v>
      </c>
      <c r="H390">
        <f t="shared" si="10"/>
        <v>555</v>
      </c>
      <c r="I390" s="12">
        <f t="shared" si="11"/>
        <v>4394.07</v>
      </c>
    </row>
    <row r="391" spans="6:9" x14ac:dyDescent="0.25">
      <c r="F391" s="6">
        <v>556</v>
      </c>
      <c r="G391" s="11">
        <v>6872.49</v>
      </c>
      <c r="H391">
        <f t="shared" si="10"/>
        <v>556</v>
      </c>
      <c r="I391" s="12">
        <f t="shared" si="11"/>
        <v>6872.49</v>
      </c>
    </row>
    <row r="392" spans="6:9" x14ac:dyDescent="0.25">
      <c r="F392" s="6">
        <v>558</v>
      </c>
      <c r="G392" s="11">
        <v>26356.71</v>
      </c>
      <c r="H392">
        <f t="shared" si="10"/>
        <v>558</v>
      </c>
      <c r="I392" s="12">
        <f t="shared" si="11"/>
        <v>26356.71</v>
      </c>
    </row>
    <row r="393" spans="6:9" x14ac:dyDescent="0.25">
      <c r="F393" s="6">
        <v>559</v>
      </c>
      <c r="G393" s="11">
        <v>2103.4</v>
      </c>
      <c r="H393">
        <f t="shared" si="10"/>
        <v>559</v>
      </c>
      <c r="I393" s="12">
        <f t="shared" si="11"/>
        <v>2103.4</v>
      </c>
    </row>
    <row r="394" spans="6:9" x14ac:dyDescent="0.25">
      <c r="F394" s="6">
        <v>561</v>
      </c>
      <c r="G394" s="11">
        <v>2565.69</v>
      </c>
      <c r="H394">
        <f t="shared" ref="H394:H457" si="12">F394</f>
        <v>561</v>
      </c>
      <c r="I394" s="12">
        <f t="shared" ref="I394:I457" si="13">G394</f>
        <v>2565.69</v>
      </c>
    </row>
    <row r="395" spans="6:9" x14ac:dyDescent="0.25">
      <c r="F395" s="6">
        <v>562</v>
      </c>
      <c r="G395" s="11">
        <v>7697.74</v>
      </c>
      <c r="H395">
        <f t="shared" si="12"/>
        <v>562</v>
      </c>
      <c r="I395" s="12">
        <f t="shared" si="13"/>
        <v>7697.74</v>
      </c>
    </row>
    <row r="396" spans="6:9" x14ac:dyDescent="0.25">
      <c r="F396" s="6">
        <v>563</v>
      </c>
      <c r="G396" s="11">
        <v>9223.07</v>
      </c>
      <c r="H396">
        <f t="shared" si="12"/>
        <v>563</v>
      </c>
      <c r="I396" s="12">
        <f t="shared" si="13"/>
        <v>9223.07</v>
      </c>
    </row>
    <row r="397" spans="6:9" x14ac:dyDescent="0.25">
      <c r="F397" s="6">
        <v>564</v>
      </c>
      <c r="G397" s="11">
        <v>24431.64</v>
      </c>
      <c r="H397">
        <f t="shared" si="12"/>
        <v>564</v>
      </c>
      <c r="I397" s="12">
        <f t="shared" si="13"/>
        <v>24431.64</v>
      </c>
    </row>
    <row r="398" spans="6:9" x14ac:dyDescent="0.25">
      <c r="F398" s="6">
        <v>565</v>
      </c>
      <c r="G398" s="11">
        <v>7847.11</v>
      </c>
      <c r="H398">
        <f t="shared" si="12"/>
        <v>565</v>
      </c>
      <c r="I398" s="12">
        <f t="shared" si="13"/>
        <v>7847.11</v>
      </c>
    </row>
    <row r="399" spans="6:9" x14ac:dyDescent="0.25">
      <c r="F399" s="6">
        <v>566</v>
      </c>
      <c r="G399" s="11">
        <v>6064.11</v>
      </c>
      <c r="H399">
        <f t="shared" si="12"/>
        <v>566</v>
      </c>
      <c r="I399" s="12">
        <f t="shared" si="13"/>
        <v>6064.11</v>
      </c>
    </row>
    <row r="400" spans="6:9" x14ac:dyDescent="0.25">
      <c r="F400" s="6">
        <v>567</v>
      </c>
      <c r="G400" s="11">
        <v>7047.51</v>
      </c>
      <c r="H400">
        <f t="shared" si="12"/>
        <v>567</v>
      </c>
      <c r="I400" s="12">
        <f t="shared" si="13"/>
        <v>7047.51</v>
      </c>
    </row>
    <row r="401" spans="6:9" x14ac:dyDescent="0.25">
      <c r="F401" s="6">
        <v>568</v>
      </c>
      <c r="G401" s="11">
        <v>20053.650000000001</v>
      </c>
      <c r="H401">
        <f t="shared" si="12"/>
        <v>568</v>
      </c>
      <c r="I401" s="12">
        <f t="shared" si="13"/>
        <v>20053.650000000001</v>
      </c>
    </row>
    <row r="402" spans="6:9" x14ac:dyDescent="0.25">
      <c r="F402" s="6">
        <v>569</v>
      </c>
      <c r="G402" s="11">
        <v>8810.6299999999992</v>
      </c>
      <c r="H402">
        <f t="shared" si="12"/>
        <v>569</v>
      </c>
      <c r="I402" s="12">
        <f t="shared" si="13"/>
        <v>8810.6299999999992</v>
      </c>
    </row>
    <row r="403" spans="6:9" x14ac:dyDescent="0.25">
      <c r="F403" s="6">
        <v>571</v>
      </c>
      <c r="G403" s="11">
        <v>6221.24</v>
      </c>
      <c r="H403">
        <f t="shared" si="12"/>
        <v>571</v>
      </c>
      <c r="I403" s="12">
        <f t="shared" si="13"/>
        <v>6221.24</v>
      </c>
    </row>
    <row r="404" spans="6:9" x14ac:dyDescent="0.25">
      <c r="F404" s="6">
        <v>573</v>
      </c>
      <c r="G404" s="11">
        <v>15197.57</v>
      </c>
      <c r="H404">
        <f t="shared" si="12"/>
        <v>573</v>
      </c>
      <c r="I404" s="12">
        <f t="shared" si="13"/>
        <v>15197.57</v>
      </c>
    </row>
    <row r="405" spans="6:9" x14ac:dyDescent="0.25">
      <c r="F405" s="6">
        <v>574</v>
      </c>
      <c r="G405" s="11">
        <v>8175.79</v>
      </c>
      <c r="H405">
        <f t="shared" si="12"/>
        <v>574</v>
      </c>
      <c r="I405" s="12">
        <f t="shared" si="13"/>
        <v>8175.79</v>
      </c>
    </row>
    <row r="406" spans="6:9" x14ac:dyDescent="0.25">
      <c r="F406" s="6">
        <v>575</v>
      </c>
      <c r="G406" s="11">
        <v>4159.79</v>
      </c>
      <c r="H406">
        <f t="shared" si="12"/>
        <v>575</v>
      </c>
      <c r="I406" s="12">
        <f t="shared" si="13"/>
        <v>4159.79</v>
      </c>
    </row>
    <row r="407" spans="6:9" x14ac:dyDescent="0.25">
      <c r="F407" s="6">
        <v>576</v>
      </c>
      <c r="G407" s="11">
        <v>6506.39</v>
      </c>
      <c r="H407">
        <f t="shared" si="12"/>
        <v>576</v>
      </c>
      <c r="I407" s="12">
        <f t="shared" si="13"/>
        <v>6506.39</v>
      </c>
    </row>
    <row r="408" spans="6:9" x14ac:dyDescent="0.25">
      <c r="F408" s="6">
        <v>578</v>
      </c>
      <c r="G408" s="11">
        <v>6835.16</v>
      </c>
      <c r="H408">
        <f t="shared" si="12"/>
        <v>578</v>
      </c>
      <c r="I408" s="12">
        <f t="shared" si="13"/>
        <v>6835.16</v>
      </c>
    </row>
    <row r="409" spans="6:9" x14ac:dyDescent="0.25">
      <c r="F409" s="6">
        <v>579</v>
      </c>
      <c r="G409" s="11">
        <v>15073.71</v>
      </c>
      <c r="H409">
        <f t="shared" si="12"/>
        <v>579</v>
      </c>
      <c r="I409" s="12">
        <f t="shared" si="13"/>
        <v>15073.71</v>
      </c>
    </row>
    <row r="410" spans="6:9" x14ac:dyDescent="0.25">
      <c r="F410" s="6">
        <v>581</v>
      </c>
      <c r="G410" s="11">
        <v>9369.14</v>
      </c>
      <c r="H410">
        <f t="shared" si="12"/>
        <v>581</v>
      </c>
      <c r="I410" s="12">
        <f t="shared" si="13"/>
        <v>9369.14</v>
      </c>
    </row>
    <row r="411" spans="6:9" x14ac:dyDescent="0.25">
      <c r="F411" s="6">
        <v>583</v>
      </c>
      <c r="G411" s="11">
        <v>13217.61</v>
      </c>
      <c r="H411">
        <f t="shared" si="12"/>
        <v>583</v>
      </c>
      <c r="I411" s="12">
        <f t="shared" si="13"/>
        <v>13217.61</v>
      </c>
    </row>
    <row r="412" spans="6:9" x14ac:dyDescent="0.25">
      <c r="F412" s="6">
        <v>584</v>
      </c>
      <c r="G412" s="11">
        <v>7045.51</v>
      </c>
      <c r="H412">
        <f t="shared" si="12"/>
        <v>584</v>
      </c>
      <c r="I412" s="12">
        <f t="shared" si="13"/>
        <v>7045.51</v>
      </c>
    </row>
    <row r="413" spans="6:9" x14ac:dyDescent="0.25">
      <c r="F413" s="6">
        <v>585</v>
      </c>
      <c r="G413" s="11">
        <v>7586.5</v>
      </c>
      <c r="H413">
        <f t="shared" si="12"/>
        <v>585</v>
      </c>
      <c r="I413" s="12">
        <f t="shared" si="13"/>
        <v>7586.5</v>
      </c>
    </row>
    <row r="414" spans="6:9" x14ac:dyDescent="0.25">
      <c r="F414" s="6">
        <v>586</v>
      </c>
      <c r="G414" s="11">
        <v>33033.29</v>
      </c>
      <c r="H414">
        <f t="shared" si="12"/>
        <v>586</v>
      </c>
      <c r="I414" s="12">
        <f t="shared" si="13"/>
        <v>33033.29</v>
      </c>
    </row>
    <row r="415" spans="6:9" x14ac:dyDescent="0.25">
      <c r="F415" s="6">
        <v>588</v>
      </c>
      <c r="G415" s="11">
        <v>4729.76</v>
      </c>
      <c r="H415">
        <f t="shared" si="12"/>
        <v>588</v>
      </c>
      <c r="I415" s="12">
        <f t="shared" si="13"/>
        <v>4729.76</v>
      </c>
    </row>
    <row r="416" spans="6:9" x14ac:dyDescent="0.25">
      <c r="F416" s="6">
        <v>589</v>
      </c>
      <c r="G416" s="11">
        <v>12403.81</v>
      </c>
      <c r="H416">
        <f t="shared" si="12"/>
        <v>589</v>
      </c>
      <c r="I416" s="12">
        <f t="shared" si="13"/>
        <v>12403.81</v>
      </c>
    </row>
    <row r="417" spans="6:9" x14ac:dyDescent="0.25">
      <c r="F417" s="6">
        <v>592</v>
      </c>
      <c r="G417" s="11">
        <v>14752.47</v>
      </c>
      <c r="H417">
        <f t="shared" si="12"/>
        <v>592</v>
      </c>
      <c r="I417" s="12">
        <f t="shared" si="13"/>
        <v>14752.47</v>
      </c>
    </row>
    <row r="418" spans="6:9" x14ac:dyDescent="0.25">
      <c r="F418" s="6">
        <v>593</v>
      </c>
      <c r="G418" s="11">
        <v>4498.4799999999996</v>
      </c>
      <c r="H418">
        <f t="shared" si="12"/>
        <v>593</v>
      </c>
      <c r="I418" s="12">
        <f t="shared" si="13"/>
        <v>4498.4799999999996</v>
      </c>
    </row>
    <row r="419" spans="6:9" x14ac:dyDescent="0.25">
      <c r="F419" s="6">
        <v>594</v>
      </c>
      <c r="G419" s="11">
        <v>12613.39</v>
      </c>
      <c r="H419">
        <f t="shared" si="12"/>
        <v>594</v>
      </c>
      <c r="I419" s="12">
        <f t="shared" si="13"/>
        <v>12613.39</v>
      </c>
    </row>
    <row r="420" spans="6:9" x14ac:dyDescent="0.25">
      <c r="F420" s="6">
        <v>595</v>
      </c>
      <c r="G420" s="11">
        <v>19137.72</v>
      </c>
      <c r="H420">
        <f t="shared" si="12"/>
        <v>595</v>
      </c>
      <c r="I420" s="12">
        <f t="shared" si="13"/>
        <v>19137.72</v>
      </c>
    </row>
    <row r="421" spans="6:9" x14ac:dyDescent="0.25">
      <c r="F421" s="6">
        <v>596</v>
      </c>
      <c r="G421" s="11">
        <v>2819.55</v>
      </c>
      <c r="H421">
        <f t="shared" si="12"/>
        <v>596</v>
      </c>
      <c r="I421" s="12">
        <f t="shared" si="13"/>
        <v>2819.55</v>
      </c>
    </row>
    <row r="422" spans="6:9" x14ac:dyDescent="0.25">
      <c r="F422" s="6">
        <v>597</v>
      </c>
      <c r="G422" s="11">
        <v>3911.88</v>
      </c>
      <c r="H422">
        <f t="shared" si="12"/>
        <v>597</v>
      </c>
      <c r="I422" s="12">
        <f t="shared" si="13"/>
        <v>3911.88</v>
      </c>
    </row>
    <row r="423" spans="6:9" x14ac:dyDescent="0.25">
      <c r="F423" s="6">
        <v>599</v>
      </c>
      <c r="G423" s="11">
        <v>14762.73</v>
      </c>
      <c r="H423">
        <f t="shared" si="12"/>
        <v>599</v>
      </c>
      <c r="I423" s="12">
        <f t="shared" si="13"/>
        <v>14762.73</v>
      </c>
    </row>
    <row r="424" spans="6:9" x14ac:dyDescent="0.25">
      <c r="F424" s="6">
        <v>600</v>
      </c>
      <c r="G424" s="11">
        <v>5515.51</v>
      </c>
      <c r="H424">
        <f t="shared" si="12"/>
        <v>600</v>
      </c>
      <c r="I424" s="12">
        <f t="shared" si="13"/>
        <v>5515.51</v>
      </c>
    </row>
    <row r="425" spans="6:9" x14ac:dyDescent="0.25">
      <c r="F425" s="6">
        <v>601</v>
      </c>
      <c r="G425" s="11">
        <v>4474.6400000000003</v>
      </c>
      <c r="H425">
        <f t="shared" si="12"/>
        <v>601</v>
      </c>
      <c r="I425" s="12">
        <f t="shared" si="13"/>
        <v>4474.6400000000003</v>
      </c>
    </row>
    <row r="426" spans="6:9" x14ac:dyDescent="0.25">
      <c r="F426" s="6">
        <v>603</v>
      </c>
      <c r="G426" s="11">
        <v>9586.4599999999991</v>
      </c>
      <c r="H426">
        <f t="shared" si="12"/>
        <v>603</v>
      </c>
      <c r="I426" s="12">
        <f t="shared" si="13"/>
        <v>9586.4599999999991</v>
      </c>
    </row>
    <row r="427" spans="6:9" x14ac:dyDescent="0.25">
      <c r="F427" s="6">
        <v>604</v>
      </c>
      <c r="G427" s="11">
        <v>14830.31</v>
      </c>
      <c r="H427">
        <f t="shared" si="12"/>
        <v>604</v>
      </c>
      <c r="I427" s="12">
        <f t="shared" si="13"/>
        <v>14830.31</v>
      </c>
    </row>
    <row r="428" spans="6:9" x14ac:dyDescent="0.25">
      <c r="F428" s="6">
        <v>605</v>
      </c>
      <c r="G428" s="11">
        <v>4331.41</v>
      </c>
      <c r="H428">
        <f t="shared" si="12"/>
        <v>605</v>
      </c>
      <c r="I428" s="12">
        <f t="shared" si="13"/>
        <v>4331.41</v>
      </c>
    </row>
    <row r="429" spans="6:9" x14ac:dyDescent="0.25">
      <c r="F429" s="6">
        <v>606</v>
      </c>
      <c r="G429" s="11">
        <v>20057.3</v>
      </c>
      <c r="H429">
        <f t="shared" si="12"/>
        <v>606</v>
      </c>
      <c r="I429" s="12">
        <f t="shared" si="13"/>
        <v>20057.3</v>
      </c>
    </row>
    <row r="430" spans="6:9" x14ac:dyDescent="0.25">
      <c r="F430" s="6">
        <v>608</v>
      </c>
      <c r="G430" s="11">
        <v>18311.07</v>
      </c>
      <c r="H430">
        <f t="shared" si="12"/>
        <v>608</v>
      </c>
      <c r="I430" s="12">
        <f t="shared" si="13"/>
        <v>18311.07</v>
      </c>
    </row>
    <row r="431" spans="6:9" x14ac:dyDescent="0.25">
      <c r="F431" s="6">
        <v>609</v>
      </c>
      <c r="G431" s="11">
        <v>2186.16</v>
      </c>
      <c r="H431">
        <f t="shared" si="12"/>
        <v>609</v>
      </c>
      <c r="I431" s="12">
        <f t="shared" si="13"/>
        <v>2186.16</v>
      </c>
    </row>
    <row r="432" spans="6:9" x14ac:dyDescent="0.25">
      <c r="F432" s="6">
        <v>610</v>
      </c>
      <c r="G432" s="11">
        <v>7608.7</v>
      </c>
      <c r="H432">
        <f t="shared" si="12"/>
        <v>610</v>
      </c>
      <c r="I432" s="12">
        <f t="shared" si="13"/>
        <v>7608.7</v>
      </c>
    </row>
    <row r="433" spans="6:9" x14ac:dyDescent="0.25">
      <c r="F433" s="6">
        <v>611</v>
      </c>
      <c r="G433" s="11">
        <v>12712.53</v>
      </c>
      <c r="H433">
        <f t="shared" si="12"/>
        <v>611</v>
      </c>
      <c r="I433" s="12">
        <f t="shared" si="13"/>
        <v>12712.53</v>
      </c>
    </row>
    <row r="434" spans="6:9" x14ac:dyDescent="0.25">
      <c r="F434" s="6">
        <v>613</v>
      </c>
      <c r="G434" s="11">
        <v>14574.45</v>
      </c>
      <c r="H434">
        <f t="shared" si="12"/>
        <v>613</v>
      </c>
      <c r="I434" s="12">
        <f t="shared" si="13"/>
        <v>14574.45</v>
      </c>
    </row>
    <row r="435" spans="6:9" x14ac:dyDescent="0.25">
      <c r="F435" s="6">
        <v>614</v>
      </c>
      <c r="G435" s="11">
        <v>3097.77</v>
      </c>
      <c r="H435">
        <f t="shared" si="12"/>
        <v>614</v>
      </c>
      <c r="I435" s="12">
        <f t="shared" si="13"/>
        <v>3097.77</v>
      </c>
    </row>
    <row r="436" spans="6:9" x14ac:dyDescent="0.25">
      <c r="F436" s="6">
        <v>615</v>
      </c>
      <c r="G436" s="11">
        <v>10715.75</v>
      </c>
      <c r="H436">
        <f t="shared" si="12"/>
        <v>615</v>
      </c>
      <c r="I436" s="12">
        <f t="shared" si="13"/>
        <v>10715.75</v>
      </c>
    </row>
    <row r="437" spans="6:9" x14ac:dyDescent="0.25">
      <c r="F437" s="6">
        <v>616</v>
      </c>
      <c r="G437" s="11">
        <v>6167.99</v>
      </c>
      <c r="H437">
        <f t="shared" si="12"/>
        <v>616</v>
      </c>
      <c r="I437" s="12">
        <f t="shared" si="13"/>
        <v>6167.99</v>
      </c>
    </row>
    <row r="438" spans="6:9" x14ac:dyDescent="0.25">
      <c r="F438" s="6">
        <v>617</v>
      </c>
      <c r="G438" s="11">
        <v>17735.66</v>
      </c>
      <c r="H438">
        <f t="shared" si="12"/>
        <v>617</v>
      </c>
      <c r="I438" s="12">
        <f t="shared" si="13"/>
        <v>17735.66</v>
      </c>
    </row>
    <row r="439" spans="6:9" x14ac:dyDescent="0.25">
      <c r="F439" s="6">
        <v>618</v>
      </c>
      <c r="G439" s="11">
        <v>19818.07</v>
      </c>
      <c r="H439">
        <f t="shared" si="12"/>
        <v>618</v>
      </c>
      <c r="I439" s="12">
        <f t="shared" si="13"/>
        <v>19818.07</v>
      </c>
    </row>
    <row r="440" spans="6:9" x14ac:dyDescent="0.25">
      <c r="F440" s="6">
        <v>619</v>
      </c>
      <c r="G440" s="11">
        <v>13536.66</v>
      </c>
      <c r="H440">
        <f t="shared" si="12"/>
        <v>619</v>
      </c>
      <c r="I440" s="12">
        <f t="shared" si="13"/>
        <v>13536.66</v>
      </c>
    </row>
    <row r="441" spans="6:9" x14ac:dyDescent="0.25">
      <c r="F441" s="6">
        <v>620</v>
      </c>
      <c r="G441" s="11">
        <v>2269.9699999999998</v>
      </c>
      <c r="H441">
        <f t="shared" si="12"/>
        <v>620</v>
      </c>
      <c r="I441" s="12">
        <f t="shared" si="13"/>
        <v>2269.9699999999998</v>
      </c>
    </row>
    <row r="442" spans="6:9" x14ac:dyDescent="0.25">
      <c r="F442" s="6">
        <v>622</v>
      </c>
      <c r="G442" s="11">
        <v>2043.12</v>
      </c>
      <c r="H442">
        <f t="shared" si="12"/>
        <v>622</v>
      </c>
      <c r="I442" s="12">
        <f t="shared" si="13"/>
        <v>2043.12</v>
      </c>
    </row>
    <row r="443" spans="6:9" x14ac:dyDescent="0.25">
      <c r="F443" s="6">
        <v>626</v>
      </c>
      <c r="G443" s="11">
        <v>7839.31</v>
      </c>
      <c r="H443">
        <f t="shared" si="12"/>
        <v>626</v>
      </c>
      <c r="I443" s="12">
        <f t="shared" si="13"/>
        <v>7839.31</v>
      </c>
    </row>
    <row r="444" spans="6:9" x14ac:dyDescent="0.25">
      <c r="F444" s="6">
        <v>627</v>
      </c>
      <c r="G444" s="11">
        <v>29192.91</v>
      </c>
      <c r="H444">
        <f t="shared" si="12"/>
        <v>627</v>
      </c>
      <c r="I444" s="12">
        <f t="shared" si="13"/>
        <v>29192.91</v>
      </c>
    </row>
    <row r="445" spans="6:9" x14ac:dyDescent="0.25">
      <c r="F445" s="6">
        <v>630</v>
      </c>
      <c r="G445" s="11">
        <v>4141.3100000000004</v>
      </c>
      <c r="H445">
        <f t="shared" si="12"/>
        <v>630</v>
      </c>
      <c r="I445" s="12">
        <f t="shared" si="13"/>
        <v>4141.3100000000004</v>
      </c>
    </row>
    <row r="446" spans="6:9" x14ac:dyDescent="0.25">
      <c r="F446" s="6">
        <v>631</v>
      </c>
      <c r="G446" s="11">
        <v>19130.09</v>
      </c>
      <c r="H446">
        <f t="shared" si="12"/>
        <v>631</v>
      </c>
      <c r="I446" s="12">
        <f t="shared" si="13"/>
        <v>19130.09</v>
      </c>
    </row>
    <row r="447" spans="6:9" x14ac:dyDescent="0.25">
      <c r="F447" s="6">
        <v>633</v>
      </c>
      <c r="G447" s="11">
        <v>2601.7800000000002</v>
      </c>
      <c r="H447">
        <f t="shared" si="12"/>
        <v>633</v>
      </c>
      <c r="I447" s="12">
        <f t="shared" si="13"/>
        <v>2601.7800000000002</v>
      </c>
    </row>
    <row r="448" spans="6:9" x14ac:dyDescent="0.25">
      <c r="F448" s="6">
        <v>634</v>
      </c>
      <c r="G448" s="11">
        <v>18233.55</v>
      </c>
      <c r="H448">
        <f t="shared" si="12"/>
        <v>634</v>
      </c>
      <c r="I448" s="12">
        <f t="shared" si="13"/>
        <v>18233.55</v>
      </c>
    </row>
    <row r="449" spans="6:9" x14ac:dyDescent="0.25">
      <c r="F449" s="6">
        <v>635</v>
      </c>
      <c r="G449" s="11">
        <v>4473.09</v>
      </c>
      <c r="H449">
        <f t="shared" si="12"/>
        <v>635</v>
      </c>
      <c r="I449" s="12">
        <f t="shared" si="13"/>
        <v>4473.09</v>
      </c>
    </row>
    <row r="450" spans="6:9" x14ac:dyDescent="0.25">
      <c r="F450" s="6">
        <v>636</v>
      </c>
      <c r="G450" s="11">
        <v>6241.93</v>
      </c>
      <c r="H450">
        <f t="shared" si="12"/>
        <v>636</v>
      </c>
      <c r="I450" s="12">
        <f t="shared" si="13"/>
        <v>6241.93</v>
      </c>
    </row>
    <row r="451" spans="6:9" x14ac:dyDescent="0.25">
      <c r="F451" s="6">
        <v>639</v>
      </c>
      <c r="G451" s="11">
        <v>9297.49</v>
      </c>
      <c r="H451">
        <f t="shared" si="12"/>
        <v>639</v>
      </c>
      <c r="I451" s="12">
        <f t="shared" si="13"/>
        <v>9297.49</v>
      </c>
    </row>
    <row r="452" spans="6:9" x14ac:dyDescent="0.25">
      <c r="F452" s="6">
        <v>640</v>
      </c>
      <c r="G452" s="11">
        <v>7882.03</v>
      </c>
      <c r="H452">
        <f t="shared" si="12"/>
        <v>640</v>
      </c>
      <c r="I452" s="12">
        <f t="shared" si="13"/>
        <v>7882.03</v>
      </c>
    </row>
    <row r="453" spans="6:9" x14ac:dyDescent="0.25">
      <c r="F453" s="6">
        <v>641</v>
      </c>
      <c r="G453" s="11">
        <v>17385.259999999998</v>
      </c>
      <c r="H453">
        <f t="shared" si="12"/>
        <v>641</v>
      </c>
      <c r="I453" s="12">
        <f t="shared" si="13"/>
        <v>17385.259999999998</v>
      </c>
    </row>
    <row r="454" spans="6:9" x14ac:dyDescent="0.25">
      <c r="F454" s="6">
        <v>643</v>
      </c>
      <c r="G454" s="11">
        <v>9700.9500000000007</v>
      </c>
      <c r="H454">
        <f t="shared" si="12"/>
        <v>643</v>
      </c>
      <c r="I454" s="12">
        <f t="shared" si="13"/>
        <v>9700.9500000000007</v>
      </c>
    </row>
    <row r="455" spans="6:9" x14ac:dyDescent="0.25">
      <c r="F455" s="6">
        <v>644</v>
      </c>
      <c r="G455" s="11">
        <v>2972.84</v>
      </c>
      <c r="H455">
        <f t="shared" si="12"/>
        <v>644</v>
      </c>
      <c r="I455" s="12">
        <f t="shared" si="13"/>
        <v>2972.84</v>
      </c>
    </row>
    <row r="456" spans="6:9" x14ac:dyDescent="0.25">
      <c r="F456" s="6">
        <v>646</v>
      </c>
      <c r="G456" s="11">
        <v>17614.47</v>
      </c>
      <c r="H456">
        <f t="shared" si="12"/>
        <v>646</v>
      </c>
      <c r="I456" s="12">
        <f t="shared" si="13"/>
        <v>17614.47</v>
      </c>
    </row>
    <row r="457" spans="6:9" x14ac:dyDescent="0.25">
      <c r="F457" s="6">
        <v>647</v>
      </c>
      <c r="G457" s="11">
        <v>23413.82</v>
      </c>
      <c r="H457">
        <f t="shared" si="12"/>
        <v>647</v>
      </c>
      <c r="I457" s="12">
        <f t="shared" si="13"/>
        <v>23413.82</v>
      </c>
    </row>
    <row r="458" spans="6:9" x14ac:dyDescent="0.25">
      <c r="F458" s="6">
        <v>648</v>
      </c>
      <c r="G458" s="11">
        <v>3180.07</v>
      </c>
      <c r="H458">
        <f t="shared" ref="H458:H521" si="14">F458</f>
        <v>648</v>
      </c>
      <c r="I458" s="12">
        <f t="shared" ref="I458:I521" si="15">G458</f>
        <v>3180.07</v>
      </c>
    </row>
    <row r="459" spans="6:9" x14ac:dyDescent="0.25">
      <c r="F459" s="6">
        <v>649</v>
      </c>
      <c r="G459" s="11">
        <v>4509.49</v>
      </c>
      <c r="H459">
        <f t="shared" si="14"/>
        <v>649</v>
      </c>
      <c r="I459" s="12">
        <f t="shared" si="15"/>
        <v>4509.49</v>
      </c>
    </row>
    <row r="460" spans="6:9" x14ac:dyDescent="0.25">
      <c r="F460" s="6">
        <v>651</v>
      </c>
      <c r="G460" s="11">
        <v>9510.32</v>
      </c>
      <c r="H460">
        <f t="shared" si="14"/>
        <v>651</v>
      </c>
      <c r="I460" s="12">
        <f t="shared" si="15"/>
        <v>9510.32</v>
      </c>
    </row>
    <row r="461" spans="6:9" x14ac:dyDescent="0.25">
      <c r="F461" s="6">
        <v>653</v>
      </c>
      <c r="G461" s="11">
        <v>5249.1</v>
      </c>
      <c r="H461">
        <f t="shared" si="14"/>
        <v>653</v>
      </c>
      <c r="I461" s="12">
        <f t="shared" si="15"/>
        <v>5249.1</v>
      </c>
    </row>
    <row r="462" spans="6:9" x14ac:dyDescent="0.25">
      <c r="F462" s="6">
        <v>654</v>
      </c>
      <c r="G462" s="11">
        <v>15122.01</v>
      </c>
      <c r="H462">
        <f t="shared" si="14"/>
        <v>654</v>
      </c>
      <c r="I462" s="12">
        <f t="shared" si="15"/>
        <v>15122.01</v>
      </c>
    </row>
    <row r="463" spans="6:9" x14ac:dyDescent="0.25">
      <c r="F463" s="6">
        <v>655</v>
      </c>
      <c r="G463" s="11">
        <v>13875.37</v>
      </c>
      <c r="H463">
        <f t="shared" si="14"/>
        <v>655</v>
      </c>
      <c r="I463" s="12">
        <f t="shared" si="15"/>
        <v>13875.37</v>
      </c>
    </row>
    <row r="464" spans="6:9" x14ac:dyDescent="0.25">
      <c r="F464" s="6">
        <v>656</v>
      </c>
      <c r="G464" s="11">
        <v>8490.1200000000008</v>
      </c>
      <c r="H464">
        <f t="shared" si="14"/>
        <v>656</v>
      </c>
      <c r="I464" s="12">
        <f t="shared" si="15"/>
        <v>8490.1200000000008</v>
      </c>
    </row>
    <row r="465" spans="6:9" x14ac:dyDescent="0.25">
      <c r="F465" s="6">
        <v>657</v>
      </c>
      <c r="G465" s="11">
        <v>5773.97</v>
      </c>
      <c r="H465">
        <f t="shared" si="14"/>
        <v>657</v>
      </c>
      <c r="I465" s="12">
        <f t="shared" si="15"/>
        <v>5773.97</v>
      </c>
    </row>
    <row r="466" spans="6:9" x14ac:dyDescent="0.25">
      <c r="F466" s="6">
        <v>659</v>
      </c>
      <c r="G466" s="11">
        <v>8159.59</v>
      </c>
      <c r="H466">
        <f t="shared" si="14"/>
        <v>659</v>
      </c>
      <c r="I466" s="12">
        <f t="shared" si="15"/>
        <v>8159.59</v>
      </c>
    </row>
    <row r="467" spans="6:9" x14ac:dyDescent="0.25">
      <c r="F467" s="6">
        <v>660</v>
      </c>
      <c r="G467" s="11">
        <v>3852.77</v>
      </c>
      <c r="H467">
        <f t="shared" si="14"/>
        <v>660</v>
      </c>
      <c r="I467" s="12">
        <f t="shared" si="15"/>
        <v>3852.77</v>
      </c>
    </row>
    <row r="468" spans="6:9" x14ac:dyDescent="0.25">
      <c r="F468" s="6">
        <v>661</v>
      </c>
      <c r="G468" s="11">
        <v>12977.14</v>
      </c>
      <c r="H468">
        <f t="shared" si="14"/>
        <v>661</v>
      </c>
      <c r="I468" s="12">
        <f t="shared" si="15"/>
        <v>12977.14</v>
      </c>
    </row>
    <row r="469" spans="6:9" x14ac:dyDescent="0.25">
      <c r="F469" s="6">
        <v>662</v>
      </c>
      <c r="G469" s="11">
        <v>34380.239999999998</v>
      </c>
      <c r="H469">
        <f t="shared" si="14"/>
        <v>662</v>
      </c>
      <c r="I469" s="12">
        <f t="shared" si="15"/>
        <v>34380.239999999998</v>
      </c>
    </row>
    <row r="470" spans="6:9" x14ac:dyDescent="0.25">
      <c r="F470" s="6">
        <v>663</v>
      </c>
      <c r="G470" s="11">
        <v>8702.7199999999993</v>
      </c>
      <c r="H470">
        <f t="shared" si="14"/>
        <v>663</v>
      </c>
      <c r="I470" s="12">
        <f t="shared" si="15"/>
        <v>8702.7199999999993</v>
      </c>
    </row>
    <row r="471" spans="6:9" x14ac:dyDescent="0.25">
      <c r="F471" s="6">
        <v>665</v>
      </c>
      <c r="G471" s="11">
        <v>7747.05</v>
      </c>
      <c r="H471">
        <f t="shared" si="14"/>
        <v>665</v>
      </c>
      <c r="I471" s="12">
        <f t="shared" si="15"/>
        <v>7747.05</v>
      </c>
    </row>
    <row r="472" spans="6:9" x14ac:dyDescent="0.25">
      <c r="F472" s="6">
        <v>666</v>
      </c>
      <c r="G472" s="11">
        <v>5763.85</v>
      </c>
      <c r="H472">
        <f t="shared" si="14"/>
        <v>666</v>
      </c>
      <c r="I472" s="12">
        <f t="shared" si="15"/>
        <v>5763.85</v>
      </c>
    </row>
    <row r="473" spans="6:9" x14ac:dyDescent="0.25">
      <c r="F473" s="6">
        <v>667</v>
      </c>
      <c r="G473" s="11">
        <v>17820.12</v>
      </c>
      <c r="H473">
        <f t="shared" si="14"/>
        <v>667</v>
      </c>
      <c r="I473" s="12">
        <f t="shared" si="15"/>
        <v>17820.12</v>
      </c>
    </row>
    <row r="474" spans="6:9" x14ac:dyDescent="0.25">
      <c r="F474" s="6">
        <v>669</v>
      </c>
      <c r="G474" s="11">
        <v>12170.44</v>
      </c>
      <c r="H474">
        <f t="shared" si="14"/>
        <v>669</v>
      </c>
      <c r="I474" s="12">
        <f t="shared" si="15"/>
        <v>12170.44</v>
      </c>
    </row>
    <row r="475" spans="6:9" x14ac:dyDescent="0.25">
      <c r="F475" s="6">
        <v>670</v>
      </c>
      <c r="G475" s="11">
        <v>12617.72</v>
      </c>
      <c r="H475">
        <f t="shared" si="14"/>
        <v>670</v>
      </c>
      <c r="I475" s="12">
        <f t="shared" si="15"/>
        <v>12617.72</v>
      </c>
    </row>
    <row r="476" spans="6:9" x14ac:dyDescent="0.25">
      <c r="F476" s="6">
        <v>671</v>
      </c>
      <c r="G476" s="11">
        <v>14563.25</v>
      </c>
      <c r="H476">
        <f t="shared" si="14"/>
        <v>671</v>
      </c>
      <c r="I476" s="12">
        <f t="shared" si="15"/>
        <v>14563.25</v>
      </c>
    </row>
    <row r="477" spans="6:9" x14ac:dyDescent="0.25">
      <c r="F477" s="6">
        <v>672</v>
      </c>
      <c r="G477" s="11">
        <v>8641.69</v>
      </c>
      <c r="H477">
        <f t="shared" si="14"/>
        <v>672</v>
      </c>
      <c r="I477" s="12">
        <f t="shared" si="15"/>
        <v>8641.69</v>
      </c>
    </row>
    <row r="478" spans="6:9" x14ac:dyDescent="0.25">
      <c r="F478" s="6">
        <v>673</v>
      </c>
      <c r="G478" s="11">
        <v>25638.560000000001</v>
      </c>
      <c r="H478">
        <f t="shared" si="14"/>
        <v>673</v>
      </c>
      <c r="I478" s="12">
        <f t="shared" si="15"/>
        <v>25638.560000000001</v>
      </c>
    </row>
    <row r="479" spans="6:9" x14ac:dyDescent="0.25">
      <c r="F479" s="6">
        <v>674</v>
      </c>
      <c r="G479" s="11">
        <v>3973.93</v>
      </c>
      <c r="H479">
        <f t="shared" si="14"/>
        <v>674</v>
      </c>
      <c r="I479" s="12">
        <f t="shared" si="15"/>
        <v>3973.93</v>
      </c>
    </row>
    <row r="480" spans="6:9" x14ac:dyDescent="0.25">
      <c r="F480" s="6">
        <v>676</v>
      </c>
      <c r="G480" s="11">
        <v>5992.39</v>
      </c>
      <c r="H480">
        <f t="shared" si="14"/>
        <v>676</v>
      </c>
      <c r="I480" s="12">
        <f t="shared" si="15"/>
        <v>5992.39</v>
      </c>
    </row>
    <row r="481" spans="6:9" x14ac:dyDescent="0.25">
      <c r="F481" s="6">
        <v>679</v>
      </c>
      <c r="G481" s="11">
        <v>6425.87</v>
      </c>
      <c r="H481">
        <f t="shared" si="14"/>
        <v>679</v>
      </c>
      <c r="I481" s="12">
        <f t="shared" si="15"/>
        <v>6425.87</v>
      </c>
    </row>
    <row r="482" spans="6:9" x14ac:dyDescent="0.25">
      <c r="F482" s="6">
        <v>681</v>
      </c>
      <c r="G482" s="11">
        <v>8722.94</v>
      </c>
      <c r="H482">
        <f t="shared" si="14"/>
        <v>681</v>
      </c>
      <c r="I482" s="12">
        <f t="shared" si="15"/>
        <v>8722.94</v>
      </c>
    </row>
    <row r="483" spans="6:9" x14ac:dyDescent="0.25">
      <c r="F483" s="6">
        <v>684</v>
      </c>
      <c r="G483" s="11">
        <v>22618.49</v>
      </c>
      <c r="H483">
        <f t="shared" si="14"/>
        <v>684</v>
      </c>
      <c r="I483" s="12">
        <f t="shared" si="15"/>
        <v>22618.49</v>
      </c>
    </row>
    <row r="484" spans="6:9" x14ac:dyDescent="0.25">
      <c r="F484" s="6">
        <v>685</v>
      </c>
      <c r="G484" s="11">
        <v>2197.46</v>
      </c>
      <c r="H484">
        <f t="shared" si="14"/>
        <v>685</v>
      </c>
      <c r="I484" s="12">
        <f t="shared" si="15"/>
        <v>2197.46</v>
      </c>
    </row>
    <row r="485" spans="6:9" x14ac:dyDescent="0.25">
      <c r="F485" s="6">
        <v>686</v>
      </c>
      <c r="G485" s="11">
        <v>8833.6299999999992</v>
      </c>
      <c r="H485">
        <f t="shared" si="14"/>
        <v>686</v>
      </c>
      <c r="I485" s="12">
        <f t="shared" si="15"/>
        <v>8833.6299999999992</v>
      </c>
    </row>
    <row r="486" spans="6:9" x14ac:dyDescent="0.25">
      <c r="F486" s="6">
        <v>687</v>
      </c>
      <c r="G486" s="11">
        <v>11515.52</v>
      </c>
      <c r="H486">
        <f t="shared" si="14"/>
        <v>687</v>
      </c>
      <c r="I486" s="12">
        <f t="shared" si="15"/>
        <v>11515.52</v>
      </c>
    </row>
    <row r="487" spans="6:9" x14ac:dyDescent="0.25">
      <c r="F487" s="6">
        <v>689</v>
      </c>
      <c r="G487" s="11">
        <v>3650.64</v>
      </c>
      <c r="H487">
        <f t="shared" si="14"/>
        <v>689</v>
      </c>
      <c r="I487" s="12">
        <f t="shared" si="15"/>
        <v>3650.64</v>
      </c>
    </row>
    <row r="488" spans="6:9" x14ac:dyDescent="0.25">
      <c r="F488" s="6">
        <v>690</v>
      </c>
      <c r="G488" s="11">
        <v>8503.9699999999993</v>
      </c>
      <c r="H488">
        <f t="shared" si="14"/>
        <v>690</v>
      </c>
      <c r="I488" s="12">
        <f t="shared" si="15"/>
        <v>8503.9699999999993</v>
      </c>
    </row>
    <row r="489" spans="6:9" x14ac:dyDescent="0.25">
      <c r="F489" s="6">
        <v>692</v>
      </c>
      <c r="G489" s="11">
        <v>4532.37</v>
      </c>
      <c r="H489">
        <f t="shared" si="14"/>
        <v>692</v>
      </c>
      <c r="I489" s="12">
        <f t="shared" si="15"/>
        <v>4532.37</v>
      </c>
    </row>
    <row r="490" spans="6:9" x14ac:dyDescent="0.25">
      <c r="F490" s="6">
        <v>696</v>
      </c>
      <c r="G490" s="11">
        <v>10229.540000000001</v>
      </c>
      <c r="H490">
        <f t="shared" si="14"/>
        <v>696</v>
      </c>
      <c r="I490" s="12">
        <f t="shared" si="15"/>
        <v>10229.540000000001</v>
      </c>
    </row>
    <row r="491" spans="6:9" x14ac:dyDescent="0.25">
      <c r="F491" s="6">
        <v>698</v>
      </c>
      <c r="G491" s="11">
        <v>3758.47</v>
      </c>
      <c r="H491">
        <f t="shared" si="14"/>
        <v>698</v>
      </c>
      <c r="I491" s="12">
        <f t="shared" si="15"/>
        <v>3758.47</v>
      </c>
    </row>
    <row r="492" spans="6:9" x14ac:dyDescent="0.25">
      <c r="F492" s="6">
        <v>699</v>
      </c>
      <c r="G492" s="11">
        <v>7877.61</v>
      </c>
      <c r="H492">
        <f t="shared" si="14"/>
        <v>699</v>
      </c>
      <c r="I492" s="12">
        <f t="shared" si="15"/>
        <v>7877.61</v>
      </c>
    </row>
    <row r="493" spans="6:9" x14ac:dyDescent="0.25">
      <c r="F493" s="6">
        <v>700</v>
      </c>
      <c r="G493" s="11">
        <v>3922.05</v>
      </c>
      <c r="H493">
        <f t="shared" si="14"/>
        <v>700</v>
      </c>
      <c r="I493" s="12">
        <f t="shared" si="15"/>
        <v>3922.05</v>
      </c>
    </row>
    <row r="494" spans="6:9" x14ac:dyDescent="0.25">
      <c r="F494" s="6">
        <v>702</v>
      </c>
      <c r="G494" s="11">
        <v>5105.01</v>
      </c>
      <c r="H494">
        <f t="shared" si="14"/>
        <v>702</v>
      </c>
      <c r="I494" s="12">
        <f t="shared" si="15"/>
        <v>5105.01</v>
      </c>
    </row>
    <row r="495" spans="6:9" x14ac:dyDescent="0.25">
      <c r="F495" s="6">
        <v>705</v>
      </c>
      <c r="G495" s="11">
        <v>5798.03</v>
      </c>
      <c r="H495">
        <f t="shared" si="14"/>
        <v>705</v>
      </c>
      <c r="I495" s="12">
        <f t="shared" si="15"/>
        <v>5798.03</v>
      </c>
    </row>
    <row r="496" spans="6:9" x14ac:dyDescent="0.25">
      <c r="F496" s="6">
        <v>706</v>
      </c>
      <c r="G496" s="11">
        <v>14681.97</v>
      </c>
      <c r="H496">
        <f t="shared" si="14"/>
        <v>706</v>
      </c>
      <c r="I496" s="12">
        <f t="shared" si="15"/>
        <v>14681.97</v>
      </c>
    </row>
    <row r="497" spans="6:9" x14ac:dyDescent="0.25">
      <c r="F497" s="6">
        <v>708</v>
      </c>
      <c r="G497" s="11">
        <v>19329.8</v>
      </c>
      <c r="H497">
        <f t="shared" si="14"/>
        <v>708</v>
      </c>
      <c r="I497" s="12">
        <f t="shared" si="15"/>
        <v>19329.8</v>
      </c>
    </row>
    <row r="498" spans="6:9" x14ac:dyDescent="0.25">
      <c r="F498" s="6">
        <v>709</v>
      </c>
      <c r="G498" s="11">
        <v>21873.01</v>
      </c>
      <c r="H498">
        <f t="shared" si="14"/>
        <v>709</v>
      </c>
      <c r="I498" s="12">
        <f t="shared" si="15"/>
        <v>21873.01</v>
      </c>
    </row>
    <row r="499" spans="6:9" x14ac:dyDescent="0.25">
      <c r="F499" s="6">
        <v>710</v>
      </c>
      <c r="G499" s="11">
        <v>14427.42</v>
      </c>
      <c r="H499">
        <f t="shared" si="14"/>
        <v>710</v>
      </c>
      <c r="I499" s="12">
        <f t="shared" si="15"/>
        <v>14427.42</v>
      </c>
    </row>
    <row r="500" spans="6:9" x14ac:dyDescent="0.25">
      <c r="F500" s="6">
        <v>711</v>
      </c>
      <c r="G500" s="11">
        <v>10220.17</v>
      </c>
      <c r="H500">
        <f t="shared" si="14"/>
        <v>711</v>
      </c>
      <c r="I500" s="12">
        <f t="shared" si="15"/>
        <v>10220.17</v>
      </c>
    </row>
    <row r="501" spans="6:9" x14ac:dyDescent="0.25">
      <c r="F501" s="6">
        <v>712</v>
      </c>
      <c r="G501" s="11">
        <v>4600.33</v>
      </c>
      <c r="H501">
        <f t="shared" si="14"/>
        <v>712</v>
      </c>
      <c r="I501" s="12">
        <f t="shared" si="15"/>
        <v>4600.33</v>
      </c>
    </row>
    <row r="502" spans="6:9" x14ac:dyDescent="0.25">
      <c r="F502" s="6">
        <v>715</v>
      </c>
      <c r="G502" s="11">
        <v>9363.9500000000007</v>
      </c>
      <c r="H502">
        <f t="shared" si="14"/>
        <v>715</v>
      </c>
      <c r="I502" s="12">
        <f t="shared" si="15"/>
        <v>9363.9500000000007</v>
      </c>
    </row>
    <row r="503" spans="6:9" x14ac:dyDescent="0.25">
      <c r="F503" s="6">
        <v>716</v>
      </c>
      <c r="G503" s="11">
        <v>7102.27</v>
      </c>
      <c r="H503">
        <f t="shared" si="14"/>
        <v>716</v>
      </c>
      <c r="I503" s="12">
        <f t="shared" si="15"/>
        <v>7102.27</v>
      </c>
    </row>
    <row r="504" spans="6:9" x14ac:dyDescent="0.25">
      <c r="F504" s="6">
        <v>719</v>
      </c>
      <c r="G504" s="11">
        <v>4687.24</v>
      </c>
      <c r="H504">
        <f t="shared" si="14"/>
        <v>719</v>
      </c>
      <c r="I504" s="12">
        <f t="shared" si="15"/>
        <v>4687.24</v>
      </c>
    </row>
    <row r="505" spans="6:9" x14ac:dyDescent="0.25">
      <c r="F505" s="6">
        <v>720</v>
      </c>
      <c r="G505" s="11">
        <v>3870.9</v>
      </c>
      <c r="H505">
        <f t="shared" si="14"/>
        <v>720</v>
      </c>
      <c r="I505" s="12">
        <f t="shared" si="15"/>
        <v>3870.9</v>
      </c>
    </row>
    <row r="506" spans="6:9" x14ac:dyDescent="0.25">
      <c r="F506" s="6">
        <v>721</v>
      </c>
      <c r="G506" s="11">
        <v>5863.92</v>
      </c>
      <c r="H506">
        <f t="shared" si="14"/>
        <v>721</v>
      </c>
      <c r="I506" s="12">
        <f t="shared" si="15"/>
        <v>5863.92</v>
      </c>
    </row>
    <row r="507" spans="6:9" x14ac:dyDescent="0.25">
      <c r="F507" s="6">
        <v>722</v>
      </c>
      <c r="G507" s="11">
        <v>4146.22</v>
      </c>
      <c r="H507">
        <f t="shared" si="14"/>
        <v>722</v>
      </c>
      <c r="I507" s="12">
        <f t="shared" si="15"/>
        <v>4146.22</v>
      </c>
    </row>
    <row r="508" spans="6:9" x14ac:dyDescent="0.25">
      <c r="F508" s="6">
        <v>723</v>
      </c>
      <c r="G508" s="11">
        <v>4266.1000000000004</v>
      </c>
      <c r="H508">
        <f t="shared" si="14"/>
        <v>723</v>
      </c>
      <c r="I508" s="12">
        <f t="shared" si="15"/>
        <v>4266.1000000000004</v>
      </c>
    </row>
    <row r="509" spans="6:9" x14ac:dyDescent="0.25">
      <c r="F509" s="6">
        <v>726</v>
      </c>
      <c r="G509" s="11">
        <v>3878.78</v>
      </c>
      <c r="H509">
        <f t="shared" si="14"/>
        <v>726</v>
      </c>
      <c r="I509" s="12">
        <f t="shared" si="15"/>
        <v>3878.78</v>
      </c>
    </row>
    <row r="510" spans="6:9" x14ac:dyDescent="0.25">
      <c r="F510" s="6">
        <v>727</v>
      </c>
      <c r="G510" s="11">
        <v>10744.69</v>
      </c>
      <c r="H510">
        <f t="shared" si="14"/>
        <v>727</v>
      </c>
      <c r="I510" s="12">
        <f t="shared" si="15"/>
        <v>10744.69</v>
      </c>
    </row>
    <row r="511" spans="6:9" x14ac:dyDescent="0.25">
      <c r="F511" s="6">
        <v>729</v>
      </c>
      <c r="G511" s="11">
        <v>7472</v>
      </c>
      <c r="H511">
        <f t="shared" si="14"/>
        <v>729</v>
      </c>
      <c r="I511" s="12">
        <f t="shared" si="15"/>
        <v>7472</v>
      </c>
    </row>
    <row r="512" spans="6:9" x14ac:dyDescent="0.25">
      <c r="F512" s="6">
        <v>730</v>
      </c>
      <c r="G512" s="11">
        <v>12320.3</v>
      </c>
      <c r="H512">
        <f t="shared" si="14"/>
        <v>730</v>
      </c>
      <c r="I512" s="12">
        <f t="shared" si="15"/>
        <v>12320.3</v>
      </c>
    </row>
    <row r="513" spans="6:9" x14ac:dyDescent="0.25">
      <c r="F513" s="6">
        <v>732</v>
      </c>
      <c r="G513" s="11">
        <v>6791.68</v>
      </c>
      <c r="H513">
        <f t="shared" si="14"/>
        <v>732</v>
      </c>
      <c r="I513" s="12">
        <f t="shared" si="15"/>
        <v>6791.68</v>
      </c>
    </row>
    <row r="514" spans="6:9" x14ac:dyDescent="0.25">
      <c r="F514" s="6">
        <v>733</v>
      </c>
      <c r="G514" s="11">
        <v>2554.29</v>
      </c>
      <c r="H514">
        <f t="shared" si="14"/>
        <v>733</v>
      </c>
      <c r="I514" s="12">
        <f t="shared" si="15"/>
        <v>2554.29</v>
      </c>
    </row>
    <row r="515" spans="6:9" x14ac:dyDescent="0.25">
      <c r="F515" s="6">
        <v>736</v>
      </c>
      <c r="G515" s="11">
        <v>8920.82</v>
      </c>
      <c r="H515">
        <f t="shared" si="14"/>
        <v>736</v>
      </c>
      <c r="I515" s="12">
        <f t="shared" si="15"/>
        <v>8920.82</v>
      </c>
    </row>
    <row r="516" spans="6:9" x14ac:dyDescent="0.25">
      <c r="F516" s="6">
        <v>737</v>
      </c>
      <c r="G516" s="11">
        <v>18573.490000000002</v>
      </c>
      <c r="H516">
        <f t="shared" si="14"/>
        <v>737</v>
      </c>
      <c r="I516" s="12">
        <f t="shared" si="15"/>
        <v>18573.490000000002</v>
      </c>
    </row>
    <row r="517" spans="6:9" x14ac:dyDescent="0.25">
      <c r="F517" s="6">
        <v>738</v>
      </c>
      <c r="G517" s="11">
        <v>9221.4500000000007</v>
      </c>
      <c r="H517">
        <f t="shared" si="14"/>
        <v>738</v>
      </c>
      <c r="I517" s="12">
        <f t="shared" si="15"/>
        <v>9221.4500000000007</v>
      </c>
    </row>
    <row r="518" spans="6:9" x14ac:dyDescent="0.25">
      <c r="F518" s="6">
        <v>740</v>
      </c>
      <c r="G518" s="11">
        <v>3231.87</v>
      </c>
      <c r="H518">
        <f t="shared" si="14"/>
        <v>740</v>
      </c>
      <c r="I518" s="12">
        <f t="shared" si="15"/>
        <v>3231.87</v>
      </c>
    </row>
    <row r="519" spans="6:9" x14ac:dyDescent="0.25">
      <c r="F519" s="6">
        <v>741</v>
      </c>
      <c r="G519" s="11">
        <v>21628.14</v>
      </c>
      <c r="H519">
        <f t="shared" si="14"/>
        <v>741</v>
      </c>
      <c r="I519" s="12">
        <f t="shared" si="15"/>
        <v>21628.14</v>
      </c>
    </row>
    <row r="520" spans="6:9" x14ac:dyDescent="0.25">
      <c r="F520" s="6">
        <v>743</v>
      </c>
      <c r="G520" s="11">
        <v>15997.97</v>
      </c>
      <c r="H520">
        <f t="shared" si="14"/>
        <v>743</v>
      </c>
      <c r="I520" s="12">
        <f t="shared" si="15"/>
        <v>15997.97</v>
      </c>
    </row>
    <row r="521" spans="6:9" x14ac:dyDescent="0.25">
      <c r="F521" s="6">
        <v>744</v>
      </c>
      <c r="G521" s="11">
        <v>7770.71</v>
      </c>
      <c r="H521">
        <f t="shared" si="14"/>
        <v>744</v>
      </c>
      <c r="I521" s="12">
        <f t="shared" si="15"/>
        <v>7770.71</v>
      </c>
    </row>
    <row r="522" spans="6:9" x14ac:dyDescent="0.25">
      <c r="F522" s="6">
        <v>746</v>
      </c>
      <c r="G522" s="11">
        <v>4261.71</v>
      </c>
      <c r="H522">
        <f t="shared" ref="H522:H585" si="16">F522</f>
        <v>746</v>
      </c>
      <c r="I522" s="12">
        <f t="shared" ref="I522:I585" si="17">G522</f>
        <v>4261.71</v>
      </c>
    </row>
    <row r="523" spans="6:9" x14ac:dyDescent="0.25">
      <c r="F523" s="6">
        <v>747</v>
      </c>
      <c r="G523" s="11">
        <v>7368.96</v>
      </c>
      <c r="H523">
        <f t="shared" si="16"/>
        <v>747</v>
      </c>
      <c r="I523" s="12">
        <f t="shared" si="17"/>
        <v>7368.96</v>
      </c>
    </row>
    <row r="524" spans="6:9" x14ac:dyDescent="0.25">
      <c r="F524" s="6">
        <v>748</v>
      </c>
      <c r="G524" s="11">
        <v>17490.599999999999</v>
      </c>
      <c r="H524">
        <f t="shared" si="16"/>
        <v>748</v>
      </c>
      <c r="I524" s="12">
        <f t="shared" si="17"/>
        <v>17490.599999999999</v>
      </c>
    </row>
    <row r="525" spans="6:9" x14ac:dyDescent="0.25">
      <c r="F525" s="6">
        <v>749</v>
      </c>
      <c r="G525" s="11">
        <v>6193.18</v>
      </c>
      <c r="H525">
        <f t="shared" si="16"/>
        <v>749</v>
      </c>
      <c r="I525" s="12">
        <f t="shared" si="17"/>
        <v>6193.18</v>
      </c>
    </row>
    <row r="526" spans="6:9" x14ac:dyDescent="0.25">
      <c r="F526" s="6">
        <v>750</v>
      </c>
      <c r="G526" s="11">
        <v>9474.77</v>
      </c>
      <c r="H526">
        <f t="shared" si="16"/>
        <v>750</v>
      </c>
      <c r="I526" s="12">
        <f t="shared" si="17"/>
        <v>9474.77</v>
      </c>
    </row>
    <row r="527" spans="6:9" x14ac:dyDescent="0.25">
      <c r="F527" s="6">
        <v>752</v>
      </c>
      <c r="G527" s="11">
        <v>2116.71</v>
      </c>
      <c r="H527">
        <f t="shared" si="16"/>
        <v>752</v>
      </c>
      <c r="I527" s="12">
        <f t="shared" si="17"/>
        <v>2116.71</v>
      </c>
    </row>
    <row r="528" spans="6:9" x14ac:dyDescent="0.25">
      <c r="F528" s="6">
        <v>755</v>
      </c>
      <c r="G528" s="11">
        <v>6920.42</v>
      </c>
      <c r="H528">
        <f t="shared" si="16"/>
        <v>755</v>
      </c>
      <c r="I528" s="12">
        <f t="shared" si="17"/>
        <v>6920.42</v>
      </c>
    </row>
    <row r="529" spans="6:9" x14ac:dyDescent="0.25">
      <c r="F529" s="6">
        <v>757</v>
      </c>
      <c r="G529" s="11">
        <v>10966.66</v>
      </c>
      <c r="H529">
        <f t="shared" si="16"/>
        <v>757</v>
      </c>
      <c r="I529" s="12">
        <f t="shared" si="17"/>
        <v>10966.66</v>
      </c>
    </row>
    <row r="530" spans="6:9" x14ac:dyDescent="0.25">
      <c r="F530" s="6">
        <v>760</v>
      </c>
      <c r="G530" s="11">
        <v>8712.1299999999992</v>
      </c>
      <c r="H530">
        <f t="shared" si="16"/>
        <v>760</v>
      </c>
      <c r="I530" s="12">
        <f t="shared" si="17"/>
        <v>8712.1299999999992</v>
      </c>
    </row>
    <row r="531" spans="6:9" x14ac:dyDescent="0.25">
      <c r="F531" s="6">
        <v>761</v>
      </c>
      <c r="G531" s="11">
        <v>6557.5</v>
      </c>
      <c r="H531">
        <f t="shared" si="16"/>
        <v>761</v>
      </c>
      <c r="I531" s="12">
        <f t="shared" si="17"/>
        <v>6557.5</v>
      </c>
    </row>
    <row r="532" spans="6:9" x14ac:dyDescent="0.25">
      <c r="F532" s="6">
        <v>762</v>
      </c>
      <c r="G532" s="11">
        <v>14018.12</v>
      </c>
      <c r="H532">
        <f t="shared" si="16"/>
        <v>762</v>
      </c>
      <c r="I532" s="12">
        <f t="shared" si="17"/>
        <v>14018.12</v>
      </c>
    </row>
    <row r="533" spans="6:9" x14ac:dyDescent="0.25">
      <c r="F533" s="6">
        <v>763</v>
      </c>
      <c r="G533" s="11">
        <v>8923.4699999999993</v>
      </c>
      <c r="H533">
        <f t="shared" si="16"/>
        <v>763</v>
      </c>
      <c r="I533" s="12">
        <f t="shared" si="17"/>
        <v>8923.4699999999993</v>
      </c>
    </row>
    <row r="534" spans="6:9" x14ac:dyDescent="0.25">
      <c r="F534" s="6">
        <v>764</v>
      </c>
      <c r="G534" s="11">
        <v>8734.57</v>
      </c>
      <c r="H534">
        <f t="shared" si="16"/>
        <v>764</v>
      </c>
      <c r="I534" s="12">
        <f t="shared" si="17"/>
        <v>8734.57</v>
      </c>
    </row>
    <row r="535" spans="6:9" x14ac:dyDescent="0.25">
      <c r="F535" s="6">
        <v>765</v>
      </c>
      <c r="G535" s="11">
        <v>8638.35</v>
      </c>
      <c r="H535">
        <f t="shared" si="16"/>
        <v>765</v>
      </c>
      <c r="I535" s="12">
        <f t="shared" si="17"/>
        <v>8638.35</v>
      </c>
    </row>
    <row r="536" spans="6:9" x14ac:dyDescent="0.25">
      <c r="F536" s="6">
        <v>766</v>
      </c>
      <c r="G536" s="11">
        <v>4155</v>
      </c>
      <c r="H536">
        <f t="shared" si="16"/>
        <v>766</v>
      </c>
      <c r="I536" s="12">
        <f t="shared" si="17"/>
        <v>4155</v>
      </c>
    </row>
    <row r="537" spans="6:9" x14ac:dyDescent="0.25">
      <c r="F537" s="6">
        <v>768</v>
      </c>
      <c r="G537" s="11">
        <v>7529.98</v>
      </c>
      <c r="H537">
        <f t="shared" si="16"/>
        <v>768</v>
      </c>
      <c r="I537" s="12">
        <f t="shared" si="17"/>
        <v>7529.98</v>
      </c>
    </row>
    <row r="538" spans="6:9" x14ac:dyDescent="0.25">
      <c r="F538" s="6">
        <v>769</v>
      </c>
      <c r="G538" s="11">
        <v>17226.080000000002</v>
      </c>
      <c r="H538">
        <f t="shared" si="16"/>
        <v>769</v>
      </c>
      <c r="I538" s="12">
        <f t="shared" si="17"/>
        <v>17226.080000000002</v>
      </c>
    </row>
    <row r="539" spans="6:9" x14ac:dyDescent="0.25">
      <c r="F539" s="6">
        <v>773</v>
      </c>
      <c r="G539" s="11">
        <v>8033.55</v>
      </c>
      <c r="H539">
        <f t="shared" si="16"/>
        <v>773</v>
      </c>
      <c r="I539" s="12">
        <f t="shared" si="17"/>
        <v>8033.55</v>
      </c>
    </row>
    <row r="540" spans="6:9" x14ac:dyDescent="0.25">
      <c r="F540" s="6">
        <v>774</v>
      </c>
      <c r="G540" s="11">
        <v>6047.25</v>
      </c>
      <c r="H540">
        <f t="shared" si="16"/>
        <v>774</v>
      </c>
      <c r="I540" s="12">
        <f t="shared" si="17"/>
        <v>6047.25</v>
      </c>
    </row>
    <row r="541" spans="6:9" x14ac:dyDescent="0.25">
      <c r="F541" s="6">
        <v>775</v>
      </c>
      <c r="G541" s="11">
        <v>11068.33</v>
      </c>
      <c r="H541">
        <f t="shared" si="16"/>
        <v>775</v>
      </c>
      <c r="I541" s="12">
        <f t="shared" si="17"/>
        <v>11068.33</v>
      </c>
    </row>
    <row r="542" spans="6:9" x14ac:dyDescent="0.25">
      <c r="F542" s="6">
        <v>776</v>
      </c>
      <c r="G542" s="11">
        <v>6300.28</v>
      </c>
      <c r="H542">
        <f t="shared" si="16"/>
        <v>776</v>
      </c>
      <c r="I542" s="12">
        <f t="shared" si="17"/>
        <v>6300.28</v>
      </c>
    </row>
    <row r="543" spans="6:9" x14ac:dyDescent="0.25">
      <c r="F543" s="6">
        <v>777</v>
      </c>
      <c r="G543" s="11">
        <v>4993.55</v>
      </c>
      <c r="H543">
        <f t="shared" si="16"/>
        <v>777</v>
      </c>
      <c r="I543" s="12">
        <f t="shared" si="17"/>
        <v>4993.55</v>
      </c>
    </row>
    <row r="544" spans="6:9" x14ac:dyDescent="0.25">
      <c r="F544" s="6">
        <v>778</v>
      </c>
      <c r="G544" s="11">
        <v>25202.97</v>
      </c>
      <c r="H544">
        <f t="shared" si="16"/>
        <v>778</v>
      </c>
      <c r="I544" s="12">
        <f t="shared" si="17"/>
        <v>25202.97</v>
      </c>
    </row>
    <row r="545" spans="6:9" x14ac:dyDescent="0.25">
      <c r="F545" s="6">
        <v>779</v>
      </c>
      <c r="G545" s="11">
        <v>7529.26</v>
      </c>
      <c r="H545">
        <f t="shared" si="16"/>
        <v>779</v>
      </c>
      <c r="I545" s="12">
        <f t="shared" si="17"/>
        <v>7529.26</v>
      </c>
    </row>
    <row r="546" spans="6:9" x14ac:dyDescent="0.25">
      <c r="F546" s="6">
        <v>780</v>
      </c>
      <c r="G546" s="11">
        <v>9968.8799999999992</v>
      </c>
      <c r="H546">
        <f t="shared" si="16"/>
        <v>780</v>
      </c>
      <c r="I546" s="12">
        <f t="shared" si="17"/>
        <v>9968.8799999999992</v>
      </c>
    </row>
    <row r="547" spans="6:9" x14ac:dyDescent="0.25">
      <c r="F547" s="6">
        <v>783</v>
      </c>
      <c r="G547" s="11">
        <v>7199.79</v>
      </c>
      <c r="H547">
        <f t="shared" si="16"/>
        <v>783</v>
      </c>
      <c r="I547" s="12">
        <f t="shared" si="17"/>
        <v>7199.79</v>
      </c>
    </row>
    <row r="548" spans="6:9" x14ac:dyDescent="0.25">
      <c r="F548" s="6">
        <v>785</v>
      </c>
      <c r="G548" s="11">
        <v>4682.57</v>
      </c>
      <c r="H548">
        <f t="shared" si="16"/>
        <v>785</v>
      </c>
      <c r="I548" s="12">
        <f t="shared" si="17"/>
        <v>4682.57</v>
      </c>
    </row>
    <row r="549" spans="6:9" x14ac:dyDescent="0.25">
      <c r="F549" s="6">
        <v>786</v>
      </c>
      <c r="G549" s="11">
        <v>2778.06</v>
      </c>
      <c r="H549">
        <f t="shared" si="16"/>
        <v>786</v>
      </c>
      <c r="I549" s="12">
        <f t="shared" si="17"/>
        <v>2778.06</v>
      </c>
    </row>
    <row r="550" spans="6:9" x14ac:dyDescent="0.25">
      <c r="F550" s="6">
        <v>787</v>
      </c>
      <c r="G550" s="11">
        <v>12325.9</v>
      </c>
      <c r="H550">
        <f t="shared" si="16"/>
        <v>787</v>
      </c>
      <c r="I550" s="12">
        <f t="shared" si="17"/>
        <v>12325.9</v>
      </c>
    </row>
    <row r="551" spans="6:9" x14ac:dyDescent="0.25">
      <c r="F551" s="6">
        <v>789</v>
      </c>
      <c r="G551" s="11">
        <v>7969.12</v>
      </c>
      <c r="H551">
        <f t="shared" si="16"/>
        <v>789</v>
      </c>
      <c r="I551" s="12">
        <f t="shared" si="17"/>
        <v>7969.12</v>
      </c>
    </row>
    <row r="552" spans="6:9" x14ac:dyDescent="0.25">
      <c r="F552" s="6">
        <v>793</v>
      </c>
      <c r="G552" s="11">
        <v>5472.16</v>
      </c>
      <c r="H552">
        <f t="shared" si="16"/>
        <v>793</v>
      </c>
      <c r="I552" s="12">
        <f t="shared" si="17"/>
        <v>5472.16</v>
      </c>
    </row>
    <row r="553" spans="6:9" x14ac:dyDescent="0.25">
      <c r="F553" s="6">
        <v>794</v>
      </c>
      <c r="G553" s="11">
        <v>19443.84</v>
      </c>
      <c r="H553">
        <f t="shared" si="16"/>
        <v>794</v>
      </c>
      <c r="I553" s="12">
        <f t="shared" si="17"/>
        <v>19443.84</v>
      </c>
    </row>
    <row r="554" spans="6:9" x14ac:dyDescent="0.25">
      <c r="F554" s="6">
        <v>795</v>
      </c>
      <c r="G554" s="11">
        <v>17473.32</v>
      </c>
      <c r="H554">
        <f t="shared" si="16"/>
        <v>795</v>
      </c>
      <c r="I554" s="12">
        <f t="shared" si="17"/>
        <v>17473.32</v>
      </c>
    </row>
    <row r="555" spans="6:9" x14ac:dyDescent="0.25">
      <c r="F555" s="6">
        <v>796</v>
      </c>
      <c r="G555" s="11">
        <v>6588.39</v>
      </c>
      <c r="H555">
        <f t="shared" si="16"/>
        <v>796</v>
      </c>
      <c r="I555" s="12">
        <f t="shared" si="17"/>
        <v>6588.39</v>
      </c>
    </row>
    <row r="556" spans="6:9" x14ac:dyDescent="0.25">
      <c r="F556" s="6">
        <v>797</v>
      </c>
      <c r="G556" s="11">
        <v>18067.91</v>
      </c>
      <c r="H556">
        <f t="shared" si="16"/>
        <v>797</v>
      </c>
      <c r="I556" s="12">
        <f t="shared" si="17"/>
        <v>18067.91</v>
      </c>
    </row>
    <row r="557" spans="6:9" x14ac:dyDescent="0.25">
      <c r="F557" s="6">
        <v>798</v>
      </c>
      <c r="G557" s="11">
        <v>5718.02</v>
      </c>
      <c r="H557">
        <f t="shared" si="16"/>
        <v>798</v>
      </c>
      <c r="I557" s="12">
        <f t="shared" si="17"/>
        <v>5718.02</v>
      </c>
    </row>
    <row r="558" spans="6:9" x14ac:dyDescent="0.25">
      <c r="F558" s="6">
        <v>800</v>
      </c>
      <c r="G558" s="11">
        <v>8719.48</v>
      </c>
      <c r="H558">
        <f t="shared" si="16"/>
        <v>800</v>
      </c>
      <c r="I558" s="12">
        <f t="shared" si="17"/>
        <v>8719.48</v>
      </c>
    </row>
    <row r="559" spans="6:9" x14ac:dyDescent="0.25">
      <c r="F559" s="6">
        <v>803</v>
      </c>
      <c r="G559" s="11">
        <v>4787.78</v>
      </c>
      <c r="H559">
        <f t="shared" si="16"/>
        <v>803</v>
      </c>
      <c r="I559" s="12">
        <f t="shared" si="17"/>
        <v>4787.78</v>
      </c>
    </row>
    <row r="560" spans="6:9" x14ac:dyDescent="0.25">
      <c r="F560" s="6">
        <v>804</v>
      </c>
      <c r="G560" s="11">
        <v>13657.31</v>
      </c>
      <c r="H560">
        <f t="shared" si="16"/>
        <v>804</v>
      </c>
      <c r="I560" s="12">
        <f t="shared" si="17"/>
        <v>13657.31</v>
      </c>
    </row>
    <row r="561" spans="6:9" x14ac:dyDescent="0.25">
      <c r="F561" s="6">
        <v>805</v>
      </c>
      <c r="G561" s="11">
        <v>15377.88</v>
      </c>
      <c r="H561">
        <f t="shared" si="16"/>
        <v>805</v>
      </c>
      <c r="I561" s="12">
        <f t="shared" si="17"/>
        <v>15377.88</v>
      </c>
    </row>
    <row r="562" spans="6:9" x14ac:dyDescent="0.25">
      <c r="F562" s="6">
        <v>807</v>
      </c>
      <c r="G562" s="11">
        <v>17866.2</v>
      </c>
      <c r="H562">
        <f t="shared" si="16"/>
        <v>807</v>
      </c>
      <c r="I562" s="12">
        <f t="shared" si="17"/>
        <v>17866.2</v>
      </c>
    </row>
    <row r="563" spans="6:9" x14ac:dyDescent="0.25">
      <c r="F563" s="6">
        <v>808</v>
      </c>
      <c r="G563" s="11">
        <v>4257.5</v>
      </c>
      <c r="H563">
        <f t="shared" si="16"/>
        <v>808</v>
      </c>
      <c r="I563" s="12">
        <f t="shared" si="17"/>
        <v>4257.5</v>
      </c>
    </row>
    <row r="564" spans="6:9" x14ac:dyDescent="0.25">
      <c r="F564" s="6">
        <v>809</v>
      </c>
      <c r="G564" s="11">
        <v>3485.39</v>
      </c>
      <c r="H564">
        <f t="shared" si="16"/>
        <v>809</v>
      </c>
      <c r="I564" s="12">
        <f t="shared" si="17"/>
        <v>3485.39</v>
      </c>
    </row>
    <row r="565" spans="6:9" x14ac:dyDescent="0.25">
      <c r="F565" s="6">
        <v>810</v>
      </c>
      <c r="G565" s="11">
        <v>22405.45</v>
      </c>
      <c r="H565">
        <f t="shared" si="16"/>
        <v>810</v>
      </c>
      <c r="I565" s="12">
        <f t="shared" si="17"/>
        <v>22405.45</v>
      </c>
    </row>
    <row r="566" spans="6:9" x14ac:dyDescent="0.25">
      <c r="F566" s="6">
        <v>811</v>
      </c>
      <c r="G566" s="11">
        <v>8224.9</v>
      </c>
      <c r="H566">
        <f t="shared" si="16"/>
        <v>811</v>
      </c>
      <c r="I566" s="12">
        <f t="shared" si="17"/>
        <v>8224.9</v>
      </c>
    </row>
    <row r="567" spans="6:9" x14ac:dyDescent="0.25">
      <c r="F567" s="6">
        <v>812</v>
      </c>
      <c r="G567" s="11">
        <v>4908.79</v>
      </c>
      <c r="H567">
        <f t="shared" si="16"/>
        <v>812</v>
      </c>
      <c r="I567" s="12">
        <f t="shared" si="17"/>
        <v>4908.79</v>
      </c>
    </row>
    <row r="568" spans="6:9" x14ac:dyDescent="0.25">
      <c r="F568" s="6">
        <v>813</v>
      </c>
      <c r="G568" s="11">
        <v>4878.03</v>
      </c>
      <c r="H568">
        <f t="shared" si="16"/>
        <v>813</v>
      </c>
      <c r="I568" s="12">
        <f t="shared" si="17"/>
        <v>4878.03</v>
      </c>
    </row>
    <row r="569" spans="6:9" x14ac:dyDescent="0.25">
      <c r="F569" s="6">
        <v>814</v>
      </c>
      <c r="G569" s="11">
        <v>7046.48</v>
      </c>
      <c r="H569">
        <f t="shared" si="16"/>
        <v>814</v>
      </c>
      <c r="I569" s="12">
        <f t="shared" si="17"/>
        <v>7046.48</v>
      </c>
    </row>
    <row r="570" spans="6:9" x14ac:dyDescent="0.25">
      <c r="F570" s="6">
        <v>815</v>
      </c>
      <c r="G570" s="11">
        <v>6749.3</v>
      </c>
      <c r="H570">
        <f t="shared" si="16"/>
        <v>815</v>
      </c>
      <c r="I570" s="12">
        <f t="shared" si="17"/>
        <v>6749.3</v>
      </c>
    </row>
    <row r="571" spans="6:9" x14ac:dyDescent="0.25">
      <c r="F571" s="6">
        <v>816</v>
      </c>
      <c r="G571" s="11">
        <v>7507.36</v>
      </c>
      <c r="H571">
        <f t="shared" si="16"/>
        <v>816</v>
      </c>
      <c r="I571" s="12">
        <f t="shared" si="17"/>
        <v>7507.36</v>
      </c>
    </row>
    <row r="572" spans="6:9" x14ac:dyDescent="0.25">
      <c r="F572" s="6">
        <v>820</v>
      </c>
      <c r="G572" s="11">
        <v>8725.66</v>
      </c>
      <c r="H572">
        <f t="shared" si="16"/>
        <v>820</v>
      </c>
      <c r="I572" s="12">
        <f t="shared" si="17"/>
        <v>8725.66</v>
      </c>
    </row>
    <row r="573" spans="6:9" x14ac:dyDescent="0.25">
      <c r="F573" s="6">
        <v>821</v>
      </c>
      <c r="G573" s="11">
        <v>3404.09</v>
      </c>
      <c r="H573">
        <f t="shared" si="16"/>
        <v>821</v>
      </c>
      <c r="I573" s="12">
        <f t="shared" si="17"/>
        <v>3404.09</v>
      </c>
    </row>
    <row r="574" spans="6:9" x14ac:dyDescent="0.25">
      <c r="F574" s="6">
        <v>823</v>
      </c>
      <c r="G574" s="11">
        <v>14376.85</v>
      </c>
      <c r="H574">
        <f t="shared" si="16"/>
        <v>823</v>
      </c>
      <c r="I574" s="12">
        <f t="shared" si="17"/>
        <v>14376.85</v>
      </c>
    </row>
    <row r="575" spans="6:9" x14ac:dyDescent="0.25">
      <c r="F575" s="6">
        <v>824</v>
      </c>
      <c r="G575" s="11">
        <v>12207.07</v>
      </c>
      <c r="H575">
        <f t="shared" si="16"/>
        <v>824</v>
      </c>
      <c r="I575" s="12">
        <f t="shared" si="17"/>
        <v>12207.07</v>
      </c>
    </row>
    <row r="576" spans="6:9" x14ac:dyDescent="0.25">
      <c r="F576" s="6">
        <v>825</v>
      </c>
      <c r="G576" s="11">
        <v>21736.39</v>
      </c>
      <c r="H576">
        <f t="shared" si="16"/>
        <v>825</v>
      </c>
      <c r="I576" s="12">
        <f t="shared" si="17"/>
        <v>21736.39</v>
      </c>
    </row>
    <row r="577" spans="6:9" x14ac:dyDescent="0.25">
      <c r="F577" s="6">
        <v>828</v>
      </c>
      <c r="G577" s="11">
        <v>4963.47</v>
      </c>
      <c r="H577">
        <f t="shared" si="16"/>
        <v>828</v>
      </c>
      <c r="I577" s="12">
        <f t="shared" si="17"/>
        <v>4963.47</v>
      </c>
    </row>
    <row r="578" spans="6:9" x14ac:dyDescent="0.25">
      <c r="F578" s="6">
        <v>837</v>
      </c>
      <c r="G578" s="11">
        <v>8183.76</v>
      </c>
      <c r="H578">
        <f t="shared" si="16"/>
        <v>837</v>
      </c>
      <c r="I578" s="12">
        <f t="shared" si="17"/>
        <v>8183.76</v>
      </c>
    </row>
    <row r="579" spans="6:9" x14ac:dyDescent="0.25">
      <c r="F579" s="6">
        <v>839</v>
      </c>
      <c r="G579" s="11">
        <v>6776.41</v>
      </c>
      <c r="H579">
        <f t="shared" si="16"/>
        <v>839</v>
      </c>
      <c r="I579" s="12">
        <f t="shared" si="17"/>
        <v>6776.41</v>
      </c>
    </row>
    <row r="580" spans="6:9" x14ac:dyDescent="0.25">
      <c r="F580" s="6">
        <v>840</v>
      </c>
      <c r="G580" s="11">
        <v>4574.66</v>
      </c>
      <c r="H580">
        <f t="shared" si="16"/>
        <v>840</v>
      </c>
      <c r="I580" s="12">
        <f t="shared" si="17"/>
        <v>4574.66</v>
      </c>
    </row>
    <row r="581" spans="6:9" x14ac:dyDescent="0.25">
      <c r="F581" s="6">
        <v>841</v>
      </c>
      <c r="G581" s="11">
        <v>9448.5499999999993</v>
      </c>
      <c r="H581">
        <f t="shared" si="16"/>
        <v>841</v>
      </c>
      <c r="I581" s="12">
        <f t="shared" si="17"/>
        <v>9448.5499999999993</v>
      </c>
    </row>
    <row r="582" spans="6:9" x14ac:dyDescent="0.25">
      <c r="F582" s="6">
        <v>842</v>
      </c>
      <c r="G582" s="11">
        <v>3737.61</v>
      </c>
      <c r="H582">
        <f t="shared" si="16"/>
        <v>842</v>
      </c>
      <c r="I582" s="12">
        <f t="shared" si="17"/>
        <v>3737.61</v>
      </c>
    </row>
    <row r="583" spans="6:9" x14ac:dyDescent="0.25">
      <c r="F583" s="6">
        <v>844</v>
      </c>
      <c r="G583" s="11">
        <v>2564.4299999999998</v>
      </c>
      <c r="H583">
        <f t="shared" si="16"/>
        <v>844</v>
      </c>
      <c r="I583" s="12">
        <f t="shared" si="17"/>
        <v>2564.4299999999998</v>
      </c>
    </row>
    <row r="584" spans="6:9" x14ac:dyDescent="0.25">
      <c r="F584" s="6">
        <v>846</v>
      </c>
      <c r="G584" s="11">
        <v>4083.88</v>
      </c>
      <c r="H584">
        <f t="shared" si="16"/>
        <v>846</v>
      </c>
      <c r="I584" s="12">
        <f t="shared" si="17"/>
        <v>4083.88</v>
      </c>
    </row>
    <row r="585" spans="6:9" x14ac:dyDescent="0.25">
      <c r="F585" s="6">
        <v>847</v>
      </c>
      <c r="G585" s="11">
        <v>8836.6200000000008</v>
      </c>
      <c r="H585">
        <f t="shared" si="16"/>
        <v>847</v>
      </c>
      <c r="I585" s="12">
        <f t="shared" si="17"/>
        <v>8836.6200000000008</v>
      </c>
    </row>
    <row r="586" spans="6:9" x14ac:dyDescent="0.25">
      <c r="F586" s="6">
        <v>851</v>
      </c>
      <c r="G586" s="11">
        <v>7910.73</v>
      </c>
      <c r="H586">
        <f t="shared" ref="H586:H649" si="18">F586</f>
        <v>851</v>
      </c>
      <c r="I586" s="12">
        <f t="shared" ref="I586:I649" si="19">G586</f>
        <v>7910.73</v>
      </c>
    </row>
    <row r="587" spans="6:9" x14ac:dyDescent="0.25">
      <c r="F587" s="6">
        <v>855</v>
      </c>
      <c r="G587" s="11">
        <v>3184.83</v>
      </c>
      <c r="H587">
        <f t="shared" si="18"/>
        <v>855</v>
      </c>
      <c r="I587" s="12">
        <f t="shared" si="19"/>
        <v>3184.83</v>
      </c>
    </row>
    <row r="588" spans="6:9" x14ac:dyDescent="0.25">
      <c r="F588" s="6">
        <v>856</v>
      </c>
      <c r="G588" s="11">
        <v>10803.97</v>
      </c>
      <c r="H588">
        <f t="shared" si="18"/>
        <v>856</v>
      </c>
      <c r="I588" s="12">
        <f t="shared" si="19"/>
        <v>10803.97</v>
      </c>
    </row>
    <row r="589" spans="6:9" x14ac:dyDescent="0.25">
      <c r="F589" s="6">
        <v>858</v>
      </c>
      <c r="G589" s="11">
        <v>2100.66</v>
      </c>
      <c r="H589">
        <f t="shared" si="18"/>
        <v>858</v>
      </c>
      <c r="I589" s="12">
        <f t="shared" si="19"/>
        <v>2100.66</v>
      </c>
    </row>
    <row r="590" spans="6:9" x14ac:dyDescent="0.25">
      <c r="F590" s="6">
        <v>859</v>
      </c>
      <c r="G590" s="11">
        <v>16476.77</v>
      </c>
      <c r="H590">
        <f t="shared" si="18"/>
        <v>859</v>
      </c>
      <c r="I590" s="12">
        <f t="shared" si="19"/>
        <v>16476.77</v>
      </c>
    </row>
    <row r="591" spans="6:9" x14ac:dyDescent="0.25">
      <c r="F591" s="6">
        <v>860</v>
      </c>
      <c r="G591" s="11">
        <v>17218.310000000001</v>
      </c>
      <c r="H591">
        <f t="shared" si="18"/>
        <v>860</v>
      </c>
      <c r="I591" s="12">
        <f t="shared" si="19"/>
        <v>17218.310000000001</v>
      </c>
    </row>
    <row r="592" spans="6:9" x14ac:dyDescent="0.25">
      <c r="F592" s="6">
        <v>862</v>
      </c>
      <c r="G592" s="11">
        <v>4852.22</v>
      </c>
      <c r="H592">
        <f t="shared" si="18"/>
        <v>862</v>
      </c>
      <c r="I592" s="12">
        <f t="shared" si="19"/>
        <v>4852.22</v>
      </c>
    </row>
    <row r="593" spans="6:9" x14ac:dyDescent="0.25">
      <c r="F593" s="6">
        <v>863</v>
      </c>
      <c r="G593" s="11">
        <v>4979.97</v>
      </c>
      <c r="H593">
        <f t="shared" si="18"/>
        <v>863</v>
      </c>
      <c r="I593" s="12">
        <f t="shared" si="19"/>
        <v>4979.97</v>
      </c>
    </row>
    <row r="594" spans="6:9" x14ac:dyDescent="0.25">
      <c r="F594" s="6">
        <v>864</v>
      </c>
      <c r="G594" s="11">
        <v>12836.02</v>
      </c>
      <c r="H594">
        <f t="shared" si="18"/>
        <v>864</v>
      </c>
      <c r="I594" s="12">
        <f t="shared" si="19"/>
        <v>12836.02</v>
      </c>
    </row>
    <row r="595" spans="6:9" x14ac:dyDescent="0.25">
      <c r="F595" s="6">
        <v>866</v>
      </c>
      <c r="G595" s="11">
        <v>8028.81</v>
      </c>
      <c r="H595">
        <f t="shared" si="18"/>
        <v>866</v>
      </c>
      <c r="I595" s="12">
        <f t="shared" si="19"/>
        <v>8028.81</v>
      </c>
    </row>
    <row r="596" spans="6:9" x14ac:dyDescent="0.25">
      <c r="F596" s="6">
        <v>869</v>
      </c>
      <c r="G596" s="11">
        <v>6977.8</v>
      </c>
      <c r="H596">
        <f t="shared" si="18"/>
        <v>869</v>
      </c>
      <c r="I596" s="12">
        <f t="shared" si="19"/>
        <v>6977.8</v>
      </c>
    </row>
    <row r="597" spans="6:9" x14ac:dyDescent="0.25">
      <c r="F597" s="6">
        <v>870</v>
      </c>
      <c r="G597" s="11">
        <v>11374.25</v>
      </c>
      <c r="H597">
        <f t="shared" si="18"/>
        <v>870</v>
      </c>
      <c r="I597" s="12">
        <f t="shared" si="19"/>
        <v>11374.25</v>
      </c>
    </row>
    <row r="598" spans="6:9" x14ac:dyDescent="0.25">
      <c r="F598" s="6">
        <v>871</v>
      </c>
      <c r="G598" s="11">
        <v>13585.6</v>
      </c>
      <c r="H598">
        <f t="shared" si="18"/>
        <v>871</v>
      </c>
      <c r="I598" s="12">
        <f t="shared" si="19"/>
        <v>13585.6</v>
      </c>
    </row>
    <row r="599" spans="6:9" x14ac:dyDescent="0.25">
      <c r="F599" s="6">
        <v>872</v>
      </c>
      <c r="G599" s="11">
        <v>4780.03</v>
      </c>
      <c r="H599">
        <f t="shared" si="18"/>
        <v>872</v>
      </c>
      <c r="I599" s="12">
        <f t="shared" si="19"/>
        <v>4780.03</v>
      </c>
    </row>
    <row r="600" spans="6:9" x14ac:dyDescent="0.25">
      <c r="F600" s="6">
        <v>873</v>
      </c>
      <c r="G600" s="11">
        <v>8000.9</v>
      </c>
      <c r="H600">
        <f t="shared" si="18"/>
        <v>873</v>
      </c>
      <c r="I600" s="12">
        <f t="shared" si="19"/>
        <v>8000.9</v>
      </c>
    </row>
    <row r="601" spans="6:9" x14ac:dyDescent="0.25">
      <c r="F601" s="6">
        <v>874</v>
      </c>
      <c r="G601" s="11">
        <v>2679.84</v>
      </c>
      <c r="H601">
        <f t="shared" si="18"/>
        <v>874</v>
      </c>
      <c r="I601" s="12">
        <f t="shared" si="19"/>
        <v>2679.84</v>
      </c>
    </row>
    <row r="602" spans="6:9" x14ac:dyDescent="0.25">
      <c r="F602" s="6">
        <v>877</v>
      </c>
      <c r="G602" s="11">
        <v>19582.810000000001</v>
      </c>
      <c r="H602">
        <f t="shared" si="18"/>
        <v>877</v>
      </c>
      <c r="I602" s="12">
        <f t="shared" si="19"/>
        <v>19582.810000000001</v>
      </c>
    </row>
    <row r="603" spans="6:9" x14ac:dyDescent="0.25">
      <c r="F603" s="6">
        <v>878</v>
      </c>
      <c r="G603" s="11">
        <v>5032.49</v>
      </c>
      <c r="H603">
        <f t="shared" si="18"/>
        <v>878</v>
      </c>
      <c r="I603" s="12">
        <f t="shared" si="19"/>
        <v>5032.49</v>
      </c>
    </row>
    <row r="604" spans="6:9" x14ac:dyDescent="0.25">
      <c r="F604" s="6">
        <v>880</v>
      </c>
      <c r="G604" s="11">
        <v>6843.59</v>
      </c>
      <c r="H604">
        <f t="shared" si="18"/>
        <v>880</v>
      </c>
      <c r="I604" s="12">
        <f t="shared" si="19"/>
        <v>6843.59</v>
      </c>
    </row>
    <row r="605" spans="6:9" x14ac:dyDescent="0.25">
      <c r="F605" s="6">
        <v>881</v>
      </c>
      <c r="G605" s="11">
        <v>25913.73</v>
      </c>
      <c r="H605">
        <f t="shared" si="18"/>
        <v>881</v>
      </c>
      <c r="I605" s="12">
        <f t="shared" si="19"/>
        <v>25913.73</v>
      </c>
    </row>
    <row r="606" spans="6:9" x14ac:dyDescent="0.25">
      <c r="F606" s="6">
        <v>883</v>
      </c>
      <c r="G606" s="11">
        <v>19266.330000000002</v>
      </c>
      <c r="H606">
        <f t="shared" si="18"/>
        <v>883</v>
      </c>
      <c r="I606" s="12">
        <f t="shared" si="19"/>
        <v>19266.330000000002</v>
      </c>
    </row>
    <row r="607" spans="6:9" x14ac:dyDescent="0.25">
      <c r="F607" s="6">
        <v>884</v>
      </c>
      <c r="G607" s="11">
        <v>15559.42</v>
      </c>
      <c r="H607">
        <f t="shared" si="18"/>
        <v>884</v>
      </c>
      <c r="I607" s="12">
        <f t="shared" si="19"/>
        <v>15559.42</v>
      </c>
    </row>
    <row r="608" spans="6:9" x14ac:dyDescent="0.25">
      <c r="F608" s="6">
        <v>885</v>
      </c>
      <c r="G608" s="11">
        <v>5263.08</v>
      </c>
      <c r="H608">
        <f t="shared" si="18"/>
        <v>885</v>
      </c>
      <c r="I608" s="12">
        <f t="shared" si="19"/>
        <v>5263.08</v>
      </c>
    </row>
    <row r="609" spans="6:9" x14ac:dyDescent="0.25">
      <c r="F609" s="6">
        <v>887</v>
      </c>
      <c r="G609" s="11">
        <v>4319.57</v>
      </c>
      <c r="H609">
        <f t="shared" si="18"/>
        <v>887</v>
      </c>
      <c r="I609" s="12">
        <f t="shared" si="19"/>
        <v>4319.57</v>
      </c>
    </row>
    <row r="610" spans="6:9" x14ac:dyDescent="0.25">
      <c r="F610" s="6">
        <v>890</v>
      </c>
      <c r="G610" s="11">
        <v>7851.32</v>
      </c>
      <c r="H610">
        <f t="shared" si="18"/>
        <v>890</v>
      </c>
      <c r="I610" s="12">
        <f t="shared" si="19"/>
        <v>7851.32</v>
      </c>
    </row>
    <row r="611" spans="6:9" x14ac:dyDescent="0.25">
      <c r="F611" s="6">
        <v>891</v>
      </c>
      <c r="G611" s="11">
        <v>5489.92</v>
      </c>
      <c r="H611">
        <f t="shared" si="18"/>
        <v>891</v>
      </c>
      <c r="I611" s="12">
        <f t="shared" si="19"/>
        <v>5489.92</v>
      </c>
    </row>
    <row r="612" spans="6:9" x14ac:dyDescent="0.25">
      <c r="F612" s="6">
        <v>892</v>
      </c>
      <c r="G612" s="11">
        <v>8022.12</v>
      </c>
      <c r="H612">
        <f t="shared" si="18"/>
        <v>892</v>
      </c>
      <c r="I612" s="12">
        <f t="shared" si="19"/>
        <v>8022.12</v>
      </c>
    </row>
    <row r="613" spans="6:9" x14ac:dyDescent="0.25">
      <c r="F613" s="6">
        <v>893</v>
      </c>
      <c r="G613" s="11">
        <v>17898.32</v>
      </c>
      <c r="H613">
        <f t="shared" si="18"/>
        <v>893</v>
      </c>
      <c r="I613" s="12">
        <f t="shared" si="19"/>
        <v>17898.32</v>
      </c>
    </row>
    <row r="614" spans="6:9" x14ac:dyDescent="0.25">
      <c r="F614" s="6">
        <v>895</v>
      </c>
      <c r="G614" s="11">
        <v>15488.7</v>
      </c>
      <c r="H614">
        <f t="shared" si="18"/>
        <v>895</v>
      </c>
      <c r="I614" s="12">
        <f t="shared" si="19"/>
        <v>15488.7</v>
      </c>
    </row>
    <row r="615" spans="6:9" x14ac:dyDescent="0.25">
      <c r="F615" s="6">
        <v>896</v>
      </c>
      <c r="G615" s="11">
        <v>8880.76</v>
      </c>
      <c r="H615">
        <f t="shared" si="18"/>
        <v>896</v>
      </c>
      <c r="I615" s="12">
        <f t="shared" si="19"/>
        <v>8880.76</v>
      </c>
    </row>
    <row r="616" spans="6:9" x14ac:dyDescent="0.25">
      <c r="F616" s="6">
        <v>898</v>
      </c>
      <c r="G616" s="11">
        <v>5661.66</v>
      </c>
      <c r="H616">
        <f t="shared" si="18"/>
        <v>898</v>
      </c>
      <c r="I616" s="12">
        <f t="shared" si="19"/>
        <v>5661.66</v>
      </c>
    </row>
    <row r="617" spans="6:9" x14ac:dyDescent="0.25">
      <c r="F617" s="6">
        <v>899</v>
      </c>
      <c r="G617" s="11">
        <v>9404.06</v>
      </c>
      <c r="H617">
        <f t="shared" si="18"/>
        <v>899</v>
      </c>
      <c r="I617" s="12">
        <f t="shared" si="19"/>
        <v>9404.06</v>
      </c>
    </row>
    <row r="618" spans="6:9" x14ac:dyDescent="0.25">
      <c r="F618" s="6">
        <v>900</v>
      </c>
      <c r="G618" s="11">
        <v>13182.63</v>
      </c>
      <c r="H618">
        <f t="shared" si="18"/>
        <v>900</v>
      </c>
      <c r="I618" s="12">
        <f t="shared" si="19"/>
        <v>13182.63</v>
      </c>
    </row>
    <row r="619" spans="6:9" x14ac:dyDescent="0.25">
      <c r="F619" s="6">
        <v>902</v>
      </c>
      <c r="G619" s="11">
        <v>4595.3900000000003</v>
      </c>
      <c r="H619">
        <f t="shared" si="18"/>
        <v>902</v>
      </c>
      <c r="I619" s="12">
        <f t="shared" si="19"/>
        <v>4595.3900000000003</v>
      </c>
    </row>
    <row r="620" spans="6:9" x14ac:dyDescent="0.25">
      <c r="F620" s="6">
        <v>903</v>
      </c>
      <c r="G620" s="11">
        <v>8838.64</v>
      </c>
      <c r="H620">
        <f t="shared" si="18"/>
        <v>903</v>
      </c>
      <c r="I620" s="12">
        <f t="shared" si="19"/>
        <v>8838.64</v>
      </c>
    </row>
    <row r="621" spans="6:9" x14ac:dyDescent="0.25">
      <c r="F621" s="6">
        <v>905</v>
      </c>
      <c r="G621" s="11">
        <v>6619.74</v>
      </c>
      <c r="H621">
        <f t="shared" si="18"/>
        <v>905</v>
      </c>
      <c r="I621" s="12">
        <f t="shared" si="19"/>
        <v>6619.74</v>
      </c>
    </row>
    <row r="622" spans="6:9" x14ac:dyDescent="0.25">
      <c r="F622" s="6">
        <v>906</v>
      </c>
      <c r="G622" s="11">
        <v>12659.66</v>
      </c>
      <c r="H622">
        <f t="shared" si="18"/>
        <v>906</v>
      </c>
      <c r="I622" s="12">
        <f t="shared" si="19"/>
        <v>12659.66</v>
      </c>
    </row>
    <row r="623" spans="6:9" x14ac:dyDescent="0.25">
      <c r="F623" s="6">
        <v>907</v>
      </c>
      <c r="G623" s="11">
        <v>10280.219999999999</v>
      </c>
      <c r="H623">
        <f t="shared" si="18"/>
        <v>907</v>
      </c>
      <c r="I623" s="12">
        <f t="shared" si="19"/>
        <v>10280.219999999999</v>
      </c>
    </row>
    <row r="624" spans="6:9" x14ac:dyDescent="0.25">
      <c r="F624" s="6">
        <v>909</v>
      </c>
      <c r="G624" s="11">
        <v>10946.66</v>
      </c>
      <c r="H624">
        <f t="shared" si="18"/>
        <v>909</v>
      </c>
      <c r="I624" s="12">
        <f t="shared" si="19"/>
        <v>10946.66</v>
      </c>
    </row>
    <row r="625" spans="6:9" x14ac:dyDescent="0.25">
      <c r="F625" s="6">
        <v>910</v>
      </c>
      <c r="G625" s="11">
        <v>3347.95</v>
      </c>
      <c r="H625">
        <f t="shared" si="18"/>
        <v>910</v>
      </c>
      <c r="I625" s="12">
        <f t="shared" si="19"/>
        <v>3347.95</v>
      </c>
    </row>
    <row r="626" spans="6:9" x14ac:dyDescent="0.25">
      <c r="F626" s="6">
        <v>911</v>
      </c>
      <c r="G626" s="11">
        <v>13624.81</v>
      </c>
      <c r="H626">
        <f t="shared" si="18"/>
        <v>911</v>
      </c>
      <c r="I626" s="12">
        <f t="shared" si="19"/>
        <v>13624.81</v>
      </c>
    </row>
    <row r="627" spans="6:9" x14ac:dyDescent="0.25">
      <c r="F627" s="6">
        <v>912</v>
      </c>
      <c r="G627" s="11">
        <v>7764.13</v>
      </c>
      <c r="H627">
        <f t="shared" si="18"/>
        <v>912</v>
      </c>
      <c r="I627" s="12">
        <f t="shared" si="19"/>
        <v>7764.13</v>
      </c>
    </row>
    <row r="628" spans="6:9" x14ac:dyDescent="0.25">
      <c r="F628" s="6">
        <v>913</v>
      </c>
      <c r="G628" s="11">
        <v>9751.19</v>
      </c>
      <c r="H628">
        <f t="shared" si="18"/>
        <v>913</v>
      </c>
      <c r="I628" s="12">
        <f t="shared" si="19"/>
        <v>9751.19</v>
      </c>
    </row>
    <row r="629" spans="6:9" x14ac:dyDescent="0.25">
      <c r="F629" s="6">
        <v>914</v>
      </c>
      <c r="G629" s="11">
        <v>3227.13</v>
      </c>
      <c r="H629">
        <f t="shared" si="18"/>
        <v>914</v>
      </c>
      <c r="I629" s="12">
        <f t="shared" si="19"/>
        <v>3227.13</v>
      </c>
    </row>
    <row r="630" spans="6:9" x14ac:dyDescent="0.25">
      <c r="F630" s="6">
        <v>915</v>
      </c>
      <c r="G630" s="11">
        <v>9917.77</v>
      </c>
      <c r="H630">
        <f t="shared" si="18"/>
        <v>915</v>
      </c>
      <c r="I630" s="12">
        <f t="shared" si="19"/>
        <v>9917.77</v>
      </c>
    </row>
    <row r="631" spans="6:9" x14ac:dyDescent="0.25">
      <c r="F631" s="6">
        <v>919</v>
      </c>
      <c r="G631" s="11">
        <v>5369.17</v>
      </c>
      <c r="H631">
        <f t="shared" si="18"/>
        <v>919</v>
      </c>
      <c r="I631" s="12">
        <f t="shared" si="19"/>
        <v>5369.17</v>
      </c>
    </row>
    <row r="632" spans="6:9" x14ac:dyDescent="0.25">
      <c r="F632" s="6">
        <v>920</v>
      </c>
      <c r="G632" s="11">
        <v>4422.3500000000004</v>
      </c>
      <c r="H632">
        <f t="shared" si="18"/>
        <v>920</v>
      </c>
      <c r="I632" s="12">
        <f t="shared" si="19"/>
        <v>4422.3500000000004</v>
      </c>
    </row>
    <row r="633" spans="6:9" x14ac:dyDescent="0.25">
      <c r="F633" s="6">
        <v>922</v>
      </c>
      <c r="G633" s="11">
        <v>4970.7299999999996</v>
      </c>
      <c r="H633">
        <f t="shared" si="18"/>
        <v>922</v>
      </c>
      <c r="I633" s="12">
        <f t="shared" si="19"/>
        <v>4970.7299999999996</v>
      </c>
    </row>
    <row r="634" spans="6:9" x14ac:dyDescent="0.25">
      <c r="F634" s="6">
        <v>924</v>
      </c>
      <c r="G634" s="11">
        <v>12815.95</v>
      </c>
      <c r="H634">
        <f t="shared" si="18"/>
        <v>924</v>
      </c>
      <c r="I634" s="12">
        <f t="shared" si="19"/>
        <v>12815.95</v>
      </c>
    </row>
    <row r="635" spans="6:9" x14ac:dyDescent="0.25">
      <c r="F635" s="6">
        <v>925</v>
      </c>
      <c r="G635" s="11">
        <v>8374.84</v>
      </c>
      <c r="H635">
        <f t="shared" si="18"/>
        <v>925</v>
      </c>
      <c r="I635" s="12">
        <f t="shared" si="19"/>
        <v>8374.84</v>
      </c>
    </row>
    <row r="636" spans="6:9" x14ac:dyDescent="0.25">
      <c r="F636" s="6">
        <v>926</v>
      </c>
      <c r="G636" s="11">
        <v>11813.02</v>
      </c>
      <c r="H636">
        <f t="shared" si="18"/>
        <v>926</v>
      </c>
      <c r="I636" s="12">
        <f t="shared" si="19"/>
        <v>11813.02</v>
      </c>
    </row>
    <row r="637" spans="6:9" x14ac:dyDescent="0.25">
      <c r="F637" s="6">
        <v>928</v>
      </c>
      <c r="G637" s="11">
        <v>19276.169999999998</v>
      </c>
      <c r="H637">
        <f t="shared" si="18"/>
        <v>928</v>
      </c>
      <c r="I637" s="12">
        <f t="shared" si="19"/>
        <v>19276.169999999998</v>
      </c>
    </row>
    <row r="638" spans="6:9" x14ac:dyDescent="0.25">
      <c r="F638" s="6">
        <v>930</v>
      </c>
      <c r="G638" s="11">
        <v>27871.01</v>
      </c>
      <c r="H638">
        <f t="shared" si="18"/>
        <v>930</v>
      </c>
      <c r="I638" s="12">
        <f t="shared" si="19"/>
        <v>27871.01</v>
      </c>
    </row>
    <row r="639" spans="6:9" x14ac:dyDescent="0.25">
      <c r="F639" s="6">
        <v>931</v>
      </c>
      <c r="G639" s="11">
        <v>7504.88</v>
      </c>
      <c r="H639">
        <f t="shared" si="18"/>
        <v>931</v>
      </c>
      <c r="I639" s="12">
        <f t="shared" si="19"/>
        <v>7504.88</v>
      </c>
    </row>
    <row r="640" spans="6:9" x14ac:dyDescent="0.25">
      <c r="F640" s="6">
        <v>933</v>
      </c>
      <c r="G640" s="11">
        <v>11439.05</v>
      </c>
      <c r="H640">
        <f t="shared" si="18"/>
        <v>933</v>
      </c>
      <c r="I640" s="12">
        <f t="shared" si="19"/>
        <v>11439.05</v>
      </c>
    </row>
    <row r="641" spans="6:9" x14ac:dyDescent="0.25">
      <c r="F641" s="6">
        <v>934</v>
      </c>
      <c r="G641" s="11">
        <v>8570.41</v>
      </c>
      <c r="H641">
        <f t="shared" si="18"/>
        <v>934</v>
      </c>
      <c r="I641" s="12">
        <f t="shared" si="19"/>
        <v>8570.41</v>
      </c>
    </row>
    <row r="642" spans="6:9" x14ac:dyDescent="0.25">
      <c r="F642" s="6">
        <v>936</v>
      </c>
      <c r="G642" s="11">
        <v>9564.42</v>
      </c>
      <c r="H642">
        <f t="shared" si="18"/>
        <v>936</v>
      </c>
      <c r="I642" s="12">
        <f t="shared" si="19"/>
        <v>9564.42</v>
      </c>
    </row>
    <row r="643" spans="6:9" x14ac:dyDescent="0.25">
      <c r="F643" s="6">
        <v>938</v>
      </c>
      <c r="G643" s="11">
        <v>9194.52</v>
      </c>
      <c r="H643">
        <f t="shared" si="18"/>
        <v>938</v>
      </c>
      <c r="I643" s="12">
        <f t="shared" si="19"/>
        <v>9194.52</v>
      </c>
    </row>
    <row r="644" spans="6:9" x14ac:dyDescent="0.25">
      <c r="F644" s="6">
        <v>939</v>
      </c>
      <c r="G644" s="11">
        <v>6623.62</v>
      </c>
      <c r="H644">
        <f t="shared" si="18"/>
        <v>939</v>
      </c>
      <c r="I644" s="12">
        <f t="shared" si="19"/>
        <v>6623.62</v>
      </c>
    </row>
    <row r="645" spans="6:9" x14ac:dyDescent="0.25">
      <c r="F645" s="6">
        <v>940</v>
      </c>
      <c r="G645" s="11">
        <v>6282.47</v>
      </c>
      <c r="H645">
        <f t="shared" si="18"/>
        <v>940</v>
      </c>
      <c r="I645" s="12">
        <f t="shared" si="19"/>
        <v>6282.47</v>
      </c>
    </row>
    <row r="646" spans="6:9" x14ac:dyDescent="0.25">
      <c r="F646" s="6">
        <v>941</v>
      </c>
      <c r="G646" s="11">
        <v>4676.04</v>
      </c>
      <c r="H646">
        <f t="shared" si="18"/>
        <v>941</v>
      </c>
      <c r="I646" s="12">
        <f t="shared" si="19"/>
        <v>4676.04</v>
      </c>
    </row>
    <row r="647" spans="6:9" x14ac:dyDescent="0.25">
      <c r="F647" s="6">
        <v>945</v>
      </c>
      <c r="G647" s="11">
        <v>10688.84</v>
      </c>
      <c r="H647">
        <f t="shared" si="18"/>
        <v>945</v>
      </c>
      <c r="I647" s="12">
        <f t="shared" si="19"/>
        <v>10688.84</v>
      </c>
    </row>
    <row r="648" spans="6:9" x14ac:dyDescent="0.25">
      <c r="F648" s="6">
        <v>948</v>
      </c>
      <c r="G648" s="11">
        <v>7842.17</v>
      </c>
      <c r="H648">
        <f t="shared" si="18"/>
        <v>948</v>
      </c>
      <c r="I648" s="12">
        <f t="shared" si="19"/>
        <v>7842.17</v>
      </c>
    </row>
    <row r="649" spans="6:9" x14ac:dyDescent="0.25">
      <c r="F649" s="6">
        <v>949</v>
      </c>
      <c r="G649" s="11">
        <v>9922.65</v>
      </c>
      <c r="H649">
        <f t="shared" si="18"/>
        <v>949</v>
      </c>
      <c r="I649" s="12">
        <f t="shared" si="19"/>
        <v>9922.65</v>
      </c>
    </row>
    <row r="650" spans="6:9" x14ac:dyDescent="0.25">
      <c r="F650" s="6">
        <v>951</v>
      </c>
      <c r="G650" s="11">
        <v>16961.84</v>
      </c>
      <c r="H650">
        <f t="shared" ref="H650:H681" si="20">F650</f>
        <v>951</v>
      </c>
      <c r="I650" s="12">
        <f t="shared" ref="I650:I681" si="21">G650</f>
        <v>16961.84</v>
      </c>
    </row>
    <row r="651" spans="6:9" x14ac:dyDescent="0.25">
      <c r="F651" s="6">
        <v>952</v>
      </c>
      <c r="G651" s="11">
        <v>5086.57</v>
      </c>
      <c r="H651">
        <f t="shared" si="20"/>
        <v>952</v>
      </c>
      <c r="I651" s="12">
        <f t="shared" si="21"/>
        <v>5086.57</v>
      </c>
    </row>
    <row r="652" spans="6:9" x14ac:dyDescent="0.25">
      <c r="F652" s="6">
        <v>953</v>
      </c>
      <c r="G652" s="11">
        <v>7323.65</v>
      </c>
      <c r="H652">
        <f t="shared" si="20"/>
        <v>953</v>
      </c>
      <c r="I652" s="12">
        <f t="shared" si="21"/>
        <v>7323.65</v>
      </c>
    </row>
    <row r="653" spans="6:9" x14ac:dyDescent="0.25">
      <c r="F653" s="6">
        <v>954</v>
      </c>
      <c r="G653" s="11">
        <v>6873.64</v>
      </c>
      <c r="H653">
        <f t="shared" si="20"/>
        <v>954</v>
      </c>
      <c r="I653" s="12">
        <f t="shared" si="21"/>
        <v>6873.64</v>
      </c>
    </row>
    <row r="654" spans="6:9" x14ac:dyDescent="0.25">
      <c r="F654" s="6">
        <v>957</v>
      </c>
      <c r="G654" s="11">
        <v>17791.650000000001</v>
      </c>
      <c r="H654">
        <f t="shared" si="20"/>
        <v>957</v>
      </c>
      <c r="I654" s="12">
        <f t="shared" si="21"/>
        <v>17791.650000000001</v>
      </c>
    </row>
    <row r="655" spans="6:9" x14ac:dyDescent="0.25">
      <c r="F655" s="6">
        <v>960</v>
      </c>
      <c r="G655" s="11">
        <v>7291.26</v>
      </c>
      <c r="H655">
        <f t="shared" si="20"/>
        <v>960</v>
      </c>
      <c r="I655" s="12">
        <f t="shared" si="21"/>
        <v>7291.26</v>
      </c>
    </row>
    <row r="656" spans="6:9" x14ac:dyDescent="0.25">
      <c r="F656" s="6">
        <v>961</v>
      </c>
      <c r="G656" s="11">
        <v>2956.63</v>
      </c>
      <c r="H656">
        <f t="shared" si="20"/>
        <v>961</v>
      </c>
      <c r="I656" s="12">
        <f t="shared" si="21"/>
        <v>2956.63</v>
      </c>
    </row>
    <row r="657" spans="6:9" x14ac:dyDescent="0.25">
      <c r="F657" s="6">
        <v>962</v>
      </c>
      <c r="G657" s="11">
        <v>6995.2</v>
      </c>
      <c r="H657">
        <f t="shared" si="20"/>
        <v>962</v>
      </c>
      <c r="I657" s="12">
        <f t="shared" si="21"/>
        <v>6995.2</v>
      </c>
    </row>
    <row r="658" spans="6:9" x14ac:dyDescent="0.25">
      <c r="F658" s="6">
        <v>963</v>
      </c>
      <c r="G658" s="11">
        <v>15467.23</v>
      </c>
      <c r="H658">
        <f t="shared" si="20"/>
        <v>963</v>
      </c>
      <c r="I658" s="12">
        <f t="shared" si="21"/>
        <v>15467.23</v>
      </c>
    </row>
    <row r="659" spans="6:9" x14ac:dyDescent="0.25">
      <c r="F659" s="6">
        <v>964</v>
      </c>
      <c r="G659" s="11">
        <v>7012.52</v>
      </c>
      <c r="H659">
        <f t="shared" si="20"/>
        <v>964</v>
      </c>
      <c r="I659" s="12">
        <f t="shared" si="21"/>
        <v>7012.52</v>
      </c>
    </row>
    <row r="660" spans="6:9" x14ac:dyDescent="0.25">
      <c r="F660" s="6">
        <v>965</v>
      </c>
      <c r="G660" s="11">
        <v>8396.98</v>
      </c>
      <c r="H660">
        <f t="shared" si="20"/>
        <v>965</v>
      </c>
      <c r="I660" s="12">
        <f t="shared" si="21"/>
        <v>8396.98</v>
      </c>
    </row>
    <row r="661" spans="6:9" x14ac:dyDescent="0.25">
      <c r="F661" s="6">
        <v>967</v>
      </c>
      <c r="G661" s="11">
        <v>20670.88</v>
      </c>
      <c r="H661">
        <f t="shared" si="20"/>
        <v>967</v>
      </c>
      <c r="I661" s="12">
        <f t="shared" si="21"/>
        <v>20670.88</v>
      </c>
    </row>
    <row r="662" spans="6:9" x14ac:dyDescent="0.25">
      <c r="F662" s="6">
        <v>969</v>
      </c>
      <c r="G662" s="11">
        <v>11595.29</v>
      </c>
      <c r="H662">
        <f t="shared" si="20"/>
        <v>969</v>
      </c>
      <c r="I662" s="12">
        <f t="shared" si="21"/>
        <v>11595.29</v>
      </c>
    </row>
    <row r="663" spans="6:9" x14ac:dyDescent="0.25">
      <c r="F663" s="6">
        <v>972</v>
      </c>
      <c r="G663" s="11">
        <v>19698.21</v>
      </c>
      <c r="H663">
        <f t="shared" si="20"/>
        <v>972</v>
      </c>
      <c r="I663" s="12">
        <f t="shared" si="21"/>
        <v>19698.21</v>
      </c>
    </row>
    <row r="664" spans="6:9" x14ac:dyDescent="0.25">
      <c r="F664" s="6">
        <v>973</v>
      </c>
      <c r="G664" s="11">
        <v>7802.91</v>
      </c>
      <c r="H664">
        <f t="shared" si="20"/>
        <v>973</v>
      </c>
      <c r="I664" s="12">
        <f t="shared" si="21"/>
        <v>7802.91</v>
      </c>
    </row>
    <row r="665" spans="6:9" x14ac:dyDescent="0.25">
      <c r="F665" s="6">
        <v>978</v>
      </c>
      <c r="G665" s="11">
        <v>4024.2</v>
      </c>
      <c r="H665">
        <f t="shared" si="20"/>
        <v>978</v>
      </c>
      <c r="I665" s="12">
        <f t="shared" si="21"/>
        <v>4024.2</v>
      </c>
    </row>
    <row r="666" spans="6:9" x14ac:dyDescent="0.25">
      <c r="F666" s="6">
        <v>980</v>
      </c>
      <c r="G666" s="11">
        <v>3862.81</v>
      </c>
      <c r="H666">
        <f t="shared" si="20"/>
        <v>980</v>
      </c>
      <c r="I666" s="12">
        <f t="shared" si="21"/>
        <v>3862.81</v>
      </c>
    </row>
    <row r="667" spans="6:9" x14ac:dyDescent="0.25">
      <c r="F667" s="6">
        <v>981</v>
      </c>
      <c r="G667" s="11">
        <v>5611.36</v>
      </c>
      <c r="H667">
        <f t="shared" si="20"/>
        <v>981</v>
      </c>
      <c r="I667" s="12">
        <f t="shared" si="21"/>
        <v>5611.36</v>
      </c>
    </row>
    <row r="668" spans="6:9" x14ac:dyDescent="0.25">
      <c r="F668" s="6">
        <v>983</v>
      </c>
      <c r="G668" s="11">
        <v>5624.4</v>
      </c>
      <c r="H668">
        <f t="shared" si="20"/>
        <v>983</v>
      </c>
      <c r="I668" s="12">
        <f t="shared" si="21"/>
        <v>5624.4</v>
      </c>
    </row>
    <row r="669" spans="6:9" x14ac:dyDescent="0.25">
      <c r="F669" s="6">
        <v>985</v>
      </c>
      <c r="G669" s="11">
        <v>11446.45</v>
      </c>
      <c r="H669">
        <f t="shared" si="20"/>
        <v>985</v>
      </c>
      <c r="I669" s="12">
        <f t="shared" si="21"/>
        <v>11446.45</v>
      </c>
    </row>
    <row r="670" spans="6:9" x14ac:dyDescent="0.25">
      <c r="F670" s="6">
        <v>987</v>
      </c>
      <c r="G670" s="11">
        <v>19758.36</v>
      </c>
      <c r="H670">
        <f t="shared" si="20"/>
        <v>987</v>
      </c>
      <c r="I670" s="12">
        <f t="shared" si="21"/>
        <v>19758.36</v>
      </c>
    </row>
    <row r="671" spans="6:9" x14ac:dyDescent="0.25">
      <c r="F671" s="6">
        <v>988</v>
      </c>
      <c r="G671" s="11">
        <v>14868.35</v>
      </c>
      <c r="H671">
        <f t="shared" si="20"/>
        <v>988</v>
      </c>
      <c r="I671" s="12">
        <f t="shared" si="21"/>
        <v>14868.35</v>
      </c>
    </row>
    <row r="672" spans="6:9" x14ac:dyDescent="0.25">
      <c r="F672" s="6">
        <v>989</v>
      </c>
      <c r="G672" s="11">
        <v>14620.32</v>
      </c>
      <c r="H672">
        <f t="shared" si="20"/>
        <v>989</v>
      </c>
      <c r="I672" s="12">
        <f t="shared" si="21"/>
        <v>14620.32</v>
      </c>
    </row>
    <row r="673" spans="6:9" x14ac:dyDescent="0.25">
      <c r="F673" s="6">
        <v>990</v>
      </c>
      <c r="G673" s="11">
        <v>11491.38</v>
      </c>
      <c r="H673">
        <f t="shared" si="20"/>
        <v>990</v>
      </c>
      <c r="I673" s="12">
        <f t="shared" si="21"/>
        <v>11491.38</v>
      </c>
    </row>
    <row r="674" spans="6:9" x14ac:dyDescent="0.25">
      <c r="F674" s="6">
        <v>991</v>
      </c>
      <c r="G674" s="11">
        <v>3766.01</v>
      </c>
      <c r="H674">
        <f t="shared" si="20"/>
        <v>991</v>
      </c>
      <c r="I674" s="12">
        <f t="shared" si="21"/>
        <v>3766.01</v>
      </c>
    </row>
    <row r="675" spans="6:9" x14ac:dyDescent="0.25">
      <c r="F675" s="6">
        <v>993</v>
      </c>
      <c r="G675" s="11">
        <v>4434.8999999999996</v>
      </c>
      <c r="H675">
        <f t="shared" si="20"/>
        <v>993</v>
      </c>
      <c r="I675" s="12">
        <f t="shared" si="21"/>
        <v>4434.8999999999996</v>
      </c>
    </row>
    <row r="676" spans="6:9" x14ac:dyDescent="0.25">
      <c r="F676" s="6">
        <v>994</v>
      </c>
      <c r="G676" s="11">
        <v>8142.85</v>
      </c>
      <c r="H676">
        <f t="shared" si="20"/>
        <v>994</v>
      </c>
      <c r="I676" s="12">
        <f t="shared" si="21"/>
        <v>8142.85</v>
      </c>
    </row>
    <row r="677" spans="6:9" x14ac:dyDescent="0.25">
      <c r="F677" s="6">
        <v>995</v>
      </c>
      <c r="G677" s="11">
        <v>15991.8</v>
      </c>
      <c r="H677">
        <f t="shared" si="20"/>
        <v>995</v>
      </c>
      <c r="I677" s="12">
        <f t="shared" si="21"/>
        <v>15991.8</v>
      </c>
    </row>
    <row r="678" spans="6:9" x14ac:dyDescent="0.25">
      <c r="F678" s="6">
        <v>996</v>
      </c>
      <c r="G678" s="11">
        <v>6502.15</v>
      </c>
      <c r="H678">
        <f t="shared" si="20"/>
        <v>996</v>
      </c>
      <c r="I678" s="12">
        <f t="shared" si="21"/>
        <v>6502.15</v>
      </c>
    </row>
    <row r="679" spans="6:9" x14ac:dyDescent="0.25">
      <c r="F679" s="6">
        <v>997</v>
      </c>
      <c r="G679" s="11">
        <v>14392.7</v>
      </c>
      <c r="H679">
        <f t="shared" si="20"/>
        <v>997</v>
      </c>
      <c r="I679" s="12">
        <f t="shared" si="21"/>
        <v>14392.7</v>
      </c>
    </row>
    <row r="680" spans="6:9" x14ac:dyDescent="0.25">
      <c r="F680" s="6">
        <v>998</v>
      </c>
      <c r="G680" s="11">
        <v>2142.19</v>
      </c>
      <c r="H680">
        <f t="shared" si="20"/>
        <v>998</v>
      </c>
      <c r="I680" s="12">
        <f t="shared" si="21"/>
        <v>2142.19</v>
      </c>
    </row>
    <row r="681" spans="6:9" x14ac:dyDescent="0.25">
      <c r="F681" s="6">
        <v>999</v>
      </c>
      <c r="G681" s="11">
        <v>20592.53</v>
      </c>
      <c r="H681">
        <f t="shared" si="20"/>
        <v>999</v>
      </c>
      <c r="I681" s="12">
        <f t="shared" si="21"/>
        <v>20592.53</v>
      </c>
    </row>
  </sheetData>
  <conditionalFormatting pivot="1" sqref="H6:H13">
    <cfRule type="dataBar" priority="8">
      <dataBar>
        <cfvo type="min"/>
        <cfvo type="max"/>
        <color rgb="FF638EC6"/>
      </dataBar>
      <extLst>
        <ext xmlns:x14="http://schemas.microsoft.com/office/spreadsheetml/2009/9/main" uri="{B025F937-C7B1-47D3-B67F-A62EFF666E3E}">
          <x14:id>{031FFB9D-D3C6-455A-8208-079FAE722146}</x14:id>
        </ext>
      </extLst>
    </cfRule>
  </conditionalFormatting>
  <conditionalFormatting pivot="1" sqref="K6:K15">
    <cfRule type="dataBar" priority="7">
      <dataBar>
        <cfvo type="min"/>
        <cfvo type="max"/>
        <color rgb="FF638EC6"/>
      </dataBar>
      <extLst>
        <ext xmlns:x14="http://schemas.microsoft.com/office/spreadsheetml/2009/9/main" uri="{B025F937-C7B1-47D3-B67F-A62EFF666E3E}">
          <x14:id>{C014BF04-3BB5-4BFB-A5D3-35BA68FF483E}</x14:id>
        </ext>
      </extLst>
    </cfRule>
  </conditionalFormatting>
  <conditionalFormatting pivot="1" sqref="L6:L15">
    <cfRule type="dataBar" priority="6">
      <dataBar>
        <cfvo type="min"/>
        <cfvo type="max"/>
        <color rgb="FF63C384"/>
      </dataBar>
      <extLst>
        <ext xmlns:x14="http://schemas.microsoft.com/office/spreadsheetml/2009/9/main" uri="{B025F937-C7B1-47D3-B67F-A62EFF666E3E}">
          <x14:id>{0DF3C837-F8AD-403A-955F-F6EBFA0A300D}</x14:id>
        </ext>
      </extLst>
    </cfRule>
  </conditionalFormatting>
  <conditionalFormatting pivot="1" sqref="H22:H25">
    <cfRule type="dataBar" priority="5">
      <dataBar>
        <cfvo type="min"/>
        <cfvo type="max"/>
        <color rgb="FF638EC6"/>
      </dataBar>
      <extLst>
        <ext xmlns:x14="http://schemas.microsoft.com/office/spreadsheetml/2009/9/main" uri="{B025F937-C7B1-47D3-B67F-A62EFF666E3E}">
          <x14:id>{1BE3B4B9-69CC-4156-A37D-72A7F75CA464}</x14:id>
        </ext>
      </extLst>
    </cfRule>
  </conditionalFormatting>
  <conditionalFormatting pivot="1" sqref="E53:E56">
    <cfRule type="dataBar" priority="3">
      <dataBar>
        <cfvo type="min"/>
        <cfvo type="max"/>
        <color rgb="FFFFB628"/>
      </dataBar>
      <extLst>
        <ext xmlns:x14="http://schemas.microsoft.com/office/spreadsheetml/2009/9/main" uri="{B025F937-C7B1-47D3-B67F-A62EFF666E3E}">
          <x14:id>{587B178F-7C16-4014-80C0-D1E83A726F83}</x14:id>
        </ext>
      </extLst>
    </cfRule>
  </conditionalFormatting>
  <conditionalFormatting pivot="1" sqref="I53:I64">
    <cfRule type="dataBar" priority="2">
      <dataBar>
        <cfvo type="min"/>
        <cfvo type="max"/>
        <color rgb="FFFFB628"/>
      </dataBar>
      <extLst>
        <ext xmlns:x14="http://schemas.microsoft.com/office/spreadsheetml/2009/9/main" uri="{B025F937-C7B1-47D3-B67F-A62EFF666E3E}">
          <x14:id>{B9FF7A66-DAEA-493C-8A2D-099ED9E4903E}</x14:id>
        </ext>
      </extLst>
    </cfRule>
  </conditionalFormatting>
  <conditionalFormatting pivot="1" sqref="M53:M56">
    <cfRule type="dataBar" priority="1">
      <dataBar>
        <cfvo type="min"/>
        <cfvo type="max"/>
        <color rgb="FFFFB628"/>
      </dataBar>
      <extLst>
        <ext xmlns:x14="http://schemas.microsoft.com/office/spreadsheetml/2009/9/main" uri="{B025F937-C7B1-47D3-B67F-A62EFF666E3E}">
          <x14:id>{17DD4668-393C-4C2F-B9B2-E5F59C44D8AC}</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pivot="1">
          <x14:cfRule type="dataBar" id="{031FFB9D-D3C6-455A-8208-079FAE722146}">
            <x14:dataBar minLength="0" maxLength="100" gradient="0">
              <x14:cfvo type="autoMin"/>
              <x14:cfvo type="autoMax"/>
              <x14:negativeFillColor rgb="FFFF0000"/>
              <x14:axisColor rgb="FF000000"/>
            </x14:dataBar>
          </x14:cfRule>
          <xm:sqref>H6:H13</xm:sqref>
        </x14:conditionalFormatting>
        <x14:conditionalFormatting xmlns:xm="http://schemas.microsoft.com/office/excel/2006/main" pivot="1">
          <x14:cfRule type="dataBar" id="{C014BF04-3BB5-4BFB-A5D3-35BA68FF483E}">
            <x14:dataBar minLength="0" maxLength="100" gradient="0">
              <x14:cfvo type="autoMin"/>
              <x14:cfvo type="autoMax"/>
              <x14:negativeFillColor rgb="FFFF0000"/>
              <x14:axisColor rgb="FF000000"/>
            </x14:dataBar>
          </x14:cfRule>
          <xm:sqref>K6:K15</xm:sqref>
        </x14:conditionalFormatting>
        <x14:conditionalFormatting xmlns:xm="http://schemas.microsoft.com/office/excel/2006/main" pivot="1">
          <x14:cfRule type="dataBar" id="{0DF3C837-F8AD-403A-955F-F6EBFA0A300D}">
            <x14:dataBar minLength="0" maxLength="100" gradient="0">
              <x14:cfvo type="autoMin"/>
              <x14:cfvo type="autoMax"/>
              <x14:negativeFillColor rgb="FFFF0000"/>
              <x14:axisColor rgb="FF000000"/>
            </x14:dataBar>
          </x14:cfRule>
          <xm:sqref>L6:L15</xm:sqref>
        </x14:conditionalFormatting>
        <x14:conditionalFormatting xmlns:xm="http://schemas.microsoft.com/office/excel/2006/main" pivot="1">
          <x14:cfRule type="dataBar" id="{1BE3B4B9-69CC-4156-A37D-72A7F75CA464}">
            <x14:dataBar minLength="0" maxLength="100" gradient="0">
              <x14:cfvo type="autoMin"/>
              <x14:cfvo type="autoMax"/>
              <x14:negativeFillColor rgb="FFFF0000"/>
              <x14:axisColor rgb="FF000000"/>
            </x14:dataBar>
          </x14:cfRule>
          <xm:sqref>H22:H25</xm:sqref>
        </x14:conditionalFormatting>
        <x14:conditionalFormatting xmlns:xm="http://schemas.microsoft.com/office/excel/2006/main" pivot="1">
          <x14:cfRule type="dataBar" id="{587B178F-7C16-4014-80C0-D1E83A726F83}">
            <x14:dataBar minLength="0" maxLength="100" gradient="0">
              <x14:cfvo type="autoMin"/>
              <x14:cfvo type="autoMax"/>
              <x14:negativeFillColor rgb="FFFF0000"/>
              <x14:axisColor rgb="FF000000"/>
            </x14:dataBar>
          </x14:cfRule>
          <xm:sqref>E53:E56</xm:sqref>
        </x14:conditionalFormatting>
        <x14:conditionalFormatting xmlns:xm="http://schemas.microsoft.com/office/excel/2006/main" pivot="1">
          <x14:cfRule type="dataBar" id="{B9FF7A66-DAEA-493C-8A2D-099ED9E4903E}">
            <x14:dataBar minLength="0" maxLength="100" gradient="0">
              <x14:cfvo type="autoMin"/>
              <x14:cfvo type="autoMax"/>
              <x14:negativeFillColor rgb="FFFF0000"/>
              <x14:axisColor rgb="FF000000"/>
            </x14:dataBar>
          </x14:cfRule>
          <xm:sqref>I53:I64</xm:sqref>
        </x14:conditionalFormatting>
        <x14:conditionalFormatting xmlns:xm="http://schemas.microsoft.com/office/excel/2006/main" pivot="1">
          <x14:cfRule type="dataBar" id="{17DD4668-393C-4C2F-B9B2-E5F59C44D8AC}">
            <x14:dataBar minLength="0" maxLength="100" gradient="0">
              <x14:cfvo type="autoMin"/>
              <x14:cfvo type="autoMax"/>
              <x14:negativeFillColor rgb="FFFF0000"/>
              <x14:axisColor rgb="FF000000"/>
            </x14:dataBar>
          </x14:cfRule>
          <xm:sqref>M53:M56</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FF1DA9-43EC-41EF-BE3F-2D3007593624}">
  <dimension ref="A1"/>
  <sheetViews>
    <sheetView showGridLines="0" tabSelected="1" workbookViewId="0">
      <selection activeCell="AC23" sqref="AC23"/>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Agro Export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Nte Daniel</dc:creator>
  <cp:lastModifiedBy>prince chigozie</cp:lastModifiedBy>
  <dcterms:created xsi:type="dcterms:W3CDTF">2024-08-15T18:42:33Z</dcterms:created>
  <dcterms:modified xsi:type="dcterms:W3CDTF">2024-11-10T20:23:25Z</dcterms:modified>
</cp:coreProperties>
</file>