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d Ranges" sheetId="1" r:id="rId4"/>
    <sheet state="visible" name="IF OR &amp; AND function" sheetId="2" r:id="rId5"/>
  </sheets>
  <definedNames>
    <definedName hidden="1" localSheetId="1" name="_xlnm._FilterDatabase">'IF OR &amp; AND function'!$N$2:$O$2</definedName>
  </definedNames>
  <calcPr/>
  <extLst>
    <ext uri="GoogleSheetsCustomDataVersion2">
      <go:sheetsCustomData xmlns:go="http://customooxmlschemas.google.com/" r:id="rId6" roundtripDataChecksum="R43B9OU7GMgl2ezbpEBIKptBmfOIKDMcur5qemxpFC8="/>
    </ext>
  </extLst>
</workbook>
</file>

<file path=xl/sharedStrings.xml><?xml version="1.0" encoding="utf-8"?>
<sst xmlns="http://schemas.openxmlformats.org/spreadsheetml/2006/main" count="647" uniqueCount="308">
  <si>
    <t>Date</t>
  </si>
  <si>
    <t>Sales Rep</t>
  </si>
  <si>
    <t>Amount</t>
  </si>
  <si>
    <t>Question 1</t>
  </si>
  <si>
    <t>Serena</t>
  </si>
  <si>
    <t>Osaka</t>
  </si>
  <si>
    <t>Distributor ID</t>
  </si>
  <si>
    <t>Distributor Name</t>
  </si>
  <si>
    <t>Country</t>
  </si>
  <si>
    <t>Product Code</t>
  </si>
  <si>
    <t xml:space="preserve">Product </t>
  </si>
  <si>
    <t>Sales Channel</t>
  </si>
  <si>
    <t>Date Sold</t>
  </si>
  <si>
    <t>Quantity</t>
  </si>
  <si>
    <t>Unit Price</t>
  </si>
  <si>
    <t>Revenue</t>
  </si>
  <si>
    <t>Roger</t>
  </si>
  <si>
    <t>Devin Abbott</t>
  </si>
  <si>
    <t>France</t>
  </si>
  <si>
    <t>SUPA105</t>
  </si>
  <si>
    <t>Super Soft Bulk - 2 Litres</t>
  </si>
  <si>
    <t>Online</t>
  </si>
  <si>
    <t>Rafael</t>
  </si>
  <si>
    <t>Aphrodite Brennan</t>
  </si>
  <si>
    <t>Malawi</t>
  </si>
  <si>
    <t>Direct</t>
  </si>
  <si>
    <t>Kelvin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</si>
  <si>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</si>
  <si>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</si>
  <si>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</si>
  <si>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</si>
  <si>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</si>
  <si>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</si>
  <si>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</si>
  <si>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</si>
  <si>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</si>
  <si>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</si>
  <si>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</si>
  <si>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</si>
  <si>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</si>
  <si>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</si>
  <si>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</si>
  <si>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</si>
  <si>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</si>
  <si>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</si>
  <si>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</si>
  <si>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</si>
  <si>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</si>
  <si>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</si>
  <si>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</si>
  <si>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</si>
  <si>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</si>
  <si>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</si>
  <si>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</si>
  <si>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</si>
  <si>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</si>
  <si>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</si>
  <si>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</si>
  <si>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</si>
  <si>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</si>
  <si>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</si>
  <si>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</si>
  <si>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</si>
  <si>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</si>
  <si>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</si>
  <si>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</si>
  <si>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</si>
  <si>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</si>
  <si>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</si>
  <si>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</si>
  <si>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</si>
  <si>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</si>
  <si>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</si>
  <si>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</si>
  <si>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</si>
  <si>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</si>
  <si>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</si>
  <si>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</si>
  <si>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</si>
  <si>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</si>
  <si>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</si>
  <si>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</si>
  <si>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</si>
  <si>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</si>
  <si>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</si>
  <si>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</si>
  <si>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</si>
  <si>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</si>
  <si>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</si>
  <si>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</si>
  <si>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</si>
  <si>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</si>
  <si>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</si>
  <si>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</si>
  <si>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</si>
  <si>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</si>
  <si>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</si>
  <si>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</si>
  <si>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</si>
  <si>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</si>
  <si>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</si>
  <si>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</si>
  <si>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</si>
  <si>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</si>
  <si>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</si>
  <si>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</si>
  <si>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</si>
  <si>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</si>
  <si>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</si>
  <si>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</si>
  <si>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</si>
  <si>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</si>
  <si>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</si>
  <si>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</si>
  <si>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</si>
  <si>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</si>
  <si>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</si>
  <si>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</si>
  <si>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</si>
  <si>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</si>
  <si>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</si>
  <si>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</si>
  <si>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</si>
  <si>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</si>
  <si>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</si>
  <si>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</si>
  <si>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</si>
  <si>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</si>
  <si>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</si>
  <si>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</si>
  <si>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</si>
  <si>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</si>
  <si>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</si>
  <si>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</si>
  <si>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</si>
  <si>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</si>
  <si>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</si>
  <si>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</si>
  <si>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</si>
  <si>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</si>
  <si>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</si>
  <si>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</si>
  <si>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</si>
  <si>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</si>
  <si>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</si>
  <si>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</si>
  <si>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</si>
  <si>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</si>
  <si>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</si>
  <si>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</si>
  <si>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</si>
  <si>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</si>
  <si>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</si>
  <si>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</si>
  <si>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</si>
  <si>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</si>
  <si>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</si>
  <si>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</si>
  <si>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</si>
  <si>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</si>
  <si>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</si>
  <si>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</si>
  <si>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</si>
  <si>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</si>
  <si>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</si>
  <si>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</si>
  <si>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</si>
  <si>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</si>
  <si>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</si>
  <si>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</si>
  <si>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</si>
  <si>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</si>
  <si>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</si>
  <si>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</si>
  <si>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</si>
  <si>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</si>
  <si>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</si>
  <si>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</si>
  <si>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</si>
  <si>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</si>
  <si>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</si>
  <si>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</si>
  <si>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</si>
  <si>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</si>
  <si>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</si>
  <si>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</si>
  <si>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</si>
  <si>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</si>
  <si>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</si>
  <si>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</si>
  <si>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</si>
  <si>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</si>
  <si>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</si>
  <si>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</si>
  <si>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</si>
  <si>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</si>
  <si>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</si>
  <si>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</si>
  <si>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</si>
  <si>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</si>
  <si>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</si>
  <si>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</si>
  <si>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</si>
  <si>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</si>
  <si>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</si>
  <si>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</si>
  <si>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</si>
  <si>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</si>
  <si>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</si>
  <si>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</si>
  <si>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</si>
  <si>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</si>
  <si>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</si>
  <si>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</si>
  <si>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</si>
  <si>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</si>
  <si>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</si>
  <si>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</si>
  <si>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</si>
  <si>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</si>
  <si>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</si>
  <si>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</si>
  <si>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</si>
  <si>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</si>
  <si>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</si>
  <si>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</si>
  <si>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</si>
  <si>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</si>
  <si>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</si>
  <si>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</si>
  <si>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</si>
  <si>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</si>
  <si>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</si>
  <si>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</si>
  <si>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</si>
  <si>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</si>
  <si>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</si>
  <si>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a.) Determine the Quantity Sold using named ranges</t>
  </si>
  <si>
    <t>Total Quantity Sold using named ranges</t>
  </si>
  <si>
    <t>b.) Determine the total revenue using named ranges</t>
  </si>
  <si>
    <t>Total Revenue using named ranges</t>
  </si>
  <si>
    <t>NAME</t>
  </si>
  <si>
    <t>Score 1</t>
  </si>
  <si>
    <t>Score 2</t>
  </si>
  <si>
    <t>score 3</t>
  </si>
  <si>
    <t>score 4</t>
  </si>
  <si>
    <t>total</t>
  </si>
  <si>
    <t>result</t>
  </si>
  <si>
    <t>Customer age</t>
  </si>
  <si>
    <t>Age Group</t>
  </si>
  <si>
    <t>Name</t>
  </si>
  <si>
    <t>English</t>
  </si>
  <si>
    <t>Mathematics</t>
  </si>
  <si>
    <t>Remarks</t>
  </si>
  <si>
    <t>Den</t>
  </si>
  <si>
    <t>Williams</t>
  </si>
  <si>
    <t xml:space="preserve">Repeat </t>
  </si>
  <si>
    <t>0=39</t>
  </si>
  <si>
    <t>fail</t>
  </si>
  <si>
    <t>Rukkayat</t>
  </si>
  <si>
    <t>Ife</t>
  </si>
  <si>
    <t xml:space="preserve">Promote </t>
  </si>
  <si>
    <t>40 = 49</t>
  </si>
  <si>
    <t xml:space="preserve">fair </t>
  </si>
  <si>
    <t>Kunle</t>
  </si>
  <si>
    <t>12=19</t>
  </si>
  <si>
    <t xml:space="preserve">Teenager </t>
  </si>
  <si>
    <t>Marvelous</t>
  </si>
  <si>
    <t>50 - 59</t>
  </si>
  <si>
    <t xml:space="preserve">average </t>
  </si>
  <si>
    <t>20 = 35</t>
  </si>
  <si>
    <t xml:space="preserve">Youth </t>
  </si>
  <si>
    <t>Nikky</t>
  </si>
  <si>
    <t>60 = 69</t>
  </si>
  <si>
    <t xml:space="preserve">good </t>
  </si>
  <si>
    <t>36 = 45</t>
  </si>
  <si>
    <t xml:space="preserve">Young Adult </t>
  </si>
  <si>
    <t>Taiwo</t>
  </si>
  <si>
    <t>70 - 79</t>
  </si>
  <si>
    <t>v.good</t>
  </si>
  <si>
    <t>46 = 55</t>
  </si>
  <si>
    <t xml:space="preserve">Adult </t>
  </si>
  <si>
    <t>Blessing</t>
  </si>
  <si>
    <t>80 - 100</t>
  </si>
  <si>
    <t>excellent</t>
  </si>
  <si>
    <t>56 = 70</t>
  </si>
  <si>
    <t xml:space="preserve">Elder </t>
  </si>
  <si>
    <t>Joshua</t>
  </si>
  <si>
    <t xml:space="preserve">Senior Citizen </t>
  </si>
  <si>
    <t>Emeka</t>
  </si>
  <si>
    <t>John</t>
  </si>
  <si>
    <t>ayodeji</t>
  </si>
  <si>
    <t>segun</t>
  </si>
  <si>
    <t>aladelola</t>
  </si>
  <si>
    <t>Grace</t>
  </si>
  <si>
    <t>Joy</t>
  </si>
  <si>
    <t>Micheal</t>
  </si>
  <si>
    <t>olaife</t>
  </si>
  <si>
    <t>samuel</t>
  </si>
  <si>
    <t>busola</t>
  </si>
  <si>
    <t>OLANIYI</t>
  </si>
  <si>
    <t>muhammed</t>
  </si>
  <si>
    <t>muyiwa</t>
  </si>
  <si>
    <t>solape</t>
  </si>
  <si>
    <t>Dare</t>
  </si>
  <si>
    <t>Felix</t>
  </si>
  <si>
    <t>Bayo</t>
  </si>
  <si>
    <t>Jeremiah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</si>
</sst>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u/>
      <sz val="11.0"/>
      <color rgb="FFFF0000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0.0"/>
      <color rgb="FFFFFFFF"/>
      <name val="Calibri"/>
    </font>
    <font>
      <b/>
      <sz val="9.0"/>
      <color rgb="FF602320"/>
      <name val="Calibri"/>
    </font>
    <font>
      <b/>
      <sz val="10.0"/>
      <color rgb="FFFFFFFF"/>
      <name val="Arial"/>
    </font>
    <font/>
    <font>
      <sz val="10.0"/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theme="9"/>
      </left>
      <right/>
      <top style="thin">
        <color theme="9"/>
      </top>
      <bottom/>
    </border>
    <border>
      <left/>
      <right/>
      <top style="thin">
        <color theme="9"/>
      </top>
      <bottom/>
    </border>
    <border>
      <left/>
      <right style="thin">
        <color theme="9"/>
      </right>
      <top style="thin">
        <color theme="9"/>
      </top>
      <bottom/>
    </border>
    <border>
      <left style="thin">
        <color theme="9"/>
      </left>
      <top style="thin">
        <color rgb="FFA8D08D"/>
      </top>
    </border>
    <border>
      <top style="thin">
        <color rgb="FFA8D08D"/>
      </top>
    </border>
    <border>
      <right style="thin">
        <color theme="9"/>
      </right>
      <top style="thin">
        <color rgb="FFA8D08D"/>
      </top>
    </border>
    <border>
      <left style="thin">
        <color theme="9"/>
      </left>
      <top style="thin">
        <color theme="9"/>
      </top>
    </border>
    <border>
      <top style="thin">
        <color theme="9"/>
      </top>
    </border>
    <border>
      <right style="thin">
        <color theme="9"/>
      </right>
      <top style="thin">
        <color theme="9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theme="9"/>
      </left>
      <top style="thin">
        <color rgb="FFA8D08D"/>
      </top>
      <bottom style="thin">
        <color rgb="FFA8D08D"/>
      </bottom>
    </border>
    <border>
      <top style="thin">
        <color rgb="FFA8D08D"/>
      </top>
      <bottom style="thin">
        <color rgb="FFA8D08D"/>
      </bottom>
    </border>
    <border>
      <right style="thin">
        <color theme="9"/>
      </right>
      <top style="thin">
        <color rgb="FFA8D08D"/>
      </top>
      <bottom style="thin">
        <color rgb="FFA8D08D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2" numFmtId="0" xfId="0" applyFont="1"/>
    <xf borderId="0" fillId="0" fontId="3" numFmtId="0" xfId="0" applyFont="1"/>
    <xf borderId="4" fillId="0" fontId="4" numFmtId="14" xfId="0" applyBorder="1" applyFont="1" applyNumberFormat="1"/>
    <xf borderId="5" fillId="0" fontId="4" numFmtId="0" xfId="0" applyBorder="1" applyFont="1"/>
    <xf borderId="6" fillId="0" fontId="4" numFmtId="164" xfId="0" applyBorder="1" applyFont="1" applyNumberFormat="1"/>
    <xf borderId="7" fillId="2" fontId="5" numFmtId="0" xfId="0" applyAlignment="1" applyBorder="1" applyFill="1" applyFont="1">
      <alignment horizontal="left" shrinkToFit="0" wrapText="1"/>
    </xf>
    <xf borderId="8" fillId="2" fontId="5" numFmtId="0" xfId="0" applyAlignment="1" applyBorder="1" applyFont="1">
      <alignment horizontal="left" shrinkToFit="0" wrapText="1"/>
    </xf>
    <xf borderId="8" fillId="2" fontId="5" numFmtId="3" xfId="0" applyAlignment="1" applyBorder="1" applyFont="1" applyNumberFormat="1">
      <alignment shrinkToFit="0" wrapText="1"/>
    </xf>
    <xf borderId="8" fillId="2" fontId="5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Border="1" applyFont="1"/>
    <xf borderId="11" fillId="0" fontId="4" numFmtId="14" xfId="0" applyBorder="1" applyFont="1" applyNumberForma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4" fillId="0" fontId="4" numFmtId="14" xfId="0" applyBorder="1" applyFont="1" applyNumberFormat="1"/>
    <xf borderId="15" fillId="0" fontId="4" numFmtId="0" xfId="0" applyBorder="1" applyFont="1"/>
    <xf borderId="16" fillId="0" fontId="4" numFmtId="14" xfId="0" applyBorder="1" applyFont="1" applyNumberFormat="1"/>
    <xf borderId="17" fillId="0" fontId="4" numFmtId="0" xfId="0" applyBorder="1" applyFont="1"/>
    <xf borderId="18" fillId="0" fontId="4" numFmtId="164" xfId="0" applyBorder="1" applyFont="1" applyNumberFormat="1"/>
    <xf borderId="19" fillId="0" fontId="4" numFmtId="0" xfId="0" applyBorder="1" applyFont="1"/>
    <xf borderId="20" fillId="0" fontId="4" numFmtId="0" xfId="0" applyBorder="1" applyFont="1"/>
    <xf borderId="20" fillId="0" fontId="4" numFmtId="14" xfId="0" applyBorder="1" applyFont="1" applyNumberFormat="1"/>
    <xf borderId="21" fillId="0" fontId="4" numFmtId="0" xfId="0" applyBorder="1" applyFont="1"/>
    <xf borderId="0" fillId="0" fontId="6" numFmtId="49" xfId="0" applyAlignment="1" applyFont="1" applyNumberFormat="1">
      <alignment horizontal="right" shrinkToFit="0" wrapText="1"/>
    </xf>
    <xf borderId="22" fillId="2" fontId="7" numFmtId="0" xfId="0" applyAlignment="1" applyBorder="1" applyFont="1">
      <alignment horizontal="left" shrinkToFit="0" vertical="top" wrapText="1"/>
    </xf>
    <xf borderId="23" fillId="0" fontId="8" numFmtId="0" xfId="0" applyBorder="1" applyFont="1"/>
    <xf borderId="24" fillId="3" fontId="9" numFmtId="164" xfId="0" applyAlignment="1" applyBorder="1" applyFill="1" applyFont="1" applyNumberFormat="1">
      <alignment horizontal="right" vertical="top"/>
    </xf>
    <xf borderId="24" fillId="4" fontId="1" numFmtId="0" xfId="0" applyBorder="1" applyFill="1" applyFont="1"/>
    <xf borderId="0" fillId="0" fontId="1" numFmtId="0" xfId="0" applyFont="1"/>
    <xf borderId="24" fillId="4" fontId="4" numFmtId="0" xfId="0" applyBorder="1" applyFont="1"/>
    <xf borderId="0" fillId="0" fontId="10" numFmtId="0" xfId="0" applyFont="1"/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24" fillId="5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9.43"/>
    <col customWidth="1" min="4" max="4" width="15.29"/>
    <col customWidth="1" min="5" max="5" width="17.86"/>
    <col customWidth="1" min="6" max="6" width="13.86"/>
    <col customWidth="1" min="7" max="7" width="24.29"/>
    <col customWidth="1" min="8" max="8" width="25.86"/>
    <col customWidth="1" min="9" max="9" width="13.86"/>
    <col customWidth="1" min="10" max="10" width="29.14"/>
    <col customWidth="1" min="11" max="11" width="13.71"/>
    <col customWidth="1" min="12" max="12" width="10.57"/>
    <col customWidth="1" min="13" max="13" width="10.0"/>
    <col customWidth="1" min="14" max="14" width="10.71"/>
    <col customWidth="1" min="15" max="15" width="10.0"/>
    <col customWidth="1" min="16" max="26" width="8.71"/>
  </cols>
  <sheetData>
    <row r="2">
      <c r="B2" s="1" t="s">
        <v>0</v>
      </c>
      <c r="C2" s="2" t="s">
        <v>1</v>
      </c>
      <c r="D2" s="3" t="s">
        <v>2</v>
      </c>
      <c r="F2" s="4" t="s">
        <v>3</v>
      </c>
      <c r="G2" s="5"/>
      <c r="H2" s="5"/>
      <c r="I2" s="5"/>
      <c r="J2" s="5"/>
      <c r="K2" s="5"/>
      <c r="L2" s="5"/>
      <c r="M2" s="5"/>
      <c r="N2" s="5"/>
      <c r="O2" s="5"/>
    </row>
    <row r="3">
      <c r="B3" s="6">
        <v>44268.0</v>
      </c>
      <c r="C3" s="7" t="s">
        <v>4</v>
      </c>
      <c r="D3" s="8">
        <v>15000.0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>
      <c r="B4" s="6">
        <v>44268.0</v>
      </c>
      <c r="C4" s="7" t="s">
        <v>5</v>
      </c>
      <c r="D4" s="8">
        <v>12000.0</v>
      </c>
      <c r="F4" s="9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1" t="s">
        <v>13</v>
      </c>
      <c r="N4" s="12" t="s">
        <v>14</v>
      </c>
      <c r="O4" s="13" t="s">
        <v>15</v>
      </c>
    </row>
    <row r="5">
      <c r="B5" s="6">
        <v>44268.0</v>
      </c>
      <c r="C5" s="7" t="s">
        <v>16</v>
      </c>
      <c r="D5" s="8">
        <v>14500.0</v>
      </c>
      <c r="F5" s="14">
        <v>23345.0</v>
      </c>
      <c r="G5" s="15" t="s">
        <v>17</v>
      </c>
      <c r="H5" s="15" t="s">
        <v>18</v>
      </c>
      <c r="I5" s="15" t="s">
        <v>19</v>
      </c>
      <c r="J5" s="15" t="s">
        <v>20</v>
      </c>
      <c r="K5" s="15" t="s">
        <v>21</v>
      </c>
      <c r="L5" s="16">
        <v>41150.0</v>
      </c>
      <c r="M5" s="15">
        <v>208.0</v>
      </c>
      <c r="N5" s="15">
        <v>14.5</v>
      </c>
      <c r="O5" s="17">
        <f t="shared" ref="O5:O111" si="1">N5*M5</f>
        <v>3016</v>
      </c>
    </row>
    <row r="6">
      <c r="B6" s="6">
        <v>44268.0</v>
      </c>
      <c r="C6" s="7" t="s">
        <v>22</v>
      </c>
      <c r="D6" s="8">
        <v>20000.0</v>
      </c>
      <c r="F6" s="18">
        <v>23278.0</v>
      </c>
      <c r="G6" s="19" t="s">
        <v>23</v>
      </c>
      <c r="H6" s="19" t="s">
        <v>24</v>
      </c>
      <c r="I6" s="19" t="s">
        <v>19</v>
      </c>
      <c r="J6" s="19" t="s">
        <v>20</v>
      </c>
      <c r="K6" s="19" t="s">
        <v>25</v>
      </c>
      <c r="L6" s="20">
        <v>41145.0</v>
      </c>
      <c r="M6" s="19">
        <v>197.0</v>
      </c>
      <c r="N6" s="19">
        <v>14.5</v>
      </c>
      <c r="O6" s="21">
        <f t="shared" si="1"/>
        <v>2856.5</v>
      </c>
    </row>
    <row r="7">
      <c r="B7" s="22">
        <v>43903.0</v>
      </c>
      <c r="C7" s="23" t="s">
        <v>26</v>
      </c>
      <c r="D7" s="24">
        <v>13300.0</v>
      </c>
      <c r="F7" s="18">
        <v>23303.0</v>
      </c>
      <c r="G7" s="19" t="s">
        <v>27</v>
      </c>
      <c r="H7" s="19" t="s">
        <v>28</v>
      </c>
      <c r="I7" s="19" t="s">
        <v>19</v>
      </c>
      <c r="J7" s="19" t="s">
        <v>20</v>
      </c>
      <c r="K7" s="19" t="s">
        <v>29</v>
      </c>
      <c r="L7" s="20">
        <v>41138.0</v>
      </c>
      <c r="M7" s="19">
        <v>176.0</v>
      </c>
      <c r="N7" s="19">
        <v>14.5</v>
      </c>
      <c r="O7" s="21">
        <f t="shared" si="1"/>
        <v>2552</v>
      </c>
    </row>
    <row r="8">
      <c r="F8" s="18">
        <v>23353.0</v>
      </c>
      <c r="G8" s="19" t="s">
        <v>30</v>
      </c>
      <c r="H8" s="19" t="s">
        <v>31</v>
      </c>
      <c r="I8" s="19" t="s">
        <v>19</v>
      </c>
      <c r="J8" s="19" t="s">
        <v>20</v>
      </c>
      <c r="K8" s="19" t="s">
        <v>25</v>
      </c>
      <c r="L8" s="20">
        <v>41070.0</v>
      </c>
      <c r="M8" s="19">
        <v>168.0</v>
      </c>
      <c r="N8" s="19">
        <v>14.5</v>
      </c>
      <c r="O8" s="21">
        <f t="shared" si="1"/>
        <v>2436</v>
      </c>
    </row>
    <row r="9">
      <c r="F9" s="18">
        <v>23289.0</v>
      </c>
      <c r="G9" s="19" t="s">
        <v>32</v>
      </c>
      <c r="H9" s="19" t="s">
        <v>33</v>
      </c>
      <c r="I9" s="19" t="s">
        <v>19</v>
      </c>
      <c r="J9" s="19" t="s">
        <v>20</v>
      </c>
      <c r="K9" s="19" t="s">
        <v>29</v>
      </c>
      <c r="L9" s="20">
        <v>41123.0</v>
      </c>
      <c r="M9" s="19">
        <v>166.0</v>
      </c>
      <c r="N9" s="19">
        <v>14.5</v>
      </c>
      <c r="O9" s="21">
        <f t="shared" si="1"/>
        <v>2407</v>
      </c>
    </row>
    <row r="10">
      <c r="F10" s="18">
        <v>23378.0</v>
      </c>
      <c r="G10" s="19" t="s">
        <v>34</v>
      </c>
      <c r="H10" s="19" t="s">
        <v>35</v>
      </c>
      <c r="I10" s="19" t="s">
        <v>19</v>
      </c>
      <c r="J10" s="19" t="s">
        <v>20</v>
      </c>
      <c r="K10" s="19" t="s">
        <v>21</v>
      </c>
      <c r="L10" s="20">
        <v>41078.0</v>
      </c>
      <c r="M10" s="19">
        <v>157.0</v>
      </c>
      <c r="N10" s="19">
        <v>14.5</v>
      </c>
      <c r="O10" s="21">
        <f t="shared" si="1"/>
        <v>2276.5</v>
      </c>
    </row>
    <row r="11">
      <c r="F11" s="18">
        <v>23283.0</v>
      </c>
      <c r="G11" s="19" t="s">
        <v>36</v>
      </c>
      <c r="H11" s="19" t="s">
        <v>37</v>
      </c>
      <c r="I11" s="19" t="s">
        <v>19</v>
      </c>
      <c r="J11" s="19" t="s">
        <v>20</v>
      </c>
      <c r="K11" s="19" t="s">
        <v>21</v>
      </c>
      <c r="L11" s="20">
        <v>41084.0</v>
      </c>
      <c r="M11" s="19">
        <v>142.0</v>
      </c>
      <c r="N11" s="19">
        <v>14.5</v>
      </c>
      <c r="O11" s="21">
        <f t="shared" si="1"/>
        <v>2059</v>
      </c>
    </row>
    <row r="12">
      <c r="F12" s="18">
        <v>23324.0</v>
      </c>
      <c r="G12" s="19" t="s">
        <v>38</v>
      </c>
      <c r="H12" s="19" t="s">
        <v>39</v>
      </c>
      <c r="I12" s="19" t="s">
        <v>40</v>
      </c>
      <c r="J12" s="19" t="s">
        <v>41</v>
      </c>
      <c r="K12" s="19" t="s">
        <v>29</v>
      </c>
      <c r="L12" s="20">
        <v>41134.0</v>
      </c>
      <c r="M12" s="19">
        <v>193.0</v>
      </c>
      <c r="N12" s="19">
        <v>9.99</v>
      </c>
      <c r="O12" s="21">
        <f t="shared" si="1"/>
        <v>1928.07</v>
      </c>
    </row>
    <row r="13">
      <c r="F13" s="18">
        <v>23264.0</v>
      </c>
      <c r="G13" s="19" t="s">
        <v>42</v>
      </c>
      <c r="H13" s="19" t="s">
        <v>43</v>
      </c>
      <c r="I13" s="19" t="s">
        <v>44</v>
      </c>
      <c r="J13" s="19" t="s">
        <v>45</v>
      </c>
      <c r="K13" s="19" t="s">
        <v>21</v>
      </c>
      <c r="L13" s="20">
        <v>41139.0</v>
      </c>
      <c r="M13" s="19">
        <v>205.0</v>
      </c>
      <c r="N13" s="19">
        <v>9.0</v>
      </c>
      <c r="O13" s="21">
        <f t="shared" si="1"/>
        <v>1845</v>
      </c>
    </row>
    <row r="14">
      <c r="F14" s="18">
        <v>23291.0</v>
      </c>
      <c r="G14" s="19" t="s">
        <v>46</v>
      </c>
      <c r="H14" s="19" t="s">
        <v>47</v>
      </c>
      <c r="I14" s="19" t="s">
        <v>44</v>
      </c>
      <c r="J14" s="19" t="s">
        <v>45</v>
      </c>
      <c r="K14" s="19" t="s">
        <v>29</v>
      </c>
      <c r="L14" s="20">
        <v>41139.0</v>
      </c>
      <c r="M14" s="19">
        <v>199.0</v>
      </c>
      <c r="N14" s="19">
        <v>9.0</v>
      </c>
      <c r="O14" s="21">
        <f t="shared" si="1"/>
        <v>1791</v>
      </c>
    </row>
    <row r="15">
      <c r="F15" s="18">
        <v>23305.0</v>
      </c>
      <c r="G15" s="19" t="s">
        <v>48</v>
      </c>
      <c r="H15" s="19" t="s">
        <v>49</v>
      </c>
      <c r="I15" s="19" t="s">
        <v>44</v>
      </c>
      <c r="J15" s="19" t="s">
        <v>45</v>
      </c>
      <c r="K15" s="19" t="s">
        <v>21</v>
      </c>
      <c r="L15" s="20">
        <v>41147.0</v>
      </c>
      <c r="M15" s="19">
        <v>188.0</v>
      </c>
      <c r="N15" s="19">
        <v>9.0</v>
      </c>
      <c r="O15" s="21">
        <f t="shared" si="1"/>
        <v>1692</v>
      </c>
    </row>
    <row r="16">
      <c r="F16" s="18">
        <v>23350.0</v>
      </c>
      <c r="G16" s="19" t="s">
        <v>50</v>
      </c>
      <c r="H16" s="19" t="s">
        <v>51</v>
      </c>
      <c r="I16" s="19" t="s">
        <v>44</v>
      </c>
      <c r="J16" s="19" t="s">
        <v>45</v>
      </c>
      <c r="K16" s="19" t="s">
        <v>21</v>
      </c>
      <c r="L16" s="20">
        <v>41085.0</v>
      </c>
      <c r="M16" s="19">
        <v>188.0</v>
      </c>
      <c r="N16" s="19">
        <v>9.0</v>
      </c>
      <c r="O16" s="21">
        <f t="shared" si="1"/>
        <v>1692</v>
      </c>
    </row>
    <row r="17">
      <c r="F17" s="18">
        <v>23300.0</v>
      </c>
      <c r="G17" s="19" t="s">
        <v>52</v>
      </c>
      <c r="H17" s="19" t="s">
        <v>53</v>
      </c>
      <c r="I17" s="19" t="s">
        <v>40</v>
      </c>
      <c r="J17" s="19" t="s">
        <v>41</v>
      </c>
      <c r="K17" s="19" t="s">
        <v>21</v>
      </c>
      <c r="L17" s="20">
        <v>40915.0</v>
      </c>
      <c r="M17" s="19">
        <v>167.0</v>
      </c>
      <c r="N17" s="19">
        <v>9.99</v>
      </c>
      <c r="O17" s="21">
        <f t="shared" si="1"/>
        <v>1668.33</v>
      </c>
    </row>
    <row r="18">
      <c r="F18" s="18">
        <v>23348.0</v>
      </c>
      <c r="G18" s="19" t="s">
        <v>54</v>
      </c>
      <c r="H18" s="19" t="s">
        <v>55</v>
      </c>
      <c r="I18" s="19" t="s">
        <v>40</v>
      </c>
      <c r="J18" s="19" t="s">
        <v>41</v>
      </c>
      <c r="K18" s="19" t="s">
        <v>29</v>
      </c>
      <c r="L18" s="20">
        <v>41146.0</v>
      </c>
      <c r="M18" s="19">
        <v>163.0</v>
      </c>
      <c r="N18" s="19">
        <v>9.99</v>
      </c>
      <c r="O18" s="21">
        <f t="shared" si="1"/>
        <v>1628.37</v>
      </c>
    </row>
    <row r="19">
      <c r="F19" s="18">
        <v>23290.0</v>
      </c>
      <c r="G19" s="19" t="s">
        <v>56</v>
      </c>
      <c r="H19" s="19" t="s">
        <v>57</v>
      </c>
      <c r="I19" s="19" t="s">
        <v>44</v>
      </c>
      <c r="J19" s="19" t="s">
        <v>45</v>
      </c>
      <c r="K19" s="19" t="s">
        <v>21</v>
      </c>
      <c r="L19" s="20">
        <v>41132.0</v>
      </c>
      <c r="M19" s="19">
        <v>170.0</v>
      </c>
      <c r="N19" s="19">
        <v>9.0</v>
      </c>
      <c r="O19" s="21">
        <f t="shared" si="1"/>
        <v>1530</v>
      </c>
    </row>
    <row r="20">
      <c r="F20" s="18">
        <v>23328.0</v>
      </c>
      <c r="G20" s="19" t="s">
        <v>58</v>
      </c>
      <c r="H20" s="19" t="s">
        <v>59</v>
      </c>
      <c r="I20" s="19" t="s">
        <v>19</v>
      </c>
      <c r="J20" s="19" t="s">
        <v>20</v>
      </c>
      <c r="K20" s="19" t="s">
        <v>29</v>
      </c>
      <c r="L20" s="20">
        <v>40923.0</v>
      </c>
      <c r="M20" s="19">
        <v>102.0</v>
      </c>
      <c r="N20" s="19">
        <v>14.5</v>
      </c>
      <c r="O20" s="21">
        <f t="shared" si="1"/>
        <v>1479</v>
      </c>
    </row>
    <row r="21" ht="15.75" customHeight="1">
      <c r="F21" s="18">
        <v>23294.0</v>
      </c>
      <c r="G21" s="19" t="s">
        <v>60</v>
      </c>
      <c r="H21" s="19" t="s">
        <v>61</v>
      </c>
      <c r="I21" s="19" t="s">
        <v>44</v>
      </c>
      <c r="J21" s="19" t="s">
        <v>45</v>
      </c>
      <c r="K21" s="19" t="s">
        <v>29</v>
      </c>
      <c r="L21" s="20">
        <v>41082.0</v>
      </c>
      <c r="M21" s="19">
        <v>160.0</v>
      </c>
      <c r="N21" s="19">
        <v>9.0</v>
      </c>
      <c r="O21" s="21">
        <f t="shared" si="1"/>
        <v>1440</v>
      </c>
    </row>
    <row r="22" ht="15.75" customHeight="1">
      <c r="F22" s="18">
        <v>23371.0</v>
      </c>
      <c r="G22" s="19" t="s">
        <v>62</v>
      </c>
      <c r="H22" s="19" t="s">
        <v>63</v>
      </c>
      <c r="I22" s="19" t="s">
        <v>64</v>
      </c>
      <c r="J22" s="19" t="s">
        <v>65</v>
      </c>
      <c r="K22" s="19" t="s">
        <v>21</v>
      </c>
      <c r="L22" s="20">
        <v>41136.0</v>
      </c>
      <c r="M22" s="19">
        <v>204.0</v>
      </c>
      <c r="N22" s="19">
        <v>6.99</v>
      </c>
      <c r="O22" s="21">
        <f t="shared" si="1"/>
        <v>1425.96</v>
      </c>
    </row>
    <row r="23" ht="15.75" customHeight="1">
      <c r="F23" s="18">
        <v>23288.0</v>
      </c>
      <c r="G23" s="19" t="s">
        <v>66</v>
      </c>
      <c r="H23" s="19" t="s">
        <v>67</v>
      </c>
      <c r="I23" s="19" t="s">
        <v>40</v>
      </c>
      <c r="J23" s="19" t="s">
        <v>41</v>
      </c>
      <c r="K23" s="19" t="s">
        <v>25</v>
      </c>
      <c r="L23" s="20">
        <v>41074.0</v>
      </c>
      <c r="M23" s="19">
        <v>141.0</v>
      </c>
      <c r="N23" s="19">
        <v>9.99</v>
      </c>
      <c r="O23" s="21">
        <f t="shared" si="1"/>
        <v>1408.59</v>
      </c>
    </row>
    <row r="24" ht="15.75" customHeight="1">
      <c r="F24" s="18">
        <v>23347.0</v>
      </c>
      <c r="G24" s="19" t="s">
        <v>68</v>
      </c>
      <c r="H24" s="19" t="s">
        <v>69</v>
      </c>
      <c r="I24" s="19" t="s">
        <v>44</v>
      </c>
      <c r="J24" s="19" t="s">
        <v>45</v>
      </c>
      <c r="K24" s="19" t="s">
        <v>21</v>
      </c>
      <c r="L24" s="20">
        <v>41088.0</v>
      </c>
      <c r="M24" s="19">
        <v>147.0</v>
      </c>
      <c r="N24" s="19">
        <v>9.0</v>
      </c>
      <c r="O24" s="21">
        <f t="shared" si="1"/>
        <v>1323</v>
      </c>
    </row>
    <row r="25" ht="15.75" customHeight="1">
      <c r="F25" s="18">
        <v>23361.0</v>
      </c>
      <c r="G25" s="19" t="s">
        <v>70</v>
      </c>
      <c r="H25" s="19" t="s">
        <v>71</v>
      </c>
      <c r="I25" s="19" t="s">
        <v>64</v>
      </c>
      <c r="J25" s="19" t="s">
        <v>65</v>
      </c>
      <c r="K25" s="19" t="s">
        <v>21</v>
      </c>
      <c r="L25" s="20">
        <v>40915.0</v>
      </c>
      <c r="M25" s="19">
        <v>184.0</v>
      </c>
      <c r="N25" s="19">
        <v>6.99</v>
      </c>
      <c r="O25" s="21">
        <f t="shared" si="1"/>
        <v>1286.16</v>
      </c>
    </row>
    <row r="26" ht="15.75" customHeight="1">
      <c r="F26" s="18">
        <v>23275.0</v>
      </c>
      <c r="G26" s="19" t="s">
        <v>72</v>
      </c>
      <c r="H26" s="19" t="s">
        <v>73</v>
      </c>
      <c r="I26" s="19" t="s">
        <v>44</v>
      </c>
      <c r="J26" s="19" t="s">
        <v>45</v>
      </c>
      <c r="K26" s="19" t="s">
        <v>29</v>
      </c>
      <c r="L26" s="20">
        <v>40912.0</v>
      </c>
      <c r="M26" s="19">
        <v>141.0</v>
      </c>
      <c r="N26" s="19">
        <v>9.0</v>
      </c>
      <c r="O26" s="21">
        <f t="shared" si="1"/>
        <v>1269</v>
      </c>
    </row>
    <row r="27" ht="15.75" customHeight="1">
      <c r="F27" s="18">
        <v>23297.0</v>
      </c>
      <c r="G27" s="19" t="s">
        <v>74</v>
      </c>
      <c r="H27" s="19" t="s">
        <v>75</v>
      </c>
      <c r="I27" s="19" t="s">
        <v>44</v>
      </c>
      <c r="J27" s="19" t="s">
        <v>45</v>
      </c>
      <c r="K27" s="19" t="s">
        <v>21</v>
      </c>
      <c r="L27" s="20">
        <v>41133.0</v>
      </c>
      <c r="M27" s="19">
        <v>135.0</v>
      </c>
      <c r="N27" s="19">
        <v>9.0</v>
      </c>
      <c r="O27" s="21">
        <f t="shared" si="1"/>
        <v>1215</v>
      </c>
    </row>
    <row r="28" ht="15.75" customHeight="1">
      <c r="F28" s="18">
        <v>23327.0</v>
      </c>
      <c r="G28" s="19" t="s">
        <v>76</v>
      </c>
      <c r="H28" s="19" t="s">
        <v>77</v>
      </c>
      <c r="I28" s="19" t="s">
        <v>78</v>
      </c>
      <c r="J28" s="19" t="s">
        <v>79</v>
      </c>
      <c r="K28" s="19" t="s">
        <v>29</v>
      </c>
      <c r="L28" s="20">
        <v>40939.0</v>
      </c>
      <c r="M28" s="19">
        <v>176.0</v>
      </c>
      <c r="N28" s="19">
        <v>6.5</v>
      </c>
      <c r="O28" s="21">
        <f t="shared" si="1"/>
        <v>1144</v>
      </c>
    </row>
    <row r="29" ht="15.75" customHeight="1">
      <c r="F29" s="18">
        <v>23325.0</v>
      </c>
      <c r="G29" s="19" t="s">
        <v>80</v>
      </c>
      <c r="H29" s="19" t="s">
        <v>81</v>
      </c>
      <c r="I29" s="19" t="s">
        <v>82</v>
      </c>
      <c r="J29" s="19" t="s">
        <v>83</v>
      </c>
      <c r="K29" s="19" t="s">
        <v>29</v>
      </c>
      <c r="L29" s="20">
        <v>41082.0</v>
      </c>
      <c r="M29" s="19">
        <v>184.0</v>
      </c>
      <c r="N29" s="19">
        <v>6.0</v>
      </c>
      <c r="O29" s="21">
        <f t="shared" si="1"/>
        <v>1104</v>
      </c>
    </row>
    <row r="30" ht="15.75" customHeight="1">
      <c r="F30" s="18">
        <v>23292.0</v>
      </c>
      <c r="G30" s="19" t="s">
        <v>84</v>
      </c>
      <c r="H30" s="19" t="s">
        <v>85</v>
      </c>
      <c r="I30" s="19" t="s">
        <v>19</v>
      </c>
      <c r="J30" s="19" t="s">
        <v>20</v>
      </c>
      <c r="K30" s="19" t="s">
        <v>21</v>
      </c>
      <c r="L30" s="20">
        <v>40911.0</v>
      </c>
      <c r="M30" s="19">
        <v>73.0</v>
      </c>
      <c r="N30" s="19">
        <v>14.5</v>
      </c>
      <c r="O30" s="21">
        <f t="shared" si="1"/>
        <v>1058.5</v>
      </c>
    </row>
    <row r="31" ht="15.75" customHeight="1">
      <c r="F31" s="18">
        <v>23335.0</v>
      </c>
      <c r="G31" s="19" t="s">
        <v>86</v>
      </c>
      <c r="H31" s="19" t="s">
        <v>87</v>
      </c>
      <c r="I31" s="19" t="s">
        <v>44</v>
      </c>
      <c r="J31" s="19" t="s">
        <v>45</v>
      </c>
      <c r="K31" s="19" t="s">
        <v>21</v>
      </c>
      <c r="L31" s="20">
        <v>41134.0</v>
      </c>
      <c r="M31" s="19">
        <v>116.0</v>
      </c>
      <c r="N31" s="19">
        <v>9.0</v>
      </c>
      <c r="O31" s="21">
        <f t="shared" si="1"/>
        <v>1044</v>
      </c>
    </row>
    <row r="32" ht="15.75" customHeight="1">
      <c r="F32" s="18">
        <v>23314.0</v>
      </c>
      <c r="G32" s="19" t="s">
        <v>88</v>
      </c>
      <c r="H32" s="19" t="s">
        <v>89</v>
      </c>
      <c r="I32" s="19" t="s">
        <v>40</v>
      </c>
      <c r="J32" s="19" t="s">
        <v>41</v>
      </c>
      <c r="K32" s="19" t="s">
        <v>29</v>
      </c>
      <c r="L32" s="20">
        <v>41131.0</v>
      </c>
      <c r="M32" s="19">
        <v>95.0</v>
      </c>
      <c r="N32" s="19">
        <v>9.99</v>
      </c>
      <c r="O32" s="21">
        <f t="shared" si="1"/>
        <v>949.05</v>
      </c>
    </row>
    <row r="33" ht="15.75" customHeight="1">
      <c r="F33" s="18">
        <v>23329.0</v>
      </c>
      <c r="G33" s="19" t="s">
        <v>90</v>
      </c>
      <c r="H33" s="19" t="s">
        <v>91</v>
      </c>
      <c r="I33" s="19" t="s">
        <v>92</v>
      </c>
      <c r="J33" s="19" t="s">
        <v>93</v>
      </c>
      <c r="K33" s="19" t="s">
        <v>29</v>
      </c>
      <c r="L33" s="20">
        <v>40931.0</v>
      </c>
      <c r="M33" s="19">
        <v>203.0</v>
      </c>
      <c r="N33" s="19">
        <v>4.5</v>
      </c>
      <c r="O33" s="21">
        <f t="shared" si="1"/>
        <v>913.5</v>
      </c>
    </row>
    <row r="34" ht="15.75" customHeight="1">
      <c r="F34" s="18">
        <v>23332.0</v>
      </c>
      <c r="G34" s="19" t="s">
        <v>94</v>
      </c>
      <c r="H34" s="19" t="s">
        <v>95</v>
      </c>
      <c r="I34" s="19" t="s">
        <v>92</v>
      </c>
      <c r="J34" s="19" t="s">
        <v>93</v>
      </c>
      <c r="K34" s="19" t="s">
        <v>25</v>
      </c>
      <c r="L34" s="20">
        <v>40950.0</v>
      </c>
      <c r="M34" s="19">
        <v>203.0</v>
      </c>
      <c r="N34" s="19">
        <v>4.5</v>
      </c>
      <c r="O34" s="21">
        <f t="shared" si="1"/>
        <v>913.5</v>
      </c>
    </row>
    <row r="35" ht="15.75" customHeight="1">
      <c r="F35" s="18">
        <v>23317.0</v>
      </c>
      <c r="G35" s="19" t="s">
        <v>96</v>
      </c>
      <c r="H35" s="19" t="s">
        <v>97</v>
      </c>
      <c r="I35" s="19" t="s">
        <v>92</v>
      </c>
      <c r="J35" s="19" t="s">
        <v>93</v>
      </c>
      <c r="K35" s="19" t="s">
        <v>25</v>
      </c>
      <c r="L35" s="20">
        <v>40956.0</v>
      </c>
      <c r="M35" s="19">
        <v>196.0</v>
      </c>
      <c r="N35" s="19">
        <v>4.5</v>
      </c>
      <c r="O35" s="21">
        <f t="shared" si="1"/>
        <v>882</v>
      </c>
    </row>
    <row r="36" ht="15.75" customHeight="1">
      <c r="F36" s="18">
        <v>23271.0</v>
      </c>
      <c r="G36" s="19" t="s">
        <v>98</v>
      </c>
      <c r="H36" s="19" t="s">
        <v>99</v>
      </c>
      <c r="I36" s="19" t="s">
        <v>64</v>
      </c>
      <c r="J36" s="19" t="s">
        <v>65</v>
      </c>
      <c r="K36" s="19" t="s">
        <v>29</v>
      </c>
      <c r="L36" s="20">
        <v>40966.0</v>
      </c>
      <c r="M36" s="19">
        <v>125.0</v>
      </c>
      <c r="N36" s="19">
        <v>6.99</v>
      </c>
      <c r="O36" s="21">
        <f t="shared" si="1"/>
        <v>873.75</v>
      </c>
    </row>
    <row r="37" ht="15.75" customHeight="1">
      <c r="F37" s="18">
        <v>23287.0</v>
      </c>
      <c r="G37" s="19" t="s">
        <v>100</v>
      </c>
      <c r="H37" s="19" t="s">
        <v>101</v>
      </c>
      <c r="I37" s="19" t="s">
        <v>92</v>
      </c>
      <c r="J37" s="19" t="s">
        <v>93</v>
      </c>
      <c r="K37" s="19" t="s">
        <v>29</v>
      </c>
      <c r="L37" s="20">
        <v>41077.0</v>
      </c>
      <c r="M37" s="19">
        <v>189.0</v>
      </c>
      <c r="N37" s="19">
        <v>4.5</v>
      </c>
      <c r="O37" s="21">
        <f t="shared" si="1"/>
        <v>850.5</v>
      </c>
    </row>
    <row r="38" ht="15.75" customHeight="1">
      <c r="F38" s="18">
        <v>23349.0</v>
      </c>
      <c r="G38" s="19" t="s">
        <v>102</v>
      </c>
      <c r="H38" s="19" t="s">
        <v>103</v>
      </c>
      <c r="I38" s="19" t="s">
        <v>78</v>
      </c>
      <c r="J38" s="19" t="s">
        <v>79</v>
      </c>
      <c r="K38" s="19" t="s">
        <v>29</v>
      </c>
      <c r="L38" s="20">
        <v>41112.0</v>
      </c>
      <c r="M38" s="19">
        <v>126.0</v>
      </c>
      <c r="N38" s="19">
        <v>6.5</v>
      </c>
      <c r="O38" s="21">
        <f t="shared" si="1"/>
        <v>819</v>
      </c>
    </row>
    <row r="39" ht="15.75" customHeight="1">
      <c r="F39" s="18">
        <v>23309.0</v>
      </c>
      <c r="G39" s="19" t="s">
        <v>104</v>
      </c>
      <c r="H39" s="19" t="s">
        <v>105</v>
      </c>
      <c r="I39" s="19" t="s">
        <v>106</v>
      </c>
      <c r="J39" s="19" t="s">
        <v>107</v>
      </c>
      <c r="K39" s="19" t="s">
        <v>21</v>
      </c>
      <c r="L39" s="20">
        <v>41083.0</v>
      </c>
      <c r="M39" s="19">
        <v>201.0</v>
      </c>
      <c r="N39" s="19">
        <v>3.99</v>
      </c>
      <c r="O39" s="21">
        <f t="shared" si="1"/>
        <v>801.99</v>
      </c>
    </row>
    <row r="40" ht="15.75" customHeight="1">
      <c r="F40" s="18">
        <v>23338.0</v>
      </c>
      <c r="G40" s="19" t="s">
        <v>108</v>
      </c>
      <c r="H40" s="19" t="s">
        <v>109</v>
      </c>
      <c r="I40" s="19" t="s">
        <v>92</v>
      </c>
      <c r="J40" s="19" t="s">
        <v>93</v>
      </c>
      <c r="K40" s="19" t="s">
        <v>29</v>
      </c>
      <c r="L40" s="20">
        <v>41133.0</v>
      </c>
      <c r="M40" s="19">
        <v>178.0</v>
      </c>
      <c r="N40" s="19">
        <v>4.5</v>
      </c>
      <c r="O40" s="21">
        <f t="shared" si="1"/>
        <v>801</v>
      </c>
    </row>
    <row r="41" ht="15.75" customHeight="1">
      <c r="F41" s="18">
        <v>23301.0</v>
      </c>
      <c r="G41" s="19" t="s">
        <v>110</v>
      </c>
      <c r="H41" s="19" t="s">
        <v>111</v>
      </c>
      <c r="I41" s="19" t="s">
        <v>64</v>
      </c>
      <c r="J41" s="19" t="s">
        <v>65</v>
      </c>
      <c r="K41" s="19" t="s">
        <v>29</v>
      </c>
      <c r="L41" s="20">
        <v>41109.0</v>
      </c>
      <c r="M41" s="19">
        <v>108.0</v>
      </c>
      <c r="N41" s="19">
        <v>6.99</v>
      </c>
      <c r="O41" s="21">
        <f t="shared" si="1"/>
        <v>754.92</v>
      </c>
    </row>
    <row r="42" ht="15.75" customHeight="1">
      <c r="F42" s="18">
        <v>23320.0</v>
      </c>
      <c r="G42" s="19" t="s">
        <v>112</v>
      </c>
      <c r="H42" s="19" t="s">
        <v>113</v>
      </c>
      <c r="I42" s="19" t="s">
        <v>82</v>
      </c>
      <c r="J42" s="19" t="s">
        <v>83</v>
      </c>
      <c r="K42" s="19" t="s">
        <v>25</v>
      </c>
      <c r="L42" s="20">
        <v>41075.0</v>
      </c>
      <c r="M42" s="19">
        <v>125.0</v>
      </c>
      <c r="N42" s="19">
        <v>6.0</v>
      </c>
      <c r="O42" s="21">
        <f t="shared" si="1"/>
        <v>750</v>
      </c>
    </row>
    <row r="43" ht="15.75" customHeight="1">
      <c r="F43" s="18">
        <v>23365.0</v>
      </c>
      <c r="G43" s="19" t="s">
        <v>114</v>
      </c>
      <c r="H43" s="19" t="s">
        <v>115</v>
      </c>
      <c r="I43" s="19" t="s">
        <v>116</v>
      </c>
      <c r="J43" s="19" t="s">
        <v>117</v>
      </c>
      <c r="K43" s="19" t="s">
        <v>29</v>
      </c>
      <c r="L43" s="20">
        <v>41099.0</v>
      </c>
      <c r="M43" s="19">
        <v>165.0</v>
      </c>
      <c r="N43" s="19">
        <v>4.5</v>
      </c>
      <c r="O43" s="21">
        <f t="shared" si="1"/>
        <v>742.5</v>
      </c>
    </row>
    <row r="44" ht="15.75" customHeight="1">
      <c r="F44" s="18">
        <v>23302.0</v>
      </c>
      <c r="G44" s="19" t="s">
        <v>118</v>
      </c>
      <c r="H44" s="19" t="s">
        <v>89</v>
      </c>
      <c r="I44" s="19" t="s">
        <v>119</v>
      </c>
      <c r="J44" s="19" t="s">
        <v>120</v>
      </c>
      <c r="K44" s="19" t="s">
        <v>21</v>
      </c>
      <c r="L44" s="20">
        <v>41117.0</v>
      </c>
      <c r="M44" s="19">
        <v>105.0</v>
      </c>
      <c r="N44" s="19">
        <v>6.5</v>
      </c>
      <c r="O44" s="21">
        <f t="shared" si="1"/>
        <v>682.5</v>
      </c>
    </row>
    <row r="45" ht="15.75" customHeight="1">
      <c r="F45" s="18">
        <v>23266.0</v>
      </c>
      <c r="G45" s="19" t="s">
        <v>121</v>
      </c>
      <c r="H45" s="19" t="s">
        <v>122</v>
      </c>
      <c r="I45" s="19" t="s">
        <v>106</v>
      </c>
      <c r="J45" s="19" t="s">
        <v>107</v>
      </c>
      <c r="K45" s="19" t="s">
        <v>21</v>
      </c>
      <c r="L45" s="20">
        <v>41132.0</v>
      </c>
      <c r="M45" s="19">
        <v>170.0</v>
      </c>
      <c r="N45" s="19">
        <v>3.99</v>
      </c>
      <c r="O45" s="21">
        <f t="shared" si="1"/>
        <v>678.3</v>
      </c>
    </row>
    <row r="46" ht="15.75" customHeight="1">
      <c r="F46" s="18">
        <v>23307.0</v>
      </c>
      <c r="G46" s="19" t="s">
        <v>123</v>
      </c>
      <c r="H46" s="19" t="s">
        <v>124</v>
      </c>
      <c r="I46" s="19" t="s">
        <v>82</v>
      </c>
      <c r="J46" s="19" t="s">
        <v>83</v>
      </c>
      <c r="K46" s="19" t="s">
        <v>29</v>
      </c>
      <c r="L46" s="20">
        <v>41094.0</v>
      </c>
      <c r="M46" s="19">
        <v>113.0</v>
      </c>
      <c r="N46" s="19">
        <v>6.0</v>
      </c>
      <c r="O46" s="21">
        <f t="shared" si="1"/>
        <v>678</v>
      </c>
    </row>
    <row r="47" ht="15.75" customHeight="1">
      <c r="F47" s="18">
        <v>23368.0</v>
      </c>
      <c r="G47" s="19" t="s">
        <v>125</v>
      </c>
      <c r="H47" s="19" t="s">
        <v>126</v>
      </c>
      <c r="I47" s="19" t="s">
        <v>116</v>
      </c>
      <c r="J47" s="19" t="s">
        <v>117</v>
      </c>
      <c r="K47" s="19" t="s">
        <v>29</v>
      </c>
      <c r="L47" s="20">
        <v>41146.0</v>
      </c>
      <c r="M47" s="19">
        <v>150.0</v>
      </c>
      <c r="N47" s="19">
        <v>4.5</v>
      </c>
      <c r="O47" s="21">
        <f t="shared" si="1"/>
        <v>675</v>
      </c>
    </row>
    <row r="48" ht="15.75" customHeight="1">
      <c r="F48" s="18">
        <v>23286.0</v>
      </c>
      <c r="G48" s="19" t="s">
        <v>127</v>
      </c>
      <c r="H48" s="19" t="s">
        <v>128</v>
      </c>
      <c r="I48" s="19" t="s">
        <v>44</v>
      </c>
      <c r="J48" s="19" t="s">
        <v>45</v>
      </c>
      <c r="K48" s="19" t="s">
        <v>21</v>
      </c>
      <c r="L48" s="20">
        <v>41129.0</v>
      </c>
      <c r="M48" s="19">
        <v>69.0</v>
      </c>
      <c r="N48" s="19">
        <v>9.0</v>
      </c>
      <c r="O48" s="21">
        <f t="shared" si="1"/>
        <v>621</v>
      </c>
    </row>
    <row r="49" ht="15.75" customHeight="1">
      <c r="F49" s="18">
        <v>23373.0</v>
      </c>
      <c r="G49" s="19" t="s">
        <v>129</v>
      </c>
      <c r="H49" s="19" t="s">
        <v>130</v>
      </c>
      <c r="I49" s="19" t="s">
        <v>78</v>
      </c>
      <c r="J49" s="19" t="s">
        <v>79</v>
      </c>
      <c r="K49" s="19" t="s">
        <v>21</v>
      </c>
      <c r="L49" s="20">
        <v>41114.0</v>
      </c>
      <c r="M49" s="19">
        <v>95.0</v>
      </c>
      <c r="N49" s="19">
        <v>6.5</v>
      </c>
      <c r="O49" s="21">
        <f t="shared" si="1"/>
        <v>617.5</v>
      </c>
    </row>
    <row r="50" ht="15.75" customHeight="1">
      <c r="F50" s="18">
        <v>23380.0</v>
      </c>
      <c r="G50" s="19" t="s">
        <v>131</v>
      </c>
      <c r="H50" s="19" t="s">
        <v>132</v>
      </c>
      <c r="I50" s="19" t="s">
        <v>119</v>
      </c>
      <c r="J50" s="19" t="s">
        <v>120</v>
      </c>
      <c r="K50" s="19" t="s">
        <v>29</v>
      </c>
      <c r="L50" s="20">
        <v>41112.0</v>
      </c>
      <c r="M50" s="19">
        <v>95.0</v>
      </c>
      <c r="N50" s="19">
        <v>6.5</v>
      </c>
      <c r="O50" s="21">
        <f t="shared" si="1"/>
        <v>617.5</v>
      </c>
    </row>
    <row r="51" ht="15.75" customHeight="1">
      <c r="F51" s="18">
        <v>23284.0</v>
      </c>
      <c r="G51" s="19" t="s">
        <v>133</v>
      </c>
      <c r="H51" s="19" t="s">
        <v>134</v>
      </c>
      <c r="I51" s="19" t="s">
        <v>92</v>
      </c>
      <c r="J51" s="19" t="s">
        <v>93</v>
      </c>
      <c r="K51" s="19" t="s">
        <v>29</v>
      </c>
      <c r="L51" s="20">
        <v>41077.0</v>
      </c>
      <c r="M51" s="19">
        <v>135.0</v>
      </c>
      <c r="N51" s="19">
        <v>4.5</v>
      </c>
      <c r="O51" s="21">
        <f t="shared" si="1"/>
        <v>607.5</v>
      </c>
    </row>
    <row r="52" ht="15.75" customHeight="1">
      <c r="F52" s="18">
        <v>23306.0</v>
      </c>
      <c r="G52" s="19" t="s">
        <v>135</v>
      </c>
      <c r="H52" s="19" t="s">
        <v>136</v>
      </c>
      <c r="I52" s="19" t="s">
        <v>78</v>
      </c>
      <c r="J52" s="19" t="s">
        <v>79</v>
      </c>
      <c r="K52" s="19" t="s">
        <v>21</v>
      </c>
      <c r="L52" s="20">
        <v>41068.0</v>
      </c>
      <c r="M52" s="19">
        <v>93.0</v>
      </c>
      <c r="N52" s="19">
        <v>6.5</v>
      </c>
      <c r="O52" s="21">
        <f t="shared" si="1"/>
        <v>604.5</v>
      </c>
    </row>
    <row r="53" ht="15.75" customHeight="1">
      <c r="F53" s="18">
        <v>23281.0</v>
      </c>
      <c r="G53" s="19" t="s">
        <v>137</v>
      </c>
      <c r="H53" s="19" t="s">
        <v>138</v>
      </c>
      <c r="I53" s="19" t="s">
        <v>116</v>
      </c>
      <c r="J53" s="19" t="s">
        <v>117</v>
      </c>
      <c r="K53" s="19" t="s">
        <v>29</v>
      </c>
      <c r="L53" s="20">
        <v>41103.0</v>
      </c>
      <c r="M53" s="19">
        <v>134.0</v>
      </c>
      <c r="N53" s="19">
        <v>4.5</v>
      </c>
      <c r="O53" s="21">
        <f t="shared" si="1"/>
        <v>603</v>
      </c>
    </row>
    <row r="54" ht="15.75" customHeight="1">
      <c r="F54" s="18">
        <v>23351.0</v>
      </c>
      <c r="G54" s="19" t="s">
        <v>139</v>
      </c>
      <c r="H54" s="19" t="s">
        <v>140</v>
      </c>
      <c r="I54" s="19" t="s">
        <v>106</v>
      </c>
      <c r="J54" s="19" t="s">
        <v>107</v>
      </c>
      <c r="K54" s="19" t="s">
        <v>21</v>
      </c>
      <c r="L54" s="20">
        <v>41124.0</v>
      </c>
      <c r="M54" s="19">
        <v>151.0</v>
      </c>
      <c r="N54" s="19">
        <v>3.99</v>
      </c>
      <c r="O54" s="21">
        <f t="shared" si="1"/>
        <v>602.49</v>
      </c>
    </row>
    <row r="55" ht="15.75" customHeight="1">
      <c r="F55" s="18">
        <v>23282.0</v>
      </c>
      <c r="G55" s="19" t="s">
        <v>141</v>
      </c>
      <c r="H55" s="19" t="s">
        <v>142</v>
      </c>
      <c r="I55" s="19" t="s">
        <v>82</v>
      </c>
      <c r="J55" s="19" t="s">
        <v>83</v>
      </c>
      <c r="K55" s="19" t="s">
        <v>29</v>
      </c>
      <c r="L55" s="20">
        <v>41142.0</v>
      </c>
      <c r="M55" s="19">
        <v>100.0</v>
      </c>
      <c r="N55" s="19">
        <v>6.0</v>
      </c>
      <c r="O55" s="21">
        <f t="shared" si="1"/>
        <v>600</v>
      </c>
    </row>
    <row r="56" ht="15.75" customHeight="1">
      <c r="F56" s="18">
        <v>23376.0</v>
      </c>
      <c r="G56" s="19" t="s">
        <v>143</v>
      </c>
      <c r="H56" s="19" t="s">
        <v>144</v>
      </c>
      <c r="I56" s="19" t="s">
        <v>64</v>
      </c>
      <c r="J56" s="19" t="s">
        <v>65</v>
      </c>
      <c r="K56" s="19" t="s">
        <v>25</v>
      </c>
      <c r="L56" s="20">
        <v>41113.0</v>
      </c>
      <c r="M56" s="19">
        <v>85.0</v>
      </c>
      <c r="N56" s="19">
        <v>6.99</v>
      </c>
      <c r="O56" s="21">
        <f t="shared" si="1"/>
        <v>594.15</v>
      </c>
    </row>
    <row r="57" ht="15.75" customHeight="1">
      <c r="F57" s="18">
        <v>23354.0</v>
      </c>
      <c r="G57" s="19" t="s">
        <v>145</v>
      </c>
      <c r="H57" s="19" t="s">
        <v>146</v>
      </c>
      <c r="I57" s="19" t="s">
        <v>64</v>
      </c>
      <c r="J57" s="19" t="s">
        <v>65</v>
      </c>
      <c r="K57" s="19" t="s">
        <v>21</v>
      </c>
      <c r="L57" s="20">
        <v>41124.0</v>
      </c>
      <c r="M57" s="19">
        <v>84.0</v>
      </c>
      <c r="N57" s="19">
        <v>6.99</v>
      </c>
      <c r="O57" s="21">
        <f t="shared" si="1"/>
        <v>587.16</v>
      </c>
    </row>
    <row r="58" ht="15.75" customHeight="1">
      <c r="F58" s="18">
        <v>23337.0</v>
      </c>
      <c r="G58" s="19" t="s">
        <v>147</v>
      </c>
      <c r="H58" s="19" t="s">
        <v>148</v>
      </c>
      <c r="I58" s="19" t="s">
        <v>64</v>
      </c>
      <c r="J58" s="19" t="s">
        <v>65</v>
      </c>
      <c r="K58" s="19" t="s">
        <v>29</v>
      </c>
      <c r="L58" s="20">
        <v>41097.0</v>
      </c>
      <c r="M58" s="19">
        <v>82.0</v>
      </c>
      <c r="N58" s="19">
        <v>6.99</v>
      </c>
      <c r="O58" s="21">
        <f t="shared" si="1"/>
        <v>573.18</v>
      </c>
    </row>
    <row r="59" ht="15.75" customHeight="1">
      <c r="F59" s="18">
        <v>23326.0</v>
      </c>
      <c r="G59" s="19" t="s">
        <v>149</v>
      </c>
      <c r="H59" s="19" t="s">
        <v>150</v>
      </c>
      <c r="I59" s="19" t="s">
        <v>116</v>
      </c>
      <c r="J59" s="19" t="s">
        <v>117</v>
      </c>
      <c r="K59" s="19" t="s">
        <v>29</v>
      </c>
      <c r="L59" s="20">
        <v>41142.0</v>
      </c>
      <c r="M59" s="19">
        <v>126.0</v>
      </c>
      <c r="N59" s="19">
        <v>4.5</v>
      </c>
      <c r="O59" s="21">
        <f t="shared" si="1"/>
        <v>567</v>
      </c>
    </row>
    <row r="60" ht="15.75" customHeight="1">
      <c r="F60" s="18">
        <v>23316.0</v>
      </c>
      <c r="G60" s="19" t="s">
        <v>151</v>
      </c>
      <c r="H60" s="19" t="s">
        <v>152</v>
      </c>
      <c r="I60" s="19" t="s">
        <v>106</v>
      </c>
      <c r="J60" s="19" t="s">
        <v>107</v>
      </c>
      <c r="K60" s="19" t="s">
        <v>29</v>
      </c>
      <c r="L60" s="20">
        <v>41061.0</v>
      </c>
      <c r="M60" s="19">
        <v>137.0</v>
      </c>
      <c r="N60" s="19">
        <v>3.99</v>
      </c>
      <c r="O60" s="21">
        <f t="shared" si="1"/>
        <v>546.63</v>
      </c>
    </row>
    <row r="61" ht="15.75" customHeight="1">
      <c r="F61" s="18">
        <v>23362.0</v>
      </c>
      <c r="G61" s="19" t="s">
        <v>153</v>
      </c>
      <c r="H61" s="19" t="s">
        <v>154</v>
      </c>
      <c r="I61" s="19" t="s">
        <v>155</v>
      </c>
      <c r="J61" s="19" t="s">
        <v>156</v>
      </c>
      <c r="K61" s="19" t="s">
        <v>21</v>
      </c>
      <c r="L61" s="20">
        <v>41139.0</v>
      </c>
      <c r="M61" s="19">
        <v>179.0</v>
      </c>
      <c r="N61" s="19">
        <v>3.0</v>
      </c>
      <c r="O61" s="21">
        <f t="shared" si="1"/>
        <v>537</v>
      </c>
    </row>
    <row r="62" ht="15.75" customHeight="1">
      <c r="F62" s="18">
        <v>23296.0</v>
      </c>
      <c r="G62" s="19" t="s">
        <v>157</v>
      </c>
      <c r="H62" s="19" t="s">
        <v>158</v>
      </c>
      <c r="I62" s="19" t="s">
        <v>19</v>
      </c>
      <c r="J62" s="19" t="s">
        <v>20</v>
      </c>
      <c r="K62" s="19" t="s">
        <v>29</v>
      </c>
      <c r="L62" s="20">
        <v>41068.0</v>
      </c>
      <c r="M62" s="19">
        <v>37.0</v>
      </c>
      <c r="N62" s="19">
        <v>14.5</v>
      </c>
      <c r="O62" s="21">
        <f t="shared" si="1"/>
        <v>536.5</v>
      </c>
    </row>
    <row r="63" ht="15.75" customHeight="1">
      <c r="F63" s="18">
        <v>23352.0</v>
      </c>
      <c r="G63" s="19" t="s">
        <v>159</v>
      </c>
      <c r="H63" s="19" t="s">
        <v>160</v>
      </c>
      <c r="I63" s="19" t="s">
        <v>82</v>
      </c>
      <c r="J63" s="19" t="s">
        <v>83</v>
      </c>
      <c r="K63" s="19" t="s">
        <v>21</v>
      </c>
      <c r="L63" s="20">
        <v>41097.0</v>
      </c>
      <c r="M63" s="19">
        <v>89.0</v>
      </c>
      <c r="N63" s="19">
        <v>6.0</v>
      </c>
      <c r="O63" s="21">
        <f t="shared" si="1"/>
        <v>534</v>
      </c>
    </row>
    <row r="64" ht="15.75" customHeight="1">
      <c r="F64" s="18">
        <v>23304.0</v>
      </c>
      <c r="G64" s="19" t="s">
        <v>161</v>
      </c>
      <c r="H64" s="19" t="s">
        <v>162</v>
      </c>
      <c r="I64" s="19" t="s">
        <v>106</v>
      </c>
      <c r="J64" s="19" t="s">
        <v>107</v>
      </c>
      <c r="K64" s="19" t="s">
        <v>29</v>
      </c>
      <c r="L64" s="20">
        <v>41061.0</v>
      </c>
      <c r="M64" s="19">
        <v>131.0</v>
      </c>
      <c r="N64" s="19">
        <v>3.99</v>
      </c>
      <c r="O64" s="21">
        <f t="shared" si="1"/>
        <v>522.69</v>
      </c>
    </row>
    <row r="65" ht="15.75" customHeight="1">
      <c r="F65" s="18">
        <v>23369.0</v>
      </c>
      <c r="G65" s="19" t="s">
        <v>163</v>
      </c>
      <c r="H65" s="19" t="s">
        <v>87</v>
      </c>
      <c r="I65" s="19" t="s">
        <v>119</v>
      </c>
      <c r="J65" s="19" t="s">
        <v>120</v>
      </c>
      <c r="K65" s="19" t="s">
        <v>29</v>
      </c>
      <c r="L65" s="20">
        <v>41092.0</v>
      </c>
      <c r="M65" s="19">
        <v>77.0</v>
      </c>
      <c r="N65" s="19">
        <v>6.5</v>
      </c>
      <c r="O65" s="21">
        <f t="shared" si="1"/>
        <v>500.5</v>
      </c>
    </row>
    <row r="66" ht="15.75" customHeight="1">
      <c r="F66" s="18">
        <v>23268.0</v>
      </c>
      <c r="G66" s="19" t="s">
        <v>164</v>
      </c>
      <c r="H66" s="19" t="s">
        <v>165</v>
      </c>
      <c r="I66" s="19" t="s">
        <v>82</v>
      </c>
      <c r="J66" s="19" t="s">
        <v>83</v>
      </c>
      <c r="K66" s="19" t="s">
        <v>21</v>
      </c>
      <c r="L66" s="20">
        <v>41102.0</v>
      </c>
      <c r="M66" s="19">
        <v>82.0</v>
      </c>
      <c r="N66" s="19">
        <v>6.0</v>
      </c>
      <c r="O66" s="21">
        <f t="shared" si="1"/>
        <v>492</v>
      </c>
    </row>
    <row r="67" ht="15.75" customHeight="1">
      <c r="F67" s="18">
        <v>23315.0</v>
      </c>
      <c r="G67" s="19" t="s">
        <v>166</v>
      </c>
      <c r="H67" s="19" t="s">
        <v>39</v>
      </c>
      <c r="I67" s="19" t="s">
        <v>92</v>
      </c>
      <c r="J67" s="19" t="s">
        <v>93</v>
      </c>
      <c r="K67" s="19" t="s">
        <v>29</v>
      </c>
      <c r="L67" s="20">
        <v>41102.0</v>
      </c>
      <c r="M67" s="19">
        <v>109.0</v>
      </c>
      <c r="N67" s="19">
        <v>4.5</v>
      </c>
      <c r="O67" s="21">
        <f t="shared" si="1"/>
        <v>490.5</v>
      </c>
    </row>
    <row r="68" ht="15.75" customHeight="1">
      <c r="F68" s="18">
        <v>23342.0</v>
      </c>
      <c r="G68" s="19" t="s">
        <v>167</v>
      </c>
      <c r="H68" s="19" t="s">
        <v>168</v>
      </c>
      <c r="I68" s="19" t="s">
        <v>106</v>
      </c>
      <c r="J68" s="19" t="s">
        <v>107</v>
      </c>
      <c r="K68" s="19" t="s">
        <v>21</v>
      </c>
      <c r="L68" s="20">
        <v>41088.0</v>
      </c>
      <c r="M68" s="19">
        <v>122.0</v>
      </c>
      <c r="N68" s="19">
        <v>3.99</v>
      </c>
      <c r="O68" s="21">
        <f t="shared" si="1"/>
        <v>486.78</v>
      </c>
    </row>
    <row r="69" ht="15.75" customHeight="1">
      <c r="F69" s="18">
        <v>23333.0</v>
      </c>
      <c r="G69" s="19" t="s">
        <v>169</v>
      </c>
      <c r="H69" s="19" t="s">
        <v>97</v>
      </c>
      <c r="I69" s="19" t="s">
        <v>92</v>
      </c>
      <c r="J69" s="19" t="s">
        <v>93</v>
      </c>
      <c r="K69" s="19" t="s">
        <v>21</v>
      </c>
      <c r="L69" s="20">
        <v>41126.0</v>
      </c>
      <c r="M69" s="19">
        <v>106.0</v>
      </c>
      <c r="N69" s="19">
        <v>4.5</v>
      </c>
      <c r="O69" s="21">
        <f t="shared" si="1"/>
        <v>477</v>
      </c>
    </row>
    <row r="70" ht="15.75" customHeight="1">
      <c r="F70" s="18">
        <v>23263.0</v>
      </c>
      <c r="G70" s="19" t="s">
        <v>170</v>
      </c>
      <c r="H70" s="19" t="s">
        <v>89</v>
      </c>
      <c r="I70" s="19" t="s">
        <v>78</v>
      </c>
      <c r="J70" s="19" t="s">
        <v>79</v>
      </c>
      <c r="K70" s="19" t="s">
        <v>21</v>
      </c>
      <c r="L70" s="20">
        <v>41096.0</v>
      </c>
      <c r="M70" s="19">
        <v>73.0</v>
      </c>
      <c r="N70" s="19">
        <v>6.5</v>
      </c>
      <c r="O70" s="21">
        <f t="shared" si="1"/>
        <v>474.5</v>
      </c>
    </row>
    <row r="71" ht="15.75" customHeight="1">
      <c r="F71" s="18">
        <v>23270.0</v>
      </c>
      <c r="G71" s="19" t="s">
        <v>171</v>
      </c>
      <c r="H71" s="19" t="s">
        <v>172</v>
      </c>
      <c r="I71" s="19" t="s">
        <v>64</v>
      </c>
      <c r="J71" s="19" t="s">
        <v>65</v>
      </c>
      <c r="K71" s="19" t="s">
        <v>29</v>
      </c>
      <c r="L71" s="20">
        <v>41067.0</v>
      </c>
      <c r="M71" s="19">
        <v>67.0</v>
      </c>
      <c r="N71" s="19">
        <v>6.99</v>
      </c>
      <c r="O71" s="21">
        <f t="shared" si="1"/>
        <v>468.33</v>
      </c>
    </row>
    <row r="72" ht="15.75" customHeight="1">
      <c r="F72" s="18">
        <v>23272.0</v>
      </c>
      <c r="G72" s="19" t="s">
        <v>173</v>
      </c>
      <c r="H72" s="19" t="s">
        <v>174</v>
      </c>
      <c r="I72" s="19" t="s">
        <v>78</v>
      </c>
      <c r="J72" s="19" t="s">
        <v>79</v>
      </c>
      <c r="K72" s="19" t="s">
        <v>25</v>
      </c>
      <c r="L72" s="20">
        <v>41121.0</v>
      </c>
      <c r="M72" s="19">
        <v>71.0</v>
      </c>
      <c r="N72" s="19">
        <v>6.5</v>
      </c>
      <c r="O72" s="21">
        <f t="shared" si="1"/>
        <v>461.5</v>
      </c>
    </row>
    <row r="73" ht="15.75" customHeight="1">
      <c r="F73" s="18">
        <v>23274.0</v>
      </c>
      <c r="G73" s="19" t="s">
        <v>175</v>
      </c>
      <c r="H73" s="19" t="s">
        <v>176</v>
      </c>
      <c r="I73" s="19" t="s">
        <v>155</v>
      </c>
      <c r="J73" s="19" t="s">
        <v>156</v>
      </c>
      <c r="K73" s="19" t="s">
        <v>29</v>
      </c>
      <c r="L73" s="20">
        <v>41143.0</v>
      </c>
      <c r="M73" s="19">
        <v>153.0</v>
      </c>
      <c r="N73" s="19">
        <v>3.0</v>
      </c>
      <c r="O73" s="21">
        <f t="shared" si="1"/>
        <v>459</v>
      </c>
    </row>
    <row r="74" ht="15.75" customHeight="1">
      <c r="F74" s="18">
        <v>23364.0</v>
      </c>
      <c r="G74" s="19" t="s">
        <v>177</v>
      </c>
      <c r="H74" s="19" t="s">
        <v>178</v>
      </c>
      <c r="I74" s="19" t="s">
        <v>44</v>
      </c>
      <c r="J74" s="19" t="s">
        <v>45</v>
      </c>
      <c r="K74" s="19" t="s">
        <v>21</v>
      </c>
      <c r="L74" s="20">
        <v>41093.0</v>
      </c>
      <c r="M74" s="19">
        <v>47.0</v>
      </c>
      <c r="N74" s="19">
        <v>9.0</v>
      </c>
      <c r="O74" s="21">
        <f t="shared" si="1"/>
        <v>423</v>
      </c>
    </row>
    <row r="75" ht="15.75" customHeight="1">
      <c r="F75" s="18">
        <v>23276.0</v>
      </c>
      <c r="G75" s="19" t="s">
        <v>179</v>
      </c>
      <c r="H75" s="19" t="s">
        <v>180</v>
      </c>
      <c r="I75" s="19" t="s">
        <v>119</v>
      </c>
      <c r="J75" s="19" t="s">
        <v>120</v>
      </c>
      <c r="K75" s="19" t="s">
        <v>21</v>
      </c>
      <c r="L75" s="20">
        <v>41122.0</v>
      </c>
      <c r="M75" s="19">
        <v>65.0</v>
      </c>
      <c r="N75" s="19">
        <v>6.5</v>
      </c>
      <c r="O75" s="21">
        <f t="shared" si="1"/>
        <v>422.5</v>
      </c>
    </row>
    <row r="76" ht="15.75" customHeight="1">
      <c r="F76" s="18">
        <v>23343.0</v>
      </c>
      <c r="G76" s="19" t="s">
        <v>181</v>
      </c>
      <c r="H76" s="19" t="s">
        <v>130</v>
      </c>
      <c r="I76" s="19" t="s">
        <v>40</v>
      </c>
      <c r="J76" s="19" t="s">
        <v>41</v>
      </c>
      <c r="K76" s="19" t="s">
        <v>21</v>
      </c>
      <c r="L76" s="20">
        <v>41144.0</v>
      </c>
      <c r="M76" s="19">
        <v>42.0</v>
      </c>
      <c r="N76" s="19">
        <v>9.99</v>
      </c>
      <c r="O76" s="21">
        <f t="shared" si="1"/>
        <v>419.58</v>
      </c>
    </row>
    <row r="77" ht="15.75" customHeight="1">
      <c r="F77" s="18">
        <v>23344.0</v>
      </c>
      <c r="G77" s="19" t="s">
        <v>182</v>
      </c>
      <c r="H77" s="19" t="s">
        <v>183</v>
      </c>
      <c r="I77" s="19" t="s">
        <v>78</v>
      </c>
      <c r="J77" s="19" t="s">
        <v>79</v>
      </c>
      <c r="K77" s="19" t="s">
        <v>21</v>
      </c>
      <c r="L77" s="20">
        <v>41265.0</v>
      </c>
      <c r="M77" s="19">
        <v>64.0</v>
      </c>
      <c r="N77" s="19">
        <v>6.5</v>
      </c>
      <c r="O77" s="21">
        <f t="shared" si="1"/>
        <v>416</v>
      </c>
    </row>
    <row r="78" ht="15.75" customHeight="1">
      <c r="F78" s="18">
        <v>23299.0</v>
      </c>
      <c r="G78" s="19" t="s">
        <v>184</v>
      </c>
      <c r="H78" s="19" t="s">
        <v>144</v>
      </c>
      <c r="I78" s="19" t="s">
        <v>106</v>
      </c>
      <c r="J78" s="19" t="s">
        <v>107</v>
      </c>
      <c r="K78" s="19" t="s">
        <v>29</v>
      </c>
      <c r="L78" s="20">
        <v>41087.0</v>
      </c>
      <c r="M78" s="19">
        <v>104.0</v>
      </c>
      <c r="N78" s="19">
        <v>3.99</v>
      </c>
      <c r="O78" s="21">
        <f t="shared" si="1"/>
        <v>414.96</v>
      </c>
    </row>
    <row r="79" ht="15.75" customHeight="1">
      <c r="F79" s="18">
        <v>23310.0</v>
      </c>
      <c r="G79" s="19" t="s">
        <v>185</v>
      </c>
      <c r="H79" s="19" t="s">
        <v>31</v>
      </c>
      <c r="I79" s="19" t="s">
        <v>40</v>
      </c>
      <c r="J79" s="19" t="s">
        <v>41</v>
      </c>
      <c r="K79" s="19" t="s">
        <v>21</v>
      </c>
      <c r="L79" s="20">
        <v>41077.0</v>
      </c>
      <c r="M79" s="19">
        <v>41.0</v>
      </c>
      <c r="N79" s="19">
        <v>9.99</v>
      </c>
      <c r="O79" s="21">
        <f t="shared" si="1"/>
        <v>409.59</v>
      </c>
    </row>
    <row r="80" ht="15.75" customHeight="1">
      <c r="F80" s="18">
        <v>23358.0</v>
      </c>
      <c r="G80" s="19" t="s">
        <v>186</v>
      </c>
      <c r="H80" s="19" t="s">
        <v>187</v>
      </c>
      <c r="I80" s="19" t="s">
        <v>40</v>
      </c>
      <c r="J80" s="19" t="s">
        <v>41</v>
      </c>
      <c r="K80" s="19" t="s">
        <v>29</v>
      </c>
      <c r="L80" s="20">
        <v>41071.0</v>
      </c>
      <c r="M80" s="19">
        <v>41.0</v>
      </c>
      <c r="N80" s="19">
        <v>9.99</v>
      </c>
      <c r="O80" s="21">
        <f t="shared" si="1"/>
        <v>409.59</v>
      </c>
    </row>
    <row r="81" ht="15.75" customHeight="1">
      <c r="F81" s="18">
        <v>23323.0</v>
      </c>
      <c r="G81" s="19" t="s">
        <v>188</v>
      </c>
      <c r="H81" s="19" t="s">
        <v>189</v>
      </c>
      <c r="I81" s="19" t="s">
        <v>155</v>
      </c>
      <c r="J81" s="19" t="s">
        <v>156</v>
      </c>
      <c r="K81" s="19" t="s">
        <v>21</v>
      </c>
      <c r="L81" s="20">
        <v>41272.0</v>
      </c>
      <c r="M81" s="19">
        <v>135.0</v>
      </c>
      <c r="N81" s="19">
        <v>3.0</v>
      </c>
      <c r="O81" s="21">
        <f t="shared" si="1"/>
        <v>405</v>
      </c>
    </row>
    <row r="82" ht="15.75" customHeight="1">
      <c r="F82" s="18">
        <v>23267.0</v>
      </c>
      <c r="G82" s="19" t="s">
        <v>190</v>
      </c>
      <c r="H82" s="19" t="s">
        <v>191</v>
      </c>
      <c r="I82" s="19" t="s">
        <v>155</v>
      </c>
      <c r="J82" s="19" t="s">
        <v>156</v>
      </c>
      <c r="K82" s="19" t="s">
        <v>21</v>
      </c>
      <c r="L82" s="20">
        <v>41101.0</v>
      </c>
      <c r="M82" s="19">
        <v>129.0</v>
      </c>
      <c r="N82" s="19">
        <v>3.0</v>
      </c>
      <c r="O82" s="21">
        <f t="shared" si="1"/>
        <v>387</v>
      </c>
    </row>
    <row r="83" ht="15.75" customHeight="1">
      <c r="F83" s="18">
        <v>23340.0</v>
      </c>
      <c r="G83" s="19" t="s">
        <v>192</v>
      </c>
      <c r="H83" s="19" t="s">
        <v>193</v>
      </c>
      <c r="I83" s="19" t="s">
        <v>116</v>
      </c>
      <c r="J83" s="19" t="s">
        <v>117</v>
      </c>
      <c r="K83" s="19" t="s">
        <v>21</v>
      </c>
      <c r="L83" s="20">
        <v>41095.0</v>
      </c>
      <c r="M83" s="19">
        <v>85.0</v>
      </c>
      <c r="N83" s="19">
        <v>4.5</v>
      </c>
      <c r="O83" s="21">
        <f t="shared" si="1"/>
        <v>382.5</v>
      </c>
    </row>
    <row r="84" ht="15.75" customHeight="1">
      <c r="F84" s="18">
        <v>23269.0</v>
      </c>
      <c r="G84" s="19" t="s">
        <v>194</v>
      </c>
      <c r="H84" s="19" t="s">
        <v>176</v>
      </c>
      <c r="I84" s="19" t="s">
        <v>155</v>
      </c>
      <c r="J84" s="19" t="s">
        <v>156</v>
      </c>
      <c r="K84" s="19" t="s">
        <v>21</v>
      </c>
      <c r="L84" s="20">
        <v>41063.0</v>
      </c>
      <c r="M84" s="19">
        <v>116.0</v>
      </c>
      <c r="N84" s="19">
        <v>3.0</v>
      </c>
      <c r="O84" s="21">
        <f t="shared" si="1"/>
        <v>348</v>
      </c>
    </row>
    <row r="85" ht="15.75" customHeight="1">
      <c r="F85" s="18">
        <v>23308.0</v>
      </c>
      <c r="G85" s="19" t="s">
        <v>195</v>
      </c>
      <c r="H85" s="19" t="s">
        <v>196</v>
      </c>
      <c r="I85" s="19" t="s">
        <v>155</v>
      </c>
      <c r="J85" s="19" t="s">
        <v>156</v>
      </c>
      <c r="K85" s="19" t="s">
        <v>29</v>
      </c>
      <c r="L85" s="20">
        <v>41099.0</v>
      </c>
      <c r="M85" s="19">
        <v>112.0</v>
      </c>
      <c r="N85" s="19">
        <v>3.0</v>
      </c>
      <c r="O85" s="21">
        <f t="shared" si="1"/>
        <v>336</v>
      </c>
    </row>
    <row r="86" ht="15.75" customHeight="1">
      <c r="F86" s="18">
        <v>23356.0</v>
      </c>
      <c r="G86" s="19" t="s">
        <v>197</v>
      </c>
      <c r="H86" s="19" t="s">
        <v>198</v>
      </c>
      <c r="I86" s="19" t="s">
        <v>106</v>
      </c>
      <c r="J86" s="19" t="s">
        <v>107</v>
      </c>
      <c r="K86" s="19" t="s">
        <v>21</v>
      </c>
      <c r="L86" s="20">
        <v>41081.0</v>
      </c>
      <c r="M86" s="19">
        <v>80.0</v>
      </c>
      <c r="N86" s="19">
        <v>3.99</v>
      </c>
      <c r="O86" s="21">
        <f t="shared" si="1"/>
        <v>319.2</v>
      </c>
    </row>
    <row r="87" ht="15.75" customHeight="1">
      <c r="F87" s="18">
        <v>23318.0</v>
      </c>
      <c r="G87" s="19" t="s">
        <v>199</v>
      </c>
      <c r="H87" s="19" t="s">
        <v>200</v>
      </c>
      <c r="I87" s="19" t="s">
        <v>78</v>
      </c>
      <c r="J87" s="19" t="s">
        <v>79</v>
      </c>
      <c r="K87" s="19" t="s">
        <v>21</v>
      </c>
      <c r="L87" s="20">
        <v>41099.0</v>
      </c>
      <c r="M87" s="19">
        <v>48.0</v>
      </c>
      <c r="N87" s="19">
        <v>6.5</v>
      </c>
      <c r="O87" s="21">
        <f t="shared" si="1"/>
        <v>312</v>
      </c>
    </row>
    <row r="88" ht="15.75" customHeight="1">
      <c r="F88" s="18">
        <v>23357.0</v>
      </c>
      <c r="G88" s="19" t="s">
        <v>201</v>
      </c>
      <c r="H88" s="19" t="s">
        <v>158</v>
      </c>
      <c r="I88" s="19" t="s">
        <v>82</v>
      </c>
      <c r="J88" s="19" t="s">
        <v>83</v>
      </c>
      <c r="K88" s="19" t="s">
        <v>29</v>
      </c>
      <c r="L88" s="20">
        <v>41107.0</v>
      </c>
      <c r="M88" s="19">
        <v>50.0</v>
      </c>
      <c r="N88" s="19">
        <v>6.0</v>
      </c>
      <c r="O88" s="21">
        <f t="shared" si="1"/>
        <v>300</v>
      </c>
    </row>
    <row r="89" ht="15.75" customHeight="1">
      <c r="F89" s="18">
        <v>23377.0</v>
      </c>
      <c r="G89" s="19" t="s">
        <v>202</v>
      </c>
      <c r="H89" s="19" t="s">
        <v>146</v>
      </c>
      <c r="I89" s="19" t="s">
        <v>119</v>
      </c>
      <c r="J89" s="19" t="s">
        <v>120</v>
      </c>
      <c r="K89" s="19" t="s">
        <v>21</v>
      </c>
      <c r="L89" s="20">
        <v>41075.0</v>
      </c>
      <c r="M89" s="19">
        <v>43.0</v>
      </c>
      <c r="N89" s="19">
        <v>6.5</v>
      </c>
      <c r="O89" s="21">
        <f t="shared" si="1"/>
        <v>279.5</v>
      </c>
    </row>
    <row r="90" ht="15.75" customHeight="1">
      <c r="F90" s="18">
        <v>23311.0</v>
      </c>
      <c r="G90" s="19" t="s">
        <v>203</v>
      </c>
      <c r="H90" s="19" t="s">
        <v>204</v>
      </c>
      <c r="I90" s="19" t="s">
        <v>19</v>
      </c>
      <c r="J90" s="19" t="s">
        <v>20</v>
      </c>
      <c r="K90" s="19" t="s">
        <v>29</v>
      </c>
      <c r="L90" s="20">
        <v>41072.0</v>
      </c>
      <c r="M90" s="19">
        <v>18.0</v>
      </c>
      <c r="N90" s="19">
        <v>14.5</v>
      </c>
      <c r="O90" s="21">
        <f t="shared" si="1"/>
        <v>261</v>
      </c>
    </row>
    <row r="91" ht="15.75" customHeight="1">
      <c r="F91" s="18">
        <v>23379.0</v>
      </c>
      <c r="G91" s="19" t="s">
        <v>205</v>
      </c>
      <c r="H91" s="19" t="s">
        <v>206</v>
      </c>
      <c r="I91" s="19" t="s">
        <v>106</v>
      </c>
      <c r="J91" s="19" t="s">
        <v>107</v>
      </c>
      <c r="K91" s="19" t="s">
        <v>21</v>
      </c>
      <c r="L91" s="20">
        <v>41270.0</v>
      </c>
      <c r="M91" s="19">
        <v>65.0</v>
      </c>
      <c r="N91" s="19">
        <v>3.99</v>
      </c>
      <c r="O91" s="21">
        <f t="shared" si="1"/>
        <v>259.35</v>
      </c>
    </row>
    <row r="92" ht="15.75" customHeight="1">
      <c r="F92" s="18">
        <v>23360.0</v>
      </c>
      <c r="G92" s="19" t="s">
        <v>207</v>
      </c>
      <c r="H92" s="19" t="s">
        <v>191</v>
      </c>
      <c r="I92" s="19" t="s">
        <v>64</v>
      </c>
      <c r="J92" s="19" t="s">
        <v>65</v>
      </c>
      <c r="K92" s="19" t="s">
        <v>21</v>
      </c>
      <c r="L92" s="20">
        <v>41073.0</v>
      </c>
      <c r="M92" s="19">
        <v>37.0</v>
      </c>
      <c r="N92" s="19">
        <v>6.99</v>
      </c>
      <c r="O92" s="21">
        <f t="shared" si="1"/>
        <v>258.63</v>
      </c>
    </row>
    <row r="93" ht="15.75" customHeight="1">
      <c r="F93" s="18">
        <v>23339.0</v>
      </c>
      <c r="G93" s="19" t="s">
        <v>208</v>
      </c>
      <c r="H93" s="19" t="s">
        <v>209</v>
      </c>
      <c r="I93" s="19" t="s">
        <v>82</v>
      </c>
      <c r="J93" s="19" t="s">
        <v>83</v>
      </c>
      <c r="K93" s="19" t="s">
        <v>21</v>
      </c>
      <c r="L93" s="20">
        <v>41101.0</v>
      </c>
      <c r="M93" s="19">
        <v>41.0</v>
      </c>
      <c r="N93" s="19">
        <v>6.0</v>
      </c>
      <c r="O93" s="21">
        <f t="shared" si="1"/>
        <v>246</v>
      </c>
    </row>
    <row r="94" ht="15.75" customHeight="1">
      <c r="F94" s="18">
        <v>23341.0</v>
      </c>
      <c r="G94" s="19" t="s">
        <v>210</v>
      </c>
      <c r="H94" s="19" t="s">
        <v>211</v>
      </c>
      <c r="I94" s="19" t="s">
        <v>155</v>
      </c>
      <c r="J94" s="19" t="s">
        <v>156</v>
      </c>
      <c r="K94" s="19" t="s">
        <v>29</v>
      </c>
      <c r="L94" s="20">
        <v>41026.0</v>
      </c>
      <c r="M94" s="19">
        <v>77.0</v>
      </c>
      <c r="N94" s="19">
        <v>3.0</v>
      </c>
      <c r="O94" s="21">
        <f t="shared" si="1"/>
        <v>231</v>
      </c>
    </row>
    <row r="95" ht="15.75" customHeight="1">
      <c r="F95" s="18">
        <v>23374.0</v>
      </c>
      <c r="G95" s="19" t="s">
        <v>212</v>
      </c>
      <c r="H95" s="19" t="s">
        <v>213</v>
      </c>
      <c r="I95" s="19" t="s">
        <v>106</v>
      </c>
      <c r="J95" s="19" t="s">
        <v>107</v>
      </c>
      <c r="K95" s="19" t="s">
        <v>21</v>
      </c>
      <c r="L95" s="20">
        <v>41257.0</v>
      </c>
      <c r="M95" s="19">
        <v>57.0</v>
      </c>
      <c r="N95" s="19">
        <v>3.99</v>
      </c>
      <c r="O95" s="21">
        <f t="shared" si="1"/>
        <v>227.43</v>
      </c>
    </row>
    <row r="96" ht="15.75" customHeight="1">
      <c r="F96" s="18">
        <v>23273.0</v>
      </c>
      <c r="G96" s="19" t="s">
        <v>214</v>
      </c>
      <c r="H96" s="19" t="s">
        <v>215</v>
      </c>
      <c r="I96" s="19" t="s">
        <v>40</v>
      </c>
      <c r="J96" s="19" t="s">
        <v>41</v>
      </c>
      <c r="K96" s="19" t="s">
        <v>21</v>
      </c>
      <c r="L96" s="20">
        <v>41256.0</v>
      </c>
      <c r="M96" s="19">
        <v>22.0</v>
      </c>
      <c r="N96" s="19">
        <v>9.99</v>
      </c>
      <c r="O96" s="21">
        <f t="shared" si="1"/>
        <v>219.78</v>
      </c>
    </row>
    <row r="97" ht="15.75" customHeight="1">
      <c r="F97" s="18">
        <v>23280.0</v>
      </c>
      <c r="G97" s="19" t="s">
        <v>216</v>
      </c>
      <c r="H97" s="19" t="s">
        <v>39</v>
      </c>
      <c r="I97" s="19" t="s">
        <v>64</v>
      </c>
      <c r="J97" s="19" t="s">
        <v>65</v>
      </c>
      <c r="K97" s="19" t="s">
        <v>21</v>
      </c>
      <c r="L97" s="20">
        <v>41002.0</v>
      </c>
      <c r="M97" s="19">
        <v>30.0</v>
      </c>
      <c r="N97" s="19">
        <v>6.99</v>
      </c>
      <c r="O97" s="21">
        <f t="shared" si="1"/>
        <v>209.7</v>
      </c>
    </row>
    <row r="98" ht="15.75" customHeight="1">
      <c r="F98" s="18">
        <v>23370.0</v>
      </c>
      <c r="G98" s="19" t="s">
        <v>217</v>
      </c>
      <c r="H98" s="19" t="s">
        <v>81</v>
      </c>
      <c r="I98" s="19" t="s">
        <v>155</v>
      </c>
      <c r="J98" s="19" t="s">
        <v>156</v>
      </c>
      <c r="K98" s="19" t="s">
        <v>29</v>
      </c>
      <c r="L98" s="20">
        <v>41028.0</v>
      </c>
      <c r="M98" s="19">
        <v>63.0</v>
      </c>
      <c r="N98" s="19">
        <v>3.0</v>
      </c>
      <c r="O98" s="21">
        <f t="shared" si="1"/>
        <v>189</v>
      </c>
    </row>
    <row r="99" ht="15.75" customHeight="1">
      <c r="F99" s="18">
        <v>23372.0</v>
      </c>
      <c r="G99" s="19" t="s">
        <v>218</v>
      </c>
      <c r="H99" s="19" t="s">
        <v>219</v>
      </c>
      <c r="I99" s="19" t="s">
        <v>119</v>
      </c>
      <c r="J99" s="19" t="s">
        <v>120</v>
      </c>
      <c r="K99" s="19" t="s">
        <v>21</v>
      </c>
      <c r="L99" s="20">
        <v>41255.0</v>
      </c>
      <c r="M99" s="19">
        <v>22.0</v>
      </c>
      <c r="N99" s="19">
        <v>6.5</v>
      </c>
      <c r="O99" s="21">
        <f t="shared" si="1"/>
        <v>143</v>
      </c>
    </row>
    <row r="100" ht="15.75" customHeight="1">
      <c r="F100" s="18">
        <v>23265.0</v>
      </c>
      <c r="G100" s="19" t="s">
        <v>220</v>
      </c>
      <c r="H100" s="19" t="s">
        <v>221</v>
      </c>
      <c r="I100" s="19" t="s">
        <v>40</v>
      </c>
      <c r="J100" s="19" t="s">
        <v>41</v>
      </c>
      <c r="K100" s="19" t="s">
        <v>29</v>
      </c>
      <c r="L100" s="20">
        <v>41248.0</v>
      </c>
      <c r="M100" s="19">
        <v>14.0</v>
      </c>
      <c r="N100" s="19">
        <v>9.99</v>
      </c>
      <c r="O100" s="21">
        <f t="shared" si="1"/>
        <v>139.86</v>
      </c>
    </row>
    <row r="101" ht="15.75" customHeight="1">
      <c r="F101" s="18">
        <v>23346.0</v>
      </c>
      <c r="G101" s="19" t="s">
        <v>222</v>
      </c>
      <c r="H101" s="19" t="s">
        <v>138</v>
      </c>
      <c r="I101" s="19" t="s">
        <v>40</v>
      </c>
      <c r="J101" s="19" t="s">
        <v>41</v>
      </c>
      <c r="K101" s="19" t="s">
        <v>21</v>
      </c>
      <c r="L101" s="20">
        <v>41119.0</v>
      </c>
      <c r="M101" s="19">
        <v>13.0</v>
      </c>
      <c r="N101" s="19">
        <v>9.99</v>
      </c>
      <c r="O101" s="21">
        <f t="shared" si="1"/>
        <v>129.87</v>
      </c>
    </row>
    <row r="102" ht="15.75" customHeight="1">
      <c r="F102" s="18">
        <v>23312.0</v>
      </c>
      <c r="G102" s="19" t="s">
        <v>223</v>
      </c>
      <c r="H102" s="19" t="s">
        <v>224</v>
      </c>
      <c r="I102" s="19" t="s">
        <v>106</v>
      </c>
      <c r="J102" s="19" t="s">
        <v>107</v>
      </c>
      <c r="K102" s="19" t="s">
        <v>21</v>
      </c>
      <c r="L102" s="20">
        <v>41096.0</v>
      </c>
      <c r="M102" s="19">
        <v>28.0</v>
      </c>
      <c r="N102" s="19">
        <v>3.99</v>
      </c>
      <c r="O102" s="21">
        <f t="shared" si="1"/>
        <v>111.72</v>
      </c>
    </row>
    <row r="103" ht="15.75" customHeight="1">
      <c r="F103" s="18">
        <v>23355.0</v>
      </c>
      <c r="G103" s="19" t="s">
        <v>225</v>
      </c>
      <c r="H103" s="19" t="s">
        <v>134</v>
      </c>
      <c r="I103" s="19" t="s">
        <v>92</v>
      </c>
      <c r="J103" s="19" t="s">
        <v>93</v>
      </c>
      <c r="K103" s="19" t="s">
        <v>21</v>
      </c>
      <c r="L103" s="20">
        <v>41026.0</v>
      </c>
      <c r="M103" s="19">
        <v>16.0</v>
      </c>
      <c r="N103" s="19">
        <v>4.5</v>
      </c>
      <c r="O103" s="21">
        <f t="shared" si="1"/>
        <v>72</v>
      </c>
    </row>
    <row r="104" ht="15.75" customHeight="1">
      <c r="F104" s="18">
        <v>23322.0</v>
      </c>
      <c r="G104" s="19" t="s">
        <v>226</v>
      </c>
      <c r="H104" s="19" t="s">
        <v>95</v>
      </c>
      <c r="I104" s="19" t="s">
        <v>155</v>
      </c>
      <c r="J104" s="19" t="s">
        <v>156</v>
      </c>
      <c r="K104" s="19" t="s">
        <v>29</v>
      </c>
      <c r="L104" s="20">
        <v>41009.0</v>
      </c>
      <c r="M104" s="19">
        <v>20.0</v>
      </c>
      <c r="N104" s="19">
        <v>3.0</v>
      </c>
      <c r="O104" s="21">
        <f t="shared" si="1"/>
        <v>60</v>
      </c>
    </row>
    <row r="105" ht="15.75" customHeight="1">
      <c r="F105" s="18">
        <v>23298.0</v>
      </c>
      <c r="G105" s="19" t="s">
        <v>227</v>
      </c>
      <c r="H105" s="19" t="s">
        <v>228</v>
      </c>
      <c r="I105" s="19" t="s">
        <v>92</v>
      </c>
      <c r="J105" s="19" t="s">
        <v>93</v>
      </c>
      <c r="K105" s="19" t="s">
        <v>25</v>
      </c>
      <c r="L105" s="20">
        <v>41118.0</v>
      </c>
      <c r="M105" s="19">
        <v>12.0</v>
      </c>
      <c r="N105" s="19">
        <v>4.5</v>
      </c>
      <c r="O105" s="21">
        <f t="shared" si="1"/>
        <v>54</v>
      </c>
    </row>
    <row r="106" ht="15.75" customHeight="1">
      <c r="F106" s="18">
        <v>23367.0</v>
      </c>
      <c r="G106" s="19" t="s">
        <v>229</v>
      </c>
      <c r="H106" s="19" t="s">
        <v>230</v>
      </c>
      <c r="I106" s="19" t="s">
        <v>92</v>
      </c>
      <c r="J106" s="19" t="s">
        <v>93</v>
      </c>
      <c r="K106" s="19" t="s">
        <v>29</v>
      </c>
      <c r="L106" s="20">
        <v>41023.0</v>
      </c>
      <c r="M106" s="19">
        <v>10.0</v>
      </c>
      <c r="N106" s="19">
        <v>4.5</v>
      </c>
      <c r="O106" s="21">
        <f t="shared" si="1"/>
        <v>45</v>
      </c>
    </row>
    <row r="107" ht="15.75" customHeight="1">
      <c r="F107" s="18">
        <v>23334.0</v>
      </c>
      <c r="G107" s="19" t="s">
        <v>231</v>
      </c>
      <c r="H107" s="19" t="s">
        <v>126</v>
      </c>
      <c r="I107" s="19" t="s">
        <v>155</v>
      </c>
      <c r="J107" s="19" t="s">
        <v>156</v>
      </c>
      <c r="K107" s="19" t="s">
        <v>21</v>
      </c>
      <c r="L107" s="20">
        <v>41260.0</v>
      </c>
      <c r="M107" s="19">
        <v>14.0</v>
      </c>
      <c r="N107" s="19">
        <v>3.0</v>
      </c>
      <c r="O107" s="21">
        <f t="shared" si="1"/>
        <v>42</v>
      </c>
    </row>
    <row r="108" ht="15.75" customHeight="1">
      <c r="F108" s="18">
        <v>23285.0</v>
      </c>
      <c r="G108" s="19" t="s">
        <v>232</v>
      </c>
      <c r="H108" s="19" t="s">
        <v>146</v>
      </c>
      <c r="I108" s="19" t="s">
        <v>116</v>
      </c>
      <c r="J108" s="19" t="s">
        <v>117</v>
      </c>
      <c r="K108" s="19" t="s">
        <v>29</v>
      </c>
      <c r="L108" s="20">
        <v>41114.0</v>
      </c>
      <c r="M108" s="19">
        <v>9.0</v>
      </c>
      <c r="N108" s="19">
        <v>4.5</v>
      </c>
      <c r="O108" s="21">
        <f t="shared" si="1"/>
        <v>40.5</v>
      </c>
    </row>
    <row r="109" ht="15.75" customHeight="1">
      <c r="F109" s="18">
        <v>23375.0</v>
      </c>
      <c r="G109" s="19" t="s">
        <v>233</v>
      </c>
      <c r="H109" s="19" t="s">
        <v>134</v>
      </c>
      <c r="I109" s="19" t="s">
        <v>64</v>
      </c>
      <c r="J109" s="19" t="s">
        <v>65</v>
      </c>
      <c r="K109" s="19" t="s">
        <v>29</v>
      </c>
      <c r="L109" s="20">
        <v>41029.0</v>
      </c>
      <c r="M109" s="19">
        <v>5.0</v>
      </c>
      <c r="N109" s="19">
        <v>6.99</v>
      </c>
      <c r="O109" s="21">
        <f t="shared" si="1"/>
        <v>34.95</v>
      </c>
    </row>
    <row r="110" ht="15.75" customHeight="1">
      <c r="F110" s="18">
        <v>23336.0</v>
      </c>
      <c r="G110" s="19" t="s">
        <v>234</v>
      </c>
      <c r="H110" s="19" t="s">
        <v>235</v>
      </c>
      <c r="I110" s="19" t="s">
        <v>116</v>
      </c>
      <c r="J110" s="19" t="s">
        <v>117</v>
      </c>
      <c r="K110" s="19" t="s">
        <v>29</v>
      </c>
      <c r="L110" s="20">
        <v>41091.0</v>
      </c>
      <c r="M110" s="19">
        <v>7.0</v>
      </c>
      <c r="N110" s="19">
        <v>4.5</v>
      </c>
      <c r="O110" s="21">
        <f t="shared" si="1"/>
        <v>31.5</v>
      </c>
    </row>
    <row r="111" ht="15.75" customHeight="1">
      <c r="F111" s="25">
        <v>23279.0</v>
      </c>
      <c r="G111" s="26" t="s">
        <v>236</v>
      </c>
      <c r="H111" s="26" t="s">
        <v>209</v>
      </c>
      <c r="I111" s="26" t="s">
        <v>155</v>
      </c>
      <c r="J111" s="26" t="s">
        <v>156</v>
      </c>
      <c r="K111" s="26" t="s">
        <v>21</v>
      </c>
      <c r="L111" s="27">
        <v>41020.0</v>
      </c>
      <c r="M111" s="26">
        <v>10.0</v>
      </c>
      <c r="N111" s="26">
        <v>3.0</v>
      </c>
      <c r="O111" s="28">
        <f t="shared" si="1"/>
        <v>30</v>
      </c>
    </row>
    <row r="112" ht="15.75" customHeight="1"/>
    <row r="113" ht="15.75" customHeight="1"/>
    <row r="114" ht="15.75" customHeight="1">
      <c r="F114" s="5" t="s">
        <v>237</v>
      </c>
    </row>
    <row r="115" ht="15.75" customHeight="1">
      <c r="F115" s="5"/>
      <c r="G115" s="5"/>
      <c r="H115" s="29"/>
    </row>
    <row r="116" ht="15.75" customHeight="1">
      <c r="F116" s="30" t="s">
        <v>238</v>
      </c>
      <c r="G116" s="31"/>
      <c r="H116" s="32"/>
    </row>
    <row r="117" ht="15.75" customHeight="1">
      <c r="F117" s="5"/>
      <c r="G117" s="5"/>
      <c r="H117" s="5"/>
    </row>
    <row r="118" ht="15.75" customHeight="1">
      <c r="F118" s="5" t="s">
        <v>239</v>
      </c>
    </row>
    <row r="119" ht="15.75" customHeight="1">
      <c r="F119" s="5"/>
      <c r="G119" s="5"/>
      <c r="H119" s="5"/>
    </row>
    <row r="120" ht="15.75" customHeight="1">
      <c r="F120" s="30" t="s">
        <v>240</v>
      </c>
      <c r="G120" s="31"/>
      <c r="H120" s="32"/>
    </row>
    <row r="121" ht="15.75" customHeight="1"/>
    <row r="122" ht="15.75" customHeight="1"/>
    <row r="123" ht="15.75" customHeight="1"/>
    <row r="124" ht="15.75" customHeight="1"/>
    <row r="125" ht="15.75" customHeight="1"/>
    <row r="126" ht="28.5" customHeight="1"/>
    <row r="127" ht="15.75" customHeight="1"/>
    <row r="128" ht="15.75" customHeight="1"/>
    <row r="129" ht="15.75" customHeight="1"/>
    <row r="130" ht="30.0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114:J114"/>
    <mergeCell ref="F116:G116"/>
    <mergeCell ref="F118:K118"/>
    <mergeCell ref="F120:G12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29"/>
    <col customWidth="1" min="3" max="6" width="8.71"/>
    <col customWidth="1" min="7" max="7" width="6.0"/>
    <col customWidth="1" min="8" max="8" width="17.0"/>
    <col customWidth="1" min="9" max="9" width="8.71"/>
    <col customWidth="1" min="10" max="10" width="12.43"/>
    <col customWidth="1" min="11" max="11" width="7.14"/>
    <col customWidth="1" hidden="1" min="12" max="13" width="9.14"/>
    <col customWidth="1" min="14" max="14" width="14.86"/>
    <col customWidth="1" min="15" max="15" width="15.43"/>
    <col customWidth="1" min="16" max="17" width="8.71"/>
    <col customWidth="1" min="18" max="18" width="11.43"/>
    <col customWidth="1" min="19" max="19" width="8.71"/>
    <col customWidth="1" min="20" max="20" width="14.43"/>
    <col customWidth="1" min="21" max="29" width="8.71"/>
  </cols>
  <sheetData>
    <row r="2">
      <c r="B2" s="33" t="s">
        <v>241</v>
      </c>
      <c r="C2" s="34" t="s">
        <v>242</v>
      </c>
      <c r="D2" s="34" t="s">
        <v>243</v>
      </c>
      <c r="E2" s="34" t="s">
        <v>244</v>
      </c>
      <c r="F2" s="34" t="s">
        <v>245</v>
      </c>
      <c r="G2" s="34" t="s">
        <v>246</v>
      </c>
      <c r="H2" s="34" t="s">
        <v>247</v>
      </c>
      <c r="N2" s="34" t="s">
        <v>248</v>
      </c>
      <c r="O2" s="34" t="s">
        <v>249</v>
      </c>
      <c r="R2" s="34" t="s">
        <v>250</v>
      </c>
      <c r="S2" s="34" t="s">
        <v>251</v>
      </c>
      <c r="T2" s="34" t="s">
        <v>252</v>
      </c>
      <c r="U2" s="34" t="s">
        <v>253</v>
      </c>
    </row>
    <row r="3">
      <c r="B3" s="35" t="s">
        <v>254</v>
      </c>
      <c r="C3" s="36">
        <v>20.0</v>
      </c>
      <c r="D3" s="36">
        <v>11.0</v>
      </c>
      <c r="E3" s="36">
        <v>4.0</v>
      </c>
      <c r="F3" s="36">
        <v>21.0</v>
      </c>
      <c r="G3" s="36">
        <f t="shared" ref="G3:G26" si="1">SUM(C3:F3)</f>
        <v>56</v>
      </c>
      <c r="H3" s="36" t="str">
        <f t="shared" ref="H3:H26" si="2">if(And(G3&gt;=40),"Pass","Fail")</f>
        <v>Pass</v>
      </c>
      <c r="N3" s="36">
        <v>19.0</v>
      </c>
      <c r="O3" s="36" t="str">
        <f t="shared" ref="O3:O35" si="3">ifs(N3&lt;=19,"Teenager", N3&lt;=35,"Youth",N3&lt;=45,"Young Adult",N3&lt;=55,"Adult",N3&lt;=70,"Elder",I9&lt;= 90,"Senior Citizen")</f>
        <v>Teenager</v>
      </c>
      <c r="R3" s="36" t="s">
        <v>255</v>
      </c>
      <c r="S3" s="36">
        <v>29.0</v>
      </c>
      <c r="T3" s="36">
        <v>78.0</v>
      </c>
      <c r="U3" s="36" t="str">
        <f t="shared" ref="U3:U25" si="4">IF(OR(S3&gt;=50,T3&gt;=50),"Promote","Repeat")</f>
        <v>Promote</v>
      </c>
      <c r="W3" s="37" t="s">
        <v>256</v>
      </c>
      <c r="X3" s="36">
        <f>COUNTIF(U3:U29,"Repeat")</f>
        <v>5</v>
      </c>
      <c r="AA3" s="38" t="s">
        <v>257</v>
      </c>
      <c r="AB3" s="38" t="s">
        <v>258</v>
      </c>
    </row>
    <row r="4">
      <c r="B4" s="35" t="s">
        <v>259</v>
      </c>
      <c r="C4" s="36">
        <v>4.0</v>
      </c>
      <c r="D4" s="36">
        <v>12.0</v>
      </c>
      <c r="E4" s="36">
        <v>12.0</v>
      </c>
      <c r="F4" s="36">
        <v>32.0</v>
      </c>
      <c r="G4" s="36">
        <f t="shared" si="1"/>
        <v>60</v>
      </c>
      <c r="H4" s="36" t="str">
        <f t="shared" si="2"/>
        <v>Pass</v>
      </c>
      <c r="N4" s="36">
        <v>33.0</v>
      </c>
      <c r="O4" s="36" t="str">
        <f t="shared" si="3"/>
        <v>Youth</v>
      </c>
      <c r="R4" s="39" t="s">
        <v>260</v>
      </c>
      <c r="S4" s="36">
        <v>33.0</v>
      </c>
      <c r="T4" s="36">
        <v>65.0</v>
      </c>
      <c r="U4" s="36" t="str">
        <f t="shared" si="4"/>
        <v>Promote</v>
      </c>
      <c r="W4" s="37" t="s">
        <v>261</v>
      </c>
      <c r="X4" s="36">
        <f>COUNTIF(U3:U30,"Promote")</f>
        <v>22</v>
      </c>
      <c r="AA4" s="38" t="s">
        <v>262</v>
      </c>
      <c r="AB4" s="38" t="s">
        <v>263</v>
      </c>
    </row>
    <row r="5">
      <c r="B5" s="35" t="s">
        <v>264</v>
      </c>
      <c r="C5" s="36">
        <v>10.0</v>
      </c>
      <c r="D5" s="36">
        <v>33.0</v>
      </c>
      <c r="E5" s="36">
        <v>12.0</v>
      </c>
      <c r="F5" s="36">
        <v>22.0</v>
      </c>
      <c r="G5" s="36">
        <f t="shared" si="1"/>
        <v>77</v>
      </c>
      <c r="H5" s="36" t="str">
        <f t="shared" si="2"/>
        <v>Pass</v>
      </c>
      <c r="I5" s="38" t="s">
        <v>265</v>
      </c>
      <c r="J5" s="38" t="s">
        <v>266</v>
      </c>
      <c r="N5" s="36">
        <v>78.0</v>
      </c>
      <c r="O5" s="36" t="str">
        <f t="shared" si="3"/>
        <v>Senior Citizen</v>
      </c>
      <c r="R5" s="39" t="s">
        <v>267</v>
      </c>
      <c r="S5" s="36">
        <v>78.0</v>
      </c>
      <c r="T5" s="36">
        <v>33.0</v>
      </c>
      <c r="U5" s="36" t="str">
        <f t="shared" si="4"/>
        <v>Promote</v>
      </c>
      <c r="AA5" s="38" t="s">
        <v>268</v>
      </c>
      <c r="AB5" s="38" t="s">
        <v>269</v>
      </c>
    </row>
    <row r="6">
      <c r="B6" s="35" t="s">
        <v>260</v>
      </c>
      <c r="C6" s="36">
        <v>23.0</v>
      </c>
      <c r="D6" s="36">
        <v>12.0</v>
      </c>
      <c r="E6" s="36">
        <v>28.0</v>
      </c>
      <c r="F6" s="36">
        <v>4.0</v>
      </c>
      <c r="G6" s="36">
        <f t="shared" si="1"/>
        <v>67</v>
      </c>
      <c r="H6" s="36" t="str">
        <f t="shared" si="2"/>
        <v>Pass</v>
      </c>
      <c r="I6" s="38" t="s">
        <v>270</v>
      </c>
      <c r="J6" s="38" t="s">
        <v>271</v>
      </c>
      <c r="N6" s="36">
        <v>56.0</v>
      </c>
      <c r="O6" s="36" t="str">
        <f t="shared" si="3"/>
        <v>Elder</v>
      </c>
      <c r="R6" s="39" t="s">
        <v>272</v>
      </c>
      <c r="S6" s="36">
        <v>99.0</v>
      </c>
      <c r="T6" s="36">
        <v>56.0</v>
      </c>
      <c r="U6" s="36" t="str">
        <f t="shared" si="4"/>
        <v>Promote</v>
      </c>
      <c r="AA6" s="38" t="s">
        <v>273</v>
      </c>
      <c r="AB6" s="38" t="s">
        <v>274</v>
      </c>
    </row>
    <row r="7">
      <c r="B7" s="35" t="s">
        <v>267</v>
      </c>
      <c r="C7" s="36">
        <v>33.0</v>
      </c>
      <c r="D7" s="36">
        <v>11.0</v>
      </c>
      <c r="E7" s="36">
        <v>20.0</v>
      </c>
      <c r="F7" s="36">
        <v>21.0</v>
      </c>
      <c r="G7" s="36">
        <f t="shared" si="1"/>
        <v>85</v>
      </c>
      <c r="H7" s="36" t="str">
        <f t="shared" si="2"/>
        <v>Pass</v>
      </c>
      <c r="I7" s="38" t="s">
        <v>275</v>
      </c>
      <c r="J7" s="38" t="s">
        <v>276</v>
      </c>
      <c r="N7" s="36">
        <v>88.0</v>
      </c>
      <c r="O7" s="36" t="str">
        <f t="shared" si="3"/>
        <v>Senior Citizen</v>
      </c>
      <c r="R7" s="39" t="s">
        <v>277</v>
      </c>
      <c r="S7" s="36">
        <v>34.0</v>
      </c>
      <c r="T7" s="36">
        <v>77.0</v>
      </c>
      <c r="U7" s="36" t="str">
        <f t="shared" si="4"/>
        <v>Promote</v>
      </c>
      <c r="AA7" s="38" t="s">
        <v>278</v>
      </c>
      <c r="AB7" s="38" t="s">
        <v>279</v>
      </c>
    </row>
    <row r="8">
      <c r="B8" s="35" t="s">
        <v>272</v>
      </c>
      <c r="C8" s="36">
        <v>23.0</v>
      </c>
      <c r="D8" s="36">
        <v>11.0</v>
      </c>
      <c r="E8" s="36">
        <v>22.0</v>
      </c>
      <c r="F8" s="36">
        <v>24.0</v>
      </c>
      <c r="G8" s="36">
        <f t="shared" si="1"/>
        <v>80</v>
      </c>
      <c r="H8" s="36" t="str">
        <f t="shared" si="2"/>
        <v>Pass</v>
      </c>
      <c r="I8" s="38" t="s">
        <v>280</v>
      </c>
      <c r="J8" s="38" t="s">
        <v>281</v>
      </c>
      <c r="N8" s="36">
        <v>23.0</v>
      </c>
      <c r="O8" s="36" t="str">
        <f t="shared" si="3"/>
        <v>Youth</v>
      </c>
      <c r="R8" s="39" t="s">
        <v>282</v>
      </c>
      <c r="S8" s="36">
        <v>66.0</v>
      </c>
      <c r="T8" s="36">
        <v>33.0</v>
      </c>
      <c r="U8" s="36" t="str">
        <f t="shared" si="4"/>
        <v>Promote</v>
      </c>
      <c r="AA8" s="38" t="s">
        <v>283</v>
      </c>
      <c r="AB8" s="38" t="s">
        <v>284</v>
      </c>
    </row>
    <row r="9">
      <c r="B9" s="35" t="s">
        <v>277</v>
      </c>
      <c r="C9" s="36">
        <v>12.0</v>
      </c>
      <c r="D9" s="36">
        <v>1.0</v>
      </c>
      <c r="E9" s="36">
        <v>12.0</v>
      </c>
      <c r="F9" s="36">
        <v>30.0</v>
      </c>
      <c r="G9" s="36">
        <f t="shared" si="1"/>
        <v>55</v>
      </c>
      <c r="H9" s="36" t="str">
        <f t="shared" si="2"/>
        <v>Pass</v>
      </c>
      <c r="I9" s="38" t="s">
        <v>285</v>
      </c>
      <c r="J9" s="38" t="s">
        <v>286</v>
      </c>
      <c r="N9" s="36">
        <v>12.0</v>
      </c>
      <c r="O9" s="36" t="str">
        <f t="shared" si="3"/>
        <v>Teenager</v>
      </c>
      <c r="R9" s="39" t="s">
        <v>287</v>
      </c>
      <c r="S9" s="36">
        <v>44.0</v>
      </c>
      <c r="T9" s="36">
        <v>67.0</v>
      </c>
      <c r="U9" s="36" t="str">
        <f t="shared" si="4"/>
        <v>Promote</v>
      </c>
    </row>
    <row r="10">
      <c r="B10" s="35" t="s">
        <v>282</v>
      </c>
      <c r="C10" s="36">
        <v>22.0</v>
      </c>
      <c r="D10" s="36">
        <v>2.0</v>
      </c>
      <c r="E10" s="36">
        <v>3.0</v>
      </c>
      <c r="F10" s="36">
        <v>11.0</v>
      </c>
      <c r="G10" s="36">
        <f t="shared" si="1"/>
        <v>38</v>
      </c>
      <c r="H10" s="36" t="str">
        <f t="shared" si="2"/>
        <v>Fail</v>
      </c>
      <c r="I10" s="38">
        <v>71.0</v>
      </c>
      <c r="J10" s="38" t="s">
        <v>288</v>
      </c>
      <c r="N10" s="36">
        <v>33.0</v>
      </c>
      <c r="O10" s="36" t="str">
        <f t="shared" si="3"/>
        <v>Youth</v>
      </c>
      <c r="R10" s="39" t="s">
        <v>289</v>
      </c>
      <c r="S10" s="36">
        <v>68.0</v>
      </c>
      <c r="T10" s="36">
        <v>88.0</v>
      </c>
      <c r="U10" s="36" t="str">
        <f t="shared" si="4"/>
        <v>Promote</v>
      </c>
    </row>
    <row r="11">
      <c r="B11" s="35" t="s">
        <v>287</v>
      </c>
      <c r="C11" s="36">
        <v>11.0</v>
      </c>
      <c r="D11" s="36">
        <v>12.0</v>
      </c>
      <c r="E11" s="36">
        <v>25.0</v>
      </c>
      <c r="F11" s="36">
        <v>4.0</v>
      </c>
      <c r="G11" s="36">
        <f t="shared" si="1"/>
        <v>52</v>
      </c>
      <c r="H11" s="36" t="str">
        <f t="shared" si="2"/>
        <v>Pass</v>
      </c>
      <c r="N11" s="36">
        <v>45.0</v>
      </c>
      <c r="O11" s="36" t="str">
        <f t="shared" si="3"/>
        <v>Young Adult</v>
      </c>
      <c r="R11" s="39" t="s">
        <v>290</v>
      </c>
      <c r="S11" s="36">
        <v>71.0</v>
      </c>
      <c r="T11" s="36">
        <v>99.0</v>
      </c>
      <c r="U11" s="36" t="str">
        <f t="shared" si="4"/>
        <v>Promote</v>
      </c>
    </row>
    <row r="12">
      <c r="B12" s="35" t="s">
        <v>289</v>
      </c>
      <c r="C12" s="36">
        <v>10.0</v>
      </c>
      <c r="D12" s="36">
        <v>4.0</v>
      </c>
      <c r="E12" s="36">
        <v>11.0</v>
      </c>
      <c r="F12" s="36">
        <v>12.0</v>
      </c>
      <c r="G12" s="36">
        <f t="shared" si="1"/>
        <v>37</v>
      </c>
      <c r="H12" s="36" t="str">
        <f t="shared" si="2"/>
        <v>Fail</v>
      </c>
      <c r="N12" s="36">
        <v>56.0</v>
      </c>
      <c r="O12" s="36" t="str">
        <f t="shared" si="3"/>
        <v>Elder</v>
      </c>
      <c r="R12" s="39" t="s">
        <v>291</v>
      </c>
      <c r="S12" s="36">
        <v>34.0</v>
      </c>
      <c r="T12" s="36">
        <v>23.0</v>
      </c>
      <c r="U12" s="36" t="str">
        <f t="shared" si="4"/>
        <v>Repeat</v>
      </c>
    </row>
    <row r="13">
      <c r="B13" s="35" t="s">
        <v>290</v>
      </c>
      <c r="C13" s="36">
        <v>22.0</v>
      </c>
      <c r="D13" s="36">
        <v>6.0</v>
      </c>
      <c r="E13" s="36">
        <v>2.0</v>
      </c>
      <c r="F13" s="36">
        <v>10.0</v>
      </c>
      <c r="G13" s="36">
        <f t="shared" si="1"/>
        <v>40</v>
      </c>
      <c r="H13" s="36" t="str">
        <f t="shared" si="2"/>
        <v>Pass</v>
      </c>
      <c r="N13" s="36">
        <v>67.0</v>
      </c>
      <c r="O13" s="36" t="str">
        <f t="shared" si="3"/>
        <v>Elder</v>
      </c>
      <c r="R13" s="39" t="s">
        <v>292</v>
      </c>
      <c r="S13" s="36">
        <v>83.0</v>
      </c>
      <c r="T13" s="36">
        <v>37.0</v>
      </c>
      <c r="U13" s="36" t="str">
        <f t="shared" si="4"/>
        <v>Promote</v>
      </c>
    </row>
    <row r="14">
      <c r="B14" s="35" t="s">
        <v>291</v>
      </c>
      <c r="C14" s="36">
        <v>6.0</v>
      </c>
      <c r="D14" s="36">
        <v>21.0</v>
      </c>
      <c r="E14" s="36">
        <v>3.0</v>
      </c>
      <c r="F14" s="36">
        <v>11.0</v>
      </c>
      <c r="G14" s="36">
        <f t="shared" si="1"/>
        <v>41</v>
      </c>
      <c r="H14" s="36" t="str">
        <f t="shared" si="2"/>
        <v>Pass</v>
      </c>
      <c r="N14" s="36">
        <v>33.0</v>
      </c>
      <c r="O14" s="36" t="str">
        <f t="shared" si="3"/>
        <v>Youth</v>
      </c>
      <c r="R14" s="39" t="s">
        <v>293</v>
      </c>
      <c r="S14" s="36">
        <v>55.0</v>
      </c>
      <c r="T14" s="36">
        <v>77.0</v>
      </c>
      <c r="U14" s="36" t="str">
        <f t="shared" si="4"/>
        <v>Promote</v>
      </c>
    </row>
    <row r="15">
      <c r="B15" s="35" t="s">
        <v>292</v>
      </c>
      <c r="C15" s="36">
        <v>10.0</v>
      </c>
      <c r="D15" s="36">
        <v>1.0</v>
      </c>
      <c r="E15" s="36">
        <v>11.0</v>
      </c>
      <c r="F15" s="36">
        <v>21.0</v>
      </c>
      <c r="G15" s="36">
        <f t="shared" si="1"/>
        <v>43</v>
      </c>
      <c r="H15" s="36" t="str">
        <f t="shared" si="2"/>
        <v>Pass</v>
      </c>
      <c r="N15" s="36">
        <v>19.0</v>
      </c>
      <c r="O15" s="36" t="str">
        <f t="shared" si="3"/>
        <v>Teenager</v>
      </c>
      <c r="R15" s="39" t="s">
        <v>294</v>
      </c>
      <c r="S15" s="36">
        <v>63.0</v>
      </c>
      <c r="T15" s="36">
        <v>12.0</v>
      </c>
      <c r="U15" s="36" t="str">
        <f t="shared" si="4"/>
        <v>Promote</v>
      </c>
    </row>
    <row r="16">
      <c r="B16" s="35" t="s">
        <v>293</v>
      </c>
      <c r="C16" s="36">
        <v>12.0</v>
      </c>
      <c r="D16" s="36">
        <v>33.0</v>
      </c>
      <c r="E16" s="36">
        <v>23.0</v>
      </c>
      <c r="F16" s="36">
        <v>28.0</v>
      </c>
      <c r="G16" s="36">
        <f t="shared" si="1"/>
        <v>96</v>
      </c>
      <c r="H16" s="36" t="str">
        <f t="shared" si="2"/>
        <v>Pass</v>
      </c>
      <c r="N16" s="36">
        <v>48.0</v>
      </c>
      <c r="O16" s="36" t="str">
        <f t="shared" si="3"/>
        <v>Adult</v>
      </c>
      <c r="R16" s="39" t="s">
        <v>295</v>
      </c>
      <c r="S16" s="36">
        <v>75.0</v>
      </c>
      <c r="T16" s="36">
        <v>66.0</v>
      </c>
      <c r="U16" s="36" t="str">
        <f t="shared" si="4"/>
        <v>Promote</v>
      </c>
    </row>
    <row r="17">
      <c r="B17" s="35" t="s">
        <v>294</v>
      </c>
      <c r="C17" s="36">
        <v>9.0</v>
      </c>
      <c r="D17" s="36">
        <v>5.0</v>
      </c>
      <c r="E17" s="36">
        <v>23.0</v>
      </c>
      <c r="F17" s="36">
        <v>11.0</v>
      </c>
      <c r="G17" s="36">
        <f t="shared" si="1"/>
        <v>48</v>
      </c>
      <c r="H17" s="36" t="str">
        <f t="shared" si="2"/>
        <v>Pass</v>
      </c>
      <c r="N17" s="36">
        <v>76.0</v>
      </c>
      <c r="O17" s="36" t="str">
        <f t="shared" si="3"/>
        <v>Senior Citizen</v>
      </c>
      <c r="R17" s="39" t="s">
        <v>296</v>
      </c>
      <c r="S17" s="36">
        <v>54.0</v>
      </c>
      <c r="T17" s="36">
        <v>22.0</v>
      </c>
      <c r="U17" s="36" t="str">
        <f t="shared" si="4"/>
        <v>Promote</v>
      </c>
    </row>
    <row r="18">
      <c r="B18" s="35" t="s">
        <v>295</v>
      </c>
      <c r="C18" s="36">
        <v>28.0</v>
      </c>
      <c r="D18" s="36">
        <v>21.0</v>
      </c>
      <c r="E18" s="36">
        <v>23.0</v>
      </c>
      <c r="F18" s="36">
        <v>12.0</v>
      </c>
      <c r="G18" s="36">
        <f t="shared" si="1"/>
        <v>84</v>
      </c>
      <c r="H18" s="36" t="str">
        <f t="shared" si="2"/>
        <v>Pass</v>
      </c>
      <c r="N18" s="36">
        <v>55.0</v>
      </c>
      <c r="O18" s="36" t="str">
        <f t="shared" si="3"/>
        <v>Adult</v>
      </c>
      <c r="R18" s="39" t="s">
        <v>297</v>
      </c>
      <c r="S18" s="36">
        <v>10.0</v>
      </c>
      <c r="T18" s="36">
        <v>34.0</v>
      </c>
      <c r="U18" s="36" t="str">
        <f t="shared" si="4"/>
        <v>Repeat</v>
      </c>
    </row>
    <row r="19">
      <c r="B19" s="35" t="s">
        <v>296</v>
      </c>
      <c r="C19" s="36">
        <v>22.0</v>
      </c>
      <c r="D19" s="36">
        <v>24.0</v>
      </c>
      <c r="E19" s="36">
        <v>23.0</v>
      </c>
      <c r="F19" s="36">
        <v>22.0</v>
      </c>
      <c r="G19" s="36">
        <f t="shared" si="1"/>
        <v>91</v>
      </c>
      <c r="H19" s="36" t="str">
        <f t="shared" si="2"/>
        <v>Pass</v>
      </c>
      <c r="N19" s="36">
        <v>60.0</v>
      </c>
      <c r="O19" s="36" t="str">
        <f t="shared" si="3"/>
        <v>Elder</v>
      </c>
      <c r="R19" s="39" t="s">
        <v>298</v>
      </c>
      <c r="S19" s="36">
        <v>22.0</v>
      </c>
      <c r="T19" s="36">
        <v>88.0</v>
      </c>
      <c r="U19" s="36" t="str">
        <f t="shared" si="4"/>
        <v>Promote</v>
      </c>
    </row>
    <row r="20">
      <c r="B20" s="35" t="s">
        <v>297</v>
      </c>
      <c r="C20" s="36">
        <v>12.0</v>
      </c>
      <c r="D20" s="36">
        <v>1.0</v>
      </c>
      <c r="E20" s="36">
        <v>12.0</v>
      </c>
      <c r="F20" s="36">
        <v>30.0</v>
      </c>
      <c r="G20" s="36">
        <f t="shared" si="1"/>
        <v>55</v>
      </c>
      <c r="H20" s="36" t="str">
        <f t="shared" si="2"/>
        <v>Pass</v>
      </c>
      <c r="N20" s="36">
        <v>57.0</v>
      </c>
      <c r="O20" s="36" t="str">
        <f t="shared" si="3"/>
        <v>Elder</v>
      </c>
      <c r="R20" s="39" t="s">
        <v>299</v>
      </c>
      <c r="S20" s="36">
        <v>40.0</v>
      </c>
      <c r="T20" s="36">
        <v>55.0</v>
      </c>
      <c r="U20" s="36" t="str">
        <f t="shared" si="4"/>
        <v>Promote</v>
      </c>
    </row>
    <row r="21" ht="15.75" customHeight="1">
      <c r="B21" s="35" t="s">
        <v>298</v>
      </c>
      <c r="C21" s="36">
        <v>2.0</v>
      </c>
      <c r="D21" s="36">
        <v>2.0</v>
      </c>
      <c r="E21" s="36">
        <v>3.0</v>
      </c>
      <c r="F21" s="36">
        <v>11.0</v>
      </c>
      <c r="G21" s="36">
        <f t="shared" si="1"/>
        <v>18</v>
      </c>
      <c r="H21" s="36" t="str">
        <f t="shared" si="2"/>
        <v>Fail</v>
      </c>
      <c r="N21" s="36">
        <v>80.0</v>
      </c>
      <c r="O21" s="36" t="str">
        <f t="shared" si="3"/>
        <v>Senior Citizen</v>
      </c>
      <c r="R21" s="39" t="s">
        <v>300</v>
      </c>
      <c r="S21" s="36">
        <v>22.0</v>
      </c>
      <c r="T21" s="36">
        <v>89.0</v>
      </c>
      <c r="U21" s="36" t="str">
        <f t="shared" si="4"/>
        <v>Promote</v>
      </c>
    </row>
    <row r="22" ht="15.75" customHeight="1">
      <c r="B22" s="35" t="s">
        <v>299</v>
      </c>
      <c r="C22" s="36">
        <v>11.0</v>
      </c>
      <c r="D22" s="36">
        <v>12.0</v>
      </c>
      <c r="E22" s="36">
        <v>25.0</v>
      </c>
      <c r="F22" s="36">
        <v>4.0</v>
      </c>
      <c r="G22" s="36">
        <f t="shared" si="1"/>
        <v>52</v>
      </c>
      <c r="H22" s="36" t="str">
        <f t="shared" si="2"/>
        <v>Pass</v>
      </c>
      <c r="N22" s="36">
        <v>79.0</v>
      </c>
      <c r="O22" s="36" t="str">
        <f t="shared" si="3"/>
        <v>Senior Citizen</v>
      </c>
      <c r="R22" s="39" t="s">
        <v>301</v>
      </c>
      <c r="S22" s="36">
        <v>64.0</v>
      </c>
      <c r="T22" s="36">
        <v>89.0</v>
      </c>
      <c r="U22" s="36" t="str">
        <f t="shared" si="4"/>
        <v>Promote</v>
      </c>
    </row>
    <row r="23" ht="15.75" customHeight="1">
      <c r="B23" s="35" t="s">
        <v>300</v>
      </c>
      <c r="C23" s="36">
        <v>10.0</v>
      </c>
      <c r="D23" s="36">
        <v>4.0</v>
      </c>
      <c r="E23" s="36">
        <v>11.0</v>
      </c>
      <c r="F23" s="36">
        <v>12.0</v>
      </c>
      <c r="G23" s="36">
        <f t="shared" si="1"/>
        <v>37</v>
      </c>
      <c r="H23" s="36" t="str">
        <f t="shared" si="2"/>
        <v>Fail</v>
      </c>
      <c r="N23" s="36">
        <v>23.0</v>
      </c>
      <c r="O23" s="36" t="str">
        <f t="shared" si="3"/>
        <v>Youth</v>
      </c>
      <c r="R23" s="39" t="s">
        <v>302</v>
      </c>
      <c r="S23" s="36">
        <v>6.0</v>
      </c>
      <c r="T23" s="36">
        <v>44.0</v>
      </c>
      <c r="U23" s="36" t="str">
        <f t="shared" si="4"/>
        <v>Repeat</v>
      </c>
    </row>
    <row r="24" ht="15.75" customHeight="1">
      <c r="B24" s="35" t="s">
        <v>301</v>
      </c>
      <c r="C24" s="36">
        <v>22.0</v>
      </c>
      <c r="D24" s="36">
        <v>6.0</v>
      </c>
      <c r="E24" s="36">
        <v>22.0</v>
      </c>
      <c r="F24" s="36">
        <v>10.0</v>
      </c>
      <c r="G24" s="36">
        <f t="shared" si="1"/>
        <v>60</v>
      </c>
      <c r="H24" s="36" t="str">
        <f t="shared" si="2"/>
        <v>Pass</v>
      </c>
      <c r="N24" s="38">
        <v>60.0</v>
      </c>
      <c r="O24" s="36" t="str">
        <f t="shared" si="3"/>
        <v>Elder</v>
      </c>
      <c r="R24" s="39" t="s">
        <v>303</v>
      </c>
      <c r="S24" s="36">
        <v>77.0</v>
      </c>
      <c r="T24" s="36">
        <v>12.0</v>
      </c>
      <c r="U24" s="36" t="str">
        <f t="shared" si="4"/>
        <v>Promote</v>
      </c>
    </row>
    <row r="25" ht="15.75" customHeight="1">
      <c r="B25" s="35" t="s">
        <v>302</v>
      </c>
      <c r="C25" s="36">
        <v>6.0</v>
      </c>
      <c r="D25" s="36">
        <v>21.0</v>
      </c>
      <c r="E25" s="36">
        <v>3.0</v>
      </c>
      <c r="F25" s="36">
        <v>11.0</v>
      </c>
      <c r="G25" s="36">
        <f t="shared" si="1"/>
        <v>41</v>
      </c>
      <c r="H25" s="36" t="str">
        <f t="shared" si="2"/>
        <v>Pass</v>
      </c>
      <c r="N25" s="36">
        <v>49.0</v>
      </c>
      <c r="O25" s="36" t="str">
        <f t="shared" si="3"/>
        <v>Adult</v>
      </c>
      <c r="R25" s="39" t="s">
        <v>304</v>
      </c>
      <c r="S25" s="36">
        <v>76.0</v>
      </c>
      <c r="T25" s="36">
        <v>90.0</v>
      </c>
      <c r="U25" s="36" t="str">
        <f t="shared" si="4"/>
        <v>Promote</v>
      </c>
    </row>
    <row r="26" ht="15.75" customHeight="1">
      <c r="B26" s="35" t="s">
        <v>303</v>
      </c>
      <c r="C26" s="36">
        <v>10.0</v>
      </c>
      <c r="D26" s="36">
        <v>9.0</v>
      </c>
      <c r="E26" s="36">
        <v>12.0</v>
      </c>
      <c r="F26" s="36">
        <v>2.0</v>
      </c>
      <c r="G26" s="36">
        <f t="shared" si="1"/>
        <v>33</v>
      </c>
      <c r="H26" s="36" t="str">
        <f t="shared" si="2"/>
        <v>Fail</v>
      </c>
      <c r="N26" s="36">
        <v>98.0</v>
      </c>
      <c r="O26" s="36" t="str">
        <f t="shared" si="3"/>
        <v>Senior Citizen</v>
      </c>
      <c r="R26" s="39" t="s">
        <v>305</v>
      </c>
      <c r="S26" s="36">
        <v>88.0</v>
      </c>
      <c r="T26" s="36">
        <v>12.0</v>
      </c>
      <c r="U26" s="36" t="str">
        <f t="shared" ref="U26:U29" si="5">IF(AND(S26&gt;=50,T26&gt;=50),"Promote","Repeat")</f>
        <v>Repeat</v>
      </c>
    </row>
    <row r="27" ht="15.75" customHeight="1">
      <c r="N27" s="36">
        <v>72.0</v>
      </c>
      <c r="O27" s="36" t="str">
        <f t="shared" si="3"/>
        <v>Senior Citizen</v>
      </c>
      <c r="R27" s="39" t="s">
        <v>306</v>
      </c>
      <c r="S27" s="36">
        <v>96.0</v>
      </c>
      <c r="T27" s="36">
        <v>66.0</v>
      </c>
      <c r="U27" s="36" t="str">
        <f t="shared" si="5"/>
        <v>Promote</v>
      </c>
    </row>
    <row r="28" ht="15.75" customHeight="1">
      <c r="N28" s="36">
        <v>78.0</v>
      </c>
      <c r="O28" s="36" t="str">
        <f t="shared" si="3"/>
        <v>Senior Citizen</v>
      </c>
      <c r="R28" s="39" t="s">
        <v>260</v>
      </c>
      <c r="S28" s="36">
        <v>59.0</v>
      </c>
      <c r="T28" s="36">
        <v>88.0</v>
      </c>
      <c r="U28" s="36" t="str">
        <f t="shared" si="5"/>
        <v>Promote</v>
      </c>
    </row>
    <row r="29" ht="15.75" customHeight="1">
      <c r="N29" s="36">
        <v>89.0</v>
      </c>
      <c r="O29" s="36" t="str">
        <f t="shared" si="3"/>
        <v>Senior Citizen</v>
      </c>
      <c r="R29" s="39" t="s">
        <v>307</v>
      </c>
      <c r="S29" s="36">
        <v>89.0</v>
      </c>
      <c r="T29" s="36">
        <v>44.0</v>
      </c>
      <c r="U29" s="36" t="str">
        <f t="shared" si="5"/>
        <v>Repeat</v>
      </c>
    </row>
    <row r="30" ht="15.75" customHeight="1">
      <c r="N30" s="36">
        <v>16.0</v>
      </c>
      <c r="O30" s="36" t="str">
        <f t="shared" si="3"/>
        <v>Teenager</v>
      </c>
    </row>
    <row r="31" ht="15.75" customHeight="1">
      <c r="N31" s="36">
        <v>40.0</v>
      </c>
      <c r="O31" s="36" t="str">
        <f t="shared" si="3"/>
        <v>Young Adult</v>
      </c>
    </row>
    <row r="32" ht="15.75" customHeight="1">
      <c r="N32" s="36">
        <v>59.0</v>
      </c>
      <c r="O32" s="36" t="str">
        <f t="shared" si="3"/>
        <v>Elder</v>
      </c>
    </row>
    <row r="33" ht="15.75" customHeight="1">
      <c r="N33" s="36">
        <v>75.0</v>
      </c>
      <c r="O33" s="36" t="str">
        <f t="shared" si="3"/>
        <v>Senior Citizen</v>
      </c>
    </row>
    <row r="34" ht="15.75" customHeight="1">
      <c r="N34" s="36">
        <v>66.0</v>
      </c>
      <c r="O34" s="36" t="str">
        <f t="shared" si="3"/>
        <v>Elder</v>
      </c>
    </row>
    <row r="35" ht="15.75" customHeight="1">
      <c r="N35" s="36">
        <v>30.0</v>
      </c>
      <c r="O35" s="36" t="str">
        <f t="shared" si="3"/>
        <v>Youth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N$2:$O$2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2021-02-25T09:29:58Z</dcterms:created>
  <dc:creator>Oladapo Siyanbola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4333e2-18ec-46f9-b7a7-ea989b33375d_Enabled">
    <vt:lpwstr>true</vt:lpwstr>
  </property>
  <property fmtid="{D5CDD505-2E9C-101B-9397-08002B2CF9AE}" pid="3" name="MSIP_Label_ed4333e2-18ec-46f9-b7a7-ea989b33375d_SetDate">
    <vt:lpwstr>2024-01-17T22:46:41Z</vt:lpwstr>
  </property>
  <property fmtid="{D5CDD505-2E9C-101B-9397-08002B2CF9AE}" pid="4" name="MSIP_Label_ed4333e2-18ec-46f9-b7a7-ea989b33375d_Method">
    <vt:lpwstr>Privileged</vt:lpwstr>
  </property>
  <property fmtid="{D5CDD505-2E9C-101B-9397-08002B2CF9AE}" pid="5" name="MSIP_Label_ed4333e2-18ec-46f9-b7a7-ea989b33375d_Name">
    <vt:lpwstr>ed4333e2-18ec-46f9-b7a7-ea989b33375d</vt:lpwstr>
  </property>
  <property fmtid="{D5CDD505-2E9C-101B-9397-08002B2CF9AE}" pid="6" name="MSIP_Label_ed4333e2-18ec-46f9-b7a7-ea989b33375d_SiteId">
    <vt:lpwstr>ba130eca-3030-48e1-9089-c979293aeb70</vt:lpwstr>
  </property>
  <property fmtid="{D5CDD505-2E9C-101B-9397-08002B2CF9AE}" pid="7" name="MSIP_Label_ed4333e2-18ec-46f9-b7a7-ea989b33375d_ActionId">
    <vt:lpwstr>a7d67e13-7081-4471-9772-565879fe7b2a</vt:lpwstr>
  </property>
  <property fmtid="{D5CDD505-2E9C-101B-9397-08002B2CF9AE}" pid="8" name="MSIP_Label_ed4333e2-18ec-46f9-b7a7-ea989b33375d_ContentBits">
    <vt:lpwstr>0</vt:lpwstr>
  </property>
</Properties>
</file>