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জমিন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<sst xmlns="http://schemas.openxmlformats.org/spreadsheetml/2006/main" uniqueCount="47" count="47">
  <si>
    <t>আনা</t>
  </si>
  <si>
    <t>গন্ড</t>
  </si>
  <si>
    <t>কড়া</t>
  </si>
  <si>
    <t>কান্তি</t>
  </si>
  <si>
    <t>তিল</t>
  </si>
  <si>
    <t>16*20</t>
  </si>
  <si>
    <t>320*4</t>
  </si>
  <si>
    <t>1280*3</t>
  </si>
  <si>
    <t>=</t>
  </si>
  <si>
    <t>সর্বমোট</t>
  </si>
  <si>
    <t>সর্মোট জমি</t>
  </si>
  <si>
    <t>শতক</t>
  </si>
  <si>
    <t>শতক=</t>
  </si>
  <si>
    <t>S.A হিসাব</t>
  </si>
  <si>
    <t xml:space="preserve">Angel </t>
  </si>
  <si>
    <t xml:space="preserve">Radiance </t>
  </si>
  <si>
    <t>sin® মান</t>
  </si>
  <si>
    <t>ভূমি দিন</t>
  </si>
  <si>
    <t>ভূমির ফল</t>
  </si>
  <si>
    <t>প্রয়োজন বর্গফুট</t>
  </si>
  <si>
    <t>মোট বর্গফুট</t>
  </si>
  <si>
    <t>অপর X বাহু</t>
  </si>
  <si>
    <t>.</t>
  </si>
  <si>
    <t>. এর পর ৪ ডিজিট নিতে হবে</t>
  </si>
  <si>
    <t>জমি পৃথক   Area=</t>
  </si>
  <si>
    <t>জমি পৃথক  Area=1/2 ab sin0</t>
  </si>
  <si>
    <t>ভূমি দিন a</t>
  </si>
  <si>
    <t>ভূমি দিন =a</t>
  </si>
  <si>
    <t>সর্মোট জমি দিন</t>
  </si>
  <si>
    <t>সর্মোট জমি দিন=</t>
  </si>
  <si>
    <t>প্রয়োজন বর্গফুট দিন</t>
  </si>
  <si>
    <t>, 60</t>
  </si>
  <si>
    <t>ভূমি দিন=</t>
  </si>
  <si>
    <t>প্রয়োজন বর্গফুট দিন=</t>
  </si>
  <si>
    <t>X বাহুর মান হলো=</t>
  </si>
  <si>
    <t>Angel দিন</t>
  </si>
  <si>
    <t>X বাহুর মান হবে</t>
  </si>
  <si>
    <t>Angel দিন =</t>
  </si>
  <si>
    <t>X বাহুর মান হবে=</t>
  </si>
  <si>
    <t>.  এর পরে ৪ ডিজিট নিতে হবে</t>
  </si>
  <si>
    <t>Area=1/2 ab Sin0</t>
  </si>
  <si>
    <t>ক্ষেত্রফল =১/২ ভূমি * উচ্চতা</t>
  </si>
  <si>
    <t>ত্রিভুজের উচ্চতা হলো =</t>
  </si>
  <si>
    <t>মোট ভূমি</t>
  </si>
  <si>
    <t>*2</t>
  </si>
  <si>
    <t>/</t>
  </si>
  <si>
    <t>Z বাহুর মান হবে=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</si>
</sst>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name val="Arial"/>
      <sz val="11"/>
    </font>
    <font>
      <name val="Arial"/>
      <sz val="24"/>
      <color rgb="FFFF0000"/>
    </font>
    <font>
      <name val="Arial"/>
      <sz val="11"/>
    </font>
    <font>
      <name val="Arial"/>
      <sz val="11"/>
      <color rgb="FFFF6600"/>
    </font>
    <font>
      <name val="Arial"/>
      <sz val="11"/>
      <color rgb="FF008000"/>
    </font>
    <font>
      <name val="Arial"/>
      <sz val="11"/>
    </font>
    <font>
      <name val="Arial"/>
      <sz val="11"/>
      <color rgb="FFFF0000"/>
    </font>
    <font>
      <name val="Arial"/>
      <sz val="11"/>
      <color rgb="FFBF0000"/>
    </font>
    <font>
      <name val="Arial"/>
      <sz val="11"/>
      <color rgb="FF6600CC"/>
    </font>
    <font>
      <name val="Arial"/>
      <sz val="11"/>
      <color rgb="FF0000FF"/>
    </font>
    <font>
      <name val="Arial"/>
      <sz val="20"/>
      <color rgb="FFFF0000"/>
    </font>
    <font>
      <name val="Arial"/>
      <sz val="11"/>
      <color rgb="FFFF0000"/>
    </font>
    <font>
      <name val="Arial"/>
      <sz val="11"/>
      <color rgb="FFFFC000"/>
    </font>
    <font>
      <name val="Arial"/>
      <sz val="11"/>
    </font>
    <font>
      <name val="Arial"/>
      <sz val="11"/>
      <color rgb="FFFFFF00"/>
    </font>
    <font>
      <name val="Arial"/>
      <sz val="11"/>
    </font>
    <font>
      <name val="Arial"/>
      <sz val="11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98CC00"/>
      </patternFill>
    </fill>
    <fill>
      <patternFill patternType="solid">
        <fgColor rgb="FFFFE100"/>
      </patternFill>
    </fill>
    <fill>
      <patternFill patternType="solid">
        <fgColor rgb="FFD04617"/>
      </patternFill>
    </fill>
    <fill>
      <patternFill patternType="solid">
        <fgColor rgb="FFFFC000"/>
      </patternFill>
    </fill>
    <fill>
      <patternFill patternType="solid">
        <fgColor rgb="FF92D04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0" borderId="1" xfId="0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5" fillId="0" borderId="2" xfId="0" applyBorder="1" applyAlignment="1">
      <alignment horizontal="center" vertical="center"/>
    </xf>
    <xf numFmtId="0" fontId="16" fillId="0" borderId="1" xfId="0" applyBorder="1" applyAlignment="1">
      <alignment horizontal="center" vertical="center"/>
    </xf>
    <xf numFmtId="0" fontId="16" fillId="0" borderId="0" xfId="0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O46"/>
  <sheetViews>
    <sheetView tabSelected="1" workbookViewId="0" topLeftCell="I1" zoomScale="79">
      <selection activeCell="K21" sqref="K21"/>
    </sheetView>
  </sheetViews>
  <sheetFormatPr defaultRowHeight="14.25" defaultColWidth="10"/>
  <cols>
    <col min="4" max="4" customWidth="1" width="14.0546875" style="0"/>
    <col min="7" max="7" customWidth="1" width="19.617188" style="0"/>
    <col min="9" max="9" customWidth="1" width="18.53125" style="0"/>
    <col min="10" max="10" customWidth="1" width="15.199219" style="0"/>
    <col min="11" max="11" customWidth="1" bestFit="1" width="11.582031" style="0"/>
    <col min="12" max="12" customWidth="1" bestFit="1" width="11.441406" style="0"/>
    <col min="13" max="13" customWidth="1" bestFit="1" width="11.582031" style="0"/>
    <col min="14" max="14" customWidth="1" bestFit="1" width="11.441406" style="0"/>
    <col min="15" max="15" customWidth="1" width="14.796875" style="0"/>
    <col min="17" max="17" customWidth="1" bestFit="1" width="11.359375" style="0"/>
    <col min="18" max="18" customWidth="1" width="20.386719" style="0"/>
  </cols>
  <sheetData>
    <row r="3" spans="8:8">
      <c r="I3" s="1" t="s">
        <v>40</v>
      </c>
      <c r="J3" s="1"/>
      <c r="K3" s="1"/>
      <c r="L3" s="1"/>
      <c r="M3" s="1"/>
      <c r="N3" s="1"/>
    </row>
    <row r="4" spans="8:8">
      <c r="I4" s="1"/>
      <c r="J4" s="1"/>
      <c r="K4" s="1"/>
      <c r="L4" s="1"/>
      <c r="M4" s="1"/>
      <c r="N4" s="1"/>
    </row>
    <row r="6" spans="8:8" ht="14.9">
      <c r="D6" s="2"/>
      <c r="E6" s="3" t="s">
        <v>13</v>
      </c>
      <c r="F6" s="3"/>
      <c r="G6" s="2"/>
      <c r="I6" s="4" t="s">
        <v>37</v>
      </c>
      <c r="J6" s="5">
        <v>65.0</v>
      </c>
      <c r="K6" s="5">
        <f>J6*PI()/180</f>
        <v>1.1344640137963142</v>
      </c>
      <c r="L6" s="5">
        <f>SIN(K6)</f>
        <v>0.9063077870366499</v>
      </c>
      <c r="M6" s="5">
        <f>L6*J7</f>
        <v>67.57566806313316</v>
      </c>
      <c r="N6" s="6">
        <f>J8*2</f>
        <v>14000.0</v>
      </c>
    </row>
    <row r="7" spans="8:8" ht="14.9">
      <c r="D7" s="2"/>
      <c r="E7" s="3"/>
      <c r="F7" s="3"/>
      <c r="G7" s="2"/>
      <c r="I7" s="4" t="s">
        <v>32</v>
      </c>
      <c r="J7" s="6">
        <v>74.5615</v>
      </c>
      <c r="K7" s="5"/>
      <c r="L7" s="5"/>
      <c r="M7" s="5"/>
      <c r="N7" s="5"/>
    </row>
    <row r="8" spans="8:8" ht="14.9">
      <c r="D8" s="7" t="s">
        <v>0</v>
      </c>
      <c r="E8" s="2">
        <v>2.0</v>
      </c>
      <c r="F8" s="2">
        <v>16.0</v>
      </c>
      <c r="G8" s="2">
        <f>E8/F8</f>
        <v>0.125</v>
      </c>
      <c r="I8" s="4" t="s">
        <v>33</v>
      </c>
      <c r="J8" s="6">
        <v>7000.0</v>
      </c>
      <c r="K8" s="5">
        <f>J7*J7</f>
        <v>5559.4172822499995</v>
      </c>
      <c r="L8" s="5">
        <f>J10*J10</f>
        <v>42921.54788316419</v>
      </c>
      <c r="M8" s="5">
        <f>K8+L8</f>
        <v>48480.96516541421</v>
      </c>
      <c r="N8" s="5">
        <f>2*J7*J10</f>
        <v>30894.581730949772</v>
      </c>
    </row>
    <row r="9" spans="8:8" ht="14.85">
      <c r="D9" s="7" t="s">
        <v>1</v>
      </c>
      <c r="E9" s="2">
        <v>13.0</v>
      </c>
      <c r="F9" s="2">
        <f>16*20</f>
        <v>320.0</v>
      </c>
      <c r="G9" s="2">
        <f>E9/F9</f>
        <v>0.040625</v>
      </c>
      <c r="I9" s="4"/>
      <c r="J9" s="8"/>
      <c r="K9" s="5"/>
      <c r="L9" s="5"/>
      <c r="M9" s="5"/>
      <c r="N9" s="5"/>
    </row>
    <row r="10" spans="8:8" ht="14.9">
      <c r="D10" s="7" t="s">
        <v>2</v>
      </c>
      <c r="E10" s="2">
        <v>1.0</v>
      </c>
      <c r="F10" s="2">
        <f>320*4</f>
        <v>1280.0</v>
      </c>
      <c r="G10" s="2">
        <f>E10/F10</f>
        <v>7.8125E-4</v>
      </c>
      <c r="I10" s="9" t="s">
        <v>38</v>
      </c>
      <c r="J10" s="6">
        <f>N6/M6</f>
        <v>207.17516232204136</v>
      </c>
      <c r="K10" s="5">
        <f>J6*PI()/180</f>
        <v>1.1344640137963142</v>
      </c>
      <c r="L10" s="5">
        <f>COS(K10)</f>
        <v>0.42261826174069944</v>
      </c>
      <c r="M10" s="5">
        <f>N8*L10</f>
        <v>13056.614428339963</v>
      </c>
      <c r="N10" s="5">
        <f>M8-M10</f>
        <v>35424.3507370742</v>
      </c>
    </row>
    <row r="11" spans="8:8" ht="14.9">
      <c r="D11" s="7" t="s">
        <v>3</v>
      </c>
      <c r="E11" s="2">
        <v>1.0</v>
      </c>
      <c r="F11" s="2">
        <f>1280*3</f>
        <v>3840.0</v>
      </c>
      <c r="G11" s="2">
        <f>E11/F11</f>
        <v>2.6041666666666666E-4</v>
      </c>
      <c r="I11" s="6" t="s">
        <v>46</v>
      </c>
      <c r="J11" s="10">
        <f>N11</f>
        <v>188.21357745145326</v>
      </c>
      <c r="K11" s="5"/>
      <c r="L11" s="5"/>
      <c r="M11" s="5"/>
      <c r="N11" s="6">
        <f>SQRT(N10)</f>
        <v>188.21357745145326</v>
      </c>
    </row>
    <row r="12" spans="8:8" ht="14.9">
      <c r="D12" s="7" t="s">
        <v>4</v>
      </c>
      <c r="E12" s="2"/>
      <c r="F12" s="2">
        <f>380*20</f>
        <v>7600.0</v>
      </c>
      <c r="G12" s="2">
        <f>E12/F12</f>
        <v>0.0</v>
      </c>
      <c r="I12" s="11" t="s">
        <v>41</v>
      </c>
      <c r="J12" s="11"/>
      <c r="K12" s="11"/>
      <c r="L12" s="11"/>
      <c r="M12" s="11"/>
      <c r="N12" s="11"/>
    </row>
    <row r="13" spans="8:8" ht="14.9">
      <c r="D13" s="12" t="s">
        <v>9</v>
      </c>
      <c r="E13" s="12"/>
      <c r="F13" s="2" t="s">
        <v>8</v>
      </c>
      <c r="G13" s="2">
        <f>SUM(G8:G12)</f>
        <v>0.16666666666666669</v>
      </c>
      <c r="I13" s="11"/>
      <c r="J13" s="11"/>
      <c r="K13" s="11"/>
      <c r="L13" s="11"/>
      <c r="M13" s="11"/>
      <c r="N13" s="11"/>
    </row>
    <row r="14" spans="8:8">
      <c r="D14" s="13"/>
      <c r="E14" s="13"/>
      <c r="F14" s="13"/>
      <c r="G14" s="13"/>
      <c r="I14" s="14"/>
      <c r="J14" s="14"/>
      <c r="K14" s="14"/>
      <c r="L14" s="14"/>
      <c r="M14" s="14"/>
      <c r="N14" s="14"/>
    </row>
    <row r="15" spans="8:8" ht="14.9">
      <c r="D15" s="15" t="s">
        <v>29</v>
      </c>
      <c r="E15" s="16"/>
      <c r="F15" s="7" t="s">
        <v>12</v>
      </c>
      <c r="G15" s="17">
        <f>G13*E15</f>
        <v>0.0</v>
      </c>
      <c r="I15" s="4" t="s">
        <v>32</v>
      </c>
      <c r="J15" s="14">
        <v>65.0</v>
      </c>
      <c r="K15" s="14">
        <f>J16*2</f>
        <v>9240.0</v>
      </c>
      <c r="L15" s="14">
        <f>K15/J15</f>
        <v>142.15384615384616</v>
      </c>
      <c r="M15" s="14"/>
      <c r="N15" s="14"/>
    </row>
    <row r="16" spans="8:8" ht="14.9">
      <c r="I16" s="4" t="s">
        <v>30</v>
      </c>
      <c r="J16" s="14">
        <v>4620.0</v>
      </c>
      <c r="K16" s="14"/>
      <c r="L16" s="14"/>
      <c r="M16" s="14"/>
      <c r="N16" s="14"/>
    </row>
    <row r="17" spans="8:8">
      <c r="I17" s="18"/>
      <c r="J17" s="18"/>
      <c r="K17" s="19"/>
      <c r="L17" s="19"/>
      <c r="M17" s="19"/>
      <c r="N17" s="19"/>
    </row>
    <row r="18" spans="8:8" ht="15.25" customHeight="1">
      <c r="I18" s="6" t="s">
        <v>42</v>
      </c>
      <c r="J18" s="6">
        <f>L15</f>
        <v>142.15384615384616</v>
      </c>
      <c r="K18" s="20"/>
      <c r="L18" s="20"/>
      <c r="M18" s="20"/>
      <c r="N18" s="20"/>
    </row>
    <row r="19" spans="8:8">
      <c r="J19" s="21"/>
      <c r="K19" s="21"/>
      <c r="L19" s="21"/>
    </row>
    <row r="20" spans="8:8">
      <c r="I20"/>
      <c r="J20"/>
    </row>
    <row r="21" spans="8:8" ht="29.45">
      <c r="F21"/>
    </row>
    <row r="22" spans="8:8" ht="29.45"/>
  </sheetData>
  <mergeCells count="4">
    <mergeCell ref="D13:E13"/>
    <mergeCell ref="E6:F7"/>
    <mergeCell ref="I3:N4"/>
    <mergeCell ref="I12:N1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P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P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8</dc:creator>
  <dcterms:created xsi:type="dcterms:W3CDTF">2022-05-17T08:21:45Z</dcterms:created>
  <dcterms:modified xsi:type="dcterms:W3CDTF">2022-06-13T21:01:09Z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44cc600fc8994ad281cd69f07a1e5062</vt:lpwstr>
  </property>
</Properties>
</file>