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265543EF-AB3B-4056-91E2-930E24BDB43E}" xr6:coauthVersionLast="47" xr6:coauthVersionMax="47" xr10:uidLastSave="{00000000-0000-0000-0000-000000000000}"/>
  <bookViews>
    <workbookView xWindow="-120" yWindow="-120" windowWidth="19440" windowHeight="11640" firstSheet="4" activeTab="14" xr2:uid="{00000000-000D-0000-FFFF-FFFF00000000}"/>
  </bookViews>
  <sheets>
    <sheet name="Amazon Raw Data" sheetId="1" r:id="rId1"/>
    <sheet name="Q1_AvgDiscount%" sheetId="5" r:id="rId2"/>
    <sheet name="Q2_ProductCount" sheetId="10" r:id="rId3"/>
    <sheet name="Q3_ReviewCount" sheetId="11" r:id="rId4"/>
    <sheet name="Q4" sheetId="12" r:id="rId5"/>
    <sheet name="Q5" sheetId="23" r:id="rId6"/>
    <sheet name="Q6_TopReviews" sheetId="14" r:id="rId7"/>
    <sheet name="Q7" sheetId="15" r:id="rId8"/>
    <sheet name="Q8" sheetId="16" r:id="rId9"/>
    <sheet name="Q9" sheetId="17" r:id="rId10"/>
    <sheet name="Q10" sheetId="18" r:id="rId11"/>
    <sheet name="Q11" sheetId="19" r:id="rId12"/>
    <sheet name="Q12" sheetId="20" r:id="rId13"/>
    <sheet name="Q13" sheetId="21" r:id="rId14"/>
    <sheet name="Q14" sheetId="22" r:id="rId15"/>
  </sheets>
  <definedNames>
    <definedName name="_xlnm._FilterDatabase" localSheetId="0" hidden="1">'Amazon Raw Data'!$A$1:$AE$1352</definedName>
  </definedNames>
  <calcPr calcId="181029"/>
  <pivotCaches>
    <pivotCache cacheId="8" r:id="rId16"/>
    <pivotCache cacheId="7" r:id="rId17"/>
  </pivotCaches>
</workbook>
</file>

<file path=xl/calcChain.xml><?xml version="1.0" encoding="utf-8"?>
<calcChain xmlns="http://schemas.openxmlformats.org/spreadsheetml/2006/main">
  <c r="D7" i="22" l="1"/>
  <c r="D6" i="22"/>
  <c r="D5" i="22"/>
  <c r="D4" i="22"/>
  <c r="D3" i="22"/>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3" i="1"/>
  <c r="U54" i="1"/>
  <c r="U52"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2" i="1"/>
  <c r="U91" i="1"/>
  <c r="U94" i="1"/>
  <c r="U95" i="1"/>
  <c r="U93" i="1"/>
  <c r="U96" i="1"/>
  <c r="U97" i="1"/>
  <c r="U98" i="1"/>
  <c r="U100" i="1"/>
  <c r="U101" i="1"/>
  <c r="U102" i="1"/>
  <c r="U103" i="1"/>
  <c r="U99"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9" i="1"/>
  <c r="U150" i="1"/>
  <c r="U151" i="1"/>
  <c r="U147" i="1"/>
  <c r="U148"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4" i="1"/>
  <c r="U185" i="1"/>
  <c r="U186" i="1"/>
  <c r="U187" i="1"/>
  <c r="U182" i="1"/>
  <c r="U183" i="1"/>
  <c r="U189" i="1"/>
  <c r="U190" i="1"/>
  <c r="U191" i="1"/>
  <c r="U192" i="1"/>
  <c r="U193" i="1"/>
  <c r="U194" i="1"/>
  <c r="U188" i="1"/>
  <c r="U195" i="1"/>
  <c r="U196" i="1"/>
  <c r="U197" i="1"/>
  <c r="U198" i="1"/>
  <c r="U200" i="1"/>
  <c r="U201" i="1"/>
  <c r="U202" i="1"/>
  <c r="U203" i="1"/>
  <c r="U205" i="1"/>
  <c r="U206" i="1"/>
  <c r="U207" i="1"/>
  <c r="U199" i="1"/>
  <c r="U208" i="1"/>
  <c r="U209" i="1"/>
  <c r="U210" i="1"/>
  <c r="U204" i="1"/>
  <c r="U211" i="1"/>
  <c r="U212" i="1"/>
  <c r="U213" i="1"/>
  <c r="U214" i="1"/>
  <c r="U215" i="1"/>
  <c r="U216" i="1"/>
  <c r="U217" i="1"/>
  <c r="U218" i="1"/>
  <c r="U219" i="1"/>
  <c r="U220" i="1"/>
  <c r="U221" i="1"/>
  <c r="U222" i="1"/>
  <c r="U223" i="1"/>
  <c r="U224" i="1"/>
  <c r="U225" i="1"/>
  <c r="U226" i="1"/>
  <c r="U227" i="1"/>
  <c r="U228" i="1"/>
  <c r="U229" i="1"/>
  <c r="U230" i="1"/>
  <c r="U231" i="1"/>
  <c r="U233" i="1"/>
  <c r="U234" i="1"/>
  <c r="U235" i="1"/>
  <c r="U236" i="1"/>
  <c r="U237" i="1"/>
  <c r="U238" i="1"/>
  <c r="U239" i="1"/>
  <c r="U240" i="1"/>
  <c r="U232" i="1"/>
  <c r="U243" i="1"/>
  <c r="U244" i="1"/>
  <c r="U245" i="1"/>
  <c r="U246" i="1"/>
  <c r="U247" i="1"/>
  <c r="U248" i="1"/>
  <c r="U249" i="1"/>
  <c r="U250" i="1"/>
  <c r="U251" i="1"/>
  <c r="U241" i="1"/>
  <c r="U242" i="1"/>
  <c r="U252" i="1"/>
  <c r="U253" i="1"/>
  <c r="U254" i="1"/>
  <c r="U255" i="1"/>
  <c r="U257" i="1"/>
  <c r="U258" i="1"/>
  <c r="U259" i="1"/>
  <c r="U260" i="1"/>
  <c r="U261" i="1"/>
  <c r="U262" i="1"/>
  <c r="U263" i="1"/>
  <c r="U265" i="1"/>
  <c r="U266" i="1"/>
  <c r="U267" i="1"/>
  <c r="U268" i="1"/>
  <c r="U269" i="1"/>
  <c r="U270" i="1"/>
  <c r="U256" i="1"/>
  <c r="U271" i="1"/>
  <c r="U272" i="1"/>
  <c r="U273" i="1"/>
  <c r="U274" i="1"/>
  <c r="U275" i="1"/>
  <c r="U264" i="1"/>
  <c r="U277" i="1"/>
  <c r="U278" i="1"/>
  <c r="U279" i="1"/>
  <c r="U280" i="1"/>
  <c r="U281" i="1"/>
  <c r="U282" i="1"/>
  <c r="U283" i="1"/>
  <c r="U284" i="1"/>
  <c r="U276" i="1"/>
  <c r="U285" i="1"/>
  <c r="U286" i="1"/>
  <c r="U287" i="1"/>
  <c r="U288" i="1"/>
  <c r="U289" i="1"/>
  <c r="U290" i="1"/>
  <c r="U291" i="1"/>
  <c r="U292" i="1"/>
  <c r="U293" i="1"/>
  <c r="U294" i="1"/>
  <c r="U295" i="1"/>
  <c r="U296" i="1"/>
  <c r="U297" i="1"/>
  <c r="U298" i="1"/>
  <c r="U299" i="1"/>
  <c r="U300" i="1"/>
  <c r="U302" i="1"/>
  <c r="U303" i="1"/>
  <c r="U304" i="1"/>
  <c r="U305" i="1"/>
  <c r="U306" i="1"/>
  <c r="U307" i="1"/>
  <c r="U308" i="1"/>
  <c r="U309" i="1"/>
  <c r="U310" i="1"/>
  <c r="U311" i="1"/>
  <c r="U312" i="1"/>
  <c r="U313" i="1"/>
  <c r="U314" i="1"/>
  <c r="U315" i="1"/>
  <c r="U316" i="1"/>
  <c r="U301" i="1"/>
  <c r="U318" i="1"/>
  <c r="U319" i="1"/>
  <c r="U320" i="1"/>
  <c r="U321" i="1"/>
  <c r="U322" i="1"/>
  <c r="U323" i="1"/>
  <c r="U324" i="1"/>
  <c r="U325" i="1"/>
  <c r="U326" i="1"/>
  <c r="U327" i="1"/>
  <c r="U328" i="1"/>
  <c r="U330" i="1"/>
  <c r="U331" i="1"/>
  <c r="U332" i="1"/>
  <c r="U317" i="1"/>
  <c r="U333" i="1"/>
  <c r="U334" i="1"/>
  <c r="U335" i="1"/>
  <c r="U336" i="1"/>
  <c r="U337" i="1"/>
  <c r="U338" i="1"/>
  <c r="U329"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64" i="1"/>
  <c r="U390" i="1"/>
  <c r="U391" i="1"/>
  <c r="U392" i="1"/>
  <c r="U393" i="1"/>
  <c r="U394" i="1"/>
  <c r="U395" i="1"/>
  <c r="U397" i="1"/>
  <c r="U398" i="1"/>
  <c r="U399" i="1"/>
  <c r="U400" i="1"/>
  <c r="U401" i="1"/>
  <c r="U402" i="1"/>
  <c r="U403" i="1"/>
  <c r="U404" i="1"/>
  <c r="U405" i="1"/>
  <c r="U406" i="1"/>
  <c r="U407" i="1"/>
  <c r="U408" i="1"/>
  <c r="U409" i="1"/>
  <c r="U410" i="1"/>
  <c r="U411" i="1"/>
  <c r="U412" i="1"/>
  <c r="U413" i="1"/>
  <c r="U414" i="1"/>
  <c r="U415" i="1"/>
  <c r="U416" i="1"/>
  <c r="U417" i="1"/>
  <c r="U418" i="1"/>
  <c r="U396" i="1"/>
  <c r="U443" i="1"/>
  <c r="U420" i="1"/>
  <c r="U421" i="1"/>
  <c r="U422" i="1"/>
  <c r="U423" i="1"/>
  <c r="U424" i="1"/>
  <c r="U425" i="1"/>
  <c r="U426" i="1"/>
  <c r="U427" i="1"/>
  <c r="U428" i="1"/>
  <c r="U429" i="1"/>
  <c r="U430" i="1"/>
  <c r="U432" i="1"/>
  <c r="U433" i="1"/>
  <c r="U436" i="1"/>
  <c r="U437" i="1"/>
  <c r="U419" i="1"/>
  <c r="U438" i="1"/>
  <c r="U439" i="1"/>
  <c r="U440" i="1"/>
  <c r="U441" i="1"/>
  <c r="U442" i="1"/>
  <c r="U444" i="1"/>
  <c r="U445" i="1"/>
  <c r="U446" i="1"/>
  <c r="U447" i="1"/>
  <c r="U448" i="1"/>
  <c r="U449" i="1"/>
  <c r="U450" i="1"/>
  <c r="U451" i="1"/>
  <c r="U452" i="1"/>
  <c r="U453" i="1"/>
  <c r="U454" i="1"/>
  <c r="U455" i="1"/>
  <c r="U456" i="1"/>
  <c r="U431" i="1"/>
  <c r="U457" i="1"/>
  <c r="U458" i="1"/>
  <c r="U459" i="1"/>
  <c r="U460" i="1"/>
  <c r="U434" i="1"/>
  <c r="U461" i="1"/>
  <c r="U462" i="1"/>
  <c r="U435" i="1"/>
  <c r="U463" i="1"/>
  <c r="U464" i="1"/>
  <c r="U465" i="1"/>
  <c r="U467" i="1"/>
  <c r="U468" i="1"/>
  <c r="U469" i="1"/>
  <c r="U470" i="1"/>
  <c r="U471" i="1"/>
  <c r="U472" i="1"/>
  <c r="U473" i="1"/>
  <c r="U474" i="1"/>
  <c r="U475" i="1"/>
  <c r="U518" i="1"/>
  <c r="U476" i="1"/>
  <c r="U477" i="1"/>
  <c r="U478" i="1"/>
  <c r="U479" i="1"/>
  <c r="U480" i="1"/>
  <c r="U482" i="1"/>
  <c r="U483" i="1"/>
  <c r="U486" i="1"/>
  <c r="U487" i="1"/>
  <c r="U488" i="1"/>
  <c r="U489" i="1"/>
  <c r="U466" i="1"/>
  <c r="U529" i="1"/>
  <c r="U490" i="1"/>
  <c r="U491" i="1"/>
  <c r="U492" i="1"/>
  <c r="U493" i="1"/>
  <c r="U494" i="1"/>
  <c r="U495" i="1"/>
  <c r="U496" i="1"/>
  <c r="U497" i="1"/>
  <c r="U498" i="1"/>
  <c r="U499" i="1"/>
  <c r="U500" i="1"/>
  <c r="U501" i="1"/>
  <c r="U502" i="1"/>
  <c r="U503" i="1"/>
  <c r="U504" i="1"/>
  <c r="U505" i="1"/>
  <c r="U506" i="1"/>
  <c r="U507" i="1"/>
  <c r="U508" i="1"/>
  <c r="U509" i="1"/>
  <c r="U511" i="1"/>
  <c r="U512" i="1"/>
  <c r="U513" i="1"/>
  <c r="U514" i="1"/>
  <c r="U515" i="1"/>
  <c r="U516" i="1"/>
  <c r="U517" i="1"/>
  <c r="U520" i="1"/>
  <c r="U521" i="1"/>
  <c r="U481" i="1"/>
  <c r="U484" i="1"/>
  <c r="U522" i="1"/>
  <c r="U485" i="1"/>
  <c r="U523" i="1"/>
  <c r="U524" i="1"/>
  <c r="U525" i="1"/>
  <c r="U526" i="1"/>
  <c r="U527" i="1"/>
  <c r="U567" i="1"/>
  <c r="U528" i="1"/>
  <c r="U530" i="1"/>
  <c r="U531" i="1"/>
  <c r="U533" i="1"/>
  <c r="U534" i="1"/>
  <c r="U535" i="1"/>
  <c r="U537" i="1"/>
  <c r="U538" i="1"/>
  <c r="U539" i="1"/>
  <c r="U540" i="1"/>
  <c r="U541" i="1"/>
  <c r="U542" i="1"/>
  <c r="U543" i="1"/>
  <c r="U544" i="1"/>
  <c r="U545" i="1"/>
  <c r="U510" i="1"/>
  <c r="U546" i="1"/>
  <c r="U547" i="1"/>
  <c r="U548" i="1"/>
  <c r="U549" i="1"/>
  <c r="U550" i="1"/>
  <c r="U551" i="1"/>
  <c r="U552" i="1"/>
  <c r="U553" i="1"/>
  <c r="U519" i="1"/>
  <c r="U554" i="1"/>
  <c r="U555" i="1"/>
  <c r="U556" i="1"/>
  <c r="U557" i="1"/>
  <c r="U558" i="1"/>
  <c r="U559" i="1"/>
  <c r="U560" i="1"/>
  <c r="U561" i="1"/>
  <c r="U562" i="1"/>
  <c r="U563" i="1"/>
  <c r="U565" i="1"/>
  <c r="U566" i="1"/>
  <c r="U568" i="1"/>
  <c r="U569" i="1"/>
  <c r="U570" i="1"/>
  <c r="U571" i="1"/>
  <c r="U572" i="1"/>
  <c r="U532" i="1"/>
  <c r="U573" i="1"/>
  <c r="U574" i="1"/>
  <c r="U575" i="1"/>
  <c r="U576" i="1"/>
  <c r="U536" i="1"/>
  <c r="U577" i="1"/>
  <c r="U578" i="1"/>
  <c r="U579" i="1"/>
  <c r="U580" i="1"/>
  <c r="U581" i="1"/>
  <c r="U582" i="1"/>
  <c r="U583" i="1"/>
  <c r="U584" i="1"/>
  <c r="U585" i="1"/>
  <c r="U587" i="1"/>
  <c r="U588" i="1"/>
  <c r="U589" i="1"/>
  <c r="U590" i="1"/>
  <c r="U591" i="1"/>
  <c r="U592" i="1"/>
  <c r="U593" i="1"/>
  <c r="U596" i="1"/>
  <c r="U599" i="1"/>
  <c r="U600" i="1"/>
  <c r="U601" i="1"/>
  <c r="U602" i="1"/>
  <c r="U603" i="1"/>
  <c r="U604" i="1"/>
  <c r="U605" i="1"/>
  <c r="U606" i="1"/>
  <c r="U564" i="1"/>
  <c r="U607" i="1"/>
  <c r="U608" i="1"/>
  <c r="U609" i="1"/>
  <c r="U610" i="1"/>
  <c r="U612" i="1"/>
  <c r="U613" i="1"/>
  <c r="U614" i="1"/>
  <c r="U615" i="1"/>
  <c r="U616" i="1"/>
  <c r="U617" i="1"/>
  <c r="U618" i="1"/>
  <c r="U619" i="1"/>
  <c r="U620" i="1"/>
  <c r="U621" i="1"/>
  <c r="U622" i="1"/>
  <c r="U623" i="1"/>
  <c r="U586" i="1"/>
  <c r="U625" i="1"/>
  <c r="U626" i="1"/>
  <c r="U627" i="1"/>
  <c r="U628" i="1"/>
  <c r="U594" i="1"/>
  <c r="U629" i="1"/>
  <c r="U630" i="1"/>
  <c r="U595" i="1"/>
  <c r="U632" i="1"/>
  <c r="U633" i="1"/>
  <c r="U634" i="1"/>
  <c r="U597" i="1"/>
  <c r="U636" i="1"/>
  <c r="U637" i="1"/>
  <c r="U638" i="1"/>
  <c r="U639" i="1"/>
  <c r="U598" i="1"/>
  <c r="U640" i="1"/>
  <c r="U641" i="1"/>
  <c r="U642" i="1"/>
  <c r="U689" i="1"/>
  <c r="U643" i="1"/>
  <c r="U644" i="1"/>
  <c r="U645" i="1"/>
  <c r="U611" i="1"/>
  <c r="U646" i="1"/>
  <c r="U647" i="1"/>
  <c r="U649" i="1"/>
  <c r="U650" i="1"/>
  <c r="U651" i="1"/>
  <c r="U652" i="1"/>
  <c r="U654" i="1"/>
  <c r="U655" i="1"/>
  <c r="U656" i="1"/>
  <c r="U657" i="1"/>
  <c r="U658" i="1"/>
  <c r="U659" i="1"/>
  <c r="U624" i="1"/>
  <c r="U661" i="1"/>
  <c r="U662" i="1"/>
  <c r="U663" i="1"/>
  <c r="U664" i="1"/>
  <c r="U665" i="1"/>
  <c r="U666" i="1"/>
  <c r="U667" i="1"/>
  <c r="U668" i="1"/>
  <c r="U670" i="1"/>
  <c r="U631" i="1"/>
  <c r="U671" i="1"/>
  <c r="U672" i="1"/>
  <c r="U635" i="1"/>
  <c r="U673" i="1"/>
  <c r="U674" i="1"/>
  <c r="U675" i="1"/>
  <c r="U677" i="1"/>
  <c r="U678" i="1"/>
  <c r="U679" i="1"/>
  <c r="U680" i="1"/>
  <c r="U681" i="1"/>
  <c r="U682" i="1"/>
  <c r="U683" i="1"/>
  <c r="U684" i="1"/>
  <c r="U685" i="1"/>
  <c r="U686" i="1"/>
  <c r="U687" i="1"/>
  <c r="U688" i="1"/>
  <c r="U690" i="1"/>
  <c r="U691" i="1"/>
  <c r="U739" i="1"/>
  <c r="U693" i="1"/>
  <c r="U694" i="1"/>
  <c r="U695" i="1"/>
  <c r="U696" i="1"/>
  <c r="U697" i="1"/>
  <c r="U698" i="1"/>
  <c r="U648" i="1"/>
  <c r="U699" i="1"/>
  <c r="U700" i="1"/>
  <c r="U758" i="1"/>
  <c r="U759" i="1"/>
  <c r="U760" i="1"/>
  <c r="U701" i="1"/>
  <c r="U702" i="1"/>
  <c r="U703" i="1"/>
  <c r="U704" i="1"/>
  <c r="U705" i="1"/>
  <c r="U706" i="1"/>
  <c r="U707" i="1"/>
  <c r="U708" i="1"/>
  <c r="U709" i="1"/>
  <c r="U653" i="1"/>
  <c r="U710" i="1"/>
  <c r="U711" i="1"/>
  <c r="U713" i="1"/>
  <c r="U714" i="1"/>
  <c r="U715" i="1"/>
  <c r="U716" i="1"/>
  <c r="U717" i="1"/>
  <c r="U660" i="1"/>
  <c r="U718" i="1"/>
  <c r="U719" i="1"/>
  <c r="U720" i="1"/>
  <c r="U721" i="1"/>
  <c r="U722" i="1"/>
  <c r="U723" i="1"/>
  <c r="U724" i="1"/>
  <c r="U669" i="1"/>
  <c r="U726" i="1"/>
  <c r="U727" i="1"/>
  <c r="U728" i="1"/>
  <c r="U729" i="1"/>
  <c r="U730" i="1"/>
  <c r="U676" i="1"/>
  <c r="U733" i="1"/>
  <c r="U734" i="1"/>
  <c r="U735" i="1"/>
  <c r="U736" i="1"/>
  <c r="U692" i="1"/>
  <c r="U737" i="1"/>
  <c r="U738" i="1"/>
  <c r="U740" i="1"/>
  <c r="U741" i="1"/>
  <c r="U743" i="1"/>
  <c r="U744" i="1"/>
  <c r="U745" i="1"/>
  <c r="U746" i="1"/>
  <c r="U747" i="1"/>
  <c r="U748" i="1"/>
  <c r="U749" i="1"/>
  <c r="U750" i="1"/>
  <c r="U843" i="1"/>
  <c r="U751" i="1"/>
  <c r="U752" i="1"/>
  <c r="U753" i="1"/>
  <c r="U754" i="1"/>
  <c r="U755" i="1"/>
  <c r="U851" i="1"/>
  <c r="U757" i="1"/>
  <c r="U761" i="1"/>
  <c r="U762" i="1"/>
  <c r="U763" i="1"/>
  <c r="U764" i="1"/>
  <c r="U765" i="1"/>
  <c r="U766" i="1"/>
  <c r="U768" i="1"/>
  <c r="U770" i="1"/>
  <c r="U771" i="1"/>
  <c r="U772" i="1"/>
  <c r="U773" i="1"/>
  <c r="U774" i="1"/>
  <c r="U775" i="1"/>
  <c r="U776" i="1"/>
  <c r="U777" i="1"/>
  <c r="U778" i="1"/>
  <c r="U779" i="1"/>
  <c r="U780" i="1"/>
  <c r="U781" i="1"/>
  <c r="U712"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725" i="1"/>
  <c r="U807" i="1"/>
  <c r="U808" i="1"/>
  <c r="U809" i="1"/>
  <c r="U810" i="1"/>
  <c r="U811" i="1"/>
  <c r="U812" i="1"/>
  <c r="U813" i="1"/>
  <c r="U814" i="1"/>
  <c r="U815" i="1"/>
  <c r="U816" i="1"/>
  <c r="U919" i="1"/>
  <c r="U731" i="1"/>
  <c r="U817" i="1"/>
  <c r="U732" i="1"/>
  <c r="U818" i="1"/>
  <c r="U819" i="1"/>
  <c r="U820" i="1"/>
  <c r="U821" i="1"/>
  <c r="U823" i="1"/>
  <c r="U824" i="1"/>
  <c r="U825" i="1"/>
  <c r="U826" i="1"/>
  <c r="U828" i="1"/>
  <c r="U829" i="1"/>
  <c r="U830" i="1"/>
  <c r="U831" i="1"/>
  <c r="U832" i="1"/>
  <c r="U833" i="1"/>
  <c r="U834" i="1"/>
  <c r="U835" i="1"/>
  <c r="U836" i="1"/>
  <c r="U742" i="1"/>
  <c r="U837" i="1"/>
  <c r="U838" i="1"/>
  <c r="U839" i="1"/>
  <c r="U840" i="1"/>
  <c r="U841" i="1"/>
  <c r="U842" i="1"/>
  <c r="U845" i="1"/>
  <c r="U846" i="1"/>
  <c r="U847" i="1"/>
  <c r="U848" i="1"/>
  <c r="U849" i="1"/>
  <c r="U850" i="1"/>
  <c r="U756" i="1"/>
  <c r="U852" i="1"/>
  <c r="U853" i="1"/>
  <c r="U854" i="1"/>
  <c r="U976" i="1"/>
  <c r="U855" i="1"/>
  <c r="U857" i="1"/>
  <c r="U858" i="1"/>
  <c r="U859" i="1"/>
  <c r="U860" i="1"/>
  <c r="U861" i="1"/>
  <c r="U862" i="1"/>
  <c r="U863" i="1"/>
  <c r="U864" i="1"/>
  <c r="U767" i="1"/>
  <c r="U865" i="1"/>
  <c r="U866" i="1"/>
  <c r="U867" i="1"/>
  <c r="U868" i="1"/>
  <c r="U769" i="1"/>
  <c r="U869" i="1"/>
  <c r="U871" i="1"/>
  <c r="U872" i="1"/>
  <c r="U873" i="1"/>
  <c r="U874" i="1"/>
  <c r="U875" i="1"/>
  <c r="U876" i="1"/>
  <c r="U877" i="1"/>
  <c r="U878" i="1"/>
  <c r="U879" i="1"/>
  <c r="U880" i="1"/>
  <c r="U881" i="1"/>
  <c r="U882" i="1"/>
  <c r="U883" i="1"/>
  <c r="U884" i="1"/>
  <c r="U885" i="1"/>
  <c r="U886" i="1"/>
  <c r="U887" i="1"/>
  <c r="U888" i="1"/>
  <c r="U889" i="1"/>
  <c r="U891" i="1"/>
  <c r="U892" i="1"/>
  <c r="U894" i="1"/>
  <c r="U895" i="1"/>
  <c r="U896" i="1"/>
  <c r="U897" i="1"/>
  <c r="U898" i="1"/>
  <c r="U899" i="1"/>
  <c r="U900" i="1"/>
  <c r="U901" i="1"/>
  <c r="U902" i="1"/>
  <c r="U903" i="1"/>
  <c r="U904" i="1"/>
  <c r="U905" i="1"/>
  <c r="U906" i="1"/>
  <c r="U907" i="1"/>
  <c r="U908" i="1"/>
  <c r="U909" i="1"/>
  <c r="U910" i="1"/>
  <c r="U911" i="1"/>
  <c r="U912" i="1"/>
  <c r="U913" i="1"/>
  <c r="U914" i="1"/>
  <c r="U915" i="1"/>
  <c r="U916" i="1"/>
  <c r="U918" i="1"/>
  <c r="U920" i="1"/>
  <c r="U921" i="1"/>
  <c r="U922" i="1"/>
  <c r="U923" i="1"/>
  <c r="U924" i="1"/>
  <c r="U925" i="1"/>
  <c r="U926" i="1"/>
  <c r="U927" i="1"/>
  <c r="U928" i="1"/>
  <c r="U929" i="1"/>
  <c r="U930" i="1"/>
  <c r="U931" i="1"/>
  <c r="U932" i="1"/>
  <c r="U822" i="1"/>
  <c r="U933" i="1"/>
  <c r="U934" i="1"/>
  <c r="U935" i="1"/>
  <c r="U936" i="1"/>
  <c r="U937" i="1"/>
  <c r="U938" i="1"/>
  <c r="U939" i="1"/>
  <c r="U827" i="1"/>
  <c r="U940" i="1"/>
  <c r="U941" i="1"/>
  <c r="U942" i="1"/>
  <c r="U943" i="1"/>
  <c r="U944" i="1"/>
  <c r="U945" i="1"/>
  <c r="U946" i="1"/>
  <c r="U947" i="1"/>
  <c r="U948" i="1"/>
  <c r="U949" i="1"/>
  <c r="U950" i="1"/>
  <c r="U951" i="1"/>
  <c r="U953" i="1"/>
  <c r="U955" i="1"/>
  <c r="U956" i="1"/>
  <c r="U957" i="1"/>
  <c r="U958" i="1"/>
  <c r="U959" i="1"/>
  <c r="U961" i="1"/>
  <c r="U962" i="1"/>
  <c r="U963" i="1"/>
  <c r="U844" i="1"/>
  <c r="U964" i="1"/>
  <c r="U965" i="1"/>
  <c r="U966" i="1"/>
  <c r="U968" i="1"/>
  <c r="U969" i="1"/>
  <c r="U971" i="1"/>
  <c r="U972" i="1"/>
  <c r="U973" i="1"/>
  <c r="U974" i="1"/>
  <c r="U975" i="1"/>
  <c r="U977" i="1"/>
  <c r="U979" i="1"/>
  <c r="U980" i="1"/>
  <c r="U981" i="1"/>
  <c r="U856" i="1"/>
  <c r="U982" i="1"/>
  <c r="U983" i="1"/>
  <c r="U984" i="1"/>
  <c r="U985" i="1"/>
  <c r="U986" i="1"/>
  <c r="U987" i="1"/>
  <c r="U988" i="1"/>
  <c r="U989" i="1"/>
  <c r="U990" i="1"/>
  <c r="U991" i="1"/>
  <c r="U992" i="1"/>
  <c r="U993" i="1"/>
  <c r="U994" i="1"/>
  <c r="U995" i="1"/>
  <c r="U996" i="1"/>
  <c r="U997" i="1"/>
  <c r="U998" i="1"/>
  <c r="U999" i="1"/>
  <c r="U1000" i="1"/>
  <c r="U1002" i="1"/>
  <c r="U870" i="1"/>
  <c r="U1003" i="1"/>
  <c r="U1004" i="1"/>
  <c r="U1005" i="1"/>
  <c r="U1007" i="1"/>
  <c r="U1008" i="1"/>
  <c r="U1009" i="1"/>
  <c r="U1011" i="1"/>
  <c r="U1012" i="1"/>
  <c r="U1013" i="1"/>
  <c r="U1014" i="1"/>
  <c r="U1015" i="1"/>
  <c r="U1016" i="1"/>
  <c r="U1017" i="1"/>
  <c r="U1018" i="1"/>
  <c r="U1019" i="1"/>
  <c r="U1020" i="1"/>
  <c r="U1022" i="1"/>
  <c r="U1026" i="1"/>
  <c r="U1027" i="1"/>
  <c r="U1028" i="1"/>
  <c r="U1029" i="1"/>
  <c r="U1030" i="1"/>
  <c r="U1031" i="1"/>
  <c r="U1032" i="1"/>
  <c r="U1033" i="1"/>
  <c r="U1034" i="1"/>
  <c r="U1035" i="1"/>
  <c r="U1037" i="1"/>
  <c r="U1038" i="1"/>
  <c r="U1039" i="1"/>
  <c r="U1040" i="1"/>
  <c r="U1041" i="1"/>
  <c r="U1042" i="1"/>
  <c r="U1290" i="1"/>
  <c r="U890" i="1"/>
  <c r="U1045" i="1"/>
  <c r="U1046" i="1"/>
  <c r="U1047" i="1"/>
  <c r="U1048" i="1"/>
  <c r="U1050" i="1"/>
  <c r="U1051" i="1"/>
  <c r="U1052" i="1"/>
  <c r="U893" i="1"/>
  <c r="U1054" i="1"/>
  <c r="U1056" i="1"/>
  <c r="U1058" i="1"/>
  <c r="U1059" i="1"/>
  <c r="U1060" i="1"/>
  <c r="U1065" i="1"/>
  <c r="U1066" i="1"/>
  <c r="U1352" i="1"/>
  <c r="U1068" i="1"/>
  <c r="U1069" i="1"/>
  <c r="U1070" i="1"/>
  <c r="U1071" i="1"/>
  <c r="U1072" i="1"/>
  <c r="U1073" i="1"/>
  <c r="U1074" i="1"/>
  <c r="U1075" i="1"/>
  <c r="U1076" i="1"/>
  <c r="U1077" i="1"/>
  <c r="U1078" i="1"/>
  <c r="U1325" i="1"/>
  <c r="U1079" i="1"/>
  <c r="U1080" i="1"/>
  <c r="U1081" i="1"/>
  <c r="U1082" i="1"/>
  <c r="U1083" i="1"/>
  <c r="U1084" i="1"/>
  <c r="U1085" i="1"/>
  <c r="U1086" i="1"/>
  <c r="U1087" i="1"/>
  <c r="U1088" i="1"/>
  <c r="U917" i="1"/>
  <c r="U1089" i="1"/>
  <c r="U1090" i="1"/>
  <c r="U1091" i="1"/>
  <c r="U1092" i="1"/>
  <c r="U1093" i="1"/>
  <c r="U1094" i="1"/>
  <c r="U1095" i="1"/>
  <c r="U1096" i="1"/>
  <c r="U1097" i="1"/>
  <c r="U1098" i="1"/>
  <c r="U1099" i="1"/>
  <c r="U1100" i="1"/>
  <c r="U1101" i="1"/>
  <c r="U1102" i="1"/>
  <c r="U1103" i="1"/>
  <c r="U1104" i="1"/>
  <c r="U1105" i="1"/>
  <c r="U1326" i="1"/>
  <c r="U1106" i="1"/>
  <c r="U1107" i="1"/>
  <c r="U1108" i="1"/>
  <c r="U1109" i="1"/>
  <c r="U1110" i="1"/>
  <c r="U1111" i="1"/>
  <c r="U1112" i="1"/>
  <c r="U1113" i="1"/>
  <c r="U1114" i="1"/>
  <c r="U1115" i="1"/>
  <c r="U1327" i="1"/>
  <c r="U1116" i="1"/>
  <c r="U1117" i="1"/>
  <c r="U1118" i="1"/>
  <c r="U1119" i="1"/>
  <c r="U1120" i="1"/>
  <c r="U952" i="1"/>
  <c r="U1121" i="1"/>
  <c r="U1122" i="1"/>
  <c r="U1123" i="1"/>
  <c r="U1124" i="1"/>
  <c r="U1125" i="1"/>
  <c r="U1126" i="1"/>
  <c r="U954" i="1"/>
  <c r="U1127" i="1"/>
  <c r="U1328" i="1"/>
  <c r="U1128" i="1"/>
  <c r="U1129" i="1"/>
  <c r="U1130" i="1"/>
  <c r="U1131" i="1"/>
  <c r="U1132" i="1"/>
  <c r="U1133" i="1"/>
  <c r="U960" i="1"/>
  <c r="U1134" i="1"/>
  <c r="U1135" i="1"/>
  <c r="U1136" i="1"/>
  <c r="U1137" i="1"/>
  <c r="U1138" i="1"/>
  <c r="U1139" i="1"/>
  <c r="U1140" i="1"/>
  <c r="U967" i="1"/>
  <c r="U1141" i="1"/>
  <c r="U1142" i="1"/>
  <c r="U1143" i="1"/>
  <c r="U1144" i="1"/>
  <c r="U1145" i="1"/>
  <c r="U1146" i="1"/>
  <c r="U1147" i="1"/>
  <c r="U1329" i="1"/>
  <c r="U970" i="1"/>
  <c r="U1148" i="1"/>
  <c r="U1149" i="1"/>
  <c r="U1150" i="1"/>
  <c r="U1151" i="1"/>
  <c r="U1152" i="1"/>
  <c r="U1153" i="1"/>
  <c r="U1154" i="1"/>
  <c r="U1155" i="1"/>
  <c r="U1156" i="1"/>
  <c r="U1157" i="1"/>
  <c r="U1158" i="1"/>
  <c r="U1159" i="1"/>
  <c r="U978" i="1"/>
  <c r="U1330" i="1"/>
  <c r="U1160" i="1"/>
  <c r="U1161" i="1"/>
  <c r="U1162" i="1"/>
  <c r="U1331"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001" i="1"/>
  <c r="U1207" i="1"/>
  <c r="U1332" i="1"/>
  <c r="U1208" i="1"/>
  <c r="U1209" i="1"/>
  <c r="U1210" i="1"/>
  <c r="U1211" i="1"/>
  <c r="U1212" i="1"/>
  <c r="U1213" i="1"/>
  <c r="U1214" i="1"/>
  <c r="U1215" i="1"/>
  <c r="U1216" i="1"/>
  <c r="U1217" i="1"/>
  <c r="U1218" i="1"/>
  <c r="U1219" i="1"/>
  <c r="U1333" i="1"/>
  <c r="U1220" i="1"/>
  <c r="U1221" i="1"/>
  <c r="U1006" i="1"/>
  <c r="U1222" i="1"/>
  <c r="U1223" i="1"/>
  <c r="U1224" i="1"/>
  <c r="U1225" i="1"/>
  <c r="U1226" i="1"/>
  <c r="U1334" i="1"/>
  <c r="U1227" i="1"/>
  <c r="U1010"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335" i="1"/>
  <c r="U1251" i="1"/>
  <c r="U1252" i="1"/>
  <c r="U1253" i="1"/>
  <c r="U1254" i="1"/>
  <c r="U1255" i="1"/>
  <c r="U1021" i="1"/>
  <c r="U1256" i="1"/>
  <c r="U1257" i="1"/>
  <c r="U1258" i="1"/>
  <c r="U1259" i="1"/>
  <c r="U1260" i="1"/>
  <c r="U1261" i="1"/>
  <c r="U1262" i="1"/>
  <c r="U1263" i="1"/>
  <c r="U1264" i="1"/>
  <c r="U1023" i="1"/>
  <c r="U1265" i="1"/>
  <c r="U1024" i="1"/>
  <c r="U1025" i="1"/>
  <c r="U1266" i="1"/>
  <c r="U1267" i="1"/>
  <c r="U1268" i="1"/>
  <c r="U1336" i="1"/>
  <c r="U1269" i="1"/>
  <c r="U1337" i="1"/>
  <c r="U1270" i="1"/>
  <c r="U1338" i="1"/>
  <c r="U1271" i="1"/>
  <c r="U1272" i="1"/>
  <c r="U1339" i="1"/>
  <c r="U1273" i="1"/>
  <c r="U1274" i="1"/>
  <c r="U1275" i="1"/>
  <c r="U1276" i="1"/>
  <c r="U1277" i="1"/>
  <c r="U1278" i="1"/>
  <c r="U1279" i="1"/>
  <c r="U1280" i="1"/>
  <c r="U1340" i="1"/>
  <c r="U1281" i="1"/>
  <c r="U1282" i="1"/>
  <c r="U1283" i="1"/>
  <c r="U1036" i="1"/>
  <c r="U1284" i="1"/>
  <c r="U1285" i="1"/>
  <c r="U1286" i="1"/>
  <c r="U1287" i="1"/>
  <c r="U1341" i="1"/>
  <c r="U1288" i="1"/>
  <c r="U1289" i="1"/>
  <c r="U1291" i="1"/>
  <c r="U1292" i="1"/>
  <c r="U1043" i="1"/>
  <c r="U1293" i="1"/>
  <c r="U1294" i="1"/>
  <c r="U1295" i="1"/>
  <c r="U1296" i="1"/>
  <c r="U1297" i="1"/>
  <c r="U1298" i="1"/>
  <c r="U1299" i="1"/>
  <c r="U1044" i="1"/>
  <c r="U1300" i="1"/>
  <c r="U1301" i="1"/>
  <c r="U1302" i="1"/>
  <c r="U1303" i="1"/>
  <c r="U1304" i="1"/>
  <c r="U1305" i="1"/>
  <c r="U1306" i="1"/>
  <c r="U1049" i="1"/>
  <c r="U1307" i="1"/>
  <c r="U1308" i="1"/>
  <c r="U1309" i="1"/>
  <c r="U1310" i="1"/>
  <c r="U1342" i="1"/>
  <c r="U1053" i="1"/>
  <c r="U1311" i="1"/>
  <c r="U1312" i="1"/>
  <c r="U1313" i="1"/>
  <c r="U1314" i="1"/>
  <c r="U1343" i="1"/>
  <c r="U1315" i="1"/>
  <c r="U1344" i="1"/>
  <c r="U1055" i="1"/>
  <c r="U1316" i="1"/>
  <c r="U1057" i="1"/>
  <c r="U1317" i="1"/>
  <c r="U1345" i="1"/>
  <c r="U1318" i="1"/>
  <c r="U1350" i="1"/>
  <c r="U1319" i="1"/>
  <c r="U1346" i="1"/>
  <c r="U1061" i="1"/>
  <c r="U1062" i="1"/>
  <c r="U1347" i="1"/>
  <c r="U1063" i="1"/>
  <c r="U1320" i="1"/>
  <c r="U1321" i="1"/>
  <c r="U1064" i="1"/>
  <c r="U1322" i="1"/>
  <c r="U1323" i="1"/>
  <c r="U1324" i="1"/>
  <c r="U1351" i="1"/>
  <c r="U1348" i="1"/>
  <c r="U1349" i="1"/>
  <c r="U1067" i="1"/>
  <c r="U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3" i="1"/>
  <c r="Q54" i="1"/>
  <c r="Q52"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2" i="1"/>
  <c r="Q91" i="1"/>
  <c r="Q94" i="1"/>
  <c r="Q95" i="1"/>
  <c r="Q93" i="1"/>
  <c r="Q96" i="1"/>
  <c r="Q97" i="1"/>
  <c r="Q98" i="1"/>
  <c r="Q100" i="1"/>
  <c r="Q101" i="1"/>
  <c r="Q102" i="1"/>
  <c r="Q103" i="1"/>
  <c r="Q99"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9" i="1"/>
  <c r="Q150" i="1"/>
  <c r="Q151" i="1"/>
  <c r="Q147" i="1"/>
  <c r="Q148"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4" i="1"/>
  <c r="Q185" i="1"/>
  <c r="Q186" i="1"/>
  <c r="Q187" i="1"/>
  <c r="Q182" i="1"/>
  <c r="Q183" i="1"/>
  <c r="Q189" i="1"/>
  <c r="Q190" i="1"/>
  <c r="Q191" i="1"/>
  <c r="Q192" i="1"/>
  <c r="Q193" i="1"/>
  <c r="Q194" i="1"/>
  <c r="Q188" i="1"/>
  <c r="Q195" i="1"/>
  <c r="Q196" i="1"/>
  <c r="Q197" i="1"/>
  <c r="Q198" i="1"/>
  <c r="Q200" i="1"/>
  <c r="Q201" i="1"/>
  <c r="Q202" i="1"/>
  <c r="Q203" i="1"/>
  <c r="Q205" i="1"/>
  <c r="Q206" i="1"/>
  <c r="Q207" i="1"/>
  <c r="Q199" i="1"/>
  <c r="Q208" i="1"/>
  <c r="Q209" i="1"/>
  <c r="Q210" i="1"/>
  <c r="Q204" i="1"/>
  <c r="Q211" i="1"/>
  <c r="Q212" i="1"/>
  <c r="Q213" i="1"/>
  <c r="Q214" i="1"/>
  <c r="Q215" i="1"/>
  <c r="Q216" i="1"/>
  <c r="Q217" i="1"/>
  <c r="Q218" i="1"/>
  <c r="Q219" i="1"/>
  <c r="Q220" i="1"/>
  <c r="Q221" i="1"/>
  <c r="Q222" i="1"/>
  <c r="Q223" i="1"/>
  <c r="Q224" i="1"/>
  <c r="Q225" i="1"/>
  <c r="Q226" i="1"/>
  <c r="Q227" i="1"/>
  <c r="Q228" i="1"/>
  <c r="Q229" i="1"/>
  <c r="Q230" i="1"/>
  <c r="Q231" i="1"/>
  <c r="Q233" i="1"/>
  <c r="Q234" i="1"/>
  <c r="Q235" i="1"/>
  <c r="Q236" i="1"/>
  <c r="Q237" i="1"/>
  <c r="Q238" i="1"/>
  <c r="Q239" i="1"/>
  <c r="Q240" i="1"/>
  <c r="Q232" i="1"/>
  <c r="Q243" i="1"/>
  <c r="Q244" i="1"/>
  <c r="Q245" i="1"/>
  <c r="Q246" i="1"/>
  <c r="Q247" i="1"/>
  <c r="Q248" i="1"/>
  <c r="Q249" i="1"/>
  <c r="Q250" i="1"/>
  <c r="Q251" i="1"/>
  <c r="Q241" i="1"/>
  <c r="Q242" i="1"/>
  <c r="Q252" i="1"/>
  <c r="Q253" i="1"/>
  <c r="Q254" i="1"/>
  <c r="Q255" i="1"/>
  <c r="Q257" i="1"/>
  <c r="Q258" i="1"/>
  <c r="Q259" i="1"/>
  <c r="Q260" i="1"/>
  <c r="Q261" i="1"/>
  <c r="Q262" i="1"/>
  <c r="Q263" i="1"/>
  <c r="Q265" i="1"/>
  <c r="Q266" i="1"/>
  <c r="Q267" i="1"/>
  <c r="Q268" i="1"/>
  <c r="Q269" i="1"/>
  <c r="Q270" i="1"/>
  <c r="Q256" i="1"/>
  <c r="Q271" i="1"/>
  <c r="Q272" i="1"/>
  <c r="Q273" i="1"/>
  <c r="Q274" i="1"/>
  <c r="Q275" i="1"/>
  <c r="Q264" i="1"/>
  <c r="Q277" i="1"/>
  <c r="Q278" i="1"/>
  <c r="Q279" i="1"/>
  <c r="Q280" i="1"/>
  <c r="Q281" i="1"/>
  <c r="Q282" i="1"/>
  <c r="Q283" i="1"/>
  <c r="Q284" i="1"/>
  <c r="Q276" i="1"/>
  <c r="Q285" i="1"/>
  <c r="Q286" i="1"/>
  <c r="Q287" i="1"/>
  <c r="Q288" i="1"/>
  <c r="Q289" i="1"/>
  <c r="Q290" i="1"/>
  <c r="Q291" i="1"/>
  <c r="Q292" i="1"/>
  <c r="Q293" i="1"/>
  <c r="Q294" i="1"/>
  <c r="Q295" i="1"/>
  <c r="Q296" i="1"/>
  <c r="Q297" i="1"/>
  <c r="Q298" i="1"/>
  <c r="Q299" i="1"/>
  <c r="Q300" i="1"/>
  <c r="Q302" i="1"/>
  <c r="Q303" i="1"/>
  <c r="Q304" i="1"/>
  <c r="Q305" i="1"/>
  <c r="Q306" i="1"/>
  <c r="Q307" i="1"/>
  <c r="Q308" i="1"/>
  <c r="Q309" i="1"/>
  <c r="Q310" i="1"/>
  <c r="Q311" i="1"/>
  <c r="Q312" i="1"/>
  <c r="Q313" i="1"/>
  <c r="Q314" i="1"/>
  <c r="Q315" i="1"/>
  <c r="Q316" i="1"/>
  <c r="Q301" i="1"/>
  <c r="Q318" i="1"/>
  <c r="Q319" i="1"/>
  <c r="Q320" i="1"/>
  <c r="Q321" i="1"/>
  <c r="Q322" i="1"/>
  <c r="Q323" i="1"/>
  <c r="Q324" i="1"/>
  <c r="Q325" i="1"/>
  <c r="Q326" i="1"/>
  <c r="Q327" i="1"/>
  <c r="Q328" i="1"/>
  <c r="Q330" i="1"/>
  <c r="Q331" i="1"/>
  <c r="Q332" i="1"/>
  <c r="Q317" i="1"/>
  <c r="Q333" i="1"/>
  <c r="Q334" i="1"/>
  <c r="Q335" i="1"/>
  <c r="Q336" i="1"/>
  <c r="Q337" i="1"/>
  <c r="Q338" i="1"/>
  <c r="Q329"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64" i="1"/>
  <c r="Q390" i="1"/>
  <c r="Q391" i="1"/>
  <c r="Q392" i="1"/>
  <c r="Q393" i="1"/>
  <c r="Q394" i="1"/>
  <c r="Q395" i="1"/>
  <c r="Q397" i="1"/>
  <c r="Q398" i="1"/>
  <c r="Q399" i="1"/>
  <c r="Q400" i="1"/>
  <c r="Q401" i="1"/>
  <c r="Q402" i="1"/>
  <c r="Q403" i="1"/>
  <c r="Q404" i="1"/>
  <c r="Q405" i="1"/>
  <c r="Q406" i="1"/>
  <c r="Q407" i="1"/>
  <c r="Q408" i="1"/>
  <c r="Q409" i="1"/>
  <c r="Q410" i="1"/>
  <c r="Q411" i="1"/>
  <c r="Q412" i="1"/>
  <c r="Q413" i="1"/>
  <c r="Q414" i="1"/>
  <c r="Q415" i="1"/>
  <c r="Q416" i="1"/>
  <c r="Q417" i="1"/>
  <c r="Q418" i="1"/>
  <c r="Q396" i="1"/>
  <c r="Q443" i="1"/>
  <c r="Q420" i="1"/>
  <c r="Q421" i="1"/>
  <c r="Q422" i="1"/>
  <c r="Q423" i="1"/>
  <c r="Q424" i="1"/>
  <c r="Q425" i="1"/>
  <c r="Q426" i="1"/>
  <c r="Q427" i="1"/>
  <c r="Q428" i="1"/>
  <c r="Q429" i="1"/>
  <c r="Q430" i="1"/>
  <c r="Q432" i="1"/>
  <c r="Q433" i="1"/>
  <c r="Q436" i="1"/>
  <c r="Q437" i="1"/>
  <c r="Q419" i="1"/>
  <c r="Q438" i="1"/>
  <c r="Q439" i="1"/>
  <c r="Q440" i="1"/>
  <c r="Q441" i="1"/>
  <c r="Q442" i="1"/>
  <c r="Q444" i="1"/>
  <c r="Q445" i="1"/>
  <c r="Q446" i="1"/>
  <c r="Q447" i="1"/>
  <c r="Q448" i="1"/>
  <c r="Q449" i="1"/>
  <c r="Q450" i="1"/>
  <c r="Q451" i="1"/>
  <c r="Q452" i="1"/>
  <c r="Q453" i="1"/>
  <c r="Q454" i="1"/>
  <c r="Q455" i="1"/>
  <c r="Q456" i="1"/>
  <c r="Q431" i="1"/>
  <c r="Q457" i="1"/>
  <c r="Q458" i="1"/>
  <c r="Q459" i="1"/>
  <c r="Q460" i="1"/>
  <c r="Q434" i="1"/>
  <c r="Q461" i="1"/>
  <c r="Q462" i="1"/>
  <c r="Q435" i="1"/>
  <c r="Q463" i="1"/>
  <c r="Q464" i="1"/>
  <c r="Q465" i="1"/>
  <c r="Q467" i="1"/>
  <c r="Q468" i="1"/>
  <c r="Q469" i="1"/>
  <c r="Q470" i="1"/>
  <c r="Q471" i="1"/>
  <c r="Q472" i="1"/>
  <c r="Q473" i="1"/>
  <c r="Q474" i="1"/>
  <c r="Q475" i="1"/>
  <c r="Q518" i="1"/>
  <c r="Q476" i="1"/>
  <c r="Q477" i="1"/>
  <c r="Q478" i="1"/>
  <c r="Q479" i="1"/>
  <c r="Q480" i="1"/>
  <c r="Q482" i="1"/>
  <c r="Q483" i="1"/>
  <c r="Q486" i="1"/>
  <c r="Q487" i="1"/>
  <c r="Q488" i="1"/>
  <c r="Q489" i="1"/>
  <c r="Q466" i="1"/>
  <c r="Q529" i="1"/>
  <c r="Q490" i="1"/>
  <c r="Q491" i="1"/>
  <c r="Q492" i="1"/>
  <c r="Q493" i="1"/>
  <c r="Q494" i="1"/>
  <c r="Q495" i="1"/>
  <c r="Q496" i="1"/>
  <c r="Q497" i="1"/>
  <c r="Q498" i="1"/>
  <c r="Q499" i="1"/>
  <c r="Q500" i="1"/>
  <c r="Q501" i="1"/>
  <c r="Q502" i="1"/>
  <c r="Q503" i="1"/>
  <c r="Q504" i="1"/>
  <c r="Q505" i="1"/>
  <c r="Q506" i="1"/>
  <c r="Q507" i="1"/>
  <c r="Q508" i="1"/>
  <c r="Q509" i="1"/>
  <c r="Q511" i="1"/>
  <c r="Q512" i="1"/>
  <c r="Q513" i="1"/>
  <c r="Q514" i="1"/>
  <c r="Q515" i="1"/>
  <c r="Q516" i="1"/>
  <c r="Q517" i="1"/>
  <c r="Q520" i="1"/>
  <c r="Q521" i="1"/>
  <c r="Q481" i="1"/>
  <c r="Q484" i="1"/>
  <c r="Q522" i="1"/>
  <c r="Q485" i="1"/>
  <c r="Q523" i="1"/>
  <c r="Q524" i="1"/>
  <c r="Q525" i="1"/>
  <c r="Q526" i="1"/>
  <c r="Q527" i="1"/>
  <c r="Q567" i="1"/>
  <c r="Q528" i="1"/>
  <c r="Q530" i="1"/>
  <c r="Q531" i="1"/>
  <c r="Q533" i="1"/>
  <c r="Q534" i="1"/>
  <c r="Q535" i="1"/>
  <c r="Q537" i="1"/>
  <c r="Q538" i="1"/>
  <c r="Q539" i="1"/>
  <c r="Q540" i="1"/>
  <c r="Q541" i="1"/>
  <c r="Q542" i="1"/>
  <c r="Q543" i="1"/>
  <c r="Q544" i="1"/>
  <c r="Q545" i="1"/>
  <c r="Q510" i="1"/>
  <c r="Q546" i="1"/>
  <c r="Q547" i="1"/>
  <c r="Q548" i="1"/>
  <c r="Q549" i="1"/>
  <c r="Q550" i="1"/>
  <c r="Q551" i="1"/>
  <c r="Q552" i="1"/>
  <c r="Q553" i="1"/>
  <c r="Q519" i="1"/>
  <c r="Q554" i="1"/>
  <c r="Q555" i="1"/>
  <c r="Q556" i="1"/>
  <c r="Q557" i="1"/>
  <c r="Q558" i="1"/>
  <c r="Q559" i="1"/>
  <c r="Q560" i="1"/>
  <c r="Q561" i="1"/>
  <c r="Q562" i="1"/>
  <c r="Q563" i="1"/>
  <c r="Q565" i="1"/>
  <c r="Q566" i="1"/>
  <c r="Q568" i="1"/>
  <c r="Q569" i="1"/>
  <c r="Q570" i="1"/>
  <c r="Q571" i="1"/>
  <c r="Q572" i="1"/>
  <c r="Q532" i="1"/>
  <c r="Q573" i="1"/>
  <c r="Q574" i="1"/>
  <c r="Q575" i="1"/>
  <c r="Q576" i="1"/>
  <c r="Q536" i="1"/>
  <c r="Q577" i="1"/>
  <c r="Q578" i="1"/>
  <c r="Q579" i="1"/>
  <c r="Q580" i="1"/>
  <c r="Q581" i="1"/>
  <c r="Q582" i="1"/>
  <c r="Q583" i="1"/>
  <c r="Q584" i="1"/>
  <c r="Q585" i="1"/>
  <c r="Q587" i="1"/>
  <c r="Q588" i="1"/>
  <c r="Q589" i="1"/>
  <c r="Q590" i="1"/>
  <c r="Q591" i="1"/>
  <c r="Q592" i="1"/>
  <c r="Q593" i="1"/>
  <c r="Q596" i="1"/>
  <c r="Q599" i="1"/>
  <c r="Q600" i="1"/>
  <c r="Q601" i="1"/>
  <c r="Q602" i="1"/>
  <c r="Q603" i="1"/>
  <c r="Q604" i="1"/>
  <c r="Q605" i="1"/>
  <c r="Q606" i="1"/>
  <c r="Q564" i="1"/>
  <c r="Q607" i="1"/>
  <c r="Q608" i="1"/>
  <c r="Q609" i="1"/>
  <c r="Q610" i="1"/>
  <c r="Q612" i="1"/>
  <c r="Q613" i="1"/>
  <c r="Q614" i="1"/>
  <c r="Q615" i="1"/>
  <c r="Q616" i="1"/>
  <c r="Q617" i="1"/>
  <c r="Q618" i="1"/>
  <c r="Q619" i="1"/>
  <c r="Q620" i="1"/>
  <c r="Q621" i="1"/>
  <c r="Q622" i="1"/>
  <c r="Q623" i="1"/>
  <c r="Q586" i="1"/>
  <c r="Q625" i="1"/>
  <c r="Q626" i="1"/>
  <c r="Q627" i="1"/>
  <c r="Q628" i="1"/>
  <c r="Q594" i="1"/>
  <c r="Q629" i="1"/>
  <c r="Q630" i="1"/>
  <c r="Q595" i="1"/>
  <c r="Q632" i="1"/>
  <c r="Q633" i="1"/>
  <c r="Q634" i="1"/>
  <c r="Q597" i="1"/>
  <c r="Q636" i="1"/>
  <c r="Q637" i="1"/>
  <c r="Q638" i="1"/>
  <c r="Q639" i="1"/>
  <c r="Q598" i="1"/>
  <c r="Q640" i="1"/>
  <c r="Q641" i="1"/>
  <c r="Q642" i="1"/>
  <c r="Q689" i="1"/>
  <c r="Q643" i="1"/>
  <c r="Q644" i="1"/>
  <c r="Q645" i="1"/>
  <c r="Q611" i="1"/>
  <c r="Q646" i="1"/>
  <c r="Q647" i="1"/>
  <c r="Q649" i="1"/>
  <c r="Q650" i="1"/>
  <c r="Q651" i="1"/>
  <c r="Q652" i="1"/>
  <c r="Q654" i="1"/>
  <c r="Q655" i="1"/>
  <c r="Q656" i="1"/>
  <c r="Q657" i="1"/>
  <c r="Q658" i="1"/>
  <c r="Q659" i="1"/>
  <c r="Q624" i="1"/>
  <c r="Q661" i="1"/>
  <c r="Q662" i="1"/>
  <c r="Q663" i="1"/>
  <c r="Q664" i="1"/>
  <c r="Q665" i="1"/>
  <c r="Q666" i="1"/>
  <c r="Q667" i="1"/>
  <c r="Q668" i="1"/>
  <c r="Q670" i="1"/>
  <c r="Q631" i="1"/>
  <c r="Q671" i="1"/>
  <c r="Q672" i="1"/>
  <c r="Q635" i="1"/>
  <c r="Q673" i="1"/>
  <c r="Q674" i="1"/>
  <c r="Q675" i="1"/>
  <c r="Q677" i="1"/>
  <c r="Q678" i="1"/>
  <c r="Q679" i="1"/>
  <c r="Q680" i="1"/>
  <c r="Q681" i="1"/>
  <c r="Q682" i="1"/>
  <c r="Q683" i="1"/>
  <c r="Q684" i="1"/>
  <c r="Q685" i="1"/>
  <c r="Q686" i="1"/>
  <c r="Q687" i="1"/>
  <c r="Q688" i="1"/>
  <c r="Q690" i="1"/>
  <c r="Q691" i="1"/>
  <c r="Q739" i="1"/>
  <c r="Q693" i="1"/>
  <c r="Q694" i="1"/>
  <c r="Q695" i="1"/>
  <c r="Q696" i="1"/>
  <c r="Q697" i="1"/>
  <c r="Q698" i="1"/>
  <c r="Q648" i="1"/>
  <c r="Q699" i="1"/>
  <c r="Q700" i="1"/>
  <c r="Q758" i="1"/>
  <c r="Q759" i="1"/>
  <c r="Q760" i="1"/>
  <c r="Q701" i="1"/>
  <c r="Q702" i="1"/>
  <c r="Q703" i="1"/>
  <c r="Q704" i="1"/>
  <c r="Q705" i="1"/>
  <c r="Q706" i="1"/>
  <c r="Q707" i="1"/>
  <c r="Q708" i="1"/>
  <c r="Q709" i="1"/>
  <c r="Q653" i="1"/>
  <c r="Q710" i="1"/>
  <c r="Q711" i="1"/>
  <c r="Q713" i="1"/>
  <c r="Q714" i="1"/>
  <c r="Q715" i="1"/>
  <c r="Q716" i="1"/>
  <c r="Q717" i="1"/>
  <c r="Q660" i="1"/>
  <c r="Q718" i="1"/>
  <c r="Q719" i="1"/>
  <c r="Q720" i="1"/>
  <c r="Q721" i="1"/>
  <c r="Q722" i="1"/>
  <c r="Q723" i="1"/>
  <c r="Q724" i="1"/>
  <c r="Q669" i="1"/>
  <c r="Q726" i="1"/>
  <c r="Q727" i="1"/>
  <c r="Q728" i="1"/>
  <c r="Q729" i="1"/>
  <c r="Q730" i="1"/>
  <c r="Q676" i="1"/>
  <c r="Q733" i="1"/>
  <c r="Q734" i="1"/>
  <c r="Q735" i="1"/>
  <c r="Q736" i="1"/>
  <c r="Q692" i="1"/>
  <c r="Q737" i="1"/>
  <c r="Q738" i="1"/>
  <c r="Q740" i="1"/>
  <c r="Q741" i="1"/>
  <c r="Q743" i="1"/>
  <c r="Q744" i="1"/>
  <c r="Q745" i="1"/>
  <c r="Q746" i="1"/>
  <c r="Q747" i="1"/>
  <c r="Q748" i="1"/>
  <c r="Q749" i="1"/>
  <c r="Q750" i="1"/>
  <c r="Q843" i="1"/>
  <c r="Q751" i="1"/>
  <c r="Q752" i="1"/>
  <c r="Q753" i="1"/>
  <c r="Q754" i="1"/>
  <c r="Q755" i="1"/>
  <c r="Q851" i="1"/>
  <c r="Q757" i="1"/>
  <c r="Q761" i="1"/>
  <c r="Q762" i="1"/>
  <c r="Q763" i="1"/>
  <c r="Q764" i="1"/>
  <c r="Q765" i="1"/>
  <c r="Q766" i="1"/>
  <c r="Q768" i="1"/>
  <c r="Q770" i="1"/>
  <c r="Q771" i="1"/>
  <c r="Q772" i="1"/>
  <c r="Q773" i="1"/>
  <c r="Q774" i="1"/>
  <c r="Q775" i="1"/>
  <c r="Q776" i="1"/>
  <c r="Q777" i="1"/>
  <c r="Q778" i="1"/>
  <c r="Q779" i="1"/>
  <c r="Q780" i="1"/>
  <c r="Q781" i="1"/>
  <c r="Q712"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725" i="1"/>
  <c r="Q807" i="1"/>
  <c r="Q808" i="1"/>
  <c r="Q809" i="1"/>
  <c r="Q810" i="1"/>
  <c r="Q811" i="1"/>
  <c r="Q812" i="1"/>
  <c r="Q813" i="1"/>
  <c r="Q814" i="1"/>
  <c r="Q815" i="1"/>
  <c r="Q816" i="1"/>
  <c r="Q919" i="1"/>
  <c r="Q731" i="1"/>
  <c r="Q817" i="1"/>
  <c r="Q732" i="1"/>
  <c r="Q818" i="1"/>
  <c r="Q819" i="1"/>
  <c r="Q820" i="1"/>
  <c r="Q821" i="1"/>
  <c r="Q823" i="1"/>
  <c r="Q824" i="1"/>
  <c r="Q825" i="1"/>
  <c r="Q826" i="1"/>
  <c r="Q828" i="1"/>
  <c r="Q829" i="1"/>
  <c r="Q830" i="1"/>
  <c r="Q831" i="1"/>
  <c r="Q832" i="1"/>
  <c r="Q833" i="1"/>
  <c r="Q834" i="1"/>
  <c r="Q835" i="1"/>
  <c r="Q836" i="1"/>
  <c r="Q742" i="1"/>
  <c r="Q837" i="1"/>
  <c r="Q838" i="1"/>
  <c r="Q839" i="1"/>
  <c r="Q840" i="1"/>
  <c r="Q841" i="1"/>
  <c r="Q842" i="1"/>
  <c r="Q845" i="1"/>
  <c r="Q846" i="1"/>
  <c r="Q847" i="1"/>
  <c r="Q848" i="1"/>
  <c r="Q849" i="1"/>
  <c r="Q850" i="1"/>
  <c r="Q756" i="1"/>
  <c r="Q852" i="1"/>
  <c r="Q853" i="1"/>
  <c r="Q854" i="1"/>
  <c r="Q976" i="1"/>
  <c r="Q855" i="1"/>
  <c r="Q857" i="1"/>
  <c r="Q858" i="1"/>
  <c r="Q859" i="1"/>
  <c r="Q860" i="1"/>
  <c r="Q861" i="1"/>
  <c r="Q862" i="1"/>
  <c r="Q863" i="1"/>
  <c r="Q864" i="1"/>
  <c r="Q767" i="1"/>
  <c r="Q865" i="1"/>
  <c r="Q866" i="1"/>
  <c r="Q867" i="1"/>
  <c r="Q868" i="1"/>
  <c r="Q769" i="1"/>
  <c r="Q869" i="1"/>
  <c r="Q871" i="1"/>
  <c r="Q872" i="1"/>
  <c r="Q873" i="1"/>
  <c r="Q874" i="1"/>
  <c r="Q875" i="1"/>
  <c r="Q876" i="1"/>
  <c r="Q877" i="1"/>
  <c r="Q878" i="1"/>
  <c r="Q879" i="1"/>
  <c r="Q880" i="1"/>
  <c r="Q881" i="1"/>
  <c r="Q882" i="1"/>
  <c r="Q883" i="1"/>
  <c r="Q884" i="1"/>
  <c r="Q885" i="1"/>
  <c r="Q886" i="1"/>
  <c r="Q887" i="1"/>
  <c r="Q888" i="1"/>
  <c r="Q889" i="1"/>
  <c r="Q891" i="1"/>
  <c r="Q892" i="1"/>
  <c r="Q894" i="1"/>
  <c r="Q895" i="1"/>
  <c r="Q896" i="1"/>
  <c r="Q897" i="1"/>
  <c r="Q898" i="1"/>
  <c r="Q899" i="1"/>
  <c r="Q900" i="1"/>
  <c r="Q901" i="1"/>
  <c r="Q902" i="1"/>
  <c r="Q903" i="1"/>
  <c r="Q904" i="1"/>
  <c r="Q905" i="1"/>
  <c r="Q906" i="1"/>
  <c r="Q907" i="1"/>
  <c r="Q908" i="1"/>
  <c r="Q909" i="1"/>
  <c r="Q910" i="1"/>
  <c r="Q911" i="1"/>
  <c r="Q912" i="1"/>
  <c r="Q913" i="1"/>
  <c r="Q914" i="1"/>
  <c r="Q915" i="1"/>
  <c r="Q916" i="1"/>
  <c r="Q918" i="1"/>
  <c r="Q920" i="1"/>
  <c r="Q921" i="1"/>
  <c r="Q922" i="1"/>
  <c r="Q923" i="1"/>
  <c r="Q924" i="1"/>
  <c r="Q925" i="1"/>
  <c r="Q926" i="1"/>
  <c r="Q927" i="1"/>
  <c r="Q928" i="1"/>
  <c r="Q929" i="1"/>
  <c r="Q930" i="1"/>
  <c r="Q931" i="1"/>
  <c r="Q932" i="1"/>
  <c r="Q822" i="1"/>
  <c r="Q933" i="1"/>
  <c r="Q934" i="1"/>
  <c r="Q935" i="1"/>
  <c r="Q936" i="1"/>
  <c r="Q937" i="1"/>
  <c r="Q938" i="1"/>
  <c r="Q939" i="1"/>
  <c r="Q827" i="1"/>
  <c r="Q940" i="1"/>
  <c r="Q941" i="1"/>
  <c r="Q942" i="1"/>
  <c r="Q943" i="1"/>
  <c r="Q944" i="1"/>
  <c r="Q945" i="1"/>
  <c r="Q946" i="1"/>
  <c r="Q947" i="1"/>
  <c r="Q948" i="1"/>
  <c r="Q949" i="1"/>
  <c r="Q950" i="1"/>
  <c r="Q951" i="1"/>
  <c r="Q953" i="1"/>
  <c r="Q955" i="1"/>
  <c r="Q956" i="1"/>
  <c r="Q957" i="1"/>
  <c r="Q958" i="1"/>
  <c r="Q959" i="1"/>
  <c r="Q961" i="1"/>
  <c r="Q962" i="1"/>
  <c r="Q963" i="1"/>
  <c r="Q844" i="1"/>
  <c r="Q964" i="1"/>
  <c r="Q965" i="1"/>
  <c r="Q966" i="1"/>
  <c r="Q968" i="1"/>
  <c r="Q969" i="1"/>
  <c r="Q971" i="1"/>
  <c r="Q972" i="1"/>
  <c r="Q973" i="1"/>
  <c r="Q974" i="1"/>
  <c r="Q975" i="1"/>
  <c r="Q977" i="1"/>
  <c r="Q979" i="1"/>
  <c r="Q980" i="1"/>
  <c r="Q981" i="1"/>
  <c r="Q856" i="1"/>
  <c r="Q982" i="1"/>
  <c r="Q983" i="1"/>
  <c r="Q984" i="1"/>
  <c r="Q985" i="1"/>
  <c r="Q986" i="1"/>
  <c r="Q987" i="1"/>
  <c r="Q988" i="1"/>
  <c r="Q989" i="1"/>
  <c r="Q990" i="1"/>
  <c r="Q991" i="1"/>
  <c r="Q992" i="1"/>
  <c r="Q993" i="1"/>
  <c r="Q994" i="1"/>
  <c r="Q995" i="1"/>
  <c r="Q996" i="1"/>
  <c r="Q997" i="1"/>
  <c r="Q998" i="1"/>
  <c r="Q999" i="1"/>
  <c r="Q1000" i="1"/>
  <c r="Q1002" i="1"/>
  <c r="Q870" i="1"/>
  <c r="Q1003" i="1"/>
  <c r="Q1004" i="1"/>
  <c r="Q1005" i="1"/>
  <c r="Q1007" i="1"/>
  <c r="Q1008" i="1"/>
  <c r="Q1009" i="1"/>
  <c r="Q1011" i="1"/>
  <c r="Q1012" i="1"/>
  <c r="Q1013" i="1"/>
  <c r="Q1014" i="1"/>
  <c r="Q1015" i="1"/>
  <c r="Q1016" i="1"/>
  <c r="Q1017" i="1"/>
  <c r="Q1018" i="1"/>
  <c r="Q1019" i="1"/>
  <c r="Q1020" i="1"/>
  <c r="Q1022" i="1"/>
  <c r="Q1026" i="1"/>
  <c r="Q1027" i="1"/>
  <c r="Q1028" i="1"/>
  <c r="Q1029" i="1"/>
  <c r="Q1030" i="1"/>
  <c r="Q1031" i="1"/>
  <c r="Q1032" i="1"/>
  <c r="Q1033" i="1"/>
  <c r="Q1034" i="1"/>
  <c r="Q1035" i="1"/>
  <c r="Q1037" i="1"/>
  <c r="Q1038" i="1"/>
  <c r="Q1039" i="1"/>
  <c r="Q1040" i="1"/>
  <c r="Q1041" i="1"/>
  <c r="Q1042" i="1"/>
  <c r="Q1290" i="1"/>
  <c r="Q890" i="1"/>
  <c r="Q1045" i="1"/>
  <c r="Q1046" i="1"/>
  <c r="Q1047" i="1"/>
  <c r="Q1048" i="1"/>
  <c r="Q1050" i="1"/>
  <c r="Q1051" i="1"/>
  <c r="Q1052" i="1"/>
  <c r="Q893" i="1"/>
  <c r="Q1054" i="1"/>
  <c r="Q1056" i="1"/>
  <c r="Q1058" i="1"/>
  <c r="Q1059" i="1"/>
  <c r="Q1060" i="1"/>
  <c r="Q1065" i="1"/>
  <c r="Q1066" i="1"/>
  <c r="Q1352" i="1"/>
  <c r="Q1068" i="1"/>
  <c r="Q1069" i="1"/>
  <c r="Q1070" i="1"/>
  <c r="Q1071" i="1"/>
  <c r="Q1072" i="1"/>
  <c r="Q1073" i="1"/>
  <c r="Q1074" i="1"/>
  <c r="Q1075" i="1"/>
  <c r="Q1076" i="1"/>
  <c r="Q1077" i="1"/>
  <c r="Q1078" i="1"/>
  <c r="Q1325" i="1"/>
  <c r="Q1079" i="1"/>
  <c r="Q1080" i="1"/>
  <c r="Q1081" i="1"/>
  <c r="Q1082" i="1"/>
  <c r="Q1083" i="1"/>
  <c r="Q1084" i="1"/>
  <c r="Q1085" i="1"/>
  <c r="Q1086" i="1"/>
  <c r="Q1087" i="1"/>
  <c r="Q1088" i="1"/>
  <c r="Q917" i="1"/>
  <c r="Q1089" i="1"/>
  <c r="Q1090" i="1"/>
  <c r="Q1091" i="1"/>
  <c r="Q1092" i="1"/>
  <c r="Q1093" i="1"/>
  <c r="Q1094" i="1"/>
  <c r="Q1095" i="1"/>
  <c r="Q1096" i="1"/>
  <c r="Q1097" i="1"/>
  <c r="Q1098" i="1"/>
  <c r="Q1099" i="1"/>
  <c r="Q1100" i="1"/>
  <c r="Q1101" i="1"/>
  <c r="Q1102" i="1"/>
  <c r="Q1103" i="1"/>
  <c r="Q1104" i="1"/>
  <c r="Q1105" i="1"/>
  <c r="Q1326" i="1"/>
  <c r="Q1106" i="1"/>
  <c r="Q1107" i="1"/>
  <c r="Q1108" i="1"/>
  <c r="Q1109" i="1"/>
  <c r="Q1110" i="1"/>
  <c r="Q1111" i="1"/>
  <c r="Q1112" i="1"/>
  <c r="Q1113" i="1"/>
  <c r="Q1114" i="1"/>
  <c r="Q1115" i="1"/>
  <c r="Q1327" i="1"/>
  <c r="Q1116" i="1"/>
  <c r="Q1117" i="1"/>
  <c r="Q1118" i="1"/>
  <c r="Q1119" i="1"/>
  <c r="Q1120" i="1"/>
  <c r="Q952" i="1"/>
  <c r="Q1121" i="1"/>
  <c r="Q1122" i="1"/>
  <c r="Q1123" i="1"/>
  <c r="Q1124" i="1"/>
  <c r="Q1125" i="1"/>
  <c r="Q1126" i="1"/>
  <c r="Q954" i="1"/>
  <c r="Q1127" i="1"/>
  <c r="Q1328" i="1"/>
  <c r="Q1128" i="1"/>
  <c r="Q1129" i="1"/>
  <c r="Q1130" i="1"/>
  <c r="Q1131" i="1"/>
  <c r="Q1132" i="1"/>
  <c r="Q1133" i="1"/>
  <c r="Q960" i="1"/>
  <c r="Q1134" i="1"/>
  <c r="Q1135" i="1"/>
  <c r="Q1136" i="1"/>
  <c r="Q1137" i="1"/>
  <c r="Q1138" i="1"/>
  <c r="Q1139" i="1"/>
  <c r="Q1140" i="1"/>
  <c r="Q967" i="1"/>
  <c r="Q1141" i="1"/>
  <c r="Q1142" i="1"/>
  <c r="Q1143" i="1"/>
  <c r="Q1144" i="1"/>
  <c r="Q1145" i="1"/>
  <c r="Q1146" i="1"/>
  <c r="Q1147" i="1"/>
  <c r="Q1329" i="1"/>
  <c r="Q970" i="1"/>
  <c r="Q1148" i="1"/>
  <c r="Q1149" i="1"/>
  <c r="Q1150" i="1"/>
  <c r="Q1151" i="1"/>
  <c r="Q1152" i="1"/>
  <c r="Q1153" i="1"/>
  <c r="Q1154" i="1"/>
  <c r="Q1155" i="1"/>
  <c r="Q1156" i="1"/>
  <c r="Q1157" i="1"/>
  <c r="Q1158" i="1"/>
  <c r="Q1159" i="1"/>
  <c r="Q978" i="1"/>
  <c r="Q1330" i="1"/>
  <c r="Q1160" i="1"/>
  <c r="Q1161" i="1"/>
  <c r="Q1162" i="1"/>
  <c r="Q1331"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001" i="1"/>
  <c r="Q1207" i="1"/>
  <c r="Q1332" i="1"/>
  <c r="Q1208" i="1"/>
  <c r="Q1209" i="1"/>
  <c r="Q1210" i="1"/>
  <c r="Q1211" i="1"/>
  <c r="Q1212" i="1"/>
  <c r="Q1213" i="1"/>
  <c r="Q1214" i="1"/>
  <c r="Q1215" i="1"/>
  <c r="Q1216" i="1"/>
  <c r="Q1217" i="1"/>
  <c r="Q1218" i="1"/>
  <c r="Q1219" i="1"/>
  <c r="Q1333" i="1"/>
  <c r="Q1220" i="1"/>
  <c r="Q1221" i="1"/>
  <c r="Q1006" i="1"/>
  <c r="Q1222" i="1"/>
  <c r="Q1223" i="1"/>
  <c r="Q1224" i="1"/>
  <c r="Q1225" i="1"/>
  <c r="Q1226" i="1"/>
  <c r="Q1334" i="1"/>
  <c r="Q1227" i="1"/>
  <c r="Q1010"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335" i="1"/>
  <c r="Q1251" i="1"/>
  <c r="Q1252" i="1"/>
  <c r="Q1253" i="1"/>
  <c r="Q1254" i="1"/>
  <c r="Q1255" i="1"/>
  <c r="Q1021" i="1"/>
  <c r="Q1256" i="1"/>
  <c r="Q1257" i="1"/>
  <c r="Q1258" i="1"/>
  <c r="Q1259" i="1"/>
  <c r="Q1260" i="1"/>
  <c r="Q1261" i="1"/>
  <c r="Q1262" i="1"/>
  <c r="Q1263" i="1"/>
  <c r="Q1264" i="1"/>
  <c r="Q1023" i="1"/>
  <c r="Q1265" i="1"/>
  <c r="Q1024" i="1"/>
  <c r="Q1025" i="1"/>
  <c r="Q1266" i="1"/>
  <c r="Q1267" i="1"/>
  <c r="Q1268" i="1"/>
  <c r="Q1336" i="1"/>
  <c r="Q1269" i="1"/>
  <c r="Q1337" i="1"/>
  <c r="Q1270" i="1"/>
  <c r="Q1338" i="1"/>
  <c r="Q1271" i="1"/>
  <c r="Q1272" i="1"/>
  <c r="Q1339" i="1"/>
  <c r="Q1273" i="1"/>
  <c r="Q1274" i="1"/>
  <c r="Q1275" i="1"/>
  <c r="Q1276" i="1"/>
  <c r="Q1277" i="1"/>
  <c r="Q1278" i="1"/>
  <c r="Q1279" i="1"/>
  <c r="Q1280" i="1"/>
  <c r="Q1340" i="1"/>
  <c r="Q1281" i="1"/>
  <c r="Q1282" i="1"/>
  <c r="Q1283" i="1"/>
  <c r="Q1036" i="1"/>
  <c r="Q1284" i="1"/>
  <c r="Q1285" i="1"/>
  <c r="Q1286" i="1"/>
  <c r="Q1287" i="1"/>
  <c r="Q1341" i="1"/>
  <c r="Q1288" i="1"/>
  <c r="Q1289" i="1"/>
  <c r="Q1291" i="1"/>
  <c r="Q1292" i="1"/>
  <c r="Q1043" i="1"/>
  <c r="Q1293" i="1"/>
  <c r="Q1294" i="1"/>
  <c r="Q1295" i="1"/>
  <c r="Q1296" i="1"/>
  <c r="Q1297" i="1"/>
  <c r="Q1298" i="1"/>
  <c r="Q1299" i="1"/>
  <c r="Q1044" i="1"/>
  <c r="Q1300" i="1"/>
  <c r="Q1301" i="1"/>
  <c r="Q1302" i="1"/>
  <c r="Q1303" i="1"/>
  <c r="Q1304" i="1"/>
  <c r="Q1305" i="1"/>
  <c r="Q1306" i="1"/>
  <c r="Q1049" i="1"/>
  <c r="Q1307" i="1"/>
  <c r="Q1308" i="1"/>
  <c r="Q1309" i="1"/>
  <c r="Q1310" i="1"/>
  <c r="Q1342" i="1"/>
  <c r="Q1053" i="1"/>
  <c r="Q1311" i="1"/>
  <c r="Q1312" i="1"/>
  <c r="Q1313" i="1"/>
  <c r="Q1314" i="1"/>
  <c r="Q1343" i="1"/>
  <c r="Q1315" i="1"/>
  <c r="Q1344" i="1"/>
  <c r="Q1055" i="1"/>
  <c r="Q1316" i="1"/>
  <c r="Q1057" i="1"/>
  <c r="Q1317" i="1"/>
  <c r="Q1345" i="1"/>
  <c r="Q1318" i="1"/>
  <c r="Q1350" i="1"/>
  <c r="Q1319" i="1"/>
  <c r="Q1346" i="1"/>
  <c r="Q1061" i="1"/>
  <c r="Q1062" i="1"/>
  <c r="Q1347" i="1"/>
  <c r="Q1063" i="1"/>
  <c r="Q1320" i="1"/>
  <c r="Q1321" i="1"/>
  <c r="Q1064" i="1"/>
  <c r="Q1322" i="1"/>
  <c r="Q1323" i="1"/>
  <c r="Q1324" i="1"/>
  <c r="Q1351" i="1"/>
  <c r="Q1348" i="1"/>
  <c r="Q1349" i="1"/>
  <c r="Q1067" i="1"/>
  <c r="Q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3" i="1"/>
  <c r="S54" i="1"/>
  <c r="S52"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2" i="1"/>
  <c r="S91" i="1"/>
  <c r="S94" i="1"/>
  <c r="S95" i="1"/>
  <c r="S93" i="1"/>
  <c r="S96" i="1"/>
  <c r="S97" i="1"/>
  <c r="S98" i="1"/>
  <c r="S100" i="1"/>
  <c r="S101" i="1"/>
  <c r="S102" i="1"/>
  <c r="S103" i="1"/>
  <c r="S99"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9" i="1"/>
  <c r="S150" i="1"/>
  <c r="S151" i="1"/>
  <c r="S147" i="1"/>
  <c r="S148"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4" i="1"/>
  <c r="S185" i="1"/>
  <c r="S186" i="1"/>
  <c r="S187" i="1"/>
  <c r="S182" i="1"/>
  <c r="S183" i="1"/>
  <c r="S189" i="1"/>
  <c r="S190" i="1"/>
  <c r="S191" i="1"/>
  <c r="S192" i="1"/>
  <c r="S193" i="1"/>
  <c r="S194" i="1"/>
  <c r="S188" i="1"/>
  <c r="S195" i="1"/>
  <c r="S196" i="1"/>
  <c r="S197" i="1"/>
  <c r="S198" i="1"/>
  <c r="S200" i="1"/>
  <c r="S201" i="1"/>
  <c r="S202" i="1"/>
  <c r="S203" i="1"/>
  <c r="S205" i="1"/>
  <c r="S206" i="1"/>
  <c r="S207" i="1"/>
  <c r="S199" i="1"/>
  <c r="S208" i="1"/>
  <c r="S209" i="1"/>
  <c r="S210" i="1"/>
  <c r="S204" i="1"/>
  <c r="S211" i="1"/>
  <c r="S212" i="1"/>
  <c r="S213" i="1"/>
  <c r="S214" i="1"/>
  <c r="S215" i="1"/>
  <c r="S216" i="1"/>
  <c r="S217" i="1"/>
  <c r="S218" i="1"/>
  <c r="S219" i="1"/>
  <c r="S220" i="1"/>
  <c r="S221" i="1"/>
  <c r="S222" i="1"/>
  <c r="S223" i="1"/>
  <c r="S224" i="1"/>
  <c r="S225" i="1"/>
  <c r="S226" i="1"/>
  <c r="S227" i="1"/>
  <c r="S228" i="1"/>
  <c r="S229" i="1"/>
  <c r="S230" i="1"/>
  <c r="S231" i="1"/>
  <c r="S233" i="1"/>
  <c r="S234" i="1"/>
  <c r="S235" i="1"/>
  <c r="S236" i="1"/>
  <c r="O236" i="1" s="1"/>
  <c r="S237" i="1"/>
  <c r="S238" i="1"/>
  <c r="S239" i="1"/>
  <c r="S240" i="1"/>
  <c r="S232" i="1"/>
  <c r="S243" i="1"/>
  <c r="S244" i="1"/>
  <c r="S245" i="1"/>
  <c r="S246" i="1"/>
  <c r="S247" i="1"/>
  <c r="S248" i="1"/>
  <c r="S249" i="1"/>
  <c r="S250" i="1"/>
  <c r="S251" i="1"/>
  <c r="S241" i="1"/>
  <c r="S242" i="1"/>
  <c r="S252" i="1"/>
  <c r="S253" i="1"/>
  <c r="S254" i="1"/>
  <c r="S255" i="1"/>
  <c r="S257" i="1"/>
  <c r="S258" i="1"/>
  <c r="S259" i="1"/>
  <c r="S260" i="1"/>
  <c r="S261" i="1"/>
  <c r="S262" i="1"/>
  <c r="S263" i="1"/>
  <c r="S265" i="1"/>
  <c r="S266" i="1"/>
  <c r="S267" i="1"/>
  <c r="S268" i="1"/>
  <c r="S269" i="1"/>
  <c r="S270" i="1"/>
  <c r="S256" i="1"/>
  <c r="S271" i="1"/>
  <c r="S272" i="1"/>
  <c r="S273" i="1"/>
  <c r="S274" i="1"/>
  <c r="S275" i="1"/>
  <c r="S264" i="1"/>
  <c r="S277" i="1"/>
  <c r="S278" i="1"/>
  <c r="S279" i="1"/>
  <c r="S280" i="1"/>
  <c r="S281" i="1"/>
  <c r="S282" i="1"/>
  <c r="S283" i="1"/>
  <c r="S284" i="1"/>
  <c r="S276" i="1"/>
  <c r="S285" i="1"/>
  <c r="S286" i="1"/>
  <c r="S287" i="1"/>
  <c r="S288" i="1"/>
  <c r="S289" i="1"/>
  <c r="S290" i="1"/>
  <c r="S291" i="1"/>
  <c r="S292" i="1"/>
  <c r="S293" i="1"/>
  <c r="S294" i="1"/>
  <c r="S295" i="1"/>
  <c r="S296" i="1"/>
  <c r="S297" i="1"/>
  <c r="S298" i="1"/>
  <c r="S299" i="1"/>
  <c r="S300" i="1"/>
  <c r="S302" i="1"/>
  <c r="S303" i="1"/>
  <c r="S304" i="1"/>
  <c r="S305" i="1"/>
  <c r="S306" i="1"/>
  <c r="S307" i="1"/>
  <c r="S308" i="1"/>
  <c r="S309" i="1"/>
  <c r="S310" i="1"/>
  <c r="S311" i="1"/>
  <c r="S312" i="1"/>
  <c r="S313" i="1"/>
  <c r="S314" i="1"/>
  <c r="S315" i="1"/>
  <c r="S316" i="1"/>
  <c r="S301" i="1"/>
  <c r="S318" i="1"/>
  <c r="S319" i="1"/>
  <c r="S320" i="1"/>
  <c r="S321" i="1"/>
  <c r="S322" i="1"/>
  <c r="S323" i="1"/>
  <c r="S324" i="1"/>
  <c r="S325" i="1"/>
  <c r="S326" i="1"/>
  <c r="S327" i="1"/>
  <c r="S328" i="1"/>
  <c r="S330" i="1"/>
  <c r="S331" i="1"/>
  <c r="S332" i="1"/>
  <c r="S317" i="1"/>
  <c r="S333" i="1"/>
  <c r="S334" i="1"/>
  <c r="S335" i="1"/>
  <c r="S336" i="1"/>
  <c r="S337" i="1"/>
  <c r="S338" i="1"/>
  <c r="S329"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64" i="1"/>
  <c r="S390" i="1"/>
  <c r="S391" i="1"/>
  <c r="S392" i="1"/>
  <c r="S393" i="1"/>
  <c r="S394" i="1"/>
  <c r="S395" i="1"/>
  <c r="S397" i="1"/>
  <c r="S398" i="1"/>
  <c r="S399" i="1"/>
  <c r="S400" i="1"/>
  <c r="S401" i="1"/>
  <c r="S402" i="1"/>
  <c r="S403" i="1"/>
  <c r="S404" i="1"/>
  <c r="S405" i="1"/>
  <c r="S406" i="1"/>
  <c r="S407" i="1"/>
  <c r="S408" i="1"/>
  <c r="S409" i="1"/>
  <c r="S410" i="1"/>
  <c r="S411" i="1"/>
  <c r="S412" i="1"/>
  <c r="S413" i="1"/>
  <c r="S414" i="1"/>
  <c r="S415" i="1"/>
  <c r="S416" i="1"/>
  <c r="S417" i="1"/>
  <c r="S418" i="1"/>
  <c r="S396" i="1"/>
  <c r="S443" i="1"/>
  <c r="S420" i="1"/>
  <c r="S421" i="1"/>
  <c r="S422" i="1"/>
  <c r="S423" i="1"/>
  <c r="S424" i="1"/>
  <c r="S425" i="1"/>
  <c r="S426" i="1"/>
  <c r="S427" i="1"/>
  <c r="S428" i="1"/>
  <c r="S429" i="1"/>
  <c r="S430" i="1"/>
  <c r="S432" i="1"/>
  <c r="S433" i="1"/>
  <c r="S436" i="1"/>
  <c r="S437" i="1"/>
  <c r="S419" i="1"/>
  <c r="S438" i="1"/>
  <c r="S439" i="1"/>
  <c r="S440" i="1"/>
  <c r="S441" i="1"/>
  <c r="S442" i="1"/>
  <c r="S444" i="1"/>
  <c r="S445" i="1"/>
  <c r="S446" i="1"/>
  <c r="S447" i="1"/>
  <c r="S448" i="1"/>
  <c r="S449" i="1"/>
  <c r="S450" i="1"/>
  <c r="S451" i="1"/>
  <c r="S452" i="1"/>
  <c r="S453" i="1"/>
  <c r="S454" i="1"/>
  <c r="S455" i="1"/>
  <c r="S456" i="1"/>
  <c r="S431" i="1"/>
  <c r="S457" i="1"/>
  <c r="S458" i="1"/>
  <c r="S459" i="1"/>
  <c r="S460" i="1"/>
  <c r="S434" i="1"/>
  <c r="S461" i="1"/>
  <c r="S462" i="1"/>
  <c r="S435" i="1"/>
  <c r="S463" i="1"/>
  <c r="S464" i="1"/>
  <c r="S465" i="1"/>
  <c r="S467" i="1"/>
  <c r="S468" i="1"/>
  <c r="S469" i="1"/>
  <c r="S470" i="1"/>
  <c r="S471" i="1"/>
  <c r="S472" i="1"/>
  <c r="S473" i="1"/>
  <c r="S474" i="1"/>
  <c r="S475" i="1"/>
  <c r="S518" i="1"/>
  <c r="S476" i="1"/>
  <c r="S477" i="1"/>
  <c r="S478" i="1"/>
  <c r="S479" i="1"/>
  <c r="S480" i="1"/>
  <c r="S482" i="1"/>
  <c r="S483" i="1"/>
  <c r="S486" i="1"/>
  <c r="S487" i="1"/>
  <c r="S488" i="1"/>
  <c r="S489" i="1"/>
  <c r="S466" i="1"/>
  <c r="S529" i="1"/>
  <c r="S490" i="1"/>
  <c r="S491" i="1"/>
  <c r="S492" i="1"/>
  <c r="S493" i="1"/>
  <c r="S494" i="1"/>
  <c r="S495" i="1"/>
  <c r="S496" i="1"/>
  <c r="S497" i="1"/>
  <c r="S498" i="1"/>
  <c r="S499" i="1"/>
  <c r="S500" i="1"/>
  <c r="S501" i="1"/>
  <c r="S502" i="1"/>
  <c r="S503" i="1"/>
  <c r="S504" i="1"/>
  <c r="S505" i="1"/>
  <c r="S506" i="1"/>
  <c r="S507" i="1"/>
  <c r="S508" i="1"/>
  <c r="S509" i="1"/>
  <c r="S511" i="1"/>
  <c r="S512" i="1"/>
  <c r="S513" i="1"/>
  <c r="S514" i="1"/>
  <c r="S515" i="1"/>
  <c r="S516" i="1"/>
  <c r="S517" i="1"/>
  <c r="S520" i="1"/>
  <c r="S521" i="1"/>
  <c r="S481" i="1"/>
  <c r="S484" i="1"/>
  <c r="S522" i="1"/>
  <c r="S485" i="1"/>
  <c r="S523" i="1"/>
  <c r="S524" i="1"/>
  <c r="S525" i="1"/>
  <c r="S526" i="1"/>
  <c r="S527" i="1"/>
  <c r="S567" i="1"/>
  <c r="S528" i="1"/>
  <c r="S530" i="1"/>
  <c r="S531" i="1"/>
  <c r="S533" i="1"/>
  <c r="S534" i="1"/>
  <c r="S535" i="1"/>
  <c r="S537" i="1"/>
  <c r="S538" i="1"/>
  <c r="S539" i="1"/>
  <c r="S540" i="1"/>
  <c r="S541" i="1"/>
  <c r="S542" i="1"/>
  <c r="S543" i="1"/>
  <c r="S544" i="1"/>
  <c r="S545" i="1"/>
  <c r="S510" i="1"/>
  <c r="S546" i="1"/>
  <c r="S547" i="1"/>
  <c r="S548" i="1"/>
  <c r="S549" i="1"/>
  <c r="S550" i="1"/>
  <c r="S551" i="1"/>
  <c r="S552" i="1"/>
  <c r="S553" i="1"/>
  <c r="S519" i="1"/>
  <c r="S554" i="1"/>
  <c r="S555" i="1"/>
  <c r="S556" i="1"/>
  <c r="S557" i="1"/>
  <c r="S558" i="1"/>
  <c r="S559" i="1"/>
  <c r="S560" i="1"/>
  <c r="S561" i="1"/>
  <c r="S562" i="1"/>
  <c r="S563" i="1"/>
  <c r="S565" i="1"/>
  <c r="S566" i="1"/>
  <c r="S568" i="1"/>
  <c r="S569" i="1"/>
  <c r="S570" i="1"/>
  <c r="S571" i="1"/>
  <c r="S572" i="1"/>
  <c r="S532" i="1"/>
  <c r="S573" i="1"/>
  <c r="S574" i="1"/>
  <c r="S575" i="1"/>
  <c r="S576" i="1"/>
  <c r="S536" i="1"/>
  <c r="S577" i="1"/>
  <c r="S578" i="1"/>
  <c r="O578" i="1" s="1"/>
  <c r="S579" i="1"/>
  <c r="S580" i="1"/>
  <c r="S581" i="1"/>
  <c r="S582" i="1"/>
  <c r="S583" i="1"/>
  <c r="S584" i="1"/>
  <c r="S585" i="1"/>
  <c r="S587" i="1"/>
  <c r="S588" i="1"/>
  <c r="S589" i="1"/>
  <c r="S590" i="1"/>
  <c r="S591" i="1"/>
  <c r="S592" i="1"/>
  <c r="S593" i="1"/>
  <c r="S596" i="1"/>
  <c r="S599" i="1"/>
  <c r="O599" i="1" s="1"/>
  <c r="S600" i="1"/>
  <c r="S601" i="1"/>
  <c r="S602" i="1"/>
  <c r="S603" i="1"/>
  <c r="S604" i="1"/>
  <c r="S605" i="1"/>
  <c r="S606" i="1"/>
  <c r="S564" i="1"/>
  <c r="S607" i="1"/>
  <c r="S608" i="1"/>
  <c r="S609" i="1"/>
  <c r="S610" i="1"/>
  <c r="S612" i="1"/>
  <c r="S613" i="1"/>
  <c r="S614" i="1"/>
  <c r="S615" i="1"/>
  <c r="S616" i="1"/>
  <c r="S617" i="1"/>
  <c r="S618" i="1"/>
  <c r="S619" i="1"/>
  <c r="S620" i="1"/>
  <c r="S621" i="1"/>
  <c r="S622" i="1"/>
  <c r="S623" i="1"/>
  <c r="S586" i="1"/>
  <c r="S625" i="1"/>
  <c r="S626" i="1"/>
  <c r="S627" i="1"/>
  <c r="S628" i="1"/>
  <c r="S594" i="1"/>
  <c r="S629" i="1"/>
  <c r="S630" i="1"/>
  <c r="S595" i="1"/>
  <c r="S632" i="1"/>
  <c r="S633" i="1"/>
  <c r="S634" i="1"/>
  <c r="S597" i="1"/>
  <c r="S636" i="1"/>
  <c r="S637" i="1"/>
  <c r="S638" i="1"/>
  <c r="S639" i="1"/>
  <c r="S598" i="1"/>
  <c r="S640" i="1"/>
  <c r="S641" i="1"/>
  <c r="S642" i="1"/>
  <c r="S689" i="1"/>
  <c r="S643" i="1"/>
  <c r="S644" i="1"/>
  <c r="O644" i="1" s="1"/>
  <c r="S645" i="1"/>
  <c r="S611" i="1"/>
  <c r="S646" i="1"/>
  <c r="S647" i="1"/>
  <c r="S649" i="1"/>
  <c r="S650" i="1"/>
  <c r="S651" i="1"/>
  <c r="S652" i="1"/>
  <c r="S654" i="1"/>
  <c r="S655" i="1"/>
  <c r="S656" i="1"/>
  <c r="S657" i="1"/>
  <c r="S658" i="1"/>
  <c r="S659" i="1"/>
  <c r="S624" i="1"/>
  <c r="S661" i="1"/>
  <c r="O661" i="1" s="1"/>
  <c r="S662" i="1"/>
  <c r="S663" i="1"/>
  <c r="S664" i="1"/>
  <c r="S665" i="1"/>
  <c r="S666" i="1"/>
  <c r="S667" i="1"/>
  <c r="S668" i="1"/>
  <c r="S670" i="1"/>
  <c r="S631" i="1"/>
  <c r="S671" i="1"/>
  <c r="S672" i="1"/>
  <c r="S635" i="1"/>
  <c r="S673" i="1"/>
  <c r="S674" i="1"/>
  <c r="S675" i="1"/>
  <c r="S677" i="1"/>
  <c r="S678" i="1"/>
  <c r="S679" i="1"/>
  <c r="S680" i="1"/>
  <c r="S681" i="1"/>
  <c r="S682" i="1"/>
  <c r="S683" i="1"/>
  <c r="S684" i="1"/>
  <c r="S685" i="1"/>
  <c r="S686" i="1"/>
  <c r="S687" i="1"/>
  <c r="S688" i="1"/>
  <c r="S690" i="1"/>
  <c r="S691" i="1"/>
  <c r="S739" i="1"/>
  <c r="S693" i="1"/>
  <c r="S694" i="1"/>
  <c r="S695" i="1"/>
  <c r="S696" i="1"/>
  <c r="S697" i="1"/>
  <c r="S698" i="1"/>
  <c r="S648" i="1"/>
  <c r="S699" i="1"/>
  <c r="S700" i="1"/>
  <c r="S758" i="1"/>
  <c r="S759" i="1"/>
  <c r="S760" i="1"/>
  <c r="S701" i="1"/>
  <c r="S702" i="1"/>
  <c r="S703" i="1"/>
  <c r="S704" i="1"/>
  <c r="S705" i="1"/>
  <c r="S706" i="1"/>
  <c r="O706" i="1" s="1"/>
  <c r="S707" i="1"/>
  <c r="S708" i="1"/>
  <c r="S709" i="1"/>
  <c r="S653" i="1"/>
  <c r="S710" i="1"/>
  <c r="S711" i="1"/>
  <c r="S713" i="1"/>
  <c r="S714" i="1"/>
  <c r="S715" i="1"/>
  <c r="S716" i="1"/>
  <c r="S717" i="1"/>
  <c r="S660" i="1"/>
  <c r="S718" i="1"/>
  <c r="S719" i="1"/>
  <c r="S720" i="1"/>
  <c r="S721" i="1"/>
  <c r="O721" i="1" s="1"/>
  <c r="S722" i="1"/>
  <c r="S723" i="1"/>
  <c r="S724" i="1"/>
  <c r="S669" i="1"/>
  <c r="S726" i="1"/>
  <c r="S727" i="1"/>
  <c r="S728" i="1"/>
  <c r="S729" i="1"/>
  <c r="S730" i="1"/>
  <c r="S676" i="1"/>
  <c r="S733" i="1"/>
  <c r="S734" i="1"/>
  <c r="S735" i="1"/>
  <c r="S736" i="1"/>
  <c r="S692" i="1"/>
  <c r="S737" i="1"/>
  <c r="S738" i="1"/>
  <c r="S740" i="1"/>
  <c r="S741" i="1"/>
  <c r="S743" i="1"/>
  <c r="S744" i="1"/>
  <c r="S745" i="1"/>
  <c r="S746" i="1"/>
  <c r="S747" i="1"/>
  <c r="S748" i="1"/>
  <c r="S749" i="1"/>
  <c r="S750" i="1"/>
  <c r="S843" i="1"/>
  <c r="S751" i="1"/>
  <c r="S752" i="1"/>
  <c r="S753" i="1"/>
  <c r="S754" i="1"/>
  <c r="S755" i="1"/>
  <c r="S851" i="1"/>
  <c r="S757" i="1"/>
  <c r="S761" i="1"/>
  <c r="S762" i="1"/>
  <c r="S763" i="1"/>
  <c r="S764" i="1"/>
  <c r="S765" i="1"/>
  <c r="S766" i="1"/>
  <c r="S768" i="1"/>
  <c r="S770" i="1"/>
  <c r="S771" i="1"/>
  <c r="S772" i="1"/>
  <c r="S773" i="1"/>
  <c r="S774" i="1"/>
  <c r="S775" i="1"/>
  <c r="O775" i="1" s="1"/>
  <c r="S776" i="1"/>
  <c r="S777" i="1"/>
  <c r="S778" i="1"/>
  <c r="S779" i="1"/>
  <c r="S780" i="1"/>
  <c r="S781" i="1"/>
  <c r="S712" i="1"/>
  <c r="S782" i="1"/>
  <c r="S783" i="1"/>
  <c r="S784" i="1"/>
  <c r="S785" i="1"/>
  <c r="S786" i="1"/>
  <c r="S787" i="1"/>
  <c r="S788" i="1"/>
  <c r="S789" i="1"/>
  <c r="S790" i="1"/>
  <c r="O790" i="1" s="1"/>
  <c r="S791" i="1"/>
  <c r="S792" i="1"/>
  <c r="S793" i="1"/>
  <c r="S794" i="1"/>
  <c r="S795" i="1"/>
  <c r="S796" i="1"/>
  <c r="S797" i="1"/>
  <c r="S798" i="1"/>
  <c r="S799" i="1"/>
  <c r="S800" i="1"/>
  <c r="S801" i="1"/>
  <c r="S802" i="1"/>
  <c r="S803" i="1"/>
  <c r="S804" i="1"/>
  <c r="S805" i="1"/>
  <c r="S806" i="1"/>
  <c r="S725" i="1"/>
  <c r="S807" i="1"/>
  <c r="S808" i="1"/>
  <c r="S809" i="1"/>
  <c r="S810" i="1"/>
  <c r="S811" i="1"/>
  <c r="S812" i="1"/>
  <c r="S813" i="1"/>
  <c r="S814" i="1"/>
  <c r="S815" i="1"/>
  <c r="S816" i="1"/>
  <c r="S919" i="1"/>
  <c r="S731" i="1"/>
  <c r="S817" i="1"/>
  <c r="S732" i="1"/>
  <c r="S818" i="1"/>
  <c r="S819" i="1"/>
  <c r="S820" i="1"/>
  <c r="S821" i="1"/>
  <c r="S823" i="1"/>
  <c r="S824" i="1"/>
  <c r="S825" i="1"/>
  <c r="S826" i="1"/>
  <c r="S828" i="1"/>
  <c r="S829" i="1"/>
  <c r="S830" i="1"/>
  <c r="S831" i="1"/>
  <c r="S832" i="1"/>
  <c r="S833" i="1"/>
  <c r="S834" i="1"/>
  <c r="S835" i="1"/>
  <c r="S836" i="1"/>
  <c r="O836" i="1" s="1"/>
  <c r="S742" i="1"/>
  <c r="S837" i="1"/>
  <c r="S838" i="1"/>
  <c r="S839" i="1"/>
  <c r="S840" i="1"/>
  <c r="S841" i="1"/>
  <c r="S842" i="1"/>
  <c r="S845" i="1"/>
  <c r="S846" i="1"/>
  <c r="S847" i="1"/>
  <c r="S848" i="1"/>
  <c r="S849" i="1"/>
  <c r="S850" i="1"/>
  <c r="S756" i="1"/>
  <c r="S852" i="1"/>
  <c r="S853" i="1"/>
  <c r="O853" i="1" s="1"/>
  <c r="S854" i="1"/>
  <c r="S976" i="1"/>
  <c r="S855" i="1"/>
  <c r="S857" i="1"/>
  <c r="S858" i="1"/>
  <c r="S859" i="1"/>
  <c r="S860" i="1"/>
  <c r="S861" i="1"/>
  <c r="S862" i="1"/>
  <c r="S863" i="1"/>
  <c r="S864" i="1"/>
  <c r="S767" i="1"/>
  <c r="S865" i="1"/>
  <c r="S866" i="1"/>
  <c r="S867" i="1"/>
  <c r="S868" i="1"/>
  <c r="S769" i="1"/>
  <c r="S869" i="1"/>
  <c r="S871" i="1"/>
  <c r="S872" i="1"/>
  <c r="S873" i="1"/>
  <c r="S874" i="1"/>
  <c r="S875" i="1"/>
  <c r="S876" i="1"/>
  <c r="S877" i="1"/>
  <c r="S878" i="1"/>
  <c r="S879" i="1"/>
  <c r="S880" i="1"/>
  <c r="S881" i="1"/>
  <c r="S882" i="1"/>
  <c r="S883" i="1"/>
  <c r="S884" i="1"/>
  <c r="S885" i="1"/>
  <c r="S886" i="1"/>
  <c r="S887" i="1"/>
  <c r="S888" i="1"/>
  <c r="S889" i="1"/>
  <c r="S891" i="1"/>
  <c r="S892" i="1"/>
  <c r="S894" i="1"/>
  <c r="S895" i="1"/>
  <c r="S896" i="1"/>
  <c r="S897" i="1"/>
  <c r="S898" i="1"/>
  <c r="S899" i="1"/>
  <c r="S900" i="1"/>
  <c r="S901" i="1"/>
  <c r="S902" i="1"/>
  <c r="O902" i="1" s="1"/>
  <c r="S903" i="1"/>
  <c r="S904" i="1"/>
  <c r="S905" i="1"/>
  <c r="S906" i="1"/>
  <c r="S907" i="1"/>
  <c r="S908" i="1"/>
  <c r="S909" i="1"/>
  <c r="S910" i="1"/>
  <c r="S911" i="1"/>
  <c r="S912" i="1"/>
  <c r="S913" i="1"/>
  <c r="S914" i="1"/>
  <c r="S915" i="1"/>
  <c r="S916" i="1"/>
  <c r="S918" i="1"/>
  <c r="S920" i="1"/>
  <c r="S921" i="1"/>
  <c r="S922" i="1"/>
  <c r="S923" i="1"/>
  <c r="S924" i="1"/>
  <c r="S925" i="1"/>
  <c r="S926" i="1"/>
  <c r="S927" i="1"/>
  <c r="S928" i="1"/>
  <c r="S929" i="1"/>
  <c r="S930" i="1"/>
  <c r="S931" i="1"/>
  <c r="S932" i="1"/>
  <c r="S822" i="1"/>
  <c r="S933" i="1"/>
  <c r="S934" i="1"/>
  <c r="S935" i="1"/>
  <c r="S936" i="1"/>
  <c r="S937" i="1"/>
  <c r="S938" i="1"/>
  <c r="S939" i="1"/>
  <c r="S827" i="1"/>
  <c r="S940" i="1"/>
  <c r="S941" i="1"/>
  <c r="S942" i="1"/>
  <c r="S943" i="1"/>
  <c r="S944" i="1"/>
  <c r="S945" i="1"/>
  <c r="S946" i="1"/>
  <c r="S947" i="1"/>
  <c r="S948" i="1"/>
  <c r="S949" i="1"/>
  <c r="S950" i="1"/>
  <c r="S951" i="1"/>
  <c r="S953" i="1"/>
  <c r="S955" i="1"/>
  <c r="S956" i="1"/>
  <c r="S957" i="1"/>
  <c r="S958" i="1"/>
  <c r="S959" i="1"/>
  <c r="S961" i="1"/>
  <c r="S962" i="1"/>
  <c r="S963" i="1"/>
  <c r="S844" i="1"/>
  <c r="S964" i="1"/>
  <c r="S965" i="1"/>
  <c r="S966" i="1"/>
  <c r="S968" i="1"/>
  <c r="S969" i="1"/>
  <c r="S971" i="1"/>
  <c r="S972" i="1"/>
  <c r="S973" i="1"/>
  <c r="S974" i="1"/>
  <c r="S975" i="1"/>
  <c r="S977" i="1"/>
  <c r="S979" i="1"/>
  <c r="S980" i="1"/>
  <c r="S981" i="1"/>
  <c r="S856" i="1"/>
  <c r="S982" i="1"/>
  <c r="S983" i="1"/>
  <c r="S984" i="1"/>
  <c r="S985" i="1"/>
  <c r="S986" i="1"/>
  <c r="S987" i="1"/>
  <c r="S988" i="1"/>
  <c r="S989" i="1"/>
  <c r="S990" i="1"/>
  <c r="S991" i="1"/>
  <c r="S992" i="1"/>
  <c r="S993" i="1"/>
  <c r="S994" i="1"/>
  <c r="S995" i="1"/>
  <c r="S996" i="1"/>
  <c r="S997" i="1"/>
  <c r="S998" i="1"/>
  <c r="S999" i="1"/>
  <c r="S1000" i="1"/>
  <c r="S1002" i="1"/>
  <c r="S870" i="1"/>
  <c r="S1003" i="1"/>
  <c r="S1004" i="1"/>
  <c r="S1005" i="1"/>
  <c r="S1007" i="1"/>
  <c r="S1008" i="1"/>
  <c r="S1009" i="1"/>
  <c r="S1011" i="1"/>
  <c r="S1012" i="1"/>
  <c r="S1013" i="1"/>
  <c r="S1014" i="1"/>
  <c r="S1015" i="1"/>
  <c r="S1016" i="1"/>
  <c r="S1017" i="1"/>
  <c r="S1018" i="1"/>
  <c r="S1019" i="1"/>
  <c r="S1020" i="1"/>
  <c r="S1022" i="1"/>
  <c r="S1026" i="1"/>
  <c r="S1027" i="1"/>
  <c r="S1028" i="1"/>
  <c r="S1029" i="1"/>
  <c r="S1030" i="1"/>
  <c r="S1031" i="1"/>
  <c r="S1032" i="1"/>
  <c r="S1033" i="1"/>
  <c r="S1034" i="1"/>
  <c r="S1035" i="1"/>
  <c r="S1037" i="1"/>
  <c r="S1038" i="1"/>
  <c r="S1039" i="1"/>
  <c r="S1040" i="1"/>
  <c r="S1041" i="1"/>
  <c r="S1042" i="1"/>
  <c r="S1290" i="1"/>
  <c r="S890" i="1"/>
  <c r="S1045" i="1"/>
  <c r="S1046" i="1"/>
  <c r="S1047" i="1"/>
  <c r="S1048" i="1"/>
  <c r="S1050" i="1"/>
  <c r="S1051" i="1"/>
  <c r="S1052" i="1"/>
  <c r="S893" i="1"/>
  <c r="S1054" i="1"/>
  <c r="S1056" i="1"/>
  <c r="S1058" i="1"/>
  <c r="S1059" i="1"/>
  <c r="S1060" i="1"/>
  <c r="S1065" i="1"/>
  <c r="S1066" i="1"/>
  <c r="S1352" i="1"/>
  <c r="S1068" i="1"/>
  <c r="S1069" i="1"/>
  <c r="S1070" i="1"/>
  <c r="S1071" i="1"/>
  <c r="S1072" i="1"/>
  <c r="S1073" i="1"/>
  <c r="S1074" i="1"/>
  <c r="S1075" i="1"/>
  <c r="S1076" i="1"/>
  <c r="S1077" i="1"/>
  <c r="S1078" i="1"/>
  <c r="S1325" i="1"/>
  <c r="S1079" i="1"/>
  <c r="S1080" i="1"/>
  <c r="S1081" i="1"/>
  <c r="S1082" i="1"/>
  <c r="S1083" i="1"/>
  <c r="S1084" i="1"/>
  <c r="S1085" i="1"/>
  <c r="S1086" i="1"/>
  <c r="S1087" i="1"/>
  <c r="S1088" i="1"/>
  <c r="S917" i="1"/>
  <c r="S1089" i="1"/>
  <c r="S1090" i="1"/>
  <c r="S1091" i="1"/>
  <c r="S1092" i="1"/>
  <c r="S1093" i="1"/>
  <c r="S1094" i="1"/>
  <c r="S1095" i="1"/>
  <c r="S1096" i="1"/>
  <c r="S1097" i="1"/>
  <c r="S1098" i="1"/>
  <c r="S1099" i="1"/>
  <c r="S1100" i="1"/>
  <c r="S1101" i="1"/>
  <c r="S1102" i="1"/>
  <c r="S1103" i="1"/>
  <c r="S1104" i="1"/>
  <c r="S1105" i="1"/>
  <c r="S1326" i="1"/>
  <c r="S1106" i="1"/>
  <c r="S1107" i="1"/>
  <c r="S1108" i="1"/>
  <c r="S1109" i="1"/>
  <c r="S1110" i="1"/>
  <c r="S1111" i="1"/>
  <c r="S1112" i="1"/>
  <c r="S1113" i="1"/>
  <c r="S1114" i="1"/>
  <c r="S1115" i="1"/>
  <c r="S1327" i="1"/>
  <c r="S1116" i="1"/>
  <c r="S1117" i="1"/>
  <c r="S1118" i="1"/>
  <c r="S1119" i="1"/>
  <c r="S1120" i="1"/>
  <c r="S952" i="1"/>
  <c r="S1121" i="1"/>
  <c r="S1122" i="1"/>
  <c r="S1123" i="1"/>
  <c r="S1124" i="1"/>
  <c r="S1125" i="1"/>
  <c r="S1126" i="1"/>
  <c r="S954" i="1"/>
  <c r="S1127" i="1"/>
  <c r="S1328" i="1"/>
  <c r="S1128" i="1"/>
  <c r="S1129" i="1"/>
  <c r="S1130" i="1"/>
  <c r="S1131" i="1"/>
  <c r="S1132" i="1"/>
  <c r="S1133" i="1"/>
  <c r="S960" i="1"/>
  <c r="S1134" i="1"/>
  <c r="S1135" i="1"/>
  <c r="S1136" i="1"/>
  <c r="S1137" i="1"/>
  <c r="S1138" i="1"/>
  <c r="S1139" i="1"/>
  <c r="S1140" i="1"/>
  <c r="S967" i="1"/>
  <c r="S1141" i="1"/>
  <c r="S1142" i="1"/>
  <c r="S1143" i="1"/>
  <c r="S1144" i="1"/>
  <c r="S1145" i="1"/>
  <c r="S1146" i="1"/>
  <c r="S1147" i="1"/>
  <c r="S1329" i="1"/>
  <c r="S970" i="1"/>
  <c r="S1148" i="1"/>
  <c r="S1149" i="1"/>
  <c r="S1150" i="1"/>
  <c r="S1151" i="1"/>
  <c r="S1152" i="1"/>
  <c r="S1153" i="1"/>
  <c r="S1154" i="1"/>
  <c r="S1155" i="1"/>
  <c r="S1156" i="1"/>
  <c r="S1157" i="1"/>
  <c r="S1158" i="1"/>
  <c r="S1159" i="1"/>
  <c r="S978" i="1"/>
  <c r="S1330" i="1"/>
  <c r="S1160" i="1"/>
  <c r="S1161" i="1"/>
  <c r="S1162" i="1"/>
  <c r="S1331"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001" i="1"/>
  <c r="S1207" i="1"/>
  <c r="S1332" i="1"/>
  <c r="S1208" i="1"/>
  <c r="S1209" i="1"/>
  <c r="S1210" i="1"/>
  <c r="S1211" i="1"/>
  <c r="S1212" i="1"/>
  <c r="S1213" i="1"/>
  <c r="S1214" i="1"/>
  <c r="S1215" i="1"/>
  <c r="S1216" i="1"/>
  <c r="S1217" i="1"/>
  <c r="S1218" i="1"/>
  <c r="S1219" i="1"/>
  <c r="S1333" i="1"/>
  <c r="S1220" i="1"/>
  <c r="S1221" i="1"/>
  <c r="S1006" i="1"/>
  <c r="S1222" i="1"/>
  <c r="S1223" i="1"/>
  <c r="S1224" i="1"/>
  <c r="S1225" i="1"/>
  <c r="S1226" i="1"/>
  <c r="S1334" i="1"/>
  <c r="S1227" i="1"/>
  <c r="S1010"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335" i="1"/>
  <c r="S1251" i="1"/>
  <c r="S1252" i="1"/>
  <c r="S1253" i="1"/>
  <c r="S1254" i="1"/>
  <c r="S1255" i="1"/>
  <c r="S1021" i="1"/>
  <c r="S1256" i="1"/>
  <c r="S1257" i="1"/>
  <c r="S1258" i="1"/>
  <c r="S1259" i="1"/>
  <c r="S1260" i="1"/>
  <c r="S1261" i="1"/>
  <c r="S1262" i="1"/>
  <c r="S1263" i="1"/>
  <c r="S1264" i="1"/>
  <c r="S1023" i="1"/>
  <c r="S1265" i="1"/>
  <c r="S1024" i="1"/>
  <c r="S1025" i="1"/>
  <c r="S1266" i="1"/>
  <c r="S1267" i="1"/>
  <c r="S1268" i="1"/>
  <c r="S1336" i="1"/>
  <c r="S1269" i="1"/>
  <c r="S1337" i="1"/>
  <c r="S1270" i="1"/>
  <c r="S1338" i="1"/>
  <c r="S1271" i="1"/>
  <c r="S1272" i="1"/>
  <c r="S1339" i="1"/>
  <c r="S1273" i="1"/>
  <c r="S1274" i="1"/>
  <c r="S1275" i="1"/>
  <c r="S1276" i="1"/>
  <c r="S1277" i="1"/>
  <c r="S1278" i="1"/>
  <c r="S1279" i="1"/>
  <c r="S1280" i="1"/>
  <c r="S1340" i="1"/>
  <c r="S1281" i="1"/>
  <c r="S1282" i="1"/>
  <c r="S1283" i="1"/>
  <c r="S1036" i="1"/>
  <c r="S1284" i="1"/>
  <c r="S1285" i="1"/>
  <c r="S1286" i="1"/>
  <c r="S1287" i="1"/>
  <c r="S1341" i="1"/>
  <c r="S1288" i="1"/>
  <c r="S1289" i="1"/>
  <c r="S1291" i="1"/>
  <c r="S1292" i="1"/>
  <c r="S1043" i="1"/>
  <c r="S1293" i="1"/>
  <c r="S1294" i="1"/>
  <c r="S1295" i="1"/>
  <c r="S1296" i="1"/>
  <c r="S1297" i="1"/>
  <c r="S1298" i="1"/>
  <c r="S1299" i="1"/>
  <c r="S1044" i="1"/>
  <c r="S1300" i="1"/>
  <c r="S1301" i="1"/>
  <c r="S1302" i="1"/>
  <c r="S1303" i="1"/>
  <c r="S1304" i="1"/>
  <c r="S1305" i="1"/>
  <c r="S1306" i="1"/>
  <c r="S1049" i="1"/>
  <c r="S1307" i="1"/>
  <c r="S1308" i="1"/>
  <c r="S1309" i="1"/>
  <c r="S1310" i="1"/>
  <c r="S1342" i="1"/>
  <c r="S1053" i="1"/>
  <c r="S1311" i="1"/>
  <c r="S1312" i="1"/>
  <c r="S1313" i="1"/>
  <c r="S1314" i="1"/>
  <c r="S1343" i="1"/>
  <c r="S1315" i="1"/>
  <c r="S1344" i="1"/>
  <c r="S1055" i="1"/>
  <c r="S1316" i="1"/>
  <c r="S1057" i="1"/>
  <c r="S1317" i="1"/>
  <c r="S1345" i="1"/>
  <c r="S1318" i="1"/>
  <c r="S1350" i="1"/>
  <c r="S1319" i="1"/>
  <c r="S1346" i="1"/>
  <c r="S1061" i="1"/>
  <c r="S1062" i="1"/>
  <c r="S1347" i="1"/>
  <c r="S1063" i="1"/>
  <c r="S1320" i="1"/>
  <c r="S1321" i="1"/>
  <c r="S1064" i="1"/>
  <c r="S1322" i="1"/>
  <c r="S1323" i="1"/>
  <c r="S1324" i="1"/>
  <c r="S1351" i="1"/>
  <c r="S1348" i="1"/>
  <c r="S1349" i="1"/>
  <c r="S1067"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3" i="1"/>
  <c r="P54" i="1"/>
  <c r="P52"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2" i="1"/>
  <c r="P91" i="1"/>
  <c r="P94" i="1"/>
  <c r="P95" i="1"/>
  <c r="P93" i="1"/>
  <c r="P96" i="1"/>
  <c r="P97" i="1"/>
  <c r="P98" i="1"/>
  <c r="P100" i="1"/>
  <c r="P101" i="1"/>
  <c r="P102" i="1"/>
  <c r="P103" i="1"/>
  <c r="P99"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9" i="1"/>
  <c r="P150" i="1"/>
  <c r="P151" i="1"/>
  <c r="P147" i="1"/>
  <c r="P148"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4" i="1"/>
  <c r="P185" i="1"/>
  <c r="P186" i="1"/>
  <c r="P187" i="1"/>
  <c r="P182" i="1"/>
  <c r="P183" i="1"/>
  <c r="P189" i="1"/>
  <c r="P190" i="1"/>
  <c r="P191" i="1"/>
  <c r="P192" i="1"/>
  <c r="P193" i="1"/>
  <c r="P194" i="1"/>
  <c r="P188" i="1"/>
  <c r="P195" i="1"/>
  <c r="P196" i="1"/>
  <c r="P197" i="1"/>
  <c r="P198" i="1"/>
  <c r="P200" i="1"/>
  <c r="P201" i="1"/>
  <c r="P202" i="1"/>
  <c r="P203" i="1"/>
  <c r="P205" i="1"/>
  <c r="P206" i="1"/>
  <c r="P207" i="1"/>
  <c r="P199" i="1"/>
  <c r="P208" i="1"/>
  <c r="P209" i="1"/>
  <c r="P210" i="1"/>
  <c r="P204" i="1"/>
  <c r="P211" i="1"/>
  <c r="P212" i="1"/>
  <c r="P213" i="1"/>
  <c r="P214" i="1"/>
  <c r="P215" i="1"/>
  <c r="P216" i="1"/>
  <c r="P217" i="1"/>
  <c r="P218" i="1"/>
  <c r="P219" i="1"/>
  <c r="P220" i="1"/>
  <c r="P221" i="1"/>
  <c r="P222" i="1"/>
  <c r="P223" i="1"/>
  <c r="P224" i="1"/>
  <c r="P225" i="1"/>
  <c r="P226" i="1"/>
  <c r="P227" i="1"/>
  <c r="P228" i="1"/>
  <c r="P229" i="1"/>
  <c r="P230" i="1"/>
  <c r="P231" i="1"/>
  <c r="P233" i="1"/>
  <c r="P234" i="1"/>
  <c r="P235" i="1"/>
  <c r="P236" i="1"/>
  <c r="P237" i="1"/>
  <c r="P238" i="1"/>
  <c r="P239" i="1"/>
  <c r="P240" i="1"/>
  <c r="P232" i="1"/>
  <c r="P243" i="1"/>
  <c r="P244" i="1"/>
  <c r="P245" i="1"/>
  <c r="P246" i="1"/>
  <c r="P247" i="1"/>
  <c r="P248" i="1"/>
  <c r="P249" i="1"/>
  <c r="P250" i="1"/>
  <c r="P251" i="1"/>
  <c r="P241" i="1"/>
  <c r="P242" i="1"/>
  <c r="P252" i="1"/>
  <c r="P253" i="1"/>
  <c r="P254" i="1"/>
  <c r="P255" i="1"/>
  <c r="P257" i="1"/>
  <c r="P258" i="1"/>
  <c r="P259" i="1"/>
  <c r="P260" i="1"/>
  <c r="P261" i="1"/>
  <c r="P262" i="1"/>
  <c r="P263" i="1"/>
  <c r="P265" i="1"/>
  <c r="P266" i="1"/>
  <c r="P267" i="1"/>
  <c r="P268" i="1"/>
  <c r="P269" i="1"/>
  <c r="P270" i="1"/>
  <c r="P256" i="1"/>
  <c r="P271" i="1"/>
  <c r="P272" i="1"/>
  <c r="P273" i="1"/>
  <c r="P274" i="1"/>
  <c r="P275" i="1"/>
  <c r="P264" i="1"/>
  <c r="P277" i="1"/>
  <c r="P278" i="1"/>
  <c r="P279" i="1"/>
  <c r="P280" i="1"/>
  <c r="P281" i="1"/>
  <c r="P282" i="1"/>
  <c r="P283" i="1"/>
  <c r="P284" i="1"/>
  <c r="P276" i="1"/>
  <c r="P285" i="1"/>
  <c r="P286" i="1"/>
  <c r="P287" i="1"/>
  <c r="P288" i="1"/>
  <c r="P289" i="1"/>
  <c r="P290" i="1"/>
  <c r="P291" i="1"/>
  <c r="P292" i="1"/>
  <c r="P293" i="1"/>
  <c r="P294" i="1"/>
  <c r="P295" i="1"/>
  <c r="P296" i="1"/>
  <c r="P297" i="1"/>
  <c r="P298" i="1"/>
  <c r="P299" i="1"/>
  <c r="P300" i="1"/>
  <c r="P302" i="1"/>
  <c r="P303" i="1"/>
  <c r="P304" i="1"/>
  <c r="P305" i="1"/>
  <c r="P306" i="1"/>
  <c r="P307" i="1"/>
  <c r="P308" i="1"/>
  <c r="P309" i="1"/>
  <c r="P310" i="1"/>
  <c r="P311" i="1"/>
  <c r="P312" i="1"/>
  <c r="P313" i="1"/>
  <c r="P314" i="1"/>
  <c r="P315" i="1"/>
  <c r="P316" i="1"/>
  <c r="P301" i="1"/>
  <c r="P318" i="1"/>
  <c r="P319" i="1"/>
  <c r="P320" i="1"/>
  <c r="P321" i="1"/>
  <c r="P322" i="1"/>
  <c r="P323" i="1"/>
  <c r="P324" i="1"/>
  <c r="P325" i="1"/>
  <c r="P326" i="1"/>
  <c r="P327" i="1"/>
  <c r="P328" i="1"/>
  <c r="P330" i="1"/>
  <c r="P331" i="1"/>
  <c r="P332" i="1"/>
  <c r="P317" i="1"/>
  <c r="P333" i="1"/>
  <c r="P334" i="1"/>
  <c r="P335" i="1"/>
  <c r="P336" i="1"/>
  <c r="P337" i="1"/>
  <c r="P338" i="1"/>
  <c r="P329"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64" i="1"/>
  <c r="P390" i="1"/>
  <c r="P391" i="1"/>
  <c r="P392" i="1"/>
  <c r="P393" i="1"/>
  <c r="P394" i="1"/>
  <c r="P395" i="1"/>
  <c r="P397" i="1"/>
  <c r="P398" i="1"/>
  <c r="P399" i="1"/>
  <c r="P400" i="1"/>
  <c r="P401" i="1"/>
  <c r="P402" i="1"/>
  <c r="P403" i="1"/>
  <c r="P404" i="1"/>
  <c r="P405" i="1"/>
  <c r="P406" i="1"/>
  <c r="P407" i="1"/>
  <c r="P408" i="1"/>
  <c r="P409" i="1"/>
  <c r="P410" i="1"/>
  <c r="P411" i="1"/>
  <c r="P412" i="1"/>
  <c r="P413" i="1"/>
  <c r="P414" i="1"/>
  <c r="P415" i="1"/>
  <c r="P416" i="1"/>
  <c r="P417" i="1"/>
  <c r="P418" i="1"/>
  <c r="P396" i="1"/>
  <c r="P443" i="1"/>
  <c r="P420" i="1"/>
  <c r="P421" i="1"/>
  <c r="P422" i="1"/>
  <c r="P423" i="1"/>
  <c r="P424" i="1"/>
  <c r="P425" i="1"/>
  <c r="P426" i="1"/>
  <c r="P427" i="1"/>
  <c r="P428" i="1"/>
  <c r="P429" i="1"/>
  <c r="P430" i="1"/>
  <c r="P432" i="1"/>
  <c r="P433" i="1"/>
  <c r="P436" i="1"/>
  <c r="P437" i="1"/>
  <c r="P419" i="1"/>
  <c r="P438" i="1"/>
  <c r="P439" i="1"/>
  <c r="P440" i="1"/>
  <c r="P441" i="1"/>
  <c r="P442" i="1"/>
  <c r="P444" i="1"/>
  <c r="P445" i="1"/>
  <c r="P446" i="1"/>
  <c r="P447" i="1"/>
  <c r="P448" i="1"/>
  <c r="P449" i="1"/>
  <c r="P450" i="1"/>
  <c r="P451" i="1"/>
  <c r="P452" i="1"/>
  <c r="P453" i="1"/>
  <c r="P454" i="1"/>
  <c r="P455" i="1"/>
  <c r="P456" i="1"/>
  <c r="P431" i="1"/>
  <c r="P457" i="1"/>
  <c r="P458" i="1"/>
  <c r="P459" i="1"/>
  <c r="P460" i="1"/>
  <c r="P434" i="1"/>
  <c r="P461" i="1"/>
  <c r="P462" i="1"/>
  <c r="P435" i="1"/>
  <c r="P463" i="1"/>
  <c r="P464" i="1"/>
  <c r="P465" i="1"/>
  <c r="P467" i="1"/>
  <c r="P468" i="1"/>
  <c r="P469" i="1"/>
  <c r="P470" i="1"/>
  <c r="P471" i="1"/>
  <c r="P472" i="1"/>
  <c r="P473" i="1"/>
  <c r="P474" i="1"/>
  <c r="P475" i="1"/>
  <c r="P518" i="1"/>
  <c r="P476" i="1"/>
  <c r="P477" i="1"/>
  <c r="P478" i="1"/>
  <c r="P479" i="1"/>
  <c r="P480" i="1"/>
  <c r="P482" i="1"/>
  <c r="P483" i="1"/>
  <c r="P486" i="1"/>
  <c r="P487" i="1"/>
  <c r="P488" i="1"/>
  <c r="P489" i="1"/>
  <c r="P466" i="1"/>
  <c r="P529" i="1"/>
  <c r="P490" i="1"/>
  <c r="P491" i="1"/>
  <c r="P492" i="1"/>
  <c r="P493" i="1"/>
  <c r="P494" i="1"/>
  <c r="P495" i="1"/>
  <c r="P496" i="1"/>
  <c r="P497" i="1"/>
  <c r="P498" i="1"/>
  <c r="P499" i="1"/>
  <c r="P500" i="1"/>
  <c r="P501" i="1"/>
  <c r="P502" i="1"/>
  <c r="P503" i="1"/>
  <c r="P504" i="1"/>
  <c r="P505" i="1"/>
  <c r="P506" i="1"/>
  <c r="P507" i="1"/>
  <c r="P508" i="1"/>
  <c r="P509" i="1"/>
  <c r="P511" i="1"/>
  <c r="P512" i="1"/>
  <c r="P513" i="1"/>
  <c r="P514" i="1"/>
  <c r="P515" i="1"/>
  <c r="P516" i="1"/>
  <c r="P517" i="1"/>
  <c r="P520" i="1"/>
  <c r="P521" i="1"/>
  <c r="P481" i="1"/>
  <c r="P484" i="1"/>
  <c r="P522" i="1"/>
  <c r="P485" i="1"/>
  <c r="P523" i="1"/>
  <c r="P524" i="1"/>
  <c r="P525" i="1"/>
  <c r="P526" i="1"/>
  <c r="P527" i="1"/>
  <c r="P567" i="1"/>
  <c r="P528" i="1"/>
  <c r="P530" i="1"/>
  <c r="P531" i="1"/>
  <c r="P533" i="1"/>
  <c r="P534" i="1"/>
  <c r="P535" i="1"/>
  <c r="P537" i="1"/>
  <c r="P538" i="1"/>
  <c r="P539" i="1"/>
  <c r="P540" i="1"/>
  <c r="P541" i="1"/>
  <c r="P542" i="1"/>
  <c r="P543" i="1"/>
  <c r="P544" i="1"/>
  <c r="P545" i="1"/>
  <c r="P510" i="1"/>
  <c r="P546" i="1"/>
  <c r="P547" i="1"/>
  <c r="P548" i="1"/>
  <c r="P549" i="1"/>
  <c r="P550" i="1"/>
  <c r="P551" i="1"/>
  <c r="P552" i="1"/>
  <c r="P553" i="1"/>
  <c r="P519" i="1"/>
  <c r="P554" i="1"/>
  <c r="P555" i="1"/>
  <c r="P556" i="1"/>
  <c r="P557" i="1"/>
  <c r="P558" i="1"/>
  <c r="P559" i="1"/>
  <c r="P560" i="1"/>
  <c r="P561" i="1"/>
  <c r="P562" i="1"/>
  <c r="P563" i="1"/>
  <c r="P565" i="1"/>
  <c r="P566" i="1"/>
  <c r="P568" i="1"/>
  <c r="P569" i="1"/>
  <c r="P570" i="1"/>
  <c r="P571" i="1"/>
  <c r="P572" i="1"/>
  <c r="P532" i="1"/>
  <c r="P573" i="1"/>
  <c r="P574" i="1"/>
  <c r="P575" i="1"/>
  <c r="P576" i="1"/>
  <c r="P536" i="1"/>
  <c r="P577" i="1"/>
  <c r="P578" i="1"/>
  <c r="P579" i="1"/>
  <c r="P580" i="1"/>
  <c r="P581" i="1"/>
  <c r="P582" i="1"/>
  <c r="P583" i="1"/>
  <c r="P584" i="1"/>
  <c r="P585" i="1"/>
  <c r="P587" i="1"/>
  <c r="P588" i="1"/>
  <c r="P589" i="1"/>
  <c r="P590" i="1"/>
  <c r="P591" i="1"/>
  <c r="P592" i="1"/>
  <c r="P593" i="1"/>
  <c r="P596" i="1"/>
  <c r="P599" i="1"/>
  <c r="P600" i="1"/>
  <c r="P601" i="1"/>
  <c r="P602" i="1"/>
  <c r="P603" i="1"/>
  <c r="P604" i="1"/>
  <c r="P605" i="1"/>
  <c r="P606" i="1"/>
  <c r="P564" i="1"/>
  <c r="P607" i="1"/>
  <c r="P608" i="1"/>
  <c r="P609" i="1"/>
  <c r="P610" i="1"/>
  <c r="P612" i="1"/>
  <c r="P613" i="1"/>
  <c r="P614" i="1"/>
  <c r="P615" i="1"/>
  <c r="P616" i="1"/>
  <c r="P617" i="1"/>
  <c r="P618" i="1"/>
  <c r="P619" i="1"/>
  <c r="P620" i="1"/>
  <c r="P621" i="1"/>
  <c r="P622" i="1"/>
  <c r="P623" i="1"/>
  <c r="P586" i="1"/>
  <c r="P625" i="1"/>
  <c r="P626" i="1"/>
  <c r="P627" i="1"/>
  <c r="P628" i="1"/>
  <c r="P594" i="1"/>
  <c r="P629" i="1"/>
  <c r="P630" i="1"/>
  <c r="P595" i="1"/>
  <c r="P632" i="1"/>
  <c r="P633" i="1"/>
  <c r="P634" i="1"/>
  <c r="P597" i="1"/>
  <c r="P636" i="1"/>
  <c r="P637" i="1"/>
  <c r="P638" i="1"/>
  <c r="P639" i="1"/>
  <c r="P598" i="1"/>
  <c r="P640" i="1"/>
  <c r="P641" i="1"/>
  <c r="P642" i="1"/>
  <c r="P689" i="1"/>
  <c r="P643" i="1"/>
  <c r="P644" i="1"/>
  <c r="P645" i="1"/>
  <c r="P611" i="1"/>
  <c r="P646" i="1"/>
  <c r="P647" i="1"/>
  <c r="P649" i="1"/>
  <c r="P650" i="1"/>
  <c r="P651" i="1"/>
  <c r="P652" i="1"/>
  <c r="P654" i="1"/>
  <c r="P655" i="1"/>
  <c r="P656" i="1"/>
  <c r="P657" i="1"/>
  <c r="P658" i="1"/>
  <c r="P659" i="1"/>
  <c r="P624" i="1"/>
  <c r="P661" i="1"/>
  <c r="P662" i="1"/>
  <c r="P663" i="1"/>
  <c r="P664" i="1"/>
  <c r="P665" i="1"/>
  <c r="P666" i="1"/>
  <c r="P667" i="1"/>
  <c r="P668" i="1"/>
  <c r="P670" i="1"/>
  <c r="P631" i="1"/>
  <c r="P671" i="1"/>
  <c r="P672" i="1"/>
  <c r="P635" i="1"/>
  <c r="P673" i="1"/>
  <c r="P674" i="1"/>
  <c r="P675" i="1"/>
  <c r="P677" i="1"/>
  <c r="P678" i="1"/>
  <c r="P679" i="1"/>
  <c r="P680" i="1"/>
  <c r="P681" i="1"/>
  <c r="P682" i="1"/>
  <c r="P683" i="1"/>
  <c r="P684" i="1"/>
  <c r="P685" i="1"/>
  <c r="P686" i="1"/>
  <c r="P687" i="1"/>
  <c r="P688" i="1"/>
  <c r="P690" i="1"/>
  <c r="P691" i="1"/>
  <c r="P739" i="1"/>
  <c r="P693" i="1"/>
  <c r="P694" i="1"/>
  <c r="P695" i="1"/>
  <c r="P696" i="1"/>
  <c r="P697" i="1"/>
  <c r="P698" i="1"/>
  <c r="P648" i="1"/>
  <c r="P699" i="1"/>
  <c r="P700" i="1"/>
  <c r="P758" i="1"/>
  <c r="P759" i="1"/>
  <c r="P760" i="1"/>
  <c r="P701" i="1"/>
  <c r="P702" i="1"/>
  <c r="P703" i="1"/>
  <c r="P704" i="1"/>
  <c r="P705" i="1"/>
  <c r="P706" i="1"/>
  <c r="P707" i="1"/>
  <c r="P708" i="1"/>
  <c r="P709" i="1"/>
  <c r="P653" i="1"/>
  <c r="P710" i="1"/>
  <c r="P711" i="1"/>
  <c r="P713" i="1"/>
  <c r="P714" i="1"/>
  <c r="P715" i="1"/>
  <c r="P716" i="1"/>
  <c r="P717" i="1"/>
  <c r="P660" i="1"/>
  <c r="P718" i="1"/>
  <c r="P719" i="1"/>
  <c r="P720" i="1"/>
  <c r="P721" i="1"/>
  <c r="P722" i="1"/>
  <c r="P723" i="1"/>
  <c r="P724" i="1"/>
  <c r="P669" i="1"/>
  <c r="P726" i="1"/>
  <c r="P727" i="1"/>
  <c r="P728" i="1"/>
  <c r="P729" i="1"/>
  <c r="P730" i="1"/>
  <c r="P676" i="1"/>
  <c r="P733" i="1"/>
  <c r="P734" i="1"/>
  <c r="P735" i="1"/>
  <c r="P736" i="1"/>
  <c r="P692" i="1"/>
  <c r="P737" i="1"/>
  <c r="P738" i="1"/>
  <c r="P740" i="1"/>
  <c r="P741" i="1"/>
  <c r="P743" i="1"/>
  <c r="P744" i="1"/>
  <c r="P745" i="1"/>
  <c r="P746" i="1"/>
  <c r="P747" i="1"/>
  <c r="P748" i="1"/>
  <c r="P749" i="1"/>
  <c r="P750" i="1"/>
  <c r="P843" i="1"/>
  <c r="P751" i="1"/>
  <c r="P752" i="1"/>
  <c r="P753" i="1"/>
  <c r="P754" i="1"/>
  <c r="P755" i="1"/>
  <c r="P851" i="1"/>
  <c r="P757" i="1"/>
  <c r="P761" i="1"/>
  <c r="P762" i="1"/>
  <c r="P763" i="1"/>
  <c r="P764" i="1"/>
  <c r="P765" i="1"/>
  <c r="P766" i="1"/>
  <c r="P768" i="1"/>
  <c r="P770" i="1"/>
  <c r="P771" i="1"/>
  <c r="P772" i="1"/>
  <c r="P773" i="1"/>
  <c r="P774" i="1"/>
  <c r="P775" i="1"/>
  <c r="P776" i="1"/>
  <c r="P777" i="1"/>
  <c r="P778" i="1"/>
  <c r="P779" i="1"/>
  <c r="P780" i="1"/>
  <c r="P781" i="1"/>
  <c r="P712"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725" i="1"/>
  <c r="P807" i="1"/>
  <c r="P808" i="1"/>
  <c r="P809" i="1"/>
  <c r="P810" i="1"/>
  <c r="P811" i="1"/>
  <c r="P812" i="1"/>
  <c r="P813" i="1"/>
  <c r="P814" i="1"/>
  <c r="P815" i="1"/>
  <c r="P816" i="1"/>
  <c r="P919" i="1"/>
  <c r="P731" i="1"/>
  <c r="P817" i="1"/>
  <c r="P732" i="1"/>
  <c r="P818" i="1"/>
  <c r="P819" i="1"/>
  <c r="P820" i="1"/>
  <c r="P821" i="1"/>
  <c r="P823" i="1"/>
  <c r="P824" i="1"/>
  <c r="P825" i="1"/>
  <c r="P826" i="1"/>
  <c r="P828" i="1"/>
  <c r="P829" i="1"/>
  <c r="P830" i="1"/>
  <c r="P831" i="1"/>
  <c r="P832" i="1"/>
  <c r="P833" i="1"/>
  <c r="P834" i="1"/>
  <c r="P835" i="1"/>
  <c r="P836" i="1"/>
  <c r="P742" i="1"/>
  <c r="P837" i="1"/>
  <c r="P838" i="1"/>
  <c r="P839" i="1"/>
  <c r="P840" i="1"/>
  <c r="P841" i="1"/>
  <c r="P842" i="1"/>
  <c r="P845" i="1"/>
  <c r="P846" i="1"/>
  <c r="P847" i="1"/>
  <c r="P848" i="1"/>
  <c r="P849" i="1"/>
  <c r="P850" i="1"/>
  <c r="P756" i="1"/>
  <c r="P852" i="1"/>
  <c r="P853" i="1"/>
  <c r="P854" i="1"/>
  <c r="P976" i="1"/>
  <c r="P855" i="1"/>
  <c r="P857" i="1"/>
  <c r="P858" i="1"/>
  <c r="P859" i="1"/>
  <c r="P860" i="1"/>
  <c r="P861" i="1"/>
  <c r="P862" i="1"/>
  <c r="P863" i="1"/>
  <c r="P864" i="1"/>
  <c r="P767" i="1"/>
  <c r="P865" i="1"/>
  <c r="P866" i="1"/>
  <c r="P867" i="1"/>
  <c r="P868" i="1"/>
  <c r="P769" i="1"/>
  <c r="P869" i="1"/>
  <c r="P871" i="1"/>
  <c r="P872" i="1"/>
  <c r="P873" i="1"/>
  <c r="P874" i="1"/>
  <c r="P875" i="1"/>
  <c r="P876" i="1"/>
  <c r="P877" i="1"/>
  <c r="P878" i="1"/>
  <c r="P879" i="1"/>
  <c r="P880" i="1"/>
  <c r="P881" i="1"/>
  <c r="P882" i="1"/>
  <c r="P883" i="1"/>
  <c r="P884" i="1"/>
  <c r="P885" i="1"/>
  <c r="P886" i="1"/>
  <c r="P887" i="1"/>
  <c r="P888" i="1"/>
  <c r="P889" i="1"/>
  <c r="P891" i="1"/>
  <c r="P892" i="1"/>
  <c r="P894" i="1"/>
  <c r="P895" i="1"/>
  <c r="P896" i="1"/>
  <c r="P897" i="1"/>
  <c r="P898" i="1"/>
  <c r="P899" i="1"/>
  <c r="P900" i="1"/>
  <c r="P901" i="1"/>
  <c r="P902" i="1"/>
  <c r="P903" i="1"/>
  <c r="P904" i="1"/>
  <c r="P905" i="1"/>
  <c r="P906" i="1"/>
  <c r="P907" i="1"/>
  <c r="P908" i="1"/>
  <c r="P909" i="1"/>
  <c r="P910" i="1"/>
  <c r="P911" i="1"/>
  <c r="P912" i="1"/>
  <c r="P913" i="1"/>
  <c r="P914" i="1"/>
  <c r="P915" i="1"/>
  <c r="P916" i="1"/>
  <c r="P918" i="1"/>
  <c r="P920" i="1"/>
  <c r="P921" i="1"/>
  <c r="P922" i="1"/>
  <c r="P923" i="1"/>
  <c r="P924" i="1"/>
  <c r="P925" i="1"/>
  <c r="P926" i="1"/>
  <c r="P927" i="1"/>
  <c r="P928" i="1"/>
  <c r="P929" i="1"/>
  <c r="P930" i="1"/>
  <c r="P931" i="1"/>
  <c r="P932" i="1"/>
  <c r="P822" i="1"/>
  <c r="P933" i="1"/>
  <c r="P934" i="1"/>
  <c r="P935" i="1"/>
  <c r="P936" i="1"/>
  <c r="P937" i="1"/>
  <c r="P938" i="1"/>
  <c r="P939" i="1"/>
  <c r="P827" i="1"/>
  <c r="P940" i="1"/>
  <c r="P941" i="1"/>
  <c r="P942" i="1"/>
  <c r="P943" i="1"/>
  <c r="P944" i="1"/>
  <c r="P945" i="1"/>
  <c r="P946" i="1"/>
  <c r="P947" i="1"/>
  <c r="P948" i="1"/>
  <c r="P949" i="1"/>
  <c r="P950" i="1"/>
  <c r="P951" i="1"/>
  <c r="P953" i="1"/>
  <c r="P955" i="1"/>
  <c r="P956" i="1"/>
  <c r="P957" i="1"/>
  <c r="P958" i="1"/>
  <c r="P959" i="1"/>
  <c r="P961" i="1"/>
  <c r="P962" i="1"/>
  <c r="P963" i="1"/>
  <c r="P844" i="1"/>
  <c r="P964" i="1"/>
  <c r="P965" i="1"/>
  <c r="P966" i="1"/>
  <c r="P968" i="1"/>
  <c r="P969" i="1"/>
  <c r="P971" i="1"/>
  <c r="P972" i="1"/>
  <c r="P973" i="1"/>
  <c r="P974" i="1"/>
  <c r="P975" i="1"/>
  <c r="P977" i="1"/>
  <c r="P979" i="1"/>
  <c r="P980" i="1"/>
  <c r="P981" i="1"/>
  <c r="P856" i="1"/>
  <c r="P982" i="1"/>
  <c r="P983" i="1"/>
  <c r="P984" i="1"/>
  <c r="P985" i="1"/>
  <c r="P986" i="1"/>
  <c r="P987" i="1"/>
  <c r="P988" i="1"/>
  <c r="P989" i="1"/>
  <c r="P990" i="1"/>
  <c r="P991" i="1"/>
  <c r="P992" i="1"/>
  <c r="P993" i="1"/>
  <c r="P994" i="1"/>
  <c r="P995" i="1"/>
  <c r="P996" i="1"/>
  <c r="P997" i="1"/>
  <c r="P998" i="1"/>
  <c r="P999" i="1"/>
  <c r="P1000" i="1"/>
  <c r="P1002" i="1"/>
  <c r="P870" i="1"/>
  <c r="P1003" i="1"/>
  <c r="P1004" i="1"/>
  <c r="P1005" i="1"/>
  <c r="P1007" i="1"/>
  <c r="P1008" i="1"/>
  <c r="P1009" i="1"/>
  <c r="P1011" i="1"/>
  <c r="P1012" i="1"/>
  <c r="P1013" i="1"/>
  <c r="P1014" i="1"/>
  <c r="P1015" i="1"/>
  <c r="P1016" i="1"/>
  <c r="P1017" i="1"/>
  <c r="P1018" i="1"/>
  <c r="P1019" i="1"/>
  <c r="P1020" i="1"/>
  <c r="P1022" i="1"/>
  <c r="P1026" i="1"/>
  <c r="P1027" i="1"/>
  <c r="P1028" i="1"/>
  <c r="P1029" i="1"/>
  <c r="P1030" i="1"/>
  <c r="P1031" i="1"/>
  <c r="P1032" i="1"/>
  <c r="P1033" i="1"/>
  <c r="P1034" i="1"/>
  <c r="P1035" i="1"/>
  <c r="P1037" i="1"/>
  <c r="P1038" i="1"/>
  <c r="P1039" i="1"/>
  <c r="P1040" i="1"/>
  <c r="P1041" i="1"/>
  <c r="P1042" i="1"/>
  <c r="P1290" i="1"/>
  <c r="P890" i="1"/>
  <c r="P1045" i="1"/>
  <c r="P1046" i="1"/>
  <c r="P1047" i="1"/>
  <c r="P1048" i="1"/>
  <c r="P1050" i="1"/>
  <c r="P1051" i="1"/>
  <c r="P1052" i="1"/>
  <c r="P893" i="1"/>
  <c r="P1054" i="1"/>
  <c r="P1056" i="1"/>
  <c r="P1058" i="1"/>
  <c r="P1059" i="1"/>
  <c r="P1060" i="1"/>
  <c r="P1065" i="1"/>
  <c r="P1066" i="1"/>
  <c r="P1352" i="1"/>
  <c r="P1068" i="1"/>
  <c r="P1069" i="1"/>
  <c r="P1070" i="1"/>
  <c r="P1071" i="1"/>
  <c r="P1072" i="1"/>
  <c r="P1073" i="1"/>
  <c r="P1074" i="1"/>
  <c r="P1075" i="1"/>
  <c r="P1076" i="1"/>
  <c r="P1077" i="1"/>
  <c r="P1078" i="1"/>
  <c r="P1325" i="1"/>
  <c r="P1079" i="1"/>
  <c r="P1080" i="1"/>
  <c r="P1081" i="1"/>
  <c r="P1082" i="1"/>
  <c r="P1083" i="1"/>
  <c r="P1084" i="1"/>
  <c r="P1085" i="1"/>
  <c r="P1086" i="1"/>
  <c r="P1087" i="1"/>
  <c r="P1088" i="1"/>
  <c r="P917" i="1"/>
  <c r="P1089" i="1"/>
  <c r="P1090" i="1"/>
  <c r="P1091" i="1"/>
  <c r="P1092" i="1"/>
  <c r="P1093" i="1"/>
  <c r="P1094" i="1"/>
  <c r="P1095" i="1"/>
  <c r="P1096" i="1"/>
  <c r="P1097" i="1"/>
  <c r="P1098" i="1"/>
  <c r="P1099" i="1"/>
  <c r="P1100" i="1"/>
  <c r="P1101" i="1"/>
  <c r="P1102" i="1"/>
  <c r="P1103" i="1"/>
  <c r="P1104" i="1"/>
  <c r="P1105" i="1"/>
  <c r="P1326" i="1"/>
  <c r="P1106" i="1"/>
  <c r="P1107" i="1"/>
  <c r="P1108" i="1"/>
  <c r="P1109" i="1"/>
  <c r="P1110" i="1"/>
  <c r="P1111" i="1"/>
  <c r="P1112" i="1"/>
  <c r="P1113" i="1"/>
  <c r="P1114" i="1"/>
  <c r="P1115" i="1"/>
  <c r="P1327" i="1"/>
  <c r="P1116" i="1"/>
  <c r="P1117" i="1"/>
  <c r="P1118" i="1"/>
  <c r="P1119" i="1"/>
  <c r="P1120" i="1"/>
  <c r="P952" i="1"/>
  <c r="P1121" i="1"/>
  <c r="P1122" i="1"/>
  <c r="P1123" i="1"/>
  <c r="P1124" i="1"/>
  <c r="P1125" i="1"/>
  <c r="P1126" i="1"/>
  <c r="P954" i="1"/>
  <c r="P1127" i="1"/>
  <c r="P1328" i="1"/>
  <c r="P1128" i="1"/>
  <c r="P1129" i="1"/>
  <c r="P1130" i="1"/>
  <c r="P1131" i="1"/>
  <c r="P1132" i="1"/>
  <c r="P1133" i="1"/>
  <c r="P960" i="1"/>
  <c r="P1134" i="1"/>
  <c r="P1135" i="1"/>
  <c r="P1136" i="1"/>
  <c r="P1137" i="1"/>
  <c r="P1138" i="1"/>
  <c r="P1139" i="1"/>
  <c r="P1140" i="1"/>
  <c r="P967" i="1"/>
  <c r="P1141" i="1"/>
  <c r="P1142" i="1"/>
  <c r="P1143" i="1"/>
  <c r="P1144" i="1"/>
  <c r="P1145" i="1"/>
  <c r="P1146" i="1"/>
  <c r="P1147" i="1"/>
  <c r="P1329" i="1"/>
  <c r="P970" i="1"/>
  <c r="P1148" i="1"/>
  <c r="P1149" i="1"/>
  <c r="P1150" i="1"/>
  <c r="P1151" i="1"/>
  <c r="P1152" i="1"/>
  <c r="P1153" i="1"/>
  <c r="P1154" i="1"/>
  <c r="P1155" i="1"/>
  <c r="P1156" i="1"/>
  <c r="P1157" i="1"/>
  <c r="P1158" i="1"/>
  <c r="P1159" i="1"/>
  <c r="P978" i="1"/>
  <c r="P1330" i="1"/>
  <c r="P1160" i="1"/>
  <c r="P1161" i="1"/>
  <c r="P1162" i="1"/>
  <c r="P1331"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001" i="1"/>
  <c r="P1207" i="1"/>
  <c r="P1332" i="1"/>
  <c r="P1208" i="1"/>
  <c r="P1209" i="1"/>
  <c r="P1210" i="1"/>
  <c r="P1211" i="1"/>
  <c r="P1212" i="1"/>
  <c r="P1213" i="1"/>
  <c r="P1214" i="1"/>
  <c r="P1215" i="1"/>
  <c r="P1216" i="1"/>
  <c r="P1217" i="1"/>
  <c r="P1218" i="1"/>
  <c r="P1219" i="1"/>
  <c r="P1333" i="1"/>
  <c r="P1220" i="1"/>
  <c r="P1221" i="1"/>
  <c r="P1006" i="1"/>
  <c r="P1222" i="1"/>
  <c r="P1223" i="1"/>
  <c r="P1224" i="1"/>
  <c r="P1225" i="1"/>
  <c r="P1226" i="1"/>
  <c r="P1334" i="1"/>
  <c r="P1227" i="1"/>
  <c r="P1010"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335" i="1"/>
  <c r="P1251" i="1"/>
  <c r="P1252" i="1"/>
  <c r="P1253" i="1"/>
  <c r="P1254" i="1"/>
  <c r="P1255" i="1"/>
  <c r="P1021" i="1"/>
  <c r="P1256" i="1"/>
  <c r="P1257" i="1"/>
  <c r="P1258" i="1"/>
  <c r="P1259" i="1"/>
  <c r="P1260" i="1"/>
  <c r="P1261" i="1"/>
  <c r="P1262" i="1"/>
  <c r="P1263" i="1"/>
  <c r="P1264" i="1"/>
  <c r="P1023" i="1"/>
  <c r="P1265" i="1"/>
  <c r="P1024" i="1"/>
  <c r="P1025" i="1"/>
  <c r="P1266" i="1"/>
  <c r="P1267" i="1"/>
  <c r="P1268" i="1"/>
  <c r="P1336" i="1"/>
  <c r="P1269" i="1"/>
  <c r="P1337" i="1"/>
  <c r="P1270" i="1"/>
  <c r="P1338" i="1"/>
  <c r="P1271" i="1"/>
  <c r="P1272" i="1"/>
  <c r="P1339" i="1"/>
  <c r="P1273" i="1"/>
  <c r="P1274" i="1"/>
  <c r="P1275" i="1"/>
  <c r="P1276" i="1"/>
  <c r="P1277" i="1"/>
  <c r="P1278" i="1"/>
  <c r="P1279" i="1"/>
  <c r="P1280" i="1"/>
  <c r="P1340" i="1"/>
  <c r="P1281" i="1"/>
  <c r="P1282" i="1"/>
  <c r="P1283" i="1"/>
  <c r="P1036" i="1"/>
  <c r="P1284" i="1"/>
  <c r="P1285" i="1"/>
  <c r="P1286" i="1"/>
  <c r="P1287" i="1"/>
  <c r="P1341" i="1"/>
  <c r="P1288" i="1"/>
  <c r="P1289" i="1"/>
  <c r="P1291" i="1"/>
  <c r="P1292" i="1"/>
  <c r="P1043" i="1"/>
  <c r="P1293" i="1"/>
  <c r="P1294" i="1"/>
  <c r="P1295" i="1"/>
  <c r="P1296" i="1"/>
  <c r="P1297" i="1"/>
  <c r="P1298" i="1"/>
  <c r="P1299" i="1"/>
  <c r="P1044" i="1"/>
  <c r="P1300" i="1"/>
  <c r="P1301" i="1"/>
  <c r="P1302" i="1"/>
  <c r="P1303" i="1"/>
  <c r="P1304" i="1"/>
  <c r="P1305" i="1"/>
  <c r="P1306" i="1"/>
  <c r="P1049" i="1"/>
  <c r="P1307" i="1"/>
  <c r="P1308" i="1"/>
  <c r="P1309" i="1"/>
  <c r="P1310" i="1"/>
  <c r="P1342" i="1"/>
  <c r="P1053" i="1"/>
  <c r="P1311" i="1"/>
  <c r="P1312" i="1"/>
  <c r="P1313" i="1"/>
  <c r="P1314" i="1"/>
  <c r="P1343" i="1"/>
  <c r="P1315" i="1"/>
  <c r="P1344" i="1"/>
  <c r="P1055" i="1"/>
  <c r="P1316" i="1"/>
  <c r="P1057" i="1"/>
  <c r="P1317" i="1"/>
  <c r="P1345" i="1"/>
  <c r="P1318" i="1"/>
  <c r="P1350" i="1"/>
  <c r="P1319" i="1"/>
  <c r="P1346" i="1"/>
  <c r="P1061" i="1"/>
  <c r="P1062" i="1"/>
  <c r="P1347" i="1"/>
  <c r="P1063" i="1"/>
  <c r="P1320" i="1"/>
  <c r="P1321" i="1"/>
  <c r="P1064" i="1"/>
  <c r="P1322" i="1"/>
  <c r="P1323" i="1"/>
  <c r="P1324" i="1"/>
  <c r="P1351" i="1"/>
  <c r="P1348" i="1"/>
  <c r="P1349" i="1"/>
  <c r="P1067" i="1"/>
  <c r="P2" i="1"/>
  <c r="G2" i="1"/>
  <c r="J2" i="1"/>
  <c r="M2" i="1"/>
  <c r="N2" i="1"/>
  <c r="W2" i="1"/>
  <c r="G3" i="1"/>
  <c r="J3" i="1"/>
  <c r="M3" i="1"/>
  <c r="N3" i="1"/>
  <c r="W3" i="1"/>
  <c r="G4" i="1"/>
  <c r="J4" i="1"/>
  <c r="M4" i="1"/>
  <c r="N4" i="1"/>
  <c r="W4" i="1"/>
  <c r="G5" i="1"/>
  <c r="J5" i="1"/>
  <c r="M5" i="1"/>
  <c r="N5" i="1"/>
  <c r="W5" i="1"/>
  <c r="G6" i="1"/>
  <c r="J6" i="1"/>
  <c r="M6" i="1"/>
  <c r="N6" i="1"/>
  <c r="W6" i="1"/>
  <c r="G7" i="1"/>
  <c r="J7" i="1"/>
  <c r="M7" i="1"/>
  <c r="N7" i="1"/>
  <c r="W7" i="1"/>
  <c r="G8" i="1"/>
  <c r="J8" i="1"/>
  <c r="M8" i="1"/>
  <c r="N8" i="1"/>
  <c r="W8" i="1"/>
  <c r="G9" i="1"/>
  <c r="J9" i="1"/>
  <c r="M9" i="1"/>
  <c r="N9" i="1"/>
  <c r="W9" i="1"/>
  <c r="G10" i="1"/>
  <c r="J10" i="1"/>
  <c r="M10" i="1"/>
  <c r="N10" i="1"/>
  <c r="W10" i="1"/>
  <c r="G11" i="1"/>
  <c r="J11" i="1"/>
  <c r="M11" i="1"/>
  <c r="N11" i="1"/>
  <c r="W11" i="1"/>
  <c r="G12" i="1"/>
  <c r="J12" i="1"/>
  <c r="M12" i="1"/>
  <c r="N12" i="1"/>
  <c r="W12" i="1"/>
  <c r="G13" i="1"/>
  <c r="J13" i="1"/>
  <c r="M13" i="1"/>
  <c r="N13" i="1"/>
  <c r="W13" i="1"/>
  <c r="G14" i="1"/>
  <c r="J14" i="1"/>
  <c r="M14" i="1"/>
  <c r="N14" i="1"/>
  <c r="W14" i="1"/>
  <c r="G15" i="1"/>
  <c r="J15" i="1"/>
  <c r="M15" i="1"/>
  <c r="N15" i="1"/>
  <c r="W15" i="1"/>
  <c r="G116" i="1"/>
  <c r="G548" i="1"/>
  <c r="G48" i="1"/>
  <c r="G331" i="1"/>
  <c r="G226" i="1"/>
  <c r="G352" i="1"/>
  <c r="G173" i="1"/>
  <c r="G21" i="1"/>
  <c r="G117" i="1"/>
  <c r="G395" i="1"/>
  <c r="G49" i="1"/>
  <c r="G871" i="1"/>
  <c r="G677" i="1"/>
  <c r="G302" i="1"/>
  <c r="G155" i="1"/>
  <c r="G118" i="1"/>
  <c r="G407" i="1"/>
  <c r="G425" i="1"/>
  <c r="G917" i="1"/>
  <c r="G452" i="1"/>
  <c r="G335" i="1"/>
  <c r="G490" i="1"/>
  <c r="G684" i="1"/>
  <c r="G421" i="1"/>
  <c r="G142" i="1"/>
  <c r="G817" i="1"/>
  <c r="G1243" i="1"/>
  <c r="G273" i="1"/>
  <c r="G67" i="1"/>
  <c r="G907" i="1"/>
  <c r="G1070" i="1"/>
  <c r="G1180" i="1"/>
  <c r="G1037" i="1"/>
  <c r="G227" i="1"/>
  <c r="G390" i="1"/>
  <c r="G1127" i="1"/>
  <c r="G573" i="1"/>
  <c r="G1152" i="1"/>
  <c r="G42" i="1"/>
  <c r="G205" i="1"/>
  <c r="G235" i="1"/>
  <c r="G423" i="1"/>
  <c r="G491" i="1"/>
  <c r="G518" i="1"/>
  <c r="G538" i="1"/>
  <c r="G1141" i="1"/>
  <c r="G55" i="1"/>
  <c r="G230" i="1"/>
  <c r="G56" i="1"/>
  <c r="G537" i="1"/>
  <c r="G722" i="1"/>
  <c r="G1192" i="1"/>
  <c r="G801" i="1"/>
  <c r="G22" i="1"/>
  <c r="G143" i="1"/>
  <c r="G1108" i="1"/>
  <c r="G592" i="1"/>
  <c r="G874" i="1"/>
  <c r="G588" i="1"/>
  <c r="G996" i="1"/>
  <c r="G184" i="1"/>
  <c r="G109" i="1"/>
  <c r="G1156" i="1"/>
  <c r="G1154" i="1"/>
  <c r="G823" i="1"/>
  <c r="G282" i="1"/>
  <c r="G1021" i="1"/>
  <c r="G1233" i="1"/>
  <c r="G110" i="1"/>
  <c r="G555" i="1"/>
  <c r="G924" i="1"/>
  <c r="G1120" i="1"/>
  <c r="G979" i="1"/>
  <c r="G1169" i="1"/>
  <c r="G1135" i="1"/>
  <c r="G1310" i="1"/>
  <c r="G236" i="1"/>
  <c r="G492" i="1"/>
  <c r="G1325" i="1"/>
  <c r="G190" i="1"/>
  <c r="G461" i="1"/>
  <c r="G574" i="1"/>
  <c r="G685" i="1"/>
  <c r="G589" i="1"/>
  <c r="G1023" i="1"/>
  <c r="G237" i="1"/>
  <c r="G473" i="1"/>
  <c r="G144" i="1"/>
  <c r="G50" i="1"/>
  <c r="G1161" i="1"/>
  <c r="G605" i="1"/>
  <c r="G899" i="1"/>
  <c r="G1035" i="1"/>
  <c r="G1030" i="1"/>
  <c r="G241" i="1"/>
  <c r="G1046" i="1"/>
  <c r="G716" i="1"/>
  <c r="G607" i="1"/>
  <c r="G953" i="1"/>
  <c r="G156" i="1"/>
  <c r="G404" i="1"/>
  <c r="G813" i="1"/>
  <c r="G238" i="1"/>
  <c r="G1095" i="1"/>
  <c r="G743" i="1"/>
  <c r="G228" i="1"/>
  <c r="G838" i="1"/>
  <c r="G274" i="1"/>
  <c r="G1050" i="1"/>
  <c r="G925" i="1"/>
  <c r="G967" i="1"/>
  <c r="G934" i="1"/>
  <c r="G1123" i="1"/>
  <c r="G1026" i="1"/>
  <c r="G997" i="1"/>
  <c r="G1262" i="1"/>
  <c r="G902" i="1"/>
  <c r="G1307" i="1"/>
  <c r="G1122" i="1"/>
  <c r="G1005" i="1"/>
  <c r="G111" i="1"/>
  <c r="G192" i="1"/>
  <c r="G413" i="1"/>
  <c r="G1003" i="1"/>
  <c r="G1208" i="1"/>
  <c r="G72" i="1"/>
  <c r="G686" i="1"/>
  <c r="G814" i="1"/>
  <c r="G768" i="1"/>
  <c r="G1283" i="1"/>
  <c r="G122" i="1"/>
  <c r="G987" i="1"/>
  <c r="G1038" i="1"/>
  <c r="G692" i="1"/>
  <c r="G903" i="1"/>
  <c r="G275" i="1"/>
  <c r="G825" i="1"/>
  <c r="G231" i="1"/>
  <c r="G1332" i="1"/>
  <c r="G20" i="1"/>
  <c r="G625" i="1"/>
  <c r="G985" i="1"/>
  <c r="G611" i="1"/>
  <c r="G1076" i="1"/>
  <c r="G180" i="1"/>
  <c r="G1174" i="1"/>
  <c r="G1232" i="1"/>
  <c r="G1071" i="1"/>
  <c r="G336" i="1"/>
  <c r="G174" i="1"/>
  <c r="G739" i="1"/>
  <c r="G1319" i="1"/>
  <c r="G904" i="1"/>
  <c r="G463" i="1"/>
  <c r="G1314" i="1"/>
  <c r="G1219" i="1"/>
  <c r="G747" i="1"/>
  <c r="G619" i="1"/>
  <c r="G556" i="1"/>
  <c r="G1297" i="1"/>
  <c r="G954" i="1"/>
  <c r="G1013" i="1"/>
  <c r="G405" i="1"/>
  <c r="G1183" i="1"/>
  <c r="G949" i="1"/>
  <c r="G606" i="1"/>
  <c r="G245" i="1"/>
  <c r="G687" i="1"/>
  <c r="G980" i="1"/>
  <c r="G829" i="1"/>
  <c r="G1064" i="1"/>
  <c r="G1116" i="1"/>
  <c r="G493" i="1"/>
  <c r="G826" i="1"/>
  <c r="G494" i="1"/>
  <c r="G1328" i="1"/>
  <c r="G1194" i="1"/>
  <c r="G802" i="1"/>
  <c r="G602" i="1"/>
  <c r="G391" i="1"/>
  <c r="G646" i="1"/>
  <c r="G453" i="1"/>
  <c r="G392" i="1"/>
  <c r="G815" i="1"/>
  <c r="G1182" i="1"/>
  <c r="G181" i="1"/>
  <c r="G723" i="1"/>
  <c r="G26" i="1"/>
  <c r="G590" i="1"/>
  <c r="G1144" i="1"/>
  <c r="G1142" i="1"/>
  <c r="G1295" i="1"/>
  <c r="G495" i="1"/>
  <c r="G157" i="1"/>
  <c r="G571" i="1"/>
  <c r="G1089" i="1"/>
  <c r="G1167" i="1"/>
  <c r="G857" i="1"/>
  <c r="G832" i="1"/>
  <c r="G1082" i="1"/>
  <c r="G114" i="1"/>
  <c r="G775" i="1"/>
  <c r="G1292" i="1"/>
  <c r="G533" i="1"/>
  <c r="G872" i="1"/>
  <c r="G1185" i="1"/>
  <c r="G1311" i="1"/>
  <c r="G1237" i="1"/>
  <c r="G66" i="1"/>
  <c r="G524" i="1"/>
  <c r="G1074" i="1"/>
  <c r="G1270" i="1"/>
  <c r="G599" i="1"/>
  <c r="G1008" i="1"/>
  <c r="G300" i="1"/>
  <c r="G1178" i="1"/>
  <c r="G239" i="1"/>
  <c r="G1162" i="1"/>
  <c r="G1020" i="1"/>
  <c r="G966" i="1"/>
  <c r="G559" i="1"/>
  <c r="G1221" i="1"/>
  <c r="G1147" i="1"/>
  <c r="G1077" i="1"/>
  <c r="G643" i="1"/>
  <c r="G376" i="1"/>
  <c r="G224" i="1"/>
  <c r="G269" i="1"/>
  <c r="G1128" i="1"/>
  <c r="G1149" i="1"/>
  <c r="G1296" i="1"/>
  <c r="G970" i="1"/>
  <c r="G1330" i="1"/>
  <c r="G1222" i="1"/>
  <c r="G805" i="1"/>
  <c r="G424" i="1"/>
  <c r="G981" i="1"/>
  <c r="G620" i="1"/>
  <c r="G1009" i="1"/>
  <c r="G993" i="1"/>
  <c r="G1238" i="1"/>
  <c r="G191" i="1"/>
  <c r="G1039" i="1"/>
  <c r="G185" i="1"/>
  <c r="G1203" i="1"/>
  <c r="G595" i="1"/>
  <c r="G1189" i="1"/>
  <c r="G1240" i="1"/>
  <c r="G885" i="1"/>
  <c r="G496" i="1"/>
  <c r="G922" i="1"/>
  <c r="G744" i="1"/>
  <c r="G707" i="1"/>
  <c r="G830" i="1"/>
  <c r="G51" i="1"/>
  <c r="G146" i="1"/>
  <c r="G521" i="1"/>
  <c r="G462" i="1"/>
  <c r="G572" i="1"/>
  <c r="G1339" i="1"/>
  <c r="G1010" i="1"/>
  <c r="G688" i="1"/>
  <c r="G1281" i="1"/>
  <c r="G139" i="1"/>
  <c r="G1081" i="1"/>
  <c r="G1212" i="1"/>
  <c r="G950" i="1"/>
  <c r="G1140" i="1"/>
  <c r="G1047" i="1"/>
  <c r="G617" i="1"/>
  <c r="G766" i="1"/>
  <c r="G1344" i="1"/>
  <c r="G591" i="1"/>
  <c r="G1301" i="1"/>
  <c r="G158" i="1"/>
  <c r="G1101" i="1"/>
  <c r="G945" i="1"/>
  <c r="G1139" i="1"/>
  <c r="G1349" i="1"/>
  <c r="G988" i="1"/>
  <c r="G1266" i="1"/>
  <c r="G1040" i="1"/>
  <c r="G1066" i="1"/>
  <c r="G1269" i="1"/>
  <c r="G798" i="1"/>
  <c r="G647" i="1"/>
  <c r="G1341" i="1"/>
  <c r="G893" i="1"/>
  <c r="G958" i="1"/>
  <c r="G1303" i="1"/>
  <c r="G359" i="1"/>
  <c r="G936" i="1"/>
  <c r="G994" i="1"/>
  <c r="G1229" i="1"/>
  <c r="G1244" i="1"/>
  <c r="G1063" i="1"/>
  <c r="G1305" i="1"/>
  <c r="G422" i="1"/>
  <c r="G1312" i="1"/>
  <c r="G1250" i="1"/>
  <c r="G1280" i="1"/>
  <c r="G878" i="1"/>
  <c r="G964" i="1"/>
  <c r="G1271" i="1"/>
  <c r="G1264" i="1"/>
  <c r="G793" i="1"/>
  <c r="G159" i="1"/>
  <c r="G1171" i="1"/>
  <c r="G1114" i="1"/>
  <c r="G1215" i="1"/>
  <c r="G1083" i="1"/>
  <c r="G1258" i="1"/>
  <c r="G1255" i="1"/>
  <c r="G1236" i="1"/>
  <c r="G1334" i="1"/>
  <c r="G1134" i="1"/>
  <c r="G1246" i="1"/>
  <c r="G200" i="1"/>
  <c r="G974" i="1"/>
  <c r="G803" i="1"/>
  <c r="G1067" i="1"/>
  <c r="G600" i="1"/>
  <c r="G752" i="1"/>
  <c r="G965" i="1"/>
  <c r="G1084" i="1"/>
  <c r="G1259" i="1"/>
  <c r="G1200" i="1"/>
  <c r="G284" i="1"/>
  <c r="G270" i="1"/>
  <c r="G910" i="1"/>
  <c r="G383" i="1"/>
  <c r="G197" i="1"/>
  <c r="G314" i="1"/>
  <c r="G23" i="1"/>
  <c r="G549" i="1"/>
  <c r="G319" i="1"/>
  <c r="G320" i="1"/>
  <c r="G550" i="1"/>
  <c r="G551" i="1"/>
  <c r="G78" i="1"/>
  <c r="G460" i="1"/>
  <c r="G34" i="1"/>
  <c r="G258" i="1"/>
  <c r="G16" i="1"/>
  <c r="G1209" i="1"/>
  <c r="G88" i="1"/>
  <c r="G414" i="1"/>
  <c r="G372" i="1"/>
  <c r="G79" i="1"/>
  <c r="G1210" i="1"/>
  <c r="G340" i="1"/>
  <c r="G24" i="1"/>
  <c r="G108" i="1"/>
  <c r="G513" i="1"/>
  <c r="G176" i="1"/>
  <c r="G250" i="1"/>
  <c r="G253" i="1"/>
  <c r="G80" i="1"/>
  <c r="G292" i="1"/>
  <c r="G384" i="1"/>
  <c r="G187" i="1"/>
  <c r="G254" i="1"/>
  <c r="G266" i="1"/>
  <c r="G385" i="1"/>
  <c r="G386" i="1"/>
  <c r="G415" i="1"/>
  <c r="G375" i="1"/>
  <c r="G328" i="1"/>
  <c r="G656" i="1"/>
  <c r="G287" i="1"/>
  <c r="G387" i="1"/>
  <c r="G416" i="1"/>
  <c r="G938" i="1"/>
  <c r="G400" i="1"/>
  <c r="G362" i="1"/>
  <c r="G198" i="1"/>
  <c r="G153" i="1"/>
  <c r="G216" i="1"/>
  <c r="G565" i="1"/>
  <c r="G134" i="1"/>
  <c r="G177" i="1"/>
  <c r="G315" i="1"/>
  <c r="G280" i="1"/>
  <c r="G70" i="1"/>
  <c r="G762" i="1"/>
  <c r="G31" i="1"/>
  <c r="G523" i="1"/>
  <c r="G293" i="1"/>
  <c r="G288" i="1"/>
  <c r="G1288" i="1"/>
  <c r="G121" i="1"/>
  <c r="G702" i="1"/>
  <c r="G321" i="1"/>
  <c r="G983" i="1"/>
  <c r="G310" i="1"/>
  <c r="G294" i="1"/>
  <c r="G447" i="1"/>
  <c r="G255" i="1"/>
  <c r="G923" i="1"/>
  <c r="G579" i="1"/>
  <c r="G35" i="1"/>
  <c r="G62" i="1"/>
  <c r="G32" i="1"/>
  <c r="G303" i="1"/>
  <c r="G295" i="1"/>
  <c r="G105" i="1"/>
  <c r="G316" i="1"/>
  <c r="G995" i="1"/>
  <c r="G296" i="1"/>
  <c r="G628" i="1"/>
  <c r="G100" i="1"/>
  <c r="G217" i="1"/>
  <c r="G366" i="1"/>
  <c r="G419" i="1"/>
  <c r="G740" i="1"/>
  <c r="G160" i="1"/>
  <c r="G289" i="1"/>
  <c r="G290" i="1"/>
  <c r="G218" i="1"/>
  <c r="G27" i="1"/>
  <c r="G332" i="1"/>
  <c r="G171" i="1"/>
  <c r="G25" i="1"/>
  <c r="G36" i="1"/>
  <c r="G291" i="1"/>
  <c r="G580" i="1"/>
  <c r="G297" i="1"/>
  <c r="G154" i="1"/>
  <c r="G199" i="1"/>
  <c r="G75" i="1"/>
  <c r="G37" i="1"/>
  <c r="G487" i="1"/>
  <c r="G928" i="1"/>
  <c r="G87" i="1"/>
  <c r="G267" i="1"/>
  <c r="G497" i="1"/>
  <c r="G259" i="1"/>
  <c r="G313" i="1"/>
  <c r="G519" i="1"/>
  <c r="G330" i="1"/>
  <c r="G668" i="1"/>
  <c r="G1253" i="1"/>
  <c r="G758" i="1"/>
  <c r="G268" i="1"/>
  <c r="G166" i="1"/>
  <c r="G586" i="1"/>
  <c r="G1211" i="1"/>
  <c r="G773" i="1"/>
  <c r="G271" i="1"/>
  <c r="G831" i="1"/>
  <c r="G182" i="1"/>
  <c r="G786" i="1"/>
  <c r="G17" i="1"/>
  <c r="G333" i="1"/>
  <c r="G298" i="1"/>
  <c r="G334" i="1"/>
  <c r="G257" i="1"/>
  <c r="G186" i="1"/>
  <c r="G905" i="1"/>
  <c r="G499" i="1"/>
  <c r="G1308" i="1"/>
  <c r="G861" i="1"/>
  <c r="G286" i="1"/>
  <c r="G876" i="1"/>
  <c r="G562" i="1"/>
  <c r="G759" i="1"/>
  <c r="G305" i="1"/>
  <c r="G779" i="1"/>
  <c r="G207" i="1"/>
  <c r="G260" i="1"/>
  <c r="G488" i="1"/>
  <c r="G89" i="1"/>
  <c r="G161" i="1"/>
  <c r="G489" i="1"/>
  <c r="G101" i="1"/>
  <c r="G584" i="1"/>
  <c r="G754" i="1"/>
  <c r="G760" i="1"/>
  <c r="G76" i="1"/>
  <c r="G196" i="1"/>
  <c r="G102" i="1"/>
  <c r="G57" i="1"/>
  <c r="G162" i="1"/>
  <c r="G1224" i="1"/>
  <c r="G1096" i="1"/>
  <c r="G1086" i="1"/>
  <c r="G498" i="1"/>
  <c r="G248" i="1"/>
  <c r="G881" i="1"/>
  <c r="G952" i="1"/>
  <c r="G906" i="1"/>
  <c r="G877" i="1"/>
  <c r="G167" i="1"/>
  <c r="G852" i="1"/>
  <c r="G1254" i="1"/>
  <c r="G1014" i="1"/>
  <c r="G969" i="1"/>
  <c r="G514" i="1"/>
  <c r="G1272" i="1"/>
  <c r="G604" i="1"/>
  <c r="G530" i="1"/>
  <c r="G163" i="1"/>
  <c r="G789" i="1"/>
  <c r="G373" i="1"/>
  <c r="G130" i="1"/>
  <c r="G46" i="1"/>
  <c r="G77" i="1"/>
  <c r="G1267" i="1"/>
  <c r="G455" i="1"/>
  <c r="G948" i="1"/>
  <c r="G679" i="1"/>
  <c r="G516" i="1"/>
  <c r="G528" i="1"/>
  <c r="G1340" i="1"/>
  <c r="G1265" i="1"/>
  <c r="G1049" i="1"/>
  <c r="G690" i="1"/>
  <c r="G1165" i="1"/>
  <c r="G1326" i="1"/>
  <c r="G136" i="1"/>
  <c r="G612" i="1"/>
  <c r="G470" i="1"/>
  <c r="G103" i="1"/>
  <c r="G921" i="1"/>
  <c r="G367" i="1"/>
  <c r="G1197" i="1"/>
  <c r="G989" i="1"/>
  <c r="G249" i="1"/>
  <c r="G860" i="1"/>
  <c r="G1099" i="1"/>
  <c r="G975" i="1"/>
  <c r="G882" i="1"/>
  <c r="G1150" i="1"/>
  <c r="G195" i="1"/>
  <c r="G1006" i="1"/>
  <c r="G1214" i="1"/>
  <c r="G178" i="1"/>
  <c r="G327" i="1"/>
  <c r="G1318" i="1"/>
  <c r="G365" i="1"/>
  <c r="G785" i="1"/>
  <c r="G502" i="1"/>
  <c r="G1094" i="1"/>
  <c r="G183" i="1"/>
  <c r="G299" i="1"/>
  <c r="G666" i="1"/>
  <c r="G844" i="1"/>
  <c r="G33" i="1"/>
  <c r="G85" i="1"/>
  <c r="G568" i="1"/>
  <c r="G19" i="1"/>
  <c r="G1104" i="1"/>
  <c r="G30" i="1"/>
  <c r="G229" i="1"/>
  <c r="G262" i="1"/>
  <c r="G43" i="1"/>
  <c r="G54" i="1"/>
  <c r="G520" i="1"/>
  <c r="G82" i="1"/>
  <c r="G94" i="1"/>
  <c r="G951" i="1"/>
  <c r="G64" i="1"/>
  <c r="G189" i="1"/>
  <c r="G148" i="1"/>
  <c r="G73" i="1"/>
  <c r="G188" i="1"/>
  <c r="G639" i="1"/>
  <c r="G360" i="1"/>
  <c r="G59" i="1"/>
  <c r="G1234" i="1"/>
  <c r="G150" i="1"/>
  <c r="G98" i="1"/>
  <c r="G763" i="1"/>
  <c r="G430" i="1"/>
  <c r="G348" i="1"/>
  <c r="G206" i="1"/>
  <c r="G486" i="1"/>
  <c r="G179" i="1"/>
  <c r="G41" i="1"/>
  <c r="G598" i="1"/>
  <c r="G104" i="1"/>
  <c r="G28" i="1"/>
  <c r="G265" i="1"/>
  <c r="G583" i="1"/>
  <c r="G351" i="1"/>
  <c r="G90" i="1"/>
  <c r="G357" i="1"/>
  <c r="G504" i="1"/>
  <c r="G194" i="1"/>
  <c r="G1110" i="1"/>
  <c r="G311" i="1"/>
  <c r="G582" i="1"/>
  <c r="G1143" i="1"/>
  <c r="G364" i="1"/>
  <c r="G761" i="1"/>
  <c r="G44" i="1"/>
  <c r="G420" i="1"/>
  <c r="G411" i="1"/>
  <c r="G535" i="1"/>
  <c r="G432" i="1"/>
  <c r="G141" i="1"/>
  <c r="G92" i="1"/>
  <c r="G40" i="1"/>
  <c r="G483" i="1"/>
  <c r="G149" i="1"/>
  <c r="G794" i="1"/>
  <c r="G151" i="1"/>
  <c r="G926" i="1"/>
  <c r="G208" i="1"/>
  <c r="G214" i="1"/>
  <c r="G97" i="1"/>
  <c r="G658" i="1"/>
  <c r="G522" i="1"/>
  <c r="G86" i="1"/>
  <c r="G790" i="1"/>
  <c r="G889" i="1"/>
  <c r="G145" i="1"/>
  <c r="G484" i="1"/>
  <c r="G721" i="1"/>
  <c r="G433" i="1"/>
  <c r="G448" i="1"/>
  <c r="G47" i="1"/>
  <c r="G246" i="1"/>
  <c r="G699" i="1"/>
  <c r="G697" i="1"/>
  <c r="G388" i="1"/>
  <c r="G353" i="1"/>
  <c r="G29" i="1"/>
  <c r="G501" i="1"/>
  <c r="G635" i="1"/>
  <c r="G678" i="1"/>
  <c r="G418" i="1"/>
  <c r="G301" i="1"/>
  <c r="G96" i="1"/>
  <c r="G895" i="1"/>
  <c r="G630" i="1"/>
  <c r="G132" i="1"/>
  <c r="G81" i="1"/>
  <c r="G324" i="1"/>
  <c r="G61" i="1"/>
  <c r="G233" i="1"/>
  <c r="G18" i="1"/>
  <c r="G53" i="1"/>
  <c r="G106" i="1"/>
  <c r="G203" i="1"/>
  <c r="G168" i="1"/>
  <c r="G563" i="1"/>
  <c r="G608" i="1"/>
  <c r="G256" i="1"/>
  <c r="G753" i="1"/>
  <c r="G83" i="1"/>
  <c r="G641" i="1"/>
  <c r="G221" i="1"/>
  <c r="G91" i="1"/>
  <c r="G39" i="1"/>
  <c r="G576" i="1"/>
  <c r="G277" i="1"/>
  <c r="G485" i="1"/>
  <c r="G1033" i="1"/>
  <c r="G961" i="1"/>
  <c r="G1168" i="1"/>
  <c r="G529" i="1"/>
  <c r="G58" i="1"/>
  <c r="G851" i="1"/>
  <c r="G342" i="1"/>
  <c r="G356" i="1"/>
  <c r="G123" i="1"/>
  <c r="G1068" i="1"/>
  <c r="G276" i="1"/>
  <c r="G778" i="1"/>
  <c r="G172" i="1"/>
  <c r="G475" i="1"/>
  <c r="G554" i="1"/>
  <c r="G74" i="1"/>
  <c r="G788" i="1"/>
  <c r="G1078" i="1"/>
  <c r="G219" i="1"/>
  <c r="G676" i="1"/>
  <c r="G809" i="1"/>
  <c r="G202" i="1"/>
  <c r="G63" i="1"/>
  <c r="G642" i="1"/>
  <c r="G937" i="1"/>
  <c r="G531" i="1"/>
  <c r="G587" i="1"/>
  <c r="G919" i="1"/>
  <c r="G898" i="1"/>
  <c r="G853" i="1"/>
  <c r="G1055" i="1"/>
  <c r="G204" i="1"/>
  <c r="G343" i="1"/>
  <c r="G542" i="1"/>
  <c r="G812" i="1"/>
  <c r="G213" i="1"/>
  <c r="G1017" i="1"/>
  <c r="G613" i="1"/>
  <c r="G1223" i="1"/>
  <c r="G363" i="1"/>
  <c r="G962" i="1"/>
  <c r="G355" i="1"/>
  <c r="G71" i="1"/>
  <c r="G369" i="1"/>
  <c r="G782" i="1"/>
  <c r="G215" i="1"/>
  <c r="G681" i="1"/>
  <c r="G68" i="1"/>
  <c r="G278" i="1"/>
  <c r="G884" i="1"/>
  <c r="G438" i="1"/>
  <c r="G201" i="1"/>
  <c r="G1218" i="1"/>
  <c r="G244" i="1"/>
  <c r="G281" i="1"/>
  <c r="G446" i="1"/>
  <c r="G220" i="1"/>
  <c r="G126" i="1"/>
  <c r="G839" i="1"/>
  <c r="G309" i="1"/>
  <c r="G927" i="1"/>
  <c r="G1172" i="1"/>
  <c r="G481" i="1"/>
  <c r="G52" i="1"/>
  <c r="G1004" i="1"/>
  <c r="G323" i="1"/>
  <c r="G506" i="1"/>
  <c r="G1052" i="1"/>
  <c r="G99" i="1"/>
  <c r="G601" i="1"/>
  <c r="G1011" i="1"/>
  <c r="G225" i="1"/>
  <c r="G147" i="1"/>
  <c r="G618" i="1"/>
  <c r="G251" i="1"/>
  <c r="G279" i="1"/>
  <c r="G566" i="1"/>
  <c r="G210" i="1"/>
  <c r="G170" i="1"/>
  <c r="G440" i="1"/>
  <c r="G471" i="1"/>
  <c r="G322" i="1"/>
  <c r="G603" i="1"/>
  <c r="G541" i="1"/>
  <c r="G304" i="1"/>
  <c r="G165" i="1"/>
  <c r="G381" i="1"/>
  <c r="G849" i="1"/>
  <c r="G845" i="1"/>
  <c r="G1181" i="1"/>
  <c r="G942" i="1"/>
  <c r="G569" i="1"/>
  <c r="G757" i="1"/>
  <c r="G1278" i="1"/>
  <c r="G127" i="1"/>
  <c r="G449" i="1"/>
  <c r="G512" i="1"/>
  <c r="G706" i="1"/>
  <c r="G434" i="1"/>
  <c r="G664" i="1"/>
  <c r="G663" i="1"/>
  <c r="G526" i="1"/>
  <c r="G854" i="1"/>
  <c r="G1106" i="1"/>
  <c r="G1018" i="1"/>
  <c r="G474" i="1"/>
  <c r="G638" i="1"/>
  <c r="G1176" i="1"/>
  <c r="G507" i="1"/>
  <c r="G660" i="1"/>
  <c r="G410" i="1"/>
  <c r="G648" i="1"/>
  <c r="G689" i="1"/>
  <c r="G1316" i="1"/>
  <c r="G914" i="1"/>
  <c r="G263" i="1"/>
  <c r="G252" i="1"/>
  <c r="G756" i="1"/>
  <c r="G393" i="1"/>
  <c r="G451" i="1"/>
  <c r="G792" i="1"/>
  <c r="G869" i="1"/>
  <c r="G561" i="1"/>
  <c r="G653" i="1"/>
  <c r="G120" i="1"/>
  <c r="G644" i="1"/>
  <c r="G396" i="1"/>
  <c r="G597" i="1"/>
  <c r="G464" i="1"/>
  <c r="G978" i="1"/>
  <c r="G909" i="1"/>
  <c r="G796" i="1"/>
  <c r="G833" i="1"/>
  <c r="G459" i="1"/>
  <c r="G621" i="1"/>
  <c r="G435" i="1"/>
  <c r="G457" i="1"/>
  <c r="G1088" i="1"/>
  <c r="G137" i="1"/>
  <c r="G741" i="1"/>
  <c r="G1177" i="1"/>
  <c r="G472" i="1"/>
  <c r="G693" i="1"/>
  <c r="G581" i="1"/>
  <c r="G870" i="1"/>
  <c r="G777" i="1"/>
  <c r="G131" i="1"/>
  <c r="G698" i="1"/>
  <c r="G65" i="1"/>
  <c r="G1146" i="1"/>
  <c r="G113" i="1"/>
  <c r="G525" i="1"/>
  <c r="G406" i="1"/>
  <c r="G317" i="1"/>
  <c r="G736" i="1"/>
  <c r="G1121" i="1"/>
  <c r="G443" i="1"/>
  <c r="G834" i="1"/>
  <c r="G479" i="1"/>
  <c r="G341" i="1"/>
  <c r="G458" i="1"/>
  <c r="G797" i="1"/>
  <c r="G640" i="1"/>
  <c r="G69" i="1"/>
  <c r="G1054" i="1"/>
  <c r="G891" i="1"/>
  <c r="G715" i="1"/>
  <c r="G1286" i="1"/>
  <c r="G124" i="1"/>
  <c r="G655" i="1"/>
  <c r="G242" i="1"/>
  <c r="G867" i="1"/>
  <c r="G1160" i="1"/>
  <c r="G990" i="1"/>
  <c r="G401" i="1"/>
  <c r="G816" i="1"/>
  <c r="G175" i="1"/>
  <c r="G808" i="1"/>
  <c r="G1107" i="1"/>
  <c r="G750" i="1"/>
  <c r="G623" i="1"/>
  <c r="G1163" i="1"/>
  <c r="G532" i="1"/>
  <c r="G700" i="1"/>
  <c r="G1031" i="1"/>
  <c r="G848" i="1"/>
  <c r="G417" i="1"/>
  <c r="G711" i="1"/>
  <c r="G445" i="1"/>
  <c r="G456" i="1"/>
  <c r="G382" i="1"/>
  <c r="G431" i="1"/>
  <c r="G212" i="1"/>
  <c r="G329" i="1"/>
  <c r="G534" i="1"/>
  <c r="G374" i="1"/>
  <c r="G264" i="1"/>
  <c r="G827" i="1"/>
  <c r="G557" i="1"/>
  <c r="G645" i="1"/>
  <c r="G765" i="1"/>
  <c r="G725" i="1"/>
  <c r="G45" i="1"/>
  <c r="G1285" i="1"/>
  <c r="G837" i="1"/>
  <c r="G661" i="1"/>
  <c r="G594" i="1"/>
  <c r="G466" i="1"/>
  <c r="G864" i="1"/>
  <c r="G842" i="1"/>
  <c r="G1103" i="1"/>
  <c r="G818" i="1"/>
  <c r="G755" i="1"/>
  <c r="G622" i="1"/>
  <c r="G941" i="1"/>
  <c r="G682" i="1"/>
  <c r="G247" i="1"/>
  <c r="G389" i="1"/>
  <c r="G337" i="1"/>
  <c r="G804" i="1"/>
  <c r="G859" i="1"/>
  <c r="G631" i="1"/>
  <c r="G1166" i="1"/>
  <c r="G908" i="1"/>
  <c r="G675" i="1"/>
  <c r="G570" i="1"/>
  <c r="G738" i="1"/>
  <c r="G847" i="1"/>
  <c r="G670" i="1"/>
  <c r="G888" i="1"/>
  <c r="G972" i="1"/>
  <c r="G1190" i="1"/>
  <c r="G60" i="1"/>
  <c r="G1164" i="1"/>
  <c r="G959" i="1"/>
  <c r="G223" i="1"/>
  <c r="G38" i="1"/>
  <c r="G397" i="1"/>
  <c r="G306" i="1"/>
  <c r="G746" i="1"/>
  <c r="G892" i="1"/>
  <c r="G112" i="1"/>
  <c r="G164" i="1"/>
  <c r="G835" i="1"/>
  <c r="G84" i="1"/>
  <c r="G95" i="1"/>
  <c r="G345" i="1"/>
  <c r="G674" i="1"/>
  <c r="G378" i="1"/>
  <c r="G567" i="1"/>
  <c r="G243" i="1"/>
  <c r="G610" i="1"/>
  <c r="G428" i="1"/>
  <c r="G800" i="1"/>
  <c r="G232" i="1"/>
  <c r="G261" i="1"/>
  <c r="G380" i="1"/>
  <c r="G615" i="1"/>
  <c r="G115" i="1"/>
  <c r="G240" i="1"/>
  <c r="G125" i="1"/>
  <c r="G1041" i="1"/>
  <c r="G1019" i="1"/>
  <c r="G1217" i="1"/>
  <c r="G138" i="1"/>
  <c r="G540" i="1"/>
  <c r="G169" i="1"/>
  <c r="G1260" i="1"/>
  <c r="G649" i="1"/>
  <c r="G133" i="1"/>
  <c r="G326" i="1"/>
  <c r="G1079" i="1"/>
  <c r="G1069" i="1"/>
  <c r="G671" i="1"/>
  <c r="G749" i="1"/>
  <c r="G821" i="1"/>
  <c r="G370" i="1"/>
  <c r="G129" i="1"/>
  <c r="G476" i="1"/>
  <c r="G806" i="1"/>
  <c r="G855" i="1"/>
  <c r="G222" i="1"/>
  <c r="G787" i="1"/>
  <c r="G1322" i="1"/>
  <c r="G1268" i="1"/>
  <c r="G128" i="1"/>
  <c r="G408" i="1"/>
  <c r="G1204" i="1"/>
  <c r="G346" i="1"/>
  <c r="G1119" i="1"/>
  <c r="G107" i="1"/>
  <c r="G774" i="1"/>
  <c r="G1002" i="1"/>
  <c r="G1289" i="1"/>
  <c r="G211" i="1"/>
  <c r="G338" i="1"/>
  <c r="G140" i="1"/>
  <c r="G368" i="1"/>
  <c r="G546" i="1"/>
  <c r="G932" i="1"/>
  <c r="G379" i="1"/>
  <c r="G344" i="1"/>
  <c r="G1337" i="1"/>
  <c r="G480" i="1"/>
  <c r="G930" i="1"/>
  <c r="G436" i="1"/>
  <c r="G879" i="1"/>
  <c r="G285" i="1"/>
  <c r="G283" i="1"/>
  <c r="G1045" i="1"/>
  <c r="G935" i="1"/>
  <c r="G152" i="1"/>
  <c r="G318" i="1"/>
  <c r="G912" i="1"/>
  <c r="G467" i="1"/>
  <c r="G650" i="1"/>
  <c r="G764" i="1"/>
  <c r="G1058" i="1"/>
  <c r="G1090" i="1"/>
  <c r="G308" i="1"/>
  <c r="G1113" i="1"/>
  <c r="G349" i="1"/>
  <c r="G799" i="1"/>
  <c r="G850" i="1"/>
  <c r="G510" i="1"/>
  <c r="G1277" i="1"/>
  <c r="G956" i="1"/>
  <c r="G209" i="1"/>
  <c r="G735" i="1"/>
  <c r="G703" i="1"/>
  <c r="G1329" i="1"/>
  <c r="G1225" i="1"/>
  <c r="G1024" i="1"/>
  <c r="G361" i="1"/>
  <c r="G1321" i="1"/>
  <c r="G708" i="1"/>
  <c r="G1059" i="1"/>
  <c r="G409" i="1"/>
  <c r="G1196" i="1"/>
  <c r="G709" i="1"/>
  <c r="G731" i="1"/>
  <c r="G454" i="1"/>
  <c r="G399" i="1"/>
  <c r="G119" i="1"/>
  <c r="G429" i="1"/>
  <c r="G1007" i="1"/>
  <c r="G272" i="1"/>
  <c r="G1158" i="1"/>
  <c r="G1051" i="1"/>
  <c r="G135" i="1"/>
  <c r="G616" i="1"/>
  <c r="G1346" i="1"/>
  <c r="G402" i="1"/>
  <c r="G946" i="1"/>
  <c r="G312" i="1"/>
  <c r="G1118" i="1"/>
  <c r="G517" i="1"/>
  <c r="G394" i="1"/>
  <c r="G93" i="1"/>
  <c r="G960" i="1"/>
  <c r="G652" i="1"/>
  <c r="G1157" i="1"/>
  <c r="G694" i="1"/>
  <c r="G358" i="1"/>
  <c r="G955" i="1"/>
  <c r="G944" i="1"/>
  <c r="G1263" i="1"/>
  <c r="G193" i="1"/>
  <c r="G527" i="1"/>
  <c r="G442" i="1"/>
  <c r="G1027" i="1"/>
  <c r="G1061" i="1"/>
  <c r="G705" i="1"/>
  <c r="G1241" i="1"/>
  <c r="G371" i="1"/>
  <c r="G795" i="1"/>
  <c r="G1000" i="1"/>
  <c r="G1057" i="1"/>
  <c r="G1274" i="1"/>
  <c r="G931" i="1"/>
  <c r="G354" i="1"/>
  <c r="G772" i="1"/>
  <c r="G810" i="1"/>
  <c r="G968" i="1"/>
  <c r="G1198" i="1"/>
  <c r="G1015" i="1"/>
  <c r="G719" i="1"/>
  <c r="G783" i="1"/>
  <c r="G482" i="1"/>
  <c r="G727" i="1"/>
  <c r="G1205" i="1"/>
  <c r="G873" i="1"/>
  <c r="G500" i="1"/>
  <c r="G1126" i="1"/>
  <c r="G503" i="1"/>
  <c r="G729" i="1"/>
  <c r="G437" i="1"/>
  <c r="G1302" i="1"/>
  <c r="G665" i="1"/>
  <c r="G896" i="1"/>
  <c r="G918" i="1"/>
  <c r="G875" i="1"/>
  <c r="G403" i="1"/>
  <c r="G637" i="1"/>
  <c r="G1042" i="1"/>
  <c r="G672" i="1"/>
  <c r="G439" i="1"/>
  <c r="G1304" i="1"/>
  <c r="G691" i="1"/>
  <c r="G887" i="1"/>
  <c r="G819" i="1"/>
  <c r="G508" i="1"/>
  <c r="G469" i="1"/>
  <c r="G1132" i="1"/>
  <c r="G1053" i="1"/>
  <c r="G992" i="1"/>
  <c r="G883" i="1"/>
  <c r="G939" i="1"/>
  <c r="G412" i="1"/>
  <c r="G515" i="1"/>
  <c r="G558" i="1"/>
  <c r="G1191" i="1"/>
  <c r="G477" i="1"/>
  <c r="G307" i="1"/>
  <c r="G1300" i="1"/>
  <c r="G933" i="1"/>
  <c r="G807" i="1"/>
  <c r="G1220" i="1"/>
  <c r="G657" i="1"/>
  <c r="G1036" i="1"/>
  <c r="G714" i="1"/>
  <c r="G1342" i="1"/>
  <c r="G695" i="1"/>
  <c r="G982" i="1"/>
  <c r="G811" i="1"/>
  <c r="G1320" i="1"/>
  <c r="G822" i="1"/>
  <c r="G886" i="1"/>
  <c r="G1151" i="1"/>
  <c r="G1044" i="1"/>
  <c r="G577" i="1"/>
  <c r="G728" i="1"/>
  <c r="G1109" i="1"/>
  <c r="G920" i="1"/>
  <c r="G1333" i="1"/>
  <c r="G1091" i="1"/>
  <c r="G1287" i="1"/>
  <c r="G894" i="1"/>
  <c r="G632" i="1"/>
  <c r="G900" i="1"/>
  <c r="G1313" i="1"/>
  <c r="G784" i="1"/>
  <c r="G957" i="1"/>
  <c r="G509" i="1"/>
  <c r="G398" i="1"/>
  <c r="G984" i="1"/>
  <c r="G1350" i="1"/>
  <c r="G536" i="1"/>
  <c r="G339" i="1"/>
  <c r="G971" i="1"/>
  <c r="G737" i="1"/>
  <c r="G1111" i="1"/>
  <c r="G748" i="1"/>
  <c r="G444" i="1"/>
  <c r="G976" i="1"/>
  <c r="G865" i="1"/>
  <c r="G627" i="1"/>
  <c r="G1153" i="1"/>
  <c r="G1213" i="1"/>
  <c r="G505" i="1"/>
  <c r="G1097" i="1"/>
  <c r="G1187" i="1"/>
  <c r="G1073" i="1"/>
  <c r="G730" i="1"/>
  <c r="G544" i="1"/>
  <c r="G1075" i="1"/>
  <c r="G704" i="1"/>
  <c r="G560" i="1"/>
  <c r="G836" i="1"/>
  <c r="G1179" i="1"/>
  <c r="G1043" i="1"/>
  <c r="G680" i="1"/>
  <c r="G1202" i="1"/>
  <c r="G1242" i="1"/>
  <c r="G901" i="1"/>
  <c r="G1072" i="1"/>
  <c r="G1060" i="1"/>
  <c r="G724" i="1"/>
  <c r="G767" i="1"/>
  <c r="G1235" i="1"/>
  <c r="G1159" i="1"/>
  <c r="G468" i="1"/>
  <c r="G1352" i="1"/>
  <c r="G683" i="1"/>
  <c r="G1195" i="1"/>
  <c r="G1249" i="1"/>
  <c r="G1199" i="1"/>
  <c r="G1129" i="1"/>
  <c r="G539" i="1"/>
  <c r="G1338" i="1"/>
  <c r="G347" i="1"/>
  <c r="G624" i="1"/>
  <c r="G1025" i="1"/>
  <c r="G1115" i="1"/>
  <c r="G1293" i="1"/>
  <c r="G1345" i="1"/>
  <c r="G1062" i="1"/>
  <c r="G575" i="1"/>
  <c r="G633" i="1"/>
  <c r="G1247" i="1"/>
  <c r="G791" i="1"/>
  <c r="G1056" i="1"/>
  <c r="G669" i="1"/>
  <c r="G511" i="1"/>
  <c r="G1275" i="1"/>
  <c r="G578" i="1"/>
  <c r="G1186" i="1"/>
  <c r="G696" i="1"/>
  <c r="G673" i="1"/>
  <c r="G651" i="1"/>
  <c r="G553" i="1"/>
  <c r="G1309" i="1"/>
  <c r="G1351" i="1"/>
  <c r="G654" i="1"/>
  <c r="G1112" i="1"/>
  <c r="G1170" i="1"/>
  <c r="G1188" i="1"/>
  <c r="G843" i="1"/>
  <c r="G1327" i="1"/>
  <c r="G1193" i="1"/>
  <c r="G1136" i="1"/>
  <c r="G325" i="1"/>
  <c r="G1279" i="1"/>
  <c r="G1227" i="1"/>
  <c r="G426" i="1"/>
  <c r="G585" i="1"/>
  <c r="G1105" i="1"/>
  <c r="G1048" i="1"/>
  <c r="G441" i="1"/>
  <c r="G1130" i="1"/>
  <c r="G897" i="1"/>
  <c r="G733" i="1"/>
  <c r="G701" i="1"/>
  <c r="G1117" i="1"/>
  <c r="G880" i="1"/>
  <c r="G1276" i="1"/>
  <c r="G626" i="1"/>
  <c r="G1175" i="1"/>
  <c r="G1131" i="1"/>
  <c r="G866" i="1"/>
  <c r="G1029" i="1"/>
  <c r="G427" i="1"/>
  <c r="G662" i="1"/>
  <c r="G1251" i="1"/>
  <c r="G745" i="1"/>
  <c r="G911" i="1"/>
  <c r="G350" i="1"/>
  <c r="G1323" i="1"/>
  <c r="G943" i="1"/>
  <c r="G1331" i="1"/>
  <c r="G1284" i="1"/>
  <c r="G659" i="1"/>
  <c r="G863" i="1"/>
  <c r="G1125" i="1"/>
  <c r="G770" i="1"/>
  <c r="G450" i="1"/>
  <c r="G780" i="1"/>
  <c r="G776" i="1"/>
  <c r="G771" i="1"/>
  <c r="G1343" i="1"/>
  <c r="G1256" i="1"/>
  <c r="G769" i="1"/>
  <c r="G1184" i="1"/>
  <c r="G1257" i="1"/>
  <c r="G1098" i="1"/>
  <c r="G1085" i="1"/>
  <c r="G1298" i="1"/>
  <c r="G947" i="1"/>
  <c r="G1290" i="1"/>
  <c r="G545" i="1"/>
  <c r="G781" i="1"/>
  <c r="G973" i="1"/>
  <c r="G1124" i="1"/>
  <c r="G977" i="1"/>
  <c r="G713" i="1"/>
  <c r="G1102" i="1"/>
  <c r="G999" i="1"/>
  <c r="G1347" i="1"/>
  <c r="G862" i="1"/>
  <c r="G1065" i="1"/>
  <c r="G614" i="1"/>
  <c r="G1294" i="1"/>
  <c r="G1016" i="1"/>
  <c r="G913" i="1"/>
  <c r="G564" i="1"/>
  <c r="G916" i="1"/>
  <c r="G1034" i="1"/>
  <c r="G1206" i="1"/>
  <c r="G1324" i="1"/>
  <c r="G478" i="1"/>
  <c r="G720" i="1"/>
  <c r="G742" i="1"/>
  <c r="G1138" i="1"/>
  <c r="G1216" i="1"/>
  <c r="G940" i="1"/>
  <c r="G547" i="1"/>
  <c r="G991" i="1"/>
  <c r="G998" i="1"/>
  <c r="G1230" i="1"/>
  <c r="G1291" i="1"/>
  <c r="G820" i="1"/>
  <c r="G1299" i="1"/>
  <c r="G890" i="1"/>
  <c r="G858" i="1"/>
  <c r="G840" i="1"/>
  <c r="G629" i="1"/>
  <c r="G929" i="1"/>
  <c r="G710" i="1"/>
  <c r="G1201" i="1"/>
  <c r="G726" i="1"/>
  <c r="G1248" i="1"/>
  <c r="G1273" i="1"/>
  <c r="G718" i="1"/>
  <c r="G856" i="1"/>
  <c r="G734" i="1"/>
  <c r="G634" i="1"/>
  <c r="G1092" i="1"/>
  <c r="G377" i="1"/>
  <c r="G596" i="1"/>
  <c r="G1001" i="1"/>
  <c r="G1207" i="1"/>
  <c r="G1173" i="1"/>
  <c r="G1087" i="1"/>
  <c r="G667" i="1"/>
  <c r="G1226" i="1"/>
  <c r="G751" i="1"/>
  <c r="G1252" i="1"/>
  <c r="G1145" i="1"/>
  <c r="G1282" i="1"/>
  <c r="G1100" i="1"/>
  <c r="G1261" i="1"/>
  <c r="G732" i="1"/>
  <c r="G1093" i="1"/>
  <c r="G841" i="1"/>
  <c r="G552" i="1"/>
  <c r="G1137" i="1"/>
  <c r="G1080" i="1"/>
  <c r="G1012" i="1"/>
  <c r="G1028" i="1"/>
  <c r="G1317" i="1"/>
  <c r="G465" i="1"/>
  <c r="G712" i="1"/>
  <c r="G636" i="1"/>
  <c r="G986" i="1"/>
  <c r="G963" i="1"/>
  <c r="G824" i="1"/>
  <c r="G1245" i="1"/>
  <c r="G828" i="1"/>
  <c r="G1231" i="1"/>
  <c r="G1315" i="1"/>
  <c r="G915" i="1"/>
  <c r="G1155" i="1"/>
  <c r="G1335" i="1"/>
  <c r="G1306" i="1"/>
  <c r="G609" i="1"/>
  <c r="G1228" i="1"/>
  <c r="G1239" i="1"/>
  <c r="G868" i="1"/>
  <c r="G1022" i="1"/>
  <c r="G1336" i="1"/>
  <c r="G846" i="1"/>
  <c r="G1133" i="1"/>
  <c r="G1348" i="1"/>
  <c r="G1032" i="1"/>
  <c r="G717" i="1"/>
  <c r="G1148" i="1"/>
  <c r="G543" i="1"/>
  <c r="G593" i="1"/>
  <c r="G234" i="1"/>
  <c r="M116" i="1"/>
  <c r="M548" i="1"/>
  <c r="M48" i="1"/>
  <c r="M331" i="1"/>
  <c r="M226" i="1"/>
  <c r="M352" i="1"/>
  <c r="M173" i="1"/>
  <c r="M21" i="1"/>
  <c r="M117" i="1"/>
  <c r="M395" i="1"/>
  <c r="M49" i="1"/>
  <c r="M871" i="1"/>
  <c r="M677" i="1"/>
  <c r="M302" i="1"/>
  <c r="M155" i="1"/>
  <c r="M118" i="1"/>
  <c r="M407" i="1"/>
  <c r="M425" i="1"/>
  <c r="M917" i="1"/>
  <c r="M452" i="1"/>
  <c r="M335" i="1"/>
  <c r="M490" i="1"/>
  <c r="M684" i="1"/>
  <c r="M421" i="1"/>
  <c r="M142" i="1"/>
  <c r="M817" i="1"/>
  <c r="M1243" i="1"/>
  <c r="M273" i="1"/>
  <c r="M67" i="1"/>
  <c r="M907" i="1"/>
  <c r="M1070" i="1"/>
  <c r="M1180" i="1"/>
  <c r="M1037" i="1"/>
  <c r="M227" i="1"/>
  <c r="M390" i="1"/>
  <c r="M1127" i="1"/>
  <c r="M573" i="1"/>
  <c r="M1152" i="1"/>
  <c r="M42" i="1"/>
  <c r="M205" i="1"/>
  <c r="M235" i="1"/>
  <c r="M423" i="1"/>
  <c r="M491" i="1"/>
  <c r="M518" i="1"/>
  <c r="M538" i="1"/>
  <c r="M1141" i="1"/>
  <c r="M55" i="1"/>
  <c r="M230" i="1"/>
  <c r="M56" i="1"/>
  <c r="M537" i="1"/>
  <c r="M722" i="1"/>
  <c r="M1192" i="1"/>
  <c r="M801" i="1"/>
  <c r="M22" i="1"/>
  <c r="M143" i="1"/>
  <c r="M1108" i="1"/>
  <c r="M592" i="1"/>
  <c r="M874" i="1"/>
  <c r="M588" i="1"/>
  <c r="M996" i="1"/>
  <c r="M184" i="1"/>
  <c r="M109" i="1"/>
  <c r="M1156" i="1"/>
  <c r="M1154" i="1"/>
  <c r="M823" i="1"/>
  <c r="M282" i="1"/>
  <c r="M1021" i="1"/>
  <c r="M1233" i="1"/>
  <c r="M110" i="1"/>
  <c r="M555" i="1"/>
  <c r="M924" i="1"/>
  <c r="M1120" i="1"/>
  <c r="M979" i="1"/>
  <c r="M1169" i="1"/>
  <c r="M1135" i="1"/>
  <c r="M1310" i="1"/>
  <c r="M236" i="1"/>
  <c r="M492" i="1"/>
  <c r="M1325" i="1"/>
  <c r="M190" i="1"/>
  <c r="M461" i="1"/>
  <c r="M574" i="1"/>
  <c r="M685" i="1"/>
  <c r="M589" i="1"/>
  <c r="M1023" i="1"/>
  <c r="M237" i="1"/>
  <c r="M473" i="1"/>
  <c r="M144" i="1"/>
  <c r="M50" i="1"/>
  <c r="M1161" i="1"/>
  <c r="M605" i="1"/>
  <c r="M899" i="1"/>
  <c r="M1035" i="1"/>
  <c r="M1030" i="1"/>
  <c r="M241" i="1"/>
  <c r="M1046" i="1"/>
  <c r="M716" i="1"/>
  <c r="M607" i="1"/>
  <c r="M953" i="1"/>
  <c r="M156" i="1"/>
  <c r="M404" i="1"/>
  <c r="M813" i="1"/>
  <c r="M238" i="1"/>
  <c r="M1095" i="1"/>
  <c r="M743" i="1"/>
  <c r="M228" i="1"/>
  <c r="M838" i="1"/>
  <c r="M274" i="1"/>
  <c r="M1050" i="1"/>
  <c r="M925" i="1"/>
  <c r="M967" i="1"/>
  <c r="M934" i="1"/>
  <c r="M1123" i="1"/>
  <c r="M1026" i="1"/>
  <c r="M997" i="1"/>
  <c r="M1262" i="1"/>
  <c r="M902" i="1"/>
  <c r="M1307" i="1"/>
  <c r="M1122" i="1"/>
  <c r="M1005" i="1"/>
  <c r="M111" i="1"/>
  <c r="M192" i="1"/>
  <c r="M413" i="1"/>
  <c r="M1003" i="1"/>
  <c r="M1208" i="1"/>
  <c r="M72" i="1"/>
  <c r="M686" i="1"/>
  <c r="M814" i="1"/>
  <c r="M768" i="1"/>
  <c r="M1283" i="1"/>
  <c r="M122" i="1"/>
  <c r="M987" i="1"/>
  <c r="M1038" i="1"/>
  <c r="M692" i="1"/>
  <c r="M903" i="1"/>
  <c r="M275" i="1"/>
  <c r="M825" i="1"/>
  <c r="M231" i="1"/>
  <c r="M1332" i="1"/>
  <c r="M20" i="1"/>
  <c r="M625" i="1"/>
  <c r="M985" i="1"/>
  <c r="M611" i="1"/>
  <c r="M1076" i="1"/>
  <c r="M180" i="1"/>
  <c r="M1174" i="1"/>
  <c r="M1232" i="1"/>
  <c r="M1071" i="1"/>
  <c r="M336" i="1"/>
  <c r="M174" i="1"/>
  <c r="M739" i="1"/>
  <c r="M1319" i="1"/>
  <c r="M904" i="1"/>
  <c r="M463" i="1"/>
  <c r="M1314" i="1"/>
  <c r="M1219" i="1"/>
  <c r="M747" i="1"/>
  <c r="M619" i="1"/>
  <c r="M556" i="1"/>
  <c r="M1297" i="1"/>
  <c r="M954" i="1"/>
  <c r="M1013" i="1"/>
  <c r="M405" i="1"/>
  <c r="M1183" i="1"/>
  <c r="M949" i="1"/>
  <c r="M606" i="1"/>
  <c r="M245" i="1"/>
  <c r="M687" i="1"/>
  <c r="M980" i="1"/>
  <c r="M829" i="1"/>
  <c r="M1064" i="1"/>
  <c r="M1116" i="1"/>
  <c r="M493" i="1"/>
  <c r="M826" i="1"/>
  <c r="M494" i="1"/>
  <c r="M1328" i="1"/>
  <c r="M1194" i="1"/>
  <c r="M802" i="1"/>
  <c r="M602" i="1"/>
  <c r="M391" i="1"/>
  <c r="M646" i="1"/>
  <c r="M453" i="1"/>
  <c r="M392" i="1"/>
  <c r="M815" i="1"/>
  <c r="M1182" i="1"/>
  <c r="M181" i="1"/>
  <c r="M723" i="1"/>
  <c r="M26" i="1"/>
  <c r="M590" i="1"/>
  <c r="M1144" i="1"/>
  <c r="M1142" i="1"/>
  <c r="M1295" i="1"/>
  <c r="M495" i="1"/>
  <c r="M157" i="1"/>
  <c r="M571" i="1"/>
  <c r="M1089" i="1"/>
  <c r="M1167" i="1"/>
  <c r="M857" i="1"/>
  <c r="M832" i="1"/>
  <c r="M1082" i="1"/>
  <c r="M114" i="1"/>
  <c r="M775" i="1"/>
  <c r="M1292" i="1"/>
  <c r="M533" i="1"/>
  <c r="M872" i="1"/>
  <c r="M1185" i="1"/>
  <c r="M1311" i="1"/>
  <c r="M1237" i="1"/>
  <c r="M66" i="1"/>
  <c r="M524" i="1"/>
  <c r="M1074" i="1"/>
  <c r="M1270" i="1"/>
  <c r="M599" i="1"/>
  <c r="M1008" i="1"/>
  <c r="M300" i="1"/>
  <c r="M1178" i="1"/>
  <c r="M239" i="1"/>
  <c r="M1162" i="1"/>
  <c r="M1020" i="1"/>
  <c r="M966" i="1"/>
  <c r="M559" i="1"/>
  <c r="M1221" i="1"/>
  <c r="M1147" i="1"/>
  <c r="M1077" i="1"/>
  <c r="M643" i="1"/>
  <c r="M376" i="1"/>
  <c r="M224" i="1"/>
  <c r="M269" i="1"/>
  <c r="M1128" i="1"/>
  <c r="M1149" i="1"/>
  <c r="M1296" i="1"/>
  <c r="M970" i="1"/>
  <c r="M1330" i="1"/>
  <c r="M1222" i="1"/>
  <c r="M805" i="1"/>
  <c r="M424" i="1"/>
  <c r="M981" i="1"/>
  <c r="M620" i="1"/>
  <c r="M1009" i="1"/>
  <c r="M993" i="1"/>
  <c r="M1238" i="1"/>
  <c r="M191" i="1"/>
  <c r="M1039" i="1"/>
  <c r="M185" i="1"/>
  <c r="M1203" i="1"/>
  <c r="M595" i="1"/>
  <c r="M1189" i="1"/>
  <c r="M1240" i="1"/>
  <c r="M885" i="1"/>
  <c r="M496" i="1"/>
  <c r="M922" i="1"/>
  <c r="M744" i="1"/>
  <c r="M707" i="1"/>
  <c r="M830" i="1"/>
  <c r="M51" i="1"/>
  <c r="M146" i="1"/>
  <c r="M521" i="1"/>
  <c r="M462" i="1"/>
  <c r="M572" i="1"/>
  <c r="M1339" i="1"/>
  <c r="M1010" i="1"/>
  <c r="M688" i="1"/>
  <c r="M1281" i="1"/>
  <c r="M139" i="1"/>
  <c r="M1081" i="1"/>
  <c r="M1212" i="1"/>
  <c r="M950" i="1"/>
  <c r="M1140" i="1"/>
  <c r="M1047" i="1"/>
  <c r="M617" i="1"/>
  <c r="M766" i="1"/>
  <c r="M1344" i="1"/>
  <c r="M591" i="1"/>
  <c r="M1301" i="1"/>
  <c r="M158" i="1"/>
  <c r="M1101" i="1"/>
  <c r="M945" i="1"/>
  <c r="M1139" i="1"/>
  <c r="M1349" i="1"/>
  <c r="M988" i="1"/>
  <c r="M1266" i="1"/>
  <c r="M1040" i="1"/>
  <c r="M1066" i="1"/>
  <c r="M1269" i="1"/>
  <c r="M798" i="1"/>
  <c r="M647" i="1"/>
  <c r="M1341" i="1"/>
  <c r="M893" i="1"/>
  <c r="M958" i="1"/>
  <c r="M1303" i="1"/>
  <c r="M359" i="1"/>
  <c r="M936" i="1"/>
  <c r="M994" i="1"/>
  <c r="M1229" i="1"/>
  <c r="M1244" i="1"/>
  <c r="M1063" i="1"/>
  <c r="M1305" i="1"/>
  <c r="M422" i="1"/>
  <c r="M1312" i="1"/>
  <c r="M1250" i="1"/>
  <c r="M1280" i="1"/>
  <c r="M878" i="1"/>
  <c r="M964" i="1"/>
  <c r="M1271" i="1"/>
  <c r="M1264" i="1"/>
  <c r="M793" i="1"/>
  <c r="M159" i="1"/>
  <c r="M1171" i="1"/>
  <c r="M1114" i="1"/>
  <c r="M1215" i="1"/>
  <c r="M1083" i="1"/>
  <c r="M1258" i="1"/>
  <c r="M1255" i="1"/>
  <c r="M1236" i="1"/>
  <c r="M1334" i="1"/>
  <c r="M1134" i="1"/>
  <c r="M1246" i="1"/>
  <c r="M200" i="1"/>
  <c r="M974" i="1"/>
  <c r="M803" i="1"/>
  <c r="M1067" i="1"/>
  <c r="M600" i="1"/>
  <c r="M752" i="1"/>
  <c r="M965" i="1"/>
  <c r="M1084" i="1"/>
  <c r="M1259" i="1"/>
  <c r="M1200" i="1"/>
  <c r="M284" i="1"/>
  <c r="M270" i="1"/>
  <c r="M910" i="1"/>
  <c r="M383" i="1"/>
  <c r="M197" i="1"/>
  <c r="M314" i="1"/>
  <c r="M23" i="1"/>
  <c r="M549" i="1"/>
  <c r="M319" i="1"/>
  <c r="M320" i="1"/>
  <c r="M550" i="1"/>
  <c r="M551" i="1"/>
  <c r="M78" i="1"/>
  <c r="M460" i="1"/>
  <c r="M34" i="1"/>
  <c r="M258" i="1"/>
  <c r="M16" i="1"/>
  <c r="M1209" i="1"/>
  <c r="M88" i="1"/>
  <c r="M414" i="1"/>
  <c r="M372" i="1"/>
  <c r="M79" i="1"/>
  <c r="M1210" i="1"/>
  <c r="M340" i="1"/>
  <c r="M24" i="1"/>
  <c r="M108" i="1"/>
  <c r="M513" i="1"/>
  <c r="M176" i="1"/>
  <c r="M250" i="1"/>
  <c r="M253" i="1"/>
  <c r="M80" i="1"/>
  <c r="M292" i="1"/>
  <c r="M384" i="1"/>
  <c r="M187" i="1"/>
  <c r="M254" i="1"/>
  <c r="M266" i="1"/>
  <c r="M385" i="1"/>
  <c r="M386" i="1"/>
  <c r="M415" i="1"/>
  <c r="M375" i="1"/>
  <c r="M328" i="1"/>
  <c r="M656" i="1"/>
  <c r="M287" i="1"/>
  <c r="M387" i="1"/>
  <c r="M416" i="1"/>
  <c r="M938" i="1"/>
  <c r="M400" i="1"/>
  <c r="M362" i="1"/>
  <c r="M198" i="1"/>
  <c r="M153" i="1"/>
  <c r="M216" i="1"/>
  <c r="M565" i="1"/>
  <c r="M134" i="1"/>
  <c r="M177" i="1"/>
  <c r="M315" i="1"/>
  <c r="M280" i="1"/>
  <c r="M70" i="1"/>
  <c r="M762" i="1"/>
  <c r="M31" i="1"/>
  <c r="M523" i="1"/>
  <c r="M293" i="1"/>
  <c r="M288" i="1"/>
  <c r="M1288" i="1"/>
  <c r="M121" i="1"/>
  <c r="M702" i="1"/>
  <c r="M321" i="1"/>
  <c r="M983" i="1"/>
  <c r="M310" i="1"/>
  <c r="M294" i="1"/>
  <c r="M447" i="1"/>
  <c r="M255" i="1"/>
  <c r="M923" i="1"/>
  <c r="M579" i="1"/>
  <c r="M35" i="1"/>
  <c r="M62" i="1"/>
  <c r="M32" i="1"/>
  <c r="M303" i="1"/>
  <c r="M295" i="1"/>
  <c r="M105" i="1"/>
  <c r="M316" i="1"/>
  <c r="M995" i="1"/>
  <c r="M296" i="1"/>
  <c r="M628" i="1"/>
  <c r="M100" i="1"/>
  <c r="M217" i="1"/>
  <c r="M366" i="1"/>
  <c r="M419" i="1"/>
  <c r="M740" i="1"/>
  <c r="M160" i="1"/>
  <c r="M289" i="1"/>
  <c r="M290" i="1"/>
  <c r="M218" i="1"/>
  <c r="M27" i="1"/>
  <c r="M332" i="1"/>
  <c r="M171" i="1"/>
  <c r="M25" i="1"/>
  <c r="M36" i="1"/>
  <c r="M291" i="1"/>
  <c r="M580" i="1"/>
  <c r="M297" i="1"/>
  <c r="M154" i="1"/>
  <c r="M199" i="1"/>
  <c r="M75" i="1"/>
  <c r="M37" i="1"/>
  <c r="M487" i="1"/>
  <c r="M928" i="1"/>
  <c r="M87" i="1"/>
  <c r="M267" i="1"/>
  <c r="M497" i="1"/>
  <c r="M259" i="1"/>
  <c r="M313" i="1"/>
  <c r="M519" i="1"/>
  <c r="M330" i="1"/>
  <c r="M668" i="1"/>
  <c r="M1253" i="1"/>
  <c r="M758" i="1"/>
  <c r="M268" i="1"/>
  <c r="M166" i="1"/>
  <c r="M586" i="1"/>
  <c r="M1211" i="1"/>
  <c r="M773" i="1"/>
  <c r="M271" i="1"/>
  <c r="M831" i="1"/>
  <c r="M182" i="1"/>
  <c r="M786" i="1"/>
  <c r="M17" i="1"/>
  <c r="M333" i="1"/>
  <c r="M298" i="1"/>
  <c r="M334" i="1"/>
  <c r="M257" i="1"/>
  <c r="M186" i="1"/>
  <c r="M905" i="1"/>
  <c r="M499" i="1"/>
  <c r="M1308" i="1"/>
  <c r="M861" i="1"/>
  <c r="M286" i="1"/>
  <c r="M876" i="1"/>
  <c r="M562" i="1"/>
  <c r="M759" i="1"/>
  <c r="M305" i="1"/>
  <c r="M779" i="1"/>
  <c r="M207" i="1"/>
  <c r="M260" i="1"/>
  <c r="M488" i="1"/>
  <c r="M89" i="1"/>
  <c r="M161" i="1"/>
  <c r="M489" i="1"/>
  <c r="M101" i="1"/>
  <c r="M584" i="1"/>
  <c r="M754" i="1"/>
  <c r="M760" i="1"/>
  <c r="M76" i="1"/>
  <c r="M196" i="1"/>
  <c r="M102" i="1"/>
  <c r="M57" i="1"/>
  <c r="M162" i="1"/>
  <c r="M1224" i="1"/>
  <c r="M1096" i="1"/>
  <c r="M1086" i="1"/>
  <c r="M498" i="1"/>
  <c r="M248" i="1"/>
  <c r="M881" i="1"/>
  <c r="M952" i="1"/>
  <c r="M906" i="1"/>
  <c r="M877" i="1"/>
  <c r="M167" i="1"/>
  <c r="M852" i="1"/>
  <c r="M1254" i="1"/>
  <c r="M1014" i="1"/>
  <c r="M969" i="1"/>
  <c r="M514" i="1"/>
  <c r="M1272" i="1"/>
  <c r="M604" i="1"/>
  <c r="M530" i="1"/>
  <c r="M163" i="1"/>
  <c r="M789" i="1"/>
  <c r="M373" i="1"/>
  <c r="M130" i="1"/>
  <c r="M46" i="1"/>
  <c r="M77" i="1"/>
  <c r="M1267" i="1"/>
  <c r="M455" i="1"/>
  <c r="M948" i="1"/>
  <c r="M679" i="1"/>
  <c r="M516" i="1"/>
  <c r="M528" i="1"/>
  <c r="M1340" i="1"/>
  <c r="M1265" i="1"/>
  <c r="M1049" i="1"/>
  <c r="M690" i="1"/>
  <c r="M1165" i="1"/>
  <c r="M1326" i="1"/>
  <c r="M136" i="1"/>
  <c r="M612" i="1"/>
  <c r="M470" i="1"/>
  <c r="M103" i="1"/>
  <c r="M921" i="1"/>
  <c r="M367" i="1"/>
  <c r="M1197" i="1"/>
  <c r="M989" i="1"/>
  <c r="M249" i="1"/>
  <c r="M860" i="1"/>
  <c r="M1099" i="1"/>
  <c r="M975" i="1"/>
  <c r="M882" i="1"/>
  <c r="M1150" i="1"/>
  <c r="M195" i="1"/>
  <c r="M1006" i="1"/>
  <c r="M1214" i="1"/>
  <c r="M178" i="1"/>
  <c r="M327" i="1"/>
  <c r="M1318" i="1"/>
  <c r="M365" i="1"/>
  <c r="M785" i="1"/>
  <c r="M502" i="1"/>
  <c r="M1094" i="1"/>
  <c r="M183" i="1"/>
  <c r="M299" i="1"/>
  <c r="M666" i="1"/>
  <c r="M844" i="1"/>
  <c r="M33" i="1"/>
  <c r="M85" i="1"/>
  <c r="M568" i="1"/>
  <c r="M19" i="1"/>
  <c r="M1104" i="1"/>
  <c r="M30" i="1"/>
  <c r="M229" i="1"/>
  <c r="M262" i="1"/>
  <c r="M43" i="1"/>
  <c r="M54" i="1"/>
  <c r="M520" i="1"/>
  <c r="M82" i="1"/>
  <c r="M94" i="1"/>
  <c r="M951" i="1"/>
  <c r="M64" i="1"/>
  <c r="M189" i="1"/>
  <c r="M148" i="1"/>
  <c r="M73" i="1"/>
  <c r="M188" i="1"/>
  <c r="M639" i="1"/>
  <c r="M360" i="1"/>
  <c r="M59" i="1"/>
  <c r="M1234" i="1"/>
  <c r="M150" i="1"/>
  <c r="M98" i="1"/>
  <c r="M763" i="1"/>
  <c r="M430" i="1"/>
  <c r="M348" i="1"/>
  <c r="M206" i="1"/>
  <c r="M486" i="1"/>
  <c r="M179" i="1"/>
  <c r="M41" i="1"/>
  <c r="M598" i="1"/>
  <c r="M104" i="1"/>
  <c r="M28" i="1"/>
  <c r="M265" i="1"/>
  <c r="M583" i="1"/>
  <c r="M351" i="1"/>
  <c r="M90" i="1"/>
  <c r="M357" i="1"/>
  <c r="M504" i="1"/>
  <c r="M194" i="1"/>
  <c r="M1110" i="1"/>
  <c r="M311" i="1"/>
  <c r="M582" i="1"/>
  <c r="M1143" i="1"/>
  <c r="M364" i="1"/>
  <c r="M761" i="1"/>
  <c r="M44" i="1"/>
  <c r="M420" i="1"/>
  <c r="M411" i="1"/>
  <c r="M535" i="1"/>
  <c r="M432" i="1"/>
  <c r="M141" i="1"/>
  <c r="M92" i="1"/>
  <c r="M40" i="1"/>
  <c r="M483" i="1"/>
  <c r="M149" i="1"/>
  <c r="M794" i="1"/>
  <c r="M151" i="1"/>
  <c r="M926" i="1"/>
  <c r="M208" i="1"/>
  <c r="M214" i="1"/>
  <c r="M97" i="1"/>
  <c r="M658" i="1"/>
  <c r="M522" i="1"/>
  <c r="M86" i="1"/>
  <c r="M790" i="1"/>
  <c r="M889" i="1"/>
  <c r="M145" i="1"/>
  <c r="M484" i="1"/>
  <c r="M721" i="1"/>
  <c r="M433" i="1"/>
  <c r="M448" i="1"/>
  <c r="M47" i="1"/>
  <c r="M246" i="1"/>
  <c r="M699" i="1"/>
  <c r="M697" i="1"/>
  <c r="M388" i="1"/>
  <c r="M353" i="1"/>
  <c r="M29" i="1"/>
  <c r="M501" i="1"/>
  <c r="M635" i="1"/>
  <c r="M678" i="1"/>
  <c r="M418" i="1"/>
  <c r="M301" i="1"/>
  <c r="M96" i="1"/>
  <c r="M895" i="1"/>
  <c r="M630" i="1"/>
  <c r="M132" i="1"/>
  <c r="M81" i="1"/>
  <c r="M324" i="1"/>
  <c r="M61" i="1"/>
  <c r="M233" i="1"/>
  <c r="M18" i="1"/>
  <c r="M53" i="1"/>
  <c r="M106" i="1"/>
  <c r="M203" i="1"/>
  <c r="M168" i="1"/>
  <c r="M563" i="1"/>
  <c r="M608" i="1"/>
  <c r="M256" i="1"/>
  <c r="M753" i="1"/>
  <c r="M83" i="1"/>
  <c r="M641" i="1"/>
  <c r="M221" i="1"/>
  <c r="M91" i="1"/>
  <c r="M39" i="1"/>
  <c r="M576" i="1"/>
  <c r="M277" i="1"/>
  <c r="M485" i="1"/>
  <c r="M1033" i="1"/>
  <c r="M961" i="1"/>
  <c r="M1168" i="1"/>
  <c r="M529" i="1"/>
  <c r="M58" i="1"/>
  <c r="M851" i="1"/>
  <c r="M342" i="1"/>
  <c r="M356" i="1"/>
  <c r="M123" i="1"/>
  <c r="M1068" i="1"/>
  <c r="M276" i="1"/>
  <c r="M778" i="1"/>
  <c r="M172" i="1"/>
  <c r="M475" i="1"/>
  <c r="M554" i="1"/>
  <c r="M74" i="1"/>
  <c r="M788" i="1"/>
  <c r="M1078" i="1"/>
  <c r="M219" i="1"/>
  <c r="M676" i="1"/>
  <c r="M809" i="1"/>
  <c r="M202" i="1"/>
  <c r="M63" i="1"/>
  <c r="M642" i="1"/>
  <c r="M937" i="1"/>
  <c r="M531" i="1"/>
  <c r="M587" i="1"/>
  <c r="M919" i="1"/>
  <c r="M898" i="1"/>
  <c r="M853" i="1"/>
  <c r="M1055" i="1"/>
  <c r="M204" i="1"/>
  <c r="M343" i="1"/>
  <c r="M542" i="1"/>
  <c r="M812" i="1"/>
  <c r="M213" i="1"/>
  <c r="M1017" i="1"/>
  <c r="M613" i="1"/>
  <c r="M1223" i="1"/>
  <c r="M363" i="1"/>
  <c r="M962" i="1"/>
  <c r="M355" i="1"/>
  <c r="M71" i="1"/>
  <c r="M369" i="1"/>
  <c r="M782" i="1"/>
  <c r="M215" i="1"/>
  <c r="M681" i="1"/>
  <c r="M68" i="1"/>
  <c r="M278" i="1"/>
  <c r="M884" i="1"/>
  <c r="M438" i="1"/>
  <c r="M201" i="1"/>
  <c r="M1218" i="1"/>
  <c r="M244" i="1"/>
  <c r="M281" i="1"/>
  <c r="M446" i="1"/>
  <c r="M220" i="1"/>
  <c r="M126" i="1"/>
  <c r="M839" i="1"/>
  <c r="M309" i="1"/>
  <c r="M927" i="1"/>
  <c r="M1172" i="1"/>
  <c r="M481" i="1"/>
  <c r="M52" i="1"/>
  <c r="M1004" i="1"/>
  <c r="M323" i="1"/>
  <c r="M506" i="1"/>
  <c r="M1052" i="1"/>
  <c r="M99" i="1"/>
  <c r="M601" i="1"/>
  <c r="M1011" i="1"/>
  <c r="M225" i="1"/>
  <c r="M147" i="1"/>
  <c r="M618" i="1"/>
  <c r="M251" i="1"/>
  <c r="M279" i="1"/>
  <c r="M566" i="1"/>
  <c r="M210" i="1"/>
  <c r="M170" i="1"/>
  <c r="M440" i="1"/>
  <c r="M471" i="1"/>
  <c r="M322" i="1"/>
  <c r="M603" i="1"/>
  <c r="M541" i="1"/>
  <c r="M304" i="1"/>
  <c r="M165" i="1"/>
  <c r="M381" i="1"/>
  <c r="M849" i="1"/>
  <c r="M845" i="1"/>
  <c r="M1181" i="1"/>
  <c r="M942" i="1"/>
  <c r="M569" i="1"/>
  <c r="M757" i="1"/>
  <c r="M1278" i="1"/>
  <c r="M127" i="1"/>
  <c r="M449" i="1"/>
  <c r="M512" i="1"/>
  <c r="M706" i="1"/>
  <c r="M434" i="1"/>
  <c r="M664" i="1"/>
  <c r="M663" i="1"/>
  <c r="M526" i="1"/>
  <c r="M854" i="1"/>
  <c r="M1106" i="1"/>
  <c r="M1018" i="1"/>
  <c r="M474" i="1"/>
  <c r="M638" i="1"/>
  <c r="M1176" i="1"/>
  <c r="M507" i="1"/>
  <c r="M660" i="1"/>
  <c r="M410" i="1"/>
  <c r="M648" i="1"/>
  <c r="M689" i="1"/>
  <c r="M1316" i="1"/>
  <c r="M914" i="1"/>
  <c r="M263" i="1"/>
  <c r="M252" i="1"/>
  <c r="M756" i="1"/>
  <c r="M393" i="1"/>
  <c r="M451" i="1"/>
  <c r="M792" i="1"/>
  <c r="M869" i="1"/>
  <c r="M561" i="1"/>
  <c r="M653" i="1"/>
  <c r="M120" i="1"/>
  <c r="M644" i="1"/>
  <c r="M396" i="1"/>
  <c r="M597" i="1"/>
  <c r="M464" i="1"/>
  <c r="M978" i="1"/>
  <c r="M909" i="1"/>
  <c r="M796" i="1"/>
  <c r="M833" i="1"/>
  <c r="M459" i="1"/>
  <c r="M621" i="1"/>
  <c r="M435" i="1"/>
  <c r="M457" i="1"/>
  <c r="M1088" i="1"/>
  <c r="M137" i="1"/>
  <c r="M741" i="1"/>
  <c r="M1177" i="1"/>
  <c r="M472" i="1"/>
  <c r="M693" i="1"/>
  <c r="M581" i="1"/>
  <c r="M870" i="1"/>
  <c r="M777" i="1"/>
  <c r="M131" i="1"/>
  <c r="M698" i="1"/>
  <c r="M65" i="1"/>
  <c r="M1146" i="1"/>
  <c r="M113" i="1"/>
  <c r="M525" i="1"/>
  <c r="M406" i="1"/>
  <c r="M317" i="1"/>
  <c r="M736" i="1"/>
  <c r="M1121" i="1"/>
  <c r="M443" i="1"/>
  <c r="M834" i="1"/>
  <c r="M479" i="1"/>
  <c r="M341" i="1"/>
  <c r="M458" i="1"/>
  <c r="M797" i="1"/>
  <c r="M640" i="1"/>
  <c r="M69" i="1"/>
  <c r="M1054" i="1"/>
  <c r="M891" i="1"/>
  <c r="M715" i="1"/>
  <c r="M1286" i="1"/>
  <c r="M124" i="1"/>
  <c r="M655" i="1"/>
  <c r="M242" i="1"/>
  <c r="M867" i="1"/>
  <c r="M1160" i="1"/>
  <c r="M990" i="1"/>
  <c r="M401" i="1"/>
  <c r="M816" i="1"/>
  <c r="M175" i="1"/>
  <c r="M808" i="1"/>
  <c r="M1107" i="1"/>
  <c r="M750" i="1"/>
  <c r="M623" i="1"/>
  <c r="M1163" i="1"/>
  <c r="M532" i="1"/>
  <c r="M700" i="1"/>
  <c r="M1031" i="1"/>
  <c r="M848" i="1"/>
  <c r="M417" i="1"/>
  <c r="M711" i="1"/>
  <c r="M445" i="1"/>
  <c r="M456" i="1"/>
  <c r="M382" i="1"/>
  <c r="M431" i="1"/>
  <c r="M212" i="1"/>
  <c r="M329" i="1"/>
  <c r="M534" i="1"/>
  <c r="M374" i="1"/>
  <c r="M264" i="1"/>
  <c r="M827" i="1"/>
  <c r="M557" i="1"/>
  <c r="M645" i="1"/>
  <c r="M765" i="1"/>
  <c r="M725" i="1"/>
  <c r="M45" i="1"/>
  <c r="M1285" i="1"/>
  <c r="M837" i="1"/>
  <c r="M661" i="1"/>
  <c r="M594" i="1"/>
  <c r="M466" i="1"/>
  <c r="M864" i="1"/>
  <c r="M842" i="1"/>
  <c r="M1103" i="1"/>
  <c r="M818" i="1"/>
  <c r="M755" i="1"/>
  <c r="M622" i="1"/>
  <c r="M941" i="1"/>
  <c r="M682" i="1"/>
  <c r="M247" i="1"/>
  <c r="M389" i="1"/>
  <c r="M337" i="1"/>
  <c r="M804" i="1"/>
  <c r="M859" i="1"/>
  <c r="M631" i="1"/>
  <c r="M1166" i="1"/>
  <c r="M908" i="1"/>
  <c r="M675" i="1"/>
  <c r="M570" i="1"/>
  <c r="M738" i="1"/>
  <c r="M847" i="1"/>
  <c r="M670" i="1"/>
  <c r="M888" i="1"/>
  <c r="M972" i="1"/>
  <c r="M1190" i="1"/>
  <c r="M60" i="1"/>
  <c r="M1164" i="1"/>
  <c r="M959" i="1"/>
  <c r="M223" i="1"/>
  <c r="M38" i="1"/>
  <c r="M397" i="1"/>
  <c r="M306" i="1"/>
  <c r="M746" i="1"/>
  <c r="M892" i="1"/>
  <c r="M112" i="1"/>
  <c r="M164" i="1"/>
  <c r="M835" i="1"/>
  <c r="M84" i="1"/>
  <c r="M95" i="1"/>
  <c r="M345" i="1"/>
  <c r="M674" i="1"/>
  <c r="M378" i="1"/>
  <c r="M567" i="1"/>
  <c r="M243" i="1"/>
  <c r="M610" i="1"/>
  <c r="M428" i="1"/>
  <c r="M800" i="1"/>
  <c r="M232" i="1"/>
  <c r="M261" i="1"/>
  <c r="M380" i="1"/>
  <c r="M615" i="1"/>
  <c r="M115" i="1"/>
  <c r="M240" i="1"/>
  <c r="M125" i="1"/>
  <c r="M1041" i="1"/>
  <c r="M1019" i="1"/>
  <c r="M1217" i="1"/>
  <c r="M138" i="1"/>
  <c r="M540" i="1"/>
  <c r="M169" i="1"/>
  <c r="M1260" i="1"/>
  <c r="M649" i="1"/>
  <c r="M133" i="1"/>
  <c r="M326" i="1"/>
  <c r="M1079" i="1"/>
  <c r="M1069" i="1"/>
  <c r="M671" i="1"/>
  <c r="M749" i="1"/>
  <c r="M821" i="1"/>
  <c r="M370" i="1"/>
  <c r="M129" i="1"/>
  <c r="M476" i="1"/>
  <c r="M806" i="1"/>
  <c r="M855" i="1"/>
  <c r="M222" i="1"/>
  <c r="M787" i="1"/>
  <c r="M1322" i="1"/>
  <c r="M1268" i="1"/>
  <c r="M128" i="1"/>
  <c r="M408" i="1"/>
  <c r="M1204" i="1"/>
  <c r="M346" i="1"/>
  <c r="M1119" i="1"/>
  <c r="M107" i="1"/>
  <c r="M774" i="1"/>
  <c r="M1002" i="1"/>
  <c r="M1289" i="1"/>
  <c r="M211" i="1"/>
  <c r="M338" i="1"/>
  <c r="M140" i="1"/>
  <c r="M368" i="1"/>
  <c r="M546" i="1"/>
  <c r="M932" i="1"/>
  <c r="M379" i="1"/>
  <c r="M344" i="1"/>
  <c r="M1337" i="1"/>
  <c r="M480" i="1"/>
  <c r="M930" i="1"/>
  <c r="M436" i="1"/>
  <c r="M879" i="1"/>
  <c r="M285" i="1"/>
  <c r="M283" i="1"/>
  <c r="M1045" i="1"/>
  <c r="M935" i="1"/>
  <c r="M152" i="1"/>
  <c r="M318" i="1"/>
  <c r="M912" i="1"/>
  <c r="M467" i="1"/>
  <c r="M650" i="1"/>
  <c r="M764" i="1"/>
  <c r="M1058" i="1"/>
  <c r="M1090" i="1"/>
  <c r="M308" i="1"/>
  <c r="M1113" i="1"/>
  <c r="M349" i="1"/>
  <c r="M799" i="1"/>
  <c r="M850" i="1"/>
  <c r="M510" i="1"/>
  <c r="M1277" i="1"/>
  <c r="M956" i="1"/>
  <c r="M209" i="1"/>
  <c r="M735" i="1"/>
  <c r="M703" i="1"/>
  <c r="M1329" i="1"/>
  <c r="M1225" i="1"/>
  <c r="M1024" i="1"/>
  <c r="M361" i="1"/>
  <c r="M1321" i="1"/>
  <c r="M708" i="1"/>
  <c r="M1059" i="1"/>
  <c r="M409" i="1"/>
  <c r="M1196" i="1"/>
  <c r="M709" i="1"/>
  <c r="M731" i="1"/>
  <c r="M454" i="1"/>
  <c r="M399" i="1"/>
  <c r="M119" i="1"/>
  <c r="M429" i="1"/>
  <c r="M1007" i="1"/>
  <c r="M272" i="1"/>
  <c r="M1158" i="1"/>
  <c r="M1051" i="1"/>
  <c r="M135" i="1"/>
  <c r="M616" i="1"/>
  <c r="M1346" i="1"/>
  <c r="M402" i="1"/>
  <c r="M946" i="1"/>
  <c r="M312" i="1"/>
  <c r="M1118" i="1"/>
  <c r="M517" i="1"/>
  <c r="M394" i="1"/>
  <c r="M93" i="1"/>
  <c r="M960" i="1"/>
  <c r="M652" i="1"/>
  <c r="M1157" i="1"/>
  <c r="M694" i="1"/>
  <c r="M358" i="1"/>
  <c r="M955" i="1"/>
  <c r="M944" i="1"/>
  <c r="M1263" i="1"/>
  <c r="M193" i="1"/>
  <c r="M527" i="1"/>
  <c r="M442" i="1"/>
  <c r="M1027" i="1"/>
  <c r="M1061" i="1"/>
  <c r="M705" i="1"/>
  <c r="M1241" i="1"/>
  <c r="M371" i="1"/>
  <c r="M795" i="1"/>
  <c r="M1000" i="1"/>
  <c r="M1057" i="1"/>
  <c r="M1274" i="1"/>
  <c r="M931" i="1"/>
  <c r="M354" i="1"/>
  <c r="M772" i="1"/>
  <c r="M810" i="1"/>
  <c r="M968" i="1"/>
  <c r="M1198" i="1"/>
  <c r="M1015" i="1"/>
  <c r="M719" i="1"/>
  <c r="M783" i="1"/>
  <c r="M482" i="1"/>
  <c r="M727" i="1"/>
  <c r="M1205" i="1"/>
  <c r="M873" i="1"/>
  <c r="M500" i="1"/>
  <c r="M1126" i="1"/>
  <c r="M503" i="1"/>
  <c r="M729" i="1"/>
  <c r="M437" i="1"/>
  <c r="M1302" i="1"/>
  <c r="M665" i="1"/>
  <c r="M896" i="1"/>
  <c r="M918" i="1"/>
  <c r="M875" i="1"/>
  <c r="M403" i="1"/>
  <c r="M637" i="1"/>
  <c r="M1042" i="1"/>
  <c r="M672" i="1"/>
  <c r="M439" i="1"/>
  <c r="M1304" i="1"/>
  <c r="M691" i="1"/>
  <c r="M887" i="1"/>
  <c r="M819" i="1"/>
  <c r="M508" i="1"/>
  <c r="M469" i="1"/>
  <c r="M1132" i="1"/>
  <c r="M1053" i="1"/>
  <c r="M992" i="1"/>
  <c r="M883" i="1"/>
  <c r="M939" i="1"/>
  <c r="M412" i="1"/>
  <c r="M515" i="1"/>
  <c r="M558" i="1"/>
  <c r="M1191" i="1"/>
  <c r="M477" i="1"/>
  <c r="M307" i="1"/>
  <c r="M1300" i="1"/>
  <c r="M933" i="1"/>
  <c r="M807" i="1"/>
  <c r="M1220" i="1"/>
  <c r="M657" i="1"/>
  <c r="M1036" i="1"/>
  <c r="M714" i="1"/>
  <c r="M1342" i="1"/>
  <c r="M695" i="1"/>
  <c r="M982" i="1"/>
  <c r="M811" i="1"/>
  <c r="M1320" i="1"/>
  <c r="M822" i="1"/>
  <c r="M886" i="1"/>
  <c r="M1151" i="1"/>
  <c r="M1044" i="1"/>
  <c r="M577" i="1"/>
  <c r="M728" i="1"/>
  <c r="M1109" i="1"/>
  <c r="M920" i="1"/>
  <c r="M1333" i="1"/>
  <c r="M1091" i="1"/>
  <c r="M1287" i="1"/>
  <c r="M894" i="1"/>
  <c r="M632" i="1"/>
  <c r="M900" i="1"/>
  <c r="M1313" i="1"/>
  <c r="M784" i="1"/>
  <c r="M957" i="1"/>
  <c r="M509" i="1"/>
  <c r="M398" i="1"/>
  <c r="M984" i="1"/>
  <c r="M1350" i="1"/>
  <c r="M536" i="1"/>
  <c r="M339" i="1"/>
  <c r="M971" i="1"/>
  <c r="M737" i="1"/>
  <c r="M1111" i="1"/>
  <c r="M748" i="1"/>
  <c r="M444" i="1"/>
  <c r="M976" i="1"/>
  <c r="M865" i="1"/>
  <c r="M627" i="1"/>
  <c r="M1153" i="1"/>
  <c r="M1213" i="1"/>
  <c r="M505" i="1"/>
  <c r="M1097" i="1"/>
  <c r="M1187" i="1"/>
  <c r="M1073" i="1"/>
  <c r="M730" i="1"/>
  <c r="M544" i="1"/>
  <c r="M1075" i="1"/>
  <c r="M704" i="1"/>
  <c r="M560" i="1"/>
  <c r="M836" i="1"/>
  <c r="M1179" i="1"/>
  <c r="M1043" i="1"/>
  <c r="M680" i="1"/>
  <c r="M1202" i="1"/>
  <c r="M1242" i="1"/>
  <c r="M901" i="1"/>
  <c r="M1072" i="1"/>
  <c r="M1060" i="1"/>
  <c r="M724" i="1"/>
  <c r="M767" i="1"/>
  <c r="M1235" i="1"/>
  <c r="M1159" i="1"/>
  <c r="M468" i="1"/>
  <c r="M1352" i="1"/>
  <c r="M683" i="1"/>
  <c r="M1195" i="1"/>
  <c r="M1249" i="1"/>
  <c r="M1199" i="1"/>
  <c r="M1129" i="1"/>
  <c r="M539" i="1"/>
  <c r="M1338" i="1"/>
  <c r="M347" i="1"/>
  <c r="M624" i="1"/>
  <c r="M1025" i="1"/>
  <c r="M1115" i="1"/>
  <c r="M1293" i="1"/>
  <c r="M1345" i="1"/>
  <c r="M1062" i="1"/>
  <c r="M575" i="1"/>
  <c r="M633" i="1"/>
  <c r="M1247" i="1"/>
  <c r="M791" i="1"/>
  <c r="M1056" i="1"/>
  <c r="M669" i="1"/>
  <c r="M511" i="1"/>
  <c r="M1275" i="1"/>
  <c r="M578" i="1"/>
  <c r="M1186" i="1"/>
  <c r="M696" i="1"/>
  <c r="M673" i="1"/>
  <c r="M651" i="1"/>
  <c r="M553" i="1"/>
  <c r="M1309" i="1"/>
  <c r="M1351" i="1"/>
  <c r="M654" i="1"/>
  <c r="M1112" i="1"/>
  <c r="M1170" i="1"/>
  <c r="M1188" i="1"/>
  <c r="M843" i="1"/>
  <c r="M1327" i="1"/>
  <c r="M1193" i="1"/>
  <c r="M1136" i="1"/>
  <c r="M325" i="1"/>
  <c r="M1279" i="1"/>
  <c r="M1227" i="1"/>
  <c r="M426" i="1"/>
  <c r="M585" i="1"/>
  <c r="M1105" i="1"/>
  <c r="M1048" i="1"/>
  <c r="M441" i="1"/>
  <c r="M1130" i="1"/>
  <c r="M897" i="1"/>
  <c r="M733" i="1"/>
  <c r="M701" i="1"/>
  <c r="M1117" i="1"/>
  <c r="M880" i="1"/>
  <c r="M1276" i="1"/>
  <c r="M626" i="1"/>
  <c r="M1175" i="1"/>
  <c r="M1131" i="1"/>
  <c r="M866" i="1"/>
  <c r="M1029" i="1"/>
  <c r="M427" i="1"/>
  <c r="M662" i="1"/>
  <c r="M1251" i="1"/>
  <c r="M745" i="1"/>
  <c r="M911" i="1"/>
  <c r="M350" i="1"/>
  <c r="M1323" i="1"/>
  <c r="M943" i="1"/>
  <c r="M1331" i="1"/>
  <c r="M1284" i="1"/>
  <c r="M659" i="1"/>
  <c r="M863" i="1"/>
  <c r="M1125" i="1"/>
  <c r="M770" i="1"/>
  <c r="M450" i="1"/>
  <c r="M780" i="1"/>
  <c r="M776" i="1"/>
  <c r="M771" i="1"/>
  <c r="M1343" i="1"/>
  <c r="M1256" i="1"/>
  <c r="M769" i="1"/>
  <c r="M1184" i="1"/>
  <c r="M1257" i="1"/>
  <c r="M1098" i="1"/>
  <c r="M1085" i="1"/>
  <c r="M1298" i="1"/>
  <c r="M947" i="1"/>
  <c r="M1290" i="1"/>
  <c r="M545" i="1"/>
  <c r="M781" i="1"/>
  <c r="M973" i="1"/>
  <c r="M1124" i="1"/>
  <c r="M977" i="1"/>
  <c r="M713" i="1"/>
  <c r="M1102" i="1"/>
  <c r="M999" i="1"/>
  <c r="M1347" i="1"/>
  <c r="M862" i="1"/>
  <c r="M1065" i="1"/>
  <c r="M614" i="1"/>
  <c r="M1294" i="1"/>
  <c r="M1016" i="1"/>
  <c r="M913" i="1"/>
  <c r="M564" i="1"/>
  <c r="M916" i="1"/>
  <c r="M1034" i="1"/>
  <c r="M1206" i="1"/>
  <c r="M1324" i="1"/>
  <c r="M478" i="1"/>
  <c r="M720" i="1"/>
  <c r="M742" i="1"/>
  <c r="M1138" i="1"/>
  <c r="M1216" i="1"/>
  <c r="M940" i="1"/>
  <c r="M547" i="1"/>
  <c r="M991" i="1"/>
  <c r="M998" i="1"/>
  <c r="M1230" i="1"/>
  <c r="M1291" i="1"/>
  <c r="M820" i="1"/>
  <c r="M1299" i="1"/>
  <c r="M890" i="1"/>
  <c r="M858" i="1"/>
  <c r="M840" i="1"/>
  <c r="M629" i="1"/>
  <c r="M929" i="1"/>
  <c r="M710" i="1"/>
  <c r="M1201" i="1"/>
  <c r="M726" i="1"/>
  <c r="M1248" i="1"/>
  <c r="M1273" i="1"/>
  <c r="M718" i="1"/>
  <c r="M856" i="1"/>
  <c r="M734" i="1"/>
  <c r="M634" i="1"/>
  <c r="M1092" i="1"/>
  <c r="M377" i="1"/>
  <c r="M596" i="1"/>
  <c r="M1001" i="1"/>
  <c r="M1207" i="1"/>
  <c r="M1173" i="1"/>
  <c r="M1087" i="1"/>
  <c r="M667" i="1"/>
  <c r="M1226" i="1"/>
  <c r="M751" i="1"/>
  <c r="M1252" i="1"/>
  <c r="M1145" i="1"/>
  <c r="M1282" i="1"/>
  <c r="M1100" i="1"/>
  <c r="M1261" i="1"/>
  <c r="M732" i="1"/>
  <c r="M1093" i="1"/>
  <c r="M841" i="1"/>
  <c r="M552" i="1"/>
  <c r="M1137" i="1"/>
  <c r="M1080" i="1"/>
  <c r="M1012" i="1"/>
  <c r="M1028" i="1"/>
  <c r="M1317" i="1"/>
  <c r="M465" i="1"/>
  <c r="M712" i="1"/>
  <c r="M636" i="1"/>
  <c r="M986" i="1"/>
  <c r="M963" i="1"/>
  <c r="M824" i="1"/>
  <c r="M1245" i="1"/>
  <c r="M828" i="1"/>
  <c r="M1231" i="1"/>
  <c r="M1315" i="1"/>
  <c r="M915" i="1"/>
  <c r="M1155" i="1"/>
  <c r="M1335" i="1"/>
  <c r="M1306" i="1"/>
  <c r="M609" i="1"/>
  <c r="M1228" i="1"/>
  <c r="M1239" i="1"/>
  <c r="M868" i="1"/>
  <c r="M1022" i="1"/>
  <c r="M1336" i="1"/>
  <c r="M846" i="1"/>
  <c r="M1133" i="1"/>
  <c r="M1348" i="1"/>
  <c r="M1032" i="1"/>
  <c r="M717" i="1"/>
  <c r="M1148" i="1"/>
  <c r="M543" i="1"/>
  <c r="M593" i="1"/>
  <c r="M234" i="1"/>
  <c r="J116" i="1"/>
  <c r="J548" i="1"/>
  <c r="J48" i="1"/>
  <c r="J331" i="1"/>
  <c r="J226" i="1"/>
  <c r="J352" i="1"/>
  <c r="J173" i="1"/>
  <c r="J21" i="1"/>
  <c r="J117" i="1"/>
  <c r="J395" i="1"/>
  <c r="J49" i="1"/>
  <c r="J871" i="1"/>
  <c r="J677" i="1"/>
  <c r="J302" i="1"/>
  <c r="J155" i="1"/>
  <c r="J118" i="1"/>
  <c r="J407" i="1"/>
  <c r="J425" i="1"/>
  <c r="J917" i="1"/>
  <c r="J452" i="1"/>
  <c r="J335" i="1"/>
  <c r="J490" i="1"/>
  <c r="J684" i="1"/>
  <c r="J421" i="1"/>
  <c r="J142" i="1"/>
  <c r="J817" i="1"/>
  <c r="J1243" i="1"/>
  <c r="J273" i="1"/>
  <c r="J67" i="1"/>
  <c r="J907" i="1"/>
  <c r="J1070" i="1"/>
  <c r="J1180" i="1"/>
  <c r="J1037" i="1"/>
  <c r="J227" i="1"/>
  <c r="J390" i="1"/>
  <c r="J1127" i="1"/>
  <c r="J573" i="1"/>
  <c r="J1152" i="1"/>
  <c r="J42" i="1"/>
  <c r="J205" i="1"/>
  <c r="J235" i="1"/>
  <c r="J423" i="1"/>
  <c r="J491" i="1"/>
  <c r="J518" i="1"/>
  <c r="J538" i="1"/>
  <c r="J1141" i="1"/>
  <c r="J55" i="1"/>
  <c r="J230" i="1"/>
  <c r="J56" i="1"/>
  <c r="J537" i="1"/>
  <c r="J722" i="1"/>
  <c r="J1192" i="1"/>
  <c r="J801" i="1"/>
  <c r="J22" i="1"/>
  <c r="J143" i="1"/>
  <c r="J1108" i="1"/>
  <c r="J592" i="1"/>
  <c r="J874" i="1"/>
  <c r="J588" i="1"/>
  <c r="J996" i="1"/>
  <c r="J184" i="1"/>
  <c r="J109" i="1"/>
  <c r="J1156" i="1"/>
  <c r="J1154" i="1"/>
  <c r="J823" i="1"/>
  <c r="J282" i="1"/>
  <c r="J1021" i="1"/>
  <c r="J1233" i="1"/>
  <c r="J110" i="1"/>
  <c r="J555" i="1"/>
  <c r="J924" i="1"/>
  <c r="J1120" i="1"/>
  <c r="J979" i="1"/>
  <c r="J1169" i="1"/>
  <c r="J1135" i="1"/>
  <c r="J1310" i="1"/>
  <c r="J236" i="1"/>
  <c r="J492" i="1"/>
  <c r="J1325" i="1"/>
  <c r="J190" i="1"/>
  <c r="J461" i="1"/>
  <c r="J574" i="1"/>
  <c r="J685" i="1"/>
  <c r="J589" i="1"/>
  <c r="J1023" i="1"/>
  <c r="J237" i="1"/>
  <c r="J473" i="1"/>
  <c r="J144" i="1"/>
  <c r="J50" i="1"/>
  <c r="J1161" i="1"/>
  <c r="J605" i="1"/>
  <c r="J899" i="1"/>
  <c r="J1035" i="1"/>
  <c r="J1030" i="1"/>
  <c r="J241" i="1"/>
  <c r="J1046" i="1"/>
  <c r="J716" i="1"/>
  <c r="J607" i="1"/>
  <c r="J953" i="1"/>
  <c r="J156" i="1"/>
  <c r="J404" i="1"/>
  <c r="J813" i="1"/>
  <c r="J238" i="1"/>
  <c r="J1095" i="1"/>
  <c r="J743" i="1"/>
  <c r="J228" i="1"/>
  <c r="J838" i="1"/>
  <c r="J274" i="1"/>
  <c r="J1050" i="1"/>
  <c r="J925" i="1"/>
  <c r="J967" i="1"/>
  <c r="J934" i="1"/>
  <c r="J1123" i="1"/>
  <c r="J1026" i="1"/>
  <c r="J997" i="1"/>
  <c r="J1262" i="1"/>
  <c r="J902" i="1"/>
  <c r="J1307" i="1"/>
  <c r="J1122" i="1"/>
  <c r="J1005" i="1"/>
  <c r="J111" i="1"/>
  <c r="J192" i="1"/>
  <c r="J413" i="1"/>
  <c r="J1003" i="1"/>
  <c r="J1208" i="1"/>
  <c r="J72" i="1"/>
  <c r="J686" i="1"/>
  <c r="J814" i="1"/>
  <c r="J768" i="1"/>
  <c r="J1283" i="1"/>
  <c r="J122" i="1"/>
  <c r="J987" i="1"/>
  <c r="J1038" i="1"/>
  <c r="J692" i="1"/>
  <c r="J903" i="1"/>
  <c r="J275" i="1"/>
  <c r="J825" i="1"/>
  <c r="J231" i="1"/>
  <c r="J1332" i="1"/>
  <c r="J20" i="1"/>
  <c r="J625" i="1"/>
  <c r="J985" i="1"/>
  <c r="J611" i="1"/>
  <c r="J1076" i="1"/>
  <c r="J180" i="1"/>
  <c r="J1174" i="1"/>
  <c r="J1232" i="1"/>
  <c r="J1071" i="1"/>
  <c r="J336" i="1"/>
  <c r="J174" i="1"/>
  <c r="J739" i="1"/>
  <c r="J1319" i="1"/>
  <c r="J904" i="1"/>
  <c r="J463" i="1"/>
  <c r="J1314" i="1"/>
  <c r="J1219" i="1"/>
  <c r="J747" i="1"/>
  <c r="J619" i="1"/>
  <c r="J556" i="1"/>
  <c r="J1297" i="1"/>
  <c r="J954" i="1"/>
  <c r="J1013" i="1"/>
  <c r="J405" i="1"/>
  <c r="J1183" i="1"/>
  <c r="J949" i="1"/>
  <c r="J606" i="1"/>
  <c r="J245" i="1"/>
  <c r="J687" i="1"/>
  <c r="J980" i="1"/>
  <c r="J829" i="1"/>
  <c r="J1064" i="1"/>
  <c r="J1116" i="1"/>
  <c r="J493" i="1"/>
  <c r="J826" i="1"/>
  <c r="J494" i="1"/>
  <c r="J1328" i="1"/>
  <c r="J1194" i="1"/>
  <c r="J802" i="1"/>
  <c r="J602" i="1"/>
  <c r="J391" i="1"/>
  <c r="J646" i="1"/>
  <c r="J453" i="1"/>
  <c r="J392" i="1"/>
  <c r="J815" i="1"/>
  <c r="J1182" i="1"/>
  <c r="J181" i="1"/>
  <c r="J723" i="1"/>
  <c r="J26" i="1"/>
  <c r="J590" i="1"/>
  <c r="J1144" i="1"/>
  <c r="J1142" i="1"/>
  <c r="J1295" i="1"/>
  <c r="J495" i="1"/>
  <c r="J157" i="1"/>
  <c r="J571" i="1"/>
  <c r="J1089" i="1"/>
  <c r="J1167" i="1"/>
  <c r="J857" i="1"/>
  <c r="J832" i="1"/>
  <c r="J1082" i="1"/>
  <c r="J114" i="1"/>
  <c r="J775" i="1"/>
  <c r="J1292" i="1"/>
  <c r="J533" i="1"/>
  <c r="J872" i="1"/>
  <c r="J1185" i="1"/>
  <c r="J1311" i="1"/>
  <c r="J1237" i="1"/>
  <c r="J66" i="1"/>
  <c r="J524" i="1"/>
  <c r="J1074" i="1"/>
  <c r="J1270" i="1"/>
  <c r="J599" i="1"/>
  <c r="J1008" i="1"/>
  <c r="J300" i="1"/>
  <c r="J1178" i="1"/>
  <c r="J239" i="1"/>
  <c r="J1162" i="1"/>
  <c r="J1020" i="1"/>
  <c r="J966" i="1"/>
  <c r="J559" i="1"/>
  <c r="J1221" i="1"/>
  <c r="J1147" i="1"/>
  <c r="J1077" i="1"/>
  <c r="J643" i="1"/>
  <c r="J376" i="1"/>
  <c r="J224" i="1"/>
  <c r="J269" i="1"/>
  <c r="J1128" i="1"/>
  <c r="J1149" i="1"/>
  <c r="J1296" i="1"/>
  <c r="J970" i="1"/>
  <c r="J1330" i="1"/>
  <c r="J1222" i="1"/>
  <c r="J805" i="1"/>
  <c r="J424" i="1"/>
  <c r="J981" i="1"/>
  <c r="J620" i="1"/>
  <c r="J1009" i="1"/>
  <c r="J993" i="1"/>
  <c r="J1238" i="1"/>
  <c r="J191" i="1"/>
  <c r="J1039" i="1"/>
  <c r="J185" i="1"/>
  <c r="J1203" i="1"/>
  <c r="J595" i="1"/>
  <c r="J1189" i="1"/>
  <c r="J1240" i="1"/>
  <c r="J885" i="1"/>
  <c r="J496" i="1"/>
  <c r="J922" i="1"/>
  <c r="J744" i="1"/>
  <c r="J707" i="1"/>
  <c r="J830" i="1"/>
  <c r="J51" i="1"/>
  <c r="J146" i="1"/>
  <c r="J521" i="1"/>
  <c r="J462" i="1"/>
  <c r="J572" i="1"/>
  <c r="J1339" i="1"/>
  <c r="J1010" i="1"/>
  <c r="J688" i="1"/>
  <c r="J1281" i="1"/>
  <c r="J139" i="1"/>
  <c r="J1081" i="1"/>
  <c r="J1212" i="1"/>
  <c r="J950" i="1"/>
  <c r="J1140" i="1"/>
  <c r="J1047" i="1"/>
  <c r="J617" i="1"/>
  <c r="J766" i="1"/>
  <c r="J1344" i="1"/>
  <c r="J591" i="1"/>
  <c r="J1301" i="1"/>
  <c r="J158" i="1"/>
  <c r="J1101" i="1"/>
  <c r="J945" i="1"/>
  <c r="J1139" i="1"/>
  <c r="J1349" i="1"/>
  <c r="J988" i="1"/>
  <c r="J1266" i="1"/>
  <c r="J1040" i="1"/>
  <c r="J1066" i="1"/>
  <c r="J1269" i="1"/>
  <c r="J798" i="1"/>
  <c r="J647" i="1"/>
  <c r="J1341" i="1"/>
  <c r="J893" i="1"/>
  <c r="J958" i="1"/>
  <c r="J1303" i="1"/>
  <c r="J359" i="1"/>
  <c r="J936" i="1"/>
  <c r="J994" i="1"/>
  <c r="J1229" i="1"/>
  <c r="J1244" i="1"/>
  <c r="J1063" i="1"/>
  <c r="J1305" i="1"/>
  <c r="J422" i="1"/>
  <c r="J1312" i="1"/>
  <c r="J1250" i="1"/>
  <c r="J1280" i="1"/>
  <c r="J878" i="1"/>
  <c r="J964" i="1"/>
  <c r="J1271" i="1"/>
  <c r="J1264" i="1"/>
  <c r="J793" i="1"/>
  <c r="J159" i="1"/>
  <c r="J1171" i="1"/>
  <c r="J1114" i="1"/>
  <c r="J1215" i="1"/>
  <c r="J1083" i="1"/>
  <c r="J1258" i="1"/>
  <c r="J1255" i="1"/>
  <c r="J1236" i="1"/>
  <c r="J1334" i="1"/>
  <c r="J1134" i="1"/>
  <c r="J1246" i="1"/>
  <c r="J200" i="1"/>
  <c r="J974" i="1"/>
  <c r="J803" i="1"/>
  <c r="J1067" i="1"/>
  <c r="J600" i="1"/>
  <c r="J752" i="1"/>
  <c r="J965" i="1"/>
  <c r="J1084" i="1"/>
  <c r="J1259" i="1"/>
  <c r="J1200" i="1"/>
  <c r="J284" i="1"/>
  <c r="J270" i="1"/>
  <c r="J910" i="1"/>
  <c r="J383" i="1"/>
  <c r="J197" i="1"/>
  <c r="J314" i="1"/>
  <c r="J23" i="1"/>
  <c r="J549" i="1"/>
  <c r="J319" i="1"/>
  <c r="J320" i="1"/>
  <c r="J550" i="1"/>
  <c r="J551" i="1"/>
  <c r="J78" i="1"/>
  <c r="J460" i="1"/>
  <c r="J34" i="1"/>
  <c r="J258" i="1"/>
  <c r="J16" i="1"/>
  <c r="J1209" i="1"/>
  <c r="J88" i="1"/>
  <c r="J414" i="1"/>
  <c r="J372" i="1"/>
  <c r="J79" i="1"/>
  <c r="J1210" i="1"/>
  <c r="J340" i="1"/>
  <c r="J24" i="1"/>
  <c r="J108" i="1"/>
  <c r="J513" i="1"/>
  <c r="J176" i="1"/>
  <c r="J250" i="1"/>
  <c r="J253" i="1"/>
  <c r="J80" i="1"/>
  <c r="J292" i="1"/>
  <c r="J384" i="1"/>
  <c r="J187" i="1"/>
  <c r="J254" i="1"/>
  <c r="J266" i="1"/>
  <c r="J385" i="1"/>
  <c r="J386" i="1"/>
  <c r="J415" i="1"/>
  <c r="J375" i="1"/>
  <c r="J328" i="1"/>
  <c r="J656" i="1"/>
  <c r="J287" i="1"/>
  <c r="J387" i="1"/>
  <c r="J416" i="1"/>
  <c r="J938" i="1"/>
  <c r="J400" i="1"/>
  <c r="J362" i="1"/>
  <c r="J198" i="1"/>
  <c r="J153" i="1"/>
  <c r="J216" i="1"/>
  <c r="J565" i="1"/>
  <c r="J134" i="1"/>
  <c r="J177" i="1"/>
  <c r="J315" i="1"/>
  <c r="J280" i="1"/>
  <c r="J70" i="1"/>
  <c r="J762" i="1"/>
  <c r="J31" i="1"/>
  <c r="J523" i="1"/>
  <c r="J293" i="1"/>
  <c r="J288" i="1"/>
  <c r="J1288" i="1"/>
  <c r="J121" i="1"/>
  <c r="J702" i="1"/>
  <c r="J321" i="1"/>
  <c r="J983" i="1"/>
  <c r="J310" i="1"/>
  <c r="J294" i="1"/>
  <c r="J447" i="1"/>
  <c r="J255" i="1"/>
  <c r="J923" i="1"/>
  <c r="J579" i="1"/>
  <c r="J35" i="1"/>
  <c r="J62" i="1"/>
  <c r="J32" i="1"/>
  <c r="J303" i="1"/>
  <c r="J295" i="1"/>
  <c r="J105" i="1"/>
  <c r="J316" i="1"/>
  <c r="J995" i="1"/>
  <c r="J296" i="1"/>
  <c r="J628" i="1"/>
  <c r="J100" i="1"/>
  <c r="J217" i="1"/>
  <c r="J366" i="1"/>
  <c r="J419" i="1"/>
  <c r="J740" i="1"/>
  <c r="J160" i="1"/>
  <c r="J289" i="1"/>
  <c r="J290" i="1"/>
  <c r="J218" i="1"/>
  <c r="J27" i="1"/>
  <c r="J332" i="1"/>
  <c r="J171" i="1"/>
  <c r="J25" i="1"/>
  <c r="J36" i="1"/>
  <c r="J291" i="1"/>
  <c r="J580" i="1"/>
  <c r="J297" i="1"/>
  <c r="J154" i="1"/>
  <c r="J199" i="1"/>
  <c r="J75" i="1"/>
  <c r="J37" i="1"/>
  <c r="J487" i="1"/>
  <c r="J928" i="1"/>
  <c r="J87" i="1"/>
  <c r="J267" i="1"/>
  <c r="J497" i="1"/>
  <c r="J259" i="1"/>
  <c r="J313" i="1"/>
  <c r="J519" i="1"/>
  <c r="J330" i="1"/>
  <c r="J668" i="1"/>
  <c r="J1253" i="1"/>
  <c r="J758" i="1"/>
  <c r="J268" i="1"/>
  <c r="J166" i="1"/>
  <c r="J586" i="1"/>
  <c r="J1211" i="1"/>
  <c r="J773" i="1"/>
  <c r="J271" i="1"/>
  <c r="J831" i="1"/>
  <c r="J182" i="1"/>
  <c r="J786" i="1"/>
  <c r="J17" i="1"/>
  <c r="J333" i="1"/>
  <c r="J298" i="1"/>
  <c r="J334" i="1"/>
  <c r="J257" i="1"/>
  <c r="J186" i="1"/>
  <c r="J905" i="1"/>
  <c r="J499" i="1"/>
  <c r="J1308" i="1"/>
  <c r="J861" i="1"/>
  <c r="J286" i="1"/>
  <c r="J876" i="1"/>
  <c r="J562" i="1"/>
  <c r="J759" i="1"/>
  <c r="J305" i="1"/>
  <c r="J779" i="1"/>
  <c r="J207" i="1"/>
  <c r="J260" i="1"/>
  <c r="J488" i="1"/>
  <c r="J89" i="1"/>
  <c r="J161" i="1"/>
  <c r="J489" i="1"/>
  <c r="J101" i="1"/>
  <c r="J584" i="1"/>
  <c r="J754" i="1"/>
  <c r="J760" i="1"/>
  <c r="J76" i="1"/>
  <c r="J196" i="1"/>
  <c r="J102" i="1"/>
  <c r="J57" i="1"/>
  <c r="J162" i="1"/>
  <c r="J1224" i="1"/>
  <c r="J1096" i="1"/>
  <c r="J1086" i="1"/>
  <c r="J498" i="1"/>
  <c r="J248" i="1"/>
  <c r="J881" i="1"/>
  <c r="J952" i="1"/>
  <c r="J906" i="1"/>
  <c r="J877" i="1"/>
  <c r="J167" i="1"/>
  <c r="J852" i="1"/>
  <c r="J1254" i="1"/>
  <c r="J1014" i="1"/>
  <c r="J969" i="1"/>
  <c r="J514" i="1"/>
  <c r="J1272" i="1"/>
  <c r="J604" i="1"/>
  <c r="J530" i="1"/>
  <c r="J163" i="1"/>
  <c r="J789" i="1"/>
  <c r="J373" i="1"/>
  <c r="J130" i="1"/>
  <c r="J46" i="1"/>
  <c r="J77" i="1"/>
  <c r="J1267" i="1"/>
  <c r="J455" i="1"/>
  <c r="J948" i="1"/>
  <c r="J679" i="1"/>
  <c r="J516" i="1"/>
  <c r="J528" i="1"/>
  <c r="J1340" i="1"/>
  <c r="J1265" i="1"/>
  <c r="J1049" i="1"/>
  <c r="J690" i="1"/>
  <c r="J1165" i="1"/>
  <c r="J1326" i="1"/>
  <c r="J136" i="1"/>
  <c r="J612" i="1"/>
  <c r="J470" i="1"/>
  <c r="J103" i="1"/>
  <c r="J921" i="1"/>
  <c r="J367" i="1"/>
  <c r="J1197" i="1"/>
  <c r="J989" i="1"/>
  <c r="J249" i="1"/>
  <c r="J860" i="1"/>
  <c r="J1099" i="1"/>
  <c r="J975" i="1"/>
  <c r="J882" i="1"/>
  <c r="J1150" i="1"/>
  <c r="J195" i="1"/>
  <c r="J1006" i="1"/>
  <c r="J1214" i="1"/>
  <c r="J178" i="1"/>
  <c r="J327" i="1"/>
  <c r="J1318" i="1"/>
  <c r="J365" i="1"/>
  <c r="J785" i="1"/>
  <c r="J502" i="1"/>
  <c r="J1094" i="1"/>
  <c r="J183" i="1"/>
  <c r="J299" i="1"/>
  <c r="J666" i="1"/>
  <c r="J844" i="1"/>
  <c r="J33" i="1"/>
  <c r="J85" i="1"/>
  <c r="J568" i="1"/>
  <c r="J19" i="1"/>
  <c r="J1104" i="1"/>
  <c r="J30" i="1"/>
  <c r="J229" i="1"/>
  <c r="J262" i="1"/>
  <c r="J43" i="1"/>
  <c r="J54" i="1"/>
  <c r="J520" i="1"/>
  <c r="J82" i="1"/>
  <c r="J94" i="1"/>
  <c r="J951" i="1"/>
  <c r="J64" i="1"/>
  <c r="J189" i="1"/>
  <c r="J148" i="1"/>
  <c r="J73" i="1"/>
  <c r="J188" i="1"/>
  <c r="J639" i="1"/>
  <c r="J360" i="1"/>
  <c r="J59" i="1"/>
  <c r="J1234" i="1"/>
  <c r="J150" i="1"/>
  <c r="J98" i="1"/>
  <c r="J763" i="1"/>
  <c r="J430" i="1"/>
  <c r="J348" i="1"/>
  <c r="J206" i="1"/>
  <c r="J486" i="1"/>
  <c r="J179" i="1"/>
  <c r="J41" i="1"/>
  <c r="J598" i="1"/>
  <c r="J104" i="1"/>
  <c r="J28" i="1"/>
  <c r="J265" i="1"/>
  <c r="J583" i="1"/>
  <c r="J351" i="1"/>
  <c r="J90" i="1"/>
  <c r="J357" i="1"/>
  <c r="J504" i="1"/>
  <c r="J194" i="1"/>
  <c r="J1110" i="1"/>
  <c r="J311" i="1"/>
  <c r="J582" i="1"/>
  <c r="J1143" i="1"/>
  <c r="J364" i="1"/>
  <c r="J761" i="1"/>
  <c r="J44" i="1"/>
  <c r="J420" i="1"/>
  <c r="J411" i="1"/>
  <c r="J535" i="1"/>
  <c r="J432" i="1"/>
  <c r="J141" i="1"/>
  <c r="J92" i="1"/>
  <c r="J40" i="1"/>
  <c r="J483" i="1"/>
  <c r="J149" i="1"/>
  <c r="J794" i="1"/>
  <c r="J151" i="1"/>
  <c r="J926" i="1"/>
  <c r="J208" i="1"/>
  <c r="J214" i="1"/>
  <c r="J97" i="1"/>
  <c r="J658" i="1"/>
  <c r="J522" i="1"/>
  <c r="J86" i="1"/>
  <c r="J790" i="1"/>
  <c r="J889" i="1"/>
  <c r="J145" i="1"/>
  <c r="J484" i="1"/>
  <c r="J721" i="1"/>
  <c r="J433" i="1"/>
  <c r="J448" i="1"/>
  <c r="J47" i="1"/>
  <c r="J246" i="1"/>
  <c r="J699" i="1"/>
  <c r="J697" i="1"/>
  <c r="J388" i="1"/>
  <c r="J353" i="1"/>
  <c r="J29" i="1"/>
  <c r="J501" i="1"/>
  <c r="J635" i="1"/>
  <c r="J678" i="1"/>
  <c r="J418" i="1"/>
  <c r="J301" i="1"/>
  <c r="J96" i="1"/>
  <c r="J895" i="1"/>
  <c r="J630" i="1"/>
  <c r="J132" i="1"/>
  <c r="J81" i="1"/>
  <c r="J324" i="1"/>
  <c r="J61" i="1"/>
  <c r="J233" i="1"/>
  <c r="J18" i="1"/>
  <c r="J53" i="1"/>
  <c r="J106" i="1"/>
  <c r="J203" i="1"/>
  <c r="J168" i="1"/>
  <c r="J563" i="1"/>
  <c r="J608" i="1"/>
  <c r="J256" i="1"/>
  <c r="J753" i="1"/>
  <c r="J83" i="1"/>
  <c r="J641" i="1"/>
  <c r="J221" i="1"/>
  <c r="J91" i="1"/>
  <c r="J39" i="1"/>
  <c r="J576" i="1"/>
  <c r="J277" i="1"/>
  <c r="J485" i="1"/>
  <c r="J1033" i="1"/>
  <c r="J961" i="1"/>
  <c r="J1168" i="1"/>
  <c r="J529" i="1"/>
  <c r="J58" i="1"/>
  <c r="J851" i="1"/>
  <c r="J342" i="1"/>
  <c r="J356" i="1"/>
  <c r="J123" i="1"/>
  <c r="J1068" i="1"/>
  <c r="J276" i="1"/>
  <c r="J778" i="1"/>
  <c r="J172" i="1"/>
  <c r="J475" i="1"/>
  <c r="J554" i="1"/>
  <c r="J74" i="1"/>
  <c r="J788" i="1"/>
  <c r="J1078" i="1"/>
  <c r="J219" i="1"/>
  <c r="J676" i="1"/>
  <c r="J809" i="1"/>
  <c r="J202" i="1"/>
  <c r="J63" i="1"/>
  <c r="J642" i="1"/>
  <c r="J937" i="1"/>
  <c r="J531" i="1"/>
  <c r="J587" i="1"/>
  <c r="J919" i="1"/>
  <c r="J898" i="1"/>
  <c r="J853" i="1"/>
  <c r="J1055" i="1"/>
  <c r="J204" i="1"/>
  <c r="J343" i="1"/>
  <c r="J542" i="1"/>
  <c r="J812" i="1"/>
  <c r="J213" i="1"/>
  <c r="J1017" i="1"/>
  <c r="J613" i="1"/>
  <c r="J1223" i="1"/>
  <c r="J363" i="1"/>
  <c r="J962" i="1"/>
  <c r="J355" i="1"/>
  <c r="J71" i="1"/>
  <c r="J369" i="1"/>
  <c r="J782" i="1"/>
  <c r="J215" i="1"/>
  <c r="J681" i="1"/>
  <c r="J68" i="1"/>
  <c r="J278" i="1"/>
  <c r="J884" i="1"/>
  <c r="J438" i="1"/>
  <c r="J201" i="1"/>
  <c r="J1218" i="1"/>
  <c r="J244" i="1"/>
  <c r="J281" i="1"/>
  <c r="J446" i="1"/>
  <c r="J220" i="1"/>
  <c r="J126" i="1"/>
  <c r="J839" i="1"/>
  <c r="J309" i="1"/>
  <c r="J927" i="1"/>
  <c r="J1172" i="1"/>
  <c r="J481" i="1"/>
  <c r="J52" i="1"/>
  <c r="J1004" i="1"/>
  <c r="J323" i="1"/>
  <c r="J506" i="1"/>
  <c r="J1052" i="1"/>
  <c r="J99" i="1"/>
  <c r="J601" i="1"/>
  <c r="J1011" i="1"/>
  <c r="J225" i="1"/>
  <c r="J147" i="1"/>
  <c r="J618" i="1"/>
  <c r="J251" i="1"/>
  <c r="J279" i="1"/>
  <c r="J566" i="1"/>
  <c r="J210" i="1"/>
  <c r="J170" i="1"/>
  <c r="J440" i="1"/>
  <c r="J471" i="1"/>
  <c r="J322" i="1"/>
  <c r="J603" i="1"/>
  <c r="J541" i="1"/>
  <c r="J304" i="1"/>
  <c r="J165" i="1"/>
  <c r="J381" i="1"/>
  <c r="J849" i="1"/>
  <c r="J845" i="1"/>
  <c r="J1181" i="1"/>
  <c r="J942" i="1"/>
  <c r="J569" i="1"/>
  <c r="J757" i="1"/>
  <c r="J1278" i="1"/>
  <c r="J127" i="1"/>
  <c r="J449" i="1"/>
  <c r="J512" i="1"/>
  <c r="J706" i="1"/>
  <c r="J434" i="1"/>
  <c r="J664" i="1"/>
  <c r="J663" i="1"/>
  <c r="J526" i="1"/>
  <c r="J854" i="1"/>
  <c r="J1106" i="1"/>
  <c r="J1018" i="1"/>
  <c r="J474" i="1"/>
  <c r="J638" i="1"/>
  <c r="J1176" i="1"/>
  <c r="J507" i="1"/>
  <c r="J660" i="1"/>
  <c r="J410" i="1"/>
  <c r="J648" i="1"/>
  <c r="J689" i="1"/>
  <c r="J1316" i="1"/>
  <c r="J914" i="1"/>
  <c r="J263" i="1"/>
  <c r="J252" i="1"/>
  <c r="J756" i="1"/>
  <c r="J393" i="1"/>
  <c r="J451" i="1"/>
  <c r="J792" i="1"/>
  <c r="J869" i="1"/>
  <c r="J561" i="1"/>
  <c r="J653" i="1"/>
  <c r="J120" i="1"/>
  <c r="J644" i="1"/>
  <c r="J396" i="1"/>
  <c r="J597" i="1"/>
  <c r="J464" i="1"/>
  <c r="J978" i="1"/>
  <c r="J909" i="1"/>
  <c r="J796" i="1"/>
  <c r="J833" i="1"/>
  <c r="J459" i="1"/>
  <c r="J621" i="1"/>
  <c r="J435" i="1"/>
  <c r="J457" i="1"/>
  <c r="J1088" i="1"/>
  <c r="J137" i="1"/>
  <c r="J741" i="1"/>
  <c r="J1177" i="1"/>
  <c r="J472" i="1"/>
  <c r="J693" i="1"/>
  <c r="J581" i="1"/>
  <c r="J870" i="1"/>
  <c r="J777" i="1"/>
  <c r="J131" i="1"/>
  <c r="J698" i="1"/>
  <c r="J65" i="1"/>
  <c r="J1146" i="1"/>
  <c r="J113" i="1"/>
  <c r="J525" i="1"/>
  <c r="J406" i="1"/>
  <c r="J317" i="1"/>
  <c r="J736" i="1"/>
  <c r="J1121" i="1"/>
  <c r="J443" i="1"/>
  <c r="J834" i="1"/>
  <c r="J479" i="1"/>
  <c r="J341" i="1"/>
  <c r="J458" i="1"/>
  <c r="J797" i="1"/>
  <c r="J640" i="1"/>
  <c r="J69" i="1"/>
  <c r="J1054" i="1"/>
  <c r="J891" i="1"/>
  <c r="J715" i="1"/>
  <c r="J1286" i="1"/>
  <c r="J124" i="1"/>
  <c r="J655" i="1"/>
  <c r="J242" i="1"/>
  <c r="J867" i="1"/>
  <c r="J1160" i="1"/>
  <c r="J990" i="1"/>
  <c r="J401" i="1"/>
  <c r="J816" i="1"/>
  <c r="J175" i="1"/>
  <c r="J808" i="1"/>
  <c r="J1107" i="1"/>
  <c r="J750" i="1"/>
  <c r="J623" i="1"/>
  <c r="J1163" i="1"/>
  <c r="J532" i="1"/>
  <c r="J700" i="1"/>
  <c r="J1031" i="1"/>
  <c r="J848" i="1"/>
  <c r="J417" i="1"/>
  <c r="J711" i="1"/>
  <c r="J445" i="1"/>
  <c r="J456" i="1"/>
  <c r="J382" i="1"/>
  <c r="J431" i="1"/>
  <c r="J212" i="1"/>
  <c r="J329" i="1"/>
  <c r="J534" i="1"/>
  <c r="J374" i="1"/>
  <c r="J264" i="1"/>
  <c r="J827" i="1"/>
  <c r="J557" i="1"/>
  <c r="J645" i="1"/>
  <c r="J765" i="1"/>
  <c r="J725" i="1"/>
  <c r="J45" i="1"/>
  <c r="J1285" i="1"/>
  <c r="J837" i="1"/>
  <c r="J661" i="1"/>
  <c r="J594" i="1"/>
  <c r="J466" i="1"/>
  <c r="J864" i="1"/>
  <c r="J842" i="1"/>
  <c r="J1103" i="1"/>
  <c r="J818" i="1"/>
  <c r="J755" i="1"/>
  <c r="J622" i="1"/>
  <c r="J941" i="1"/>
  <c r="J682" i="1"/>
  <c r="J247" i="1"/>
  <c r="J389" i="1"/>
  <c r="J337" i="1"/>
  <c r="J804" i="1"/>
  <c r="J859" i="1"/>
  <c r="J631" i="1"/>
  <c r="J1166" i="1"/>
  <c r="J908" i="1"/>
  <c r="J675" i="1"/>
  <c r="J570" i="1"/>
  <c r="J738" i="1"/>
  <c r="J847" i="1"/>
  <c r="J670" i="1"/>
  <c r="J888" i="1"/>
  <c r="J972" i="1"/>
  <c r="J1190" i="1"/>
  <c r="J60" i="1"/>
  <c r="J1164" i="1"/>
  <c r="J959" i="1"/>
  <c r="J223" i="1"/>
  <c r="J38" i="1"/>
  <c r="J397" i="1"/>
  <c r="J306" i="1"/>
  <c r="J746" i="1"/>
  <c r="J892" i="1"/>
  <c r="J112" i="1"/>
  <c r="J164" i="1"/>
  <c r="J835" i="1"/>
  <c r="J84" i="1"/>
  <c r="J95" i="1"/>
  <c r="J345" i="1"/>
  <c r="J674" i="1"/>
  <c r="J378" i="1"/>
  <c r="J567" i="1"/>
  <c r="J243" i="1"/>
  <c r="J610" i="1"/>
  <c r="J428" i="1"/>
  <c r="J800" i="1"/>
  <c r="J232" i="1"/>
  <c r="J261" i="1"/>
  <c r="J380" i="1"/>
  <c r="J615" i="1"/>
  <c r="J115" i="1"/>
  <c r="J240" i="1"/>
  <c r="J125" i="1"/>
  <c r="J1041" i="1"/>
  <c r="J1019" i="1"/>
  <c r="J1217" i="1"/>
  <c r="J138" i="1"/>
  <c r="J540" i="1"/>
  <c r="J169" i="1"/>
  <c r="J1260" i="1"/>
  <c r="J649" i="1"/>
  <c r="J133" i="1"/>
  <c r="J326" i="1"/>
  <c r="J1079" i="1"/>
  <c r="J1069" i="1"/>
  <c r="J671" i="1"/>
  <c r="J749" i="1"/>
  <c r="J821" i="1"/>
  <c r="J370" i="1"/>
  <c r="J129" i="1"/>
  <c r="J476" i="1"/>
  <c r="J806" i="1"/>
  <c r="J855" i="1"/>
  <c r="J222" i="1"/>
  <c r="J787" i="1"/>
  <c r="J1322" i="1"/>
  <c r="J1268" i="1"/>
  <c r="J128" i="1"/>
  <c r="J408" i="1"/>
  <c r="J1204" i="1"/>
  <c r="J346" i="1"/>
  <c r="J1119" i="1"/>
  <c r="J107" i="1"/>
  <c r="J774" i="1"/>
  <c r="J1002" i="1"/>
  <c r="J1289" i="1"/>
  <c r="J211" i="1"/>
  <c r="J338" i="1"/>
  <c r="J140" i="1"/>
  <c r="J368" i="1"/>
  <c r="J546" i="1"/>
  <c r="J932" i="1"/>
  <c r="J379" i="1"/>
  <c r="J344" i="1"/>
  <c r="J1337" i="1"/>
  <c r="J480" i="1"/>
  <c r="J930" i="1"/>
  <c r="J436" i="1"/>
  <c r="J879" i="1"/>
  <c r="J285" i="1"/>
  <c r="J283" i="1"/>
  <c r="J1045" i="1"/>
  <c r="J935" i="1"/>
  <c r="J152" i="1"/>
  <c r="J318" i="1"/>
  <c r="J912" i="1"/>
  <c r="J467" i="1"/>
  <c r="J650" i="1"/>
  <c r="J764" i="1"/>
  <c r="J1058" i="1"/>
  <c r="J1090" i="1"/>
  <c r="J308" i="1"/>
  <c r="J1113" i="1"/>
  <c r="J349" i="1"/>
  <c r="J799" i="1"/>
  <c r="J850" i="1"/>
  <c r="J510" i="1"/>
  <c r="J1277" i="1"/>
  <c r="J956" i="1"/>
  <c r="J209" i="1"/>
  <c r="J735" i="1"/>
  <c r="J703" i="1"/>
  <c r="J1329" i="1"/>
  <c r="J1225" i="1"/>
  <c r="J1024" i="1"/>
  <c r="J361" i="1"/>
  <c r="J1321" i="1"/>
  <c r="J708" i="1"/>
  <c r="J1059" i="1"/>
  <c r="J409" i="1"/>
  <c r="J1196" i="1"/>
  <c r="J709" i="1"/>
  <c r="J731" i="1"/>
  <c r="J454" i="1"/>
  <c r="J399" i="1"/>
  <c r="J119" i="1"/>
  <c r="J429" i="1"/>
  <c r="J1007" i="1"/>
  <c r="J272" i="1"/>
  <c r="J1158" i="1"/>
  <c r="J1051" i="1"/>
  <c r="J135" i="1"/>
  <c r="J616" i="1"/>
  <c r="J1346" i="1"/>
  <c r="J402" i="1"/>
  <c r="J946" i="1"/>
  <c r="J312" i="1"/>
  <c r="J1118" i="1"/>
  <c r="J517" i="1"/>
  <c r="J394" i="1"/>
  <c r="J93" i="1"/>
  <c r="J960" i="1"/>
  <c r="J652" i="1"/>
  <c r="J1157" i="1"/>
  <c r="J694" i="1"/>
  <c r="J358" i="1"/>
  <c r="J955" i="1"/>
  <c r="J944" i="1"/>
  <c r="J1263" i="1"/>
  <c r="J193" i="1"/>
  <c r="J527" i="1"/>
  <c r="J442" i="1"/>
  <c r="J1027" i="1"/>
  <c r="J1061" i="1"/>
  <c r="J705" i="1"/>
  <c r="J1241" i="1"/>
  <c r="J371" i="1"/>
  <c r="J795" i="1"/>
  <c r="J1000" i="1"/>
  <c r="J1057" i="1"/>
  <c r="J1274" i="1"/>
  <c r="J931" i="1"/>
  <c r="J354" i="1"/>
  <c r="J772" i="1"/>
  <c r="J810" i="1"/>
  <c r="J968" i="1"/>
  <c r="J1198" i="1"/>
  <c r="J1015" i="1"/>
  <c r="J719" i="1"/>
  <c r="J783" i="1"/>
  <c r="J482" i="1"/>
  <c r="J727" i="1"/>
  <c r="J1205" i="1"/>
  <c r="J873" i="1"/>
  <c r="J500" i="1"/>
  <c r="J1126" i="1"/>
  <c r="J503" i="1"/>
  <c r="J729" i="1"/>
  <c r="J437" i="1"/>
  <c r="J1302" i="1"/>
  <c r="J665" i="1"/>
  <c r="J896" i="1"/>
  <c r="J918" i="1"/>
  <c r="J875" i="1"/>
  <c r="J403" i="1"/>
  <c r="J637" i="1"/>
  <c r="J1042" i="1"/>
  <c r="J672" i="1"/>
  <c r="J439" i="1"/>
  <c r="J1304" i="1"/>
  <c r="J691" i="1"/>
  <c r="J887" i="1"/>
  <c r="J819" i="1"/>
  <c r="J508" i="1"/>
  <c r="J469" i="1"/>
  <c r="J1132" i="1"/>
  <c r="J1053" i="1"/>
  <c r="J992" i="1"/>
  <c r="J883" i="1"/>
  <c r="J939" i="1"/>
  <c r="J412" i="1"/>
  <c r="J515" i="1"/>
  <c r="J558" i="1"/>
  <c r="J1191" i="1"/>
  <c r="J477" i="1"/>
  <c r="J307" i="1"/>
  <c r="J1300" i="1"/>
  <c r="J933" i="1"/>
  <c r="J807" i="1"/>
  <c r="J1220" i="1"/>
  <c r="J657" i="1"/>
  <c r="J1036" i="1"/>
  <c r="J714" i="1"/>
  <c r="J1342" i="1"/>
  <c r="J695" i="1"/>
  <c r="J982" i="1"/>
  <c r="J811" i="1"/>
  <c r="J1320" i="1"/>
  <c r="J822" i="1"/>
  <c r="J886" i="1"/>
  <c r="J1151" i="1"/>
  <c r="J1044" i="1"/>
  <c r="J577" i="1"/>
  <c r="J728" i="1"/>
  <c r="J1109" i="1"/>
  <c r="J920" i="1"/>
  <c r="J1333" i="1"/>
  <c r="J1091" i="1"/>
  <c r="J1287" i="1"/>
  <c r="J894" i="1"/>
  <c r="J632" i="1"/>
  <c r="J900" i="1"/>
  <c r="J1313" i="1"/>
  <c r="J784" i="1"/>
  <c r="J957" i="1"/>
  <c r="J509" i="1"/>
  <c r="J398" i="1"/>
  <c r="J984" i="1"/>
  <c r="J1350" i="1"/>
  <c r="J536" i="1"/>
  <c r="J339" i="1"/>
  <c r="J971" i="1"/>
  <c r="J737" i="1"/>
  <c r="J1111" i="1"/>
  <c r="J748" i="1"/>
  <c r="J444" i="1"/>
  <c r="J976" i="1"/>
  <c r="J865" i="1"/>
  <c r="J627" i="1"/>
  <c r="J1153" i="1"/>
  <c r="J1213" i="1"/>
  <c r="J505" i="1"/>
  <c r="J1097" i="1"/>
  <c r="J1187" i="1"/>
  <c r="J1073" i="1"/>
  <c r="J730" i="1"/>
  <c r="J544" i="1"/>
  <c r="J1075" i="1"/>
  <c r="J704" i="1"/>
  <c r="J560" i="1"/>
  <c r="J836" i="1"/>
  <c r="J1179" i="1"/>
  <c r="J1043" i="1"/>
  <c r="J680" i="1"/>
  <c r="J1202" i="1"/>
  <c r="J1242" i="1"/>
  <c r="J901" i="1"/>
  <c r="J1072" i="1"/>
  <c r="J1060" i="1"/>
  <c r="J724" i="1"/>
  <c r="J767" i="1"/>
  <c r="J1235" i="1"/>
  <c r="J1159" i="1"/>
  <c r="J468" i="1"/>
  <c r="J1352" i="1"/>
  <c r="J683" i="1"/>
  <c r="J1195" i="1"/>
  <c r="J1249" i="1"/>
  <c r="J1199" i="1"/>
  <c r="J1129" i="1"/>
  <c r="J539" i="1"/>
  <c r="J1338" i="1"/>
  <c r="J347" i="1"/>
  <c r="J624" i="1"/>
  <c r="J1025" i="1"/>
  <c r="J1115" i="1"/>
  <c r="J1293" i="1"/>
  <c r="J1345" i="1"/>
  <c r="J1062" i="1"/>
  <c r="J575" i="1"/>
  <c r="J633" i="1"/>
  <c r="J1247" i="1"/>
  <c r="J791" i="1"/>
  <c r="J1056" i="1"/>
  <c r="J669" i="1"/>
  <c r="J511" i="1"/>
  <c r="J1275" i="1"/>
  <c r="J578" i="1"/>
  <c r="J1186" i="1"/>
  <c r="J696" i="1"/>
  <c r="J673" i="1"/>
  <c r="J651" i="1"/>
  <c r="J553" i="1"/>
  <c r="J1309" i="1"/>
  <c r="J1351" i="1"/>
  <c r="J654" i="1"/>
  <c r="J1112" i="1"/>
  <c r="J1170" i="1"/>
  <c r="J1188" i="1"/>
  <c r="J843" i="1"/>
  <c r="J1327" i="1"/>
  <c r="J1193" i="1"/>
  <c r="J1136" i="1"/>
  <c r="J325" i="1"/>
  <c r="J1279" i="1"/>
  <c r="J1227" i="1"/>
  <c r="J426" i="1"/>
  <c r="J585" i="1"/>
  <c r="J1105" i="1"/>
  <c r="J1048" i="1"/>
  <c r="J441" i="1"/>
  <c r="J1130" i="1"/>
  <c r="J897" i="1"/>
  <c r="J733" i="1"/>
  <c r="J701" i="1"/>
  <c r="J1117" i="1"/>
  <c r="J880" i="1"/>
  <c r="J1276" i="1"/>
  <c r="J626" i="1"/>
  <c r="J1175" i="1"/>
  <c r="J1131" i="1"/>
  <c r="J866" i="1"/>
  <c r="J1029" i="1"/>
  <c r="J427" i="1"/>
  <c r="J662" i="1"/>
  <c r="J1251" i="1"/>
  <c r="J745" i="1"/>
  <c r="J911" i="1"/>
  <c r="J350" i="1"/>
  <c r="J1323" i="1"/>
  <c r="J943" i="1"/>
  <c r="J1331" i="1"/>
  <c r="J1284" i="1"/>
  <c r="J659" i="1"/>
  <c r="J863" i="1"/>
  <c r="J1125" i="1"/>
  <c r="J770" i="1"/>
  <c r="J450" i="1"/>
  <c r="J780" i="1"/>
  <c r="J776" i="1"/>
  <c r="J771" i="1"/>
  <c r="J1343" i="1"/>
  <c r="J1256" i="1"/>
  <c r="J769" i="1"/>
  <c r="J1184" i="1"/>
  <c r="J1257" i="1"/>
  <c r="J1098" i="1"/>
  <c r="J1085" i="1"/>
  <c r="J1298" i="1"/>
  <c r="J947" i="1"/>
  <c r="J1290" i="1"/>
  <c r="J545" i="1"/>
  <c r="J781" i="1"/>
  <c r="J973" i="1"/>
  <c r="J1124" i="1"/>
  <c r="J977" i="1"/>
  <c r="J713" i="1"/>
  <c r="J1102" i="1"/>
  <c r="J999" i="1"/>
  <c r="J1347" i="1"/>
  <c r="J862" i="1"/>
  <c r="J1065" i="1"/>
  <c r="J614" i="1"/>
  <c r="J1294" i="1"/>
  <c r="J1016" i="1"/>
  <c r="J913" i="1"/>
  <c r="J564" i="1"/>
  <c r="J916" i="1"/>
  <c r="J1034" i="1"/>
  <c r="J1206" i="1"/>
  <c r="J1324" i="1"/>
  <c r="J478" i="1"/>
  <c r="J720" i="1"/>
  <c r="J742" i="1"/>
  <c r="J1138" i="1"/>
  <c r="J1216" i="1"/>
  <c r="J940" i="1"/>
  <c r="J547" i="1"/>
  <c r="J991" i="1"/>
  <c r="J998" i="1"/>
  <c r="J1230" i="1"/>
  <c r="J1291" i="1"/>
  <c r="J820" i="1"/>
  <c r="J1299" i="1"/>
  <c r="J890" i="1"/>
  <c r="J858" i="1"/>
  <c r="J840" i="1"/>
  <c r="J629" i="1"/>
  <c r="J929" i="1"/>
  <c r="J710" i="1"/>
  <c r="J1201" i="1"/>
  <c r="J726" i="1"/>
  <c r="J1248" i="1"/>
  <c r="J1273" i="1"/>
  <c r="J718" i="1"/>
  <c r="J856" i="1"/>
  <c r="J734" i="1"/>
  <c r="J634" i="1"/>
  <c r="J1092" i="1"/>
  <c r="J377" i="1"/>
  <c r="J596" i="1"/>
  <c r="J1001" i="1"/>
  <c r="J1207" i="1"/>
  <c r="J1173" i="1"/>
  <c r="J1087" i="1"/>
  <c r="J667" i="1"/>
  <c r="J1226" i="1"/>
  <c r="J751" i="1"/>
  <c r="J1252" i="1"/>
  <c r="J1145" i="1"/>
  <c r="J1282" i="1"/>
  <c r="J1100" i="1"/>
  <c r="J1261" i="1"/>
  <c r="J732" i="1"/>
  <c r="J1093" i="1"/>
  <c r="J841" i="1"/>
  <c r="J552" i="1"/>
  <c r="J1137" i="1"/>
  <c r="J1080" i="1"/>
  <c r="J1012" i="1"/>
  <c r="J1028" i="1"/>
  <c r="J1317" i="1"/>
  <c r="J465" i="1"/>
  <c r="J712" i="1"/>
  <c r="J636" i="1"/>
  <c r="J986" i="1"/>
  <c r="J963" i="1"/>
  <c r="J824" i="1"/>
  <c r="J1245" i="1"/>
  <c r="J828" i="1"/>
  <c r="J1231" i="1"/>
  <c r="J1315" i="1"/>
  <c r="J915" i="1"/>
  <c r="J1155" i="1"/>
  <c r="J1335" i="1"/>
  <c r="J1306" i="1"/>
  <c r="J609" i="1"/>
  <c r="J1228" i="1"/>
  <c r="J1239" i="1"/>
  <c r="J868" i="1"/>
  <c r="J1022" i="1"/>
  <c r="J1336" i="1"/>
  <c r="J846" i="1"/>
  <c r="J1133" i="1"/>
  <c r="J1348" i="1"/>
  <c r="J1032" i="1"/>
  <c r="J717" i="1"/>
  <c r="J1148" i="1"/>
  <c r="J543" i="1"/>
  <c r="J593" i="1"/>
  <c r="J234" i="1"/>
  <c r="N116" i="1"/>
  <c r="N548" i="1"/>
  <c r="N48" i="1"/>
  <c r="N331" i="1"/>
  <c r="N226" i="1"/>
  <c r="N352" i="1"/>
  <c r="N173" i="1"/>
  <c r="N21" i="1"/>
  <c r="N117" i="1"/>
  <c r="N395" i="1"/>
  <c r="N49" i="1"/>
  <c r="N871" i="1"/>
  <c r="N677" i="1"/>
  <c r="N302" i="1"/>
  <c r="N155" i="1"/>
  <c r="N118" i="1"/>
  <c r="N407" i="1"/>
  <c r="N425" i="1"/>
  <c r="N917" i="1"/>
  <c r="N452" i="1"/>
  <c r="N335" i="1"/>
  <c r="N490" i="1"/>
  <c r="N684" i="1"/>
  <c r="N421" i="1"/>
  <c r="N142" i="1"/>
  <c r="N817" i="1"/>
  <c r="N1243" i="1"/>
  <c r="N273" i="1"/>
  <c r="N67" i="1"/>
  <c r="N907" i="1"/>
  <c r="N1070" i="1"/>
  <c r="N1180" i="1"/>
  <c r="N1037" i="1"/>
  <c r="N227" i="1"/>
  <c r="N390" i="1"/>
  <c r="N1127" i="1"/>
  <c r="N573" i="1"/>
  <c r="N1152" i="1"/>
  <c r="N42" i="1"/>
  <c r="N205" i="1"/>
  <c r="N235" i="1"/>
  <c r="N423" i="1"/>
  <c r="N491" i="1"/>
  <c r="N518" i="1"/>
  <c r="N538" i="1"/>
  <c r="N1141" i="1"/>
  <c r="N55" i="1"/>
  <c r="N230" i="1"/>
  <c r="N56" i="1"/>
  <c r="N537" i="1"/>
  <c r="N722" i="1"/>
  <c r="N1192" i="1"/>
  <c r="N801" i="1"/>
  <c r="N22" i="1"/>
  <c r="N143" i="1"/>
  <c r="N1108" i="1"/>
  <c r="N592" i="1"/>
  <c r="N874" i="1"/>
  <c r="N588" i="1"/>
  <c r="N996" i="1"/>
  <c r="N184" i="1"/>
  <c r="N109" i="1"/>
  <c r="N1156" i="1"/>
  <c r="N1154" i="1"/>
  <c r="N823" i="1"/>
  <c r="N282" i="1"/>
  <c r="N1021" i="1"/>
  <c r="N1233" i="1"/>
  <c r="N110" i="1"/>
  <c r="N555" i="1"/>
  <c r="N924" i="1"/>
  <c r="N1120" i="1"/>
  <c r="N979" i="1"/>
  <c r="N1169" i="1"/>
  <c r="N1135" i="1"/>
  <c r="N1310" i="1"/>
  <c r="N236" i="1"/>
  <c r="N492" i="1"/>
  <c r="N1325" i="1"/>
  <c r="N190" i="1"/>
  <c r="N461" i="1"/>
  <c r="N574" i="1"/>
  <c r="N685" i="1"/>
  <c r="N589" i="1"/>
  <c r="N1023" i="1"/>
  <c r="N237" i="1"/>
  <c r="N473" i="1"/>
  <c r="N144" i="1"/>
  <c r="N50" i="1"/>
  <c r="N1161" i="1"/>
  <c r="N605" i="1"/>
  <c r="N899" i="1"/>
  <c r="N1035" i="1"/>
  <c r="N1030" i="1"/>
  <c r="N241" i="1"/>
  <c r="N1046" i="1"/>
  <c r="N716" i="1"/>
  <c r="N607" i="1"/>
  <c r="N953" i="1"/>
  <c r="N156" i="1"/>
  <c r="N404" i="1"/>
  <c r="N813" i="1"/>
  <c r="N238" i="1"/>
  <c r="N1095" i="1"/>
  <c r="N743" i="1"/>
  <c r="N228" i="1"/>
  <c r="N838" i="1"/>
  <c r="N274" i="1"/>
  <c r="N1050" i="1"/>
  <c r="N925" i="1"/>
  <c r="N967" i="1"/>
  <c r="N934" i="1"/>
  <c r="N1123" i="1"/>
  <c r="N1026" i="1"/>
  <c r="N997" i="1"/>
  <c r="N1262" i="1"/>
  <c r="N902" i="1"/>
  <c r="N1307" i="1"/>
  <c r="N1122" i="1"/>
  <c r="N1005" i="1"/>
  <c r="N111" i="1"/>
  <c r="N192" i="1"/>
  <c r="N413" i="1"/>
  <c r="N1003" i="1"/>
  <c r="N1208" i="1"/>
  <c r="N72" i="1"/>
  <c r="N686" i="1"/>
  <c r="N814" i="1"/>
  <c r="N768" i="1"/>
  <c r="N1283" i="1"/>
  <c r="N122" i="1"/>
  <c r="N987" i="1"/>
  <c r="N1038" i="1"/>
  <c r="N692" i="1"/>
  <c r="N903" i="1"/>
  <c r="N275" i="1"/>
  <c r="N825" i="1"/>
  <c r="N231" i="1"/>
  <c r="N1332" i="1"/>
  <c r="N20" i="1"/>
  <c r="N625" i="1"/>
  <c r="N985" i="1"/>
  <c r="N611" i="1"/>
  <c r="N1076" i="1"/>
  <c r="N180" i="1"/>
  <c r="N1174" i="1"/>
  <c r="N1232" i="1"/>
  <c r="N1071" i="1"/>
  <c r="N336" i="1"/>
  <c r="N174" i="1"/>
  <c r="N739" i="1"/>
  <c r="N1319" i="1"/>
  <c r="N904" i="1"/>
  <c r="N463" i="1"/>
  <c r="N1314" i="1"/>
  <c r="N1219" i="1"/>
  <c r="N747" i="1"/>
  <c r="N619" i="1"/>
  <c r="N556" i="1"/>
  <c r="N1297" i="1"/>
  <c r="N954" i="1"/>
  <c r="N1013" i="1"/>
  <c r="N405" i="1"/>
  <c r="N1183" i="1"/>
  <c r="N949" i="1"/>
  <c r="N606" i="1"/>
  <c r="N245" i="1"/>
  <c r="N687" i="1"/>
  <c r="N980" i="1"/>
  <c r="N829" i="1"/>
  <c r="N1064" i="1"/>
  <c r="N1116" i="1"/>
  <c r="N493" i="1"/>
  <c r="N826" i="1"/>
  <c r="N494" i="1"/>
  <c r="N1328" i="1"/>
  <c r="N1194" i="1"/>
  <c r="N802" i="1"/>
  <c r="N602" i="1"/>
  <c r="N391" i="1"/>
  <c r="N646" i="1"/>
  <c r="N453" i="1"/>
  <c r="N392" i="1"/>
  <c r="N815" i="1"/>
  <c r="N1182" i="1"/>
  <c r="N181" i="1"/>
  <c r="N723" i="1"/>
  <c r="N26" i="1"/>
  <c r="N590" i="1"/>
  <c r="N1144" i="1"/>
  <c r="N1142" i="1"/>
  <c r="N1295" i="1"/>
  <c r="N495" i="1"/>
  <c r="N157" i="1"/>
  <c r="N571" i="1"/>
  <c r="N1089" i="1"/>
  <c r="N1167" i="1"/>
  <c r="N857" i="1"/>
  <c r="N832" i="1"/>
  <c r="N1082" i="1"/>
  <c r="N114" i="1"/>
  <c r="N775" i="1"/>
  <c r="N1292" i="1"/>
  <c r="N533" i="1"/>
  <c r="N872" i="1"/>
  <c r="N1185" i="1"/>
  <c r="N1311" i="1"/>
  <c r="N1237" i="1"/>
  <c r="N66" i="1"/>
  <c r="N524" i="1"/>
  <c r="N1074" i="1"/>
  <c r="N1270" i="1"/>
  <c r="N599" i="1"/>
  <c r="N1008" i="1"/>
  <c r="N300" i="1"/>
  <c r="N1178" i="1"/>
  <c r="N239" i="1"/>
  <c r="N1162" i="1"/>
  <c r="N1020" i="1"/>
  <c r="N966" i="1"/>
  <c r="N559" i="1"/>
  <c r="N1221" i="1"/>
  <c r="N1147" i="1"/>
  <c r="N1077" i="1"/>
  <c r="N643" i="1"/>
  <c r="N376" i="1"/>
  <c r="N224" i="1"/>
  <c r="N269" i="1"/>
  <c r="N1128" i="1"/>
  <c r="N1149" i="1"/>
  <c r="N1296" i="1"/>
  <c r="N970" i="1"/>
  <c r="N1330" i="1"/>
  <c r="N1222" i="1"/>
  <c r="N805" i="1"/>
  <c r="N424" i="1"/>
  <c r="N981" i="1"/>
  <c r="N620" i="1"/>
  <c r="N1009" i="1"/>
  <c r="N993" i="1"/>
  <c r="N1238" i="1"/>
  <c r="N191" i="1"/>
  <c r="N1039" i="1"/>
  <c r="N185" i="1"/>
  <c r="N1203" i="1"/>
  <c r="N595" i="1"/>
  <c r="N1189" i="1"/>
  <c r="N1240" i="1"/>
  <c r="N885" i="1"/>
  <c r="N496" i="1"/>
  <c r="N922" i="1"/>
  <c r="N744" i="1"/>
  <c r="N707" i="1"/>
  <c r="N830" i="1"/>
  <c r="N51" i="1"/>
  <c r="N146" i="1"/>
  <c r="N521" i="1"/>
  <c r="N462" i="1"/>
  <c r="N572" i="1"/>
  <c r="N1339" i="1"/>
  <c r="N1010" i="1"/>
  <c r="N688" i="1"/>
  <c r="N1281" i="1"/>
  <c r="N139" i="1"/>
  <c r="N1081" i="1"/>
  <c r="N1212" i="1"/>
  <c r="N950" i="1"/>
  <c r="N1140" i="1"/>
  <c r="N1047" i="1"/>
  <c r="N617" i="1"/>
  <c r="N766" i="1"/>
  <c r="N1344" i="1"/>
  <c r="N591" i="1"/>
  <c r="N1301" i="1"/>
  <c r="N158" i="1"/>
  <c r="N1101" i="1"/>
  <c r="N945" i="1"/>
  <c r="N1139" i="1"/>
  <c r="N1349" i="1"/>
  <c r="N988" i="1"/>
  <c r="N1266" i="1"/>
  <c r="N1040" i="1"/>
  <c r="N1066" i="1"/>
  <c r="N1269" i="1"/>
  <c r="N798" i="1"/>
  <c r="N647" i="1"/>
  <c r="N1341" i="1"/>
  <c r="N893" i="1"/>
  <c r="N958" i="1"/>
  <c r="N1303" i="1"/>
  <c r="N359" i="1"/>
  <c r="N936" i="1"/>
  <c r="N994" i="1"/>
  <c r="N1229" i="1"/>
  <c r="N1244" i="1"/>
  <c r="N1063" i="1"/>
  <c r="N1305" i="1"/>
  <c r="N422" i="1"/>
  <c r="N1312" i="1"/>
  <c r="N1250" i="1"/>
  <c r="N1280" i="1"/>
  <c r="N878" i="1"/>
  <c r="N964" i="1"/>
  <c r="N1271" i="1"/>
  <c r="N1264" i="1"/>
  <c r="N793" i="1"/>
  <c r="N159" i="1"/>
  <c r="N1171" i="1"/>
  <c r="N1114" i="1"/>
  <c r="N1215" i="1"/>
  <c r="N1083" i="1"/>
  <c r="N1258" i="1"/>
  <c r="N1255" i="1"/>
  <c r="N1236" i="1"/>
  <c r="N1334" i="1"/>
  <c r="N1134" i="1"/>
  <c r="N1246" i="1"/>
  <c r="N200" i="1"/>
  <c r="N974" i="1"/>
  <c r="N803" i="1"/>
  <c r="N1067" i="1"/>
  <c r="N600" i="1"/>
  <c r="N752" i="1"/>
  <c r="N965" i="1"/>
  <c r="N1084" i="1"/>
  <c r="N1259" i="1"/>
  <c r="N1200" i="1"/>
  <c r="N284" i="1"/>
  <c r="N270" i="1"/>
  <c r="N910" i="1"/>
  <c r="N383" i="1"/>
  <c r="N197" i="1"/>
  <c r="N314" i="1"/>
  <c r="N23" i="1"/>
  <c r="N549" i="1"/>
  <c r="N319" i="1"/>
  <c r="N320" i="1"/>
  <c r="N550" i="1"/>
  <c r="N551" i="1"/>
  <c r="N78" i="1"/>
  <c r="N460" i="1"/>
  <c r="N34" i="1"/>
  <c r="N258" i="1"/>
  <c r="N16" i="1"/>
  <c r="N1209" i="1"/>
  <c r="N88" i="1"/>
  <c r="N414" i="1"/>
  <c r="N372" i="1"/>
  <c r="N79" i="1"/>
  <c r="N1210" i="1"/>
  <c r="N340" i="1"/>
  <c r="N24" i="1"/>
  <c r="N108" i="1"/>
  <c r="N513" i="1"/>
  <c r="N176" i="1"/>
  <c r="N250" i="1"/>
  <c r="N253" i="1"/>
  <c r="N80" i="1"/>
  <c r="N292" i="1"/>
  <c r="N384" i="1"/>
  <c r="N187" i="1"/>
  <c r="N254" i="1"/>
  <c r="N266" i="1"/>
  <c r="N385" i="1"/>
  <c r="N386" i="1"/>
  <c r="N415" i="1"/>
  <c r="N375" i="1"/>
  <c r="N328" i="1"/>
  <c r="N656" i="1"/>
  <c r="N287" i="1"/>
  <c r="N387" i="1"/>
  <c r="N416" i="1"/>
  <c r="N938" i="1"/>
  <c r="N400" i="1"/>
  <c r="N362" i="1"/>
  <c r="N198" i="1"/>
  <c r="N153" i="1"/>
  <c r="N216" i="1"/>
  <c r="N565" i="1"/>
  <c r="N134" i="1"/>
  <c r="N177" i="1"/>
  <c r="N315" i="1"/>
  <c r="N280" i="1"/>
  <c r="N70" i="1"/>
  <c r="N762" i="1"/>
  <c r="N31" i="1"/>
  <c r="N523" i="1"/>
  <c r="N293" i="1"/>
  <c r="N288" i="1"/>
  <c r="N1288" i="1"/>
  <c r="N121" i="1"/>
  <c r="N702" i="1"/>
  <c r="N321" i="1"/>
  <c r="N983" i="1"/>
  <c r="N310" i="1"/>
  <c r="N294" i="1"/>
  <c r="N447" i="1"/>
  <c r="N255" i="1"/>
  <c r="N923" i="1"/>
  <c r="N579" i="1"/>
  <c r="N35" i="1"/>
  <c r="N62" i="1"/>
  <c r="N32" i="1"/>
  <c r="N303" i="1"/>
  <c r="N295" i="1"/>
  <c r="N105" i="1"/>
  <c r="N316" i="1"/>
  <c r="N995" i="1"/>
  <c r="N296" i="1"/>
  <c r="N628" i="1"/>
  <c r="N100" i="1"/>
  <c r="N217" i="1"/>
  <c r="N366" i="1"/>
  <c r="N419" i="1"/>
  <c r="N740" i="1"/>
  <c r="N160" i="1"/>
  <c r="N289" i="1"/>
  <c r="N290" i="1"/>
  <c r="N218" i="1"/>
  <c r="N27" i="1"/>
  <c r="N332" i="1"/>
  <c r="N171" i="1"/>
  <c r="N25" i="1"/>
  <c r="N36" i="1"/>
  <c r="N291" i="1"/>
  <c r="N580" i="1"/>
  <c r="N297" i="1"/>
  <c r="N154" i="1"/>
  <c r="N199" i="1"/>
  <c r="N75" i="1"/>
  <c r="N37" i="1"/>
  <c r="N487" i="1"/>
  <c r="N928" i="1"/>
  <c r="N87" i="1"/>
  <c r="N267" i="1"/>
  <c r="N497" i="1"/>
  <c r="N259" i="1"/>
  <c r="N313" i="1"/>
  <c r="N519" i="1"/>
  <c r="N330" i="1"/>
  <c r="N668" i="1"/>
  <c r="N1253" i="1"/>
  <c r="N758" i="1"/>
  <c r="N268" i="1"/>
  <c r="N166" i="1"/>
  <c r="N586" i="1"/>
  <c r="N1211" i="1"/>
  <c r="N773" i="1"/>
  <c r="N271" i="1"/>
  <c r="N831" i="1"/>
  <c r="N182" i="1"/>
  <c r="N786" i="1"/>
  <c r="N17" i="1"/>
  <c r="N333" i="1"/>
  <c r="N298" i="1"/>
  <c r="N334" i="1"/>
  <c r="N257" i="1"/>
  <c r="N186" i="1"/>
  <c r="N905" i="1"/>
  <c r="N499" i="1"/>
  <c r="N1308" i="1"/>
  <c r="N861" i="1"/>
  <c r="N286" i="1"/>
  <c r="N876" i="1"/>
  <c r="N562" i="1"/>
  <c r="N759" i="1"/>
  <c r="N305" i="1"/>
  <c r="N779" i="1"/>
  <c r="N207" i="1"/>
  <c r="N260" i="1"/>
  <c r="N488" i="1"/>
  <c r="N89" i="1"/>
  <c r="N161" i="1"/>
  <c r="N489" i="1"/>
  <c r="N101" i="1"/>
  <c r="N584" i="1"/>
  <c r="N754" i="1"/>
  <c r="N760" i="1"/>
  <c r="N76" i="1"/>
  <c r="N196" i="1"/>
  <c r="N102" i="1"/>
  <c r="N57" i="1"/>
  <c r="N162" i="1"/>
  <c r="N1224" i="1"/>
  <c r="N1096" i="1"/>
  <c r="N1086" i="1"/>
  <c r="N498" i="1"/>
  <c r="N248" i="1"/>
  <c r="N881" i="1"/>
  <c r="N952" i="1"/>
  <c r="N906" i="1"/>
  <c r="N877" i="1"/>
  <c r="N167" i="1"/>
  <c r="N852" i="1"/>
  <c r="N1254" i="1"/>
  <c r="N1014" i="1"/>
  <c r="N969" i="1"/>
  <c r="N514" i="1"/>
  <c r="N1272" i="1"/>
  <c r="N604" i="1"/>
  <c r="N530" i="1"/>
  <c r="N163" i="1"/>
  <c r="N789" i="1"/>
  <c r="N373" i="1"/>
  <c r="N130" i="1"/>
  <c r="N46" i="1"/>
  <c r="N77" i="1"/>
  <c r="N1267" i="1"/>
  <c r="N455" i="1"/>
  <c r="N948" i="1"/>
  <c r="N679" i="1"/>
  <c r="N516" i="1"/>
  <c r="N528" i="1"/>
  <c r="N1340" i="1"/>
  <c r="N1265" i="1"/>
  <c r="N1049" i="1"/>
  <c r="N690" i="1"/>
  <c r="N1165" i="1"/>
  <c r="N1326" i="1"/>
  <c r="N136" i="1"/>
  <c r="N612" i="1"/>
  <c r="N470" i="1"/>
  <c r="N103" i="1"/>
  <c r="N921" i="1"/>
  <c r="N367" i="1"/>
  <c r="N1197" i="1"/>
  <c r="N989" i="1"/>
  <c r="N249" i="1"/>
  <c r="N860" i="1"/>
  <c r="N1099" i="1"/>
  <c r="N975" i="1"/>
  <c r="N882" i="1"/>
  <c r="N1150" i="1"/>
  <c r="N195" i="1"/>
  <c r="N1006" i="1"/>
  <c r="N1214" i="1"/>
  <c r="N178" i="1"/>
  <c r="N327" i="1"/>
  <c r="N1318" i="1"/>
  <c r="N365" i="1"/>
  <c r="N785" i="1"/>
  <c r="N502" i="1"/>
  <c r="N1094" i="1"/>
  <c r="N183" i="1"/>
  <c r="N299" i="1"/>
  <c r="N666" i="1"/>
  <c r="N844" i="1"/>
  <c r="N33" i="1"/>
  <c r="N85" i="1"/>
  <c r="N568" i="1"/>
  <c r="N19" i="1"/>
  <c r="N1104" i="1"/>
  <c r="N30" i="1"/>
  <c r="N229" i="1"/>
  <c r="N262" i="1"/>
  <c r="N43" i="1"/>
  <c r="N54" i="1"/>
  <c r="N520" i="1"/>
  <c r="N82" i="1"/>
  <c r="N94" i="1"/>
  <c r="N951" i="1"/>
  <c r="N64" i="1"/>
  <c r="N189" i="1"/>
  <c r="N148" i="1"/>
  <c r="N73" i="1"/>
  <c r="N188" i="1"/>
  <c r="N639" i="1"/>
  <c r="N360" i="1"/>
  <c r="N59" i="1"/>
  <c r="N1234" i="1"/>
  <c r="N150" i="1"/>
  <c r="N98" i="1"/>
  <c r="N763" i="1"/>
  <c r="N430" i="1"/>
  <c r="N348" i="1"/>
  <c r="N206" i="1"/>
  <c r="N486" i="1"/>
  <c r="N179" i="1"/>
  <c r="N41" i="1"/>
  <c r="N598" i="1"/>
  <c r="N104" i="1"/>
  <c r="N28" i="1"/>
  <c r="N265" i="1"/>
  <c r="N583" i="1"/>
  <c r="N351" i="1"/>
  <c r="N90" i="1"/>
  <c r="N357" i="1"/>
  <c r="N504" i="1"/>
  <c r="N194" i="1"/>
  <c r="N1110" i="1"/>
  <c r="N311" i="1"/>
  <c r="N582" i="1"/>
  <c r="N1143" i="1"/>
  <c r="N364" i="1"/>
  <c r="N761" i="1"/>
  <c r="N44" i="1"/>
  <c r="N420" i="1"/>
  <c r="N411" i="1"/>
  <c r="N535" i="1"/>
  <c r="N432" i="1"/>
  <c r="N141" i="1"/>
  <c r="N92" i="1"/>
  <c r="N40" i="1"/>
  <c r="N483" i="1"/>
  <c r="N149" i="1"/>
  <c r="N794" i="1"/>
  <c r="N151" i="1"/>
  <c r="N926" i="1"/>
  <c r="N208" i="1"/>
  <c r="N214" i="1"/>
  <c r="N97" i="1"/>
  <c r="N658" i="1"/>
  <c r="N522" i="1"/>
  <c r="N86" i="1"/>
  <c r="N790" i="1"/>
  <c r="N889" i="1"/>
  <c r="N145" i="1"/>
  <c r="N484" i="1"/>
  <c r="N721" i="1"/>
  <c r="N433" i="1"/>
  <c r="N448" i="1"/>
  <c r="N47" i="1"/>
  <c r="N246" i="1"/>
  <c r="N699" i="1"/>
  <c r="N697" i="1"/>
  <c r="N388" i="1"/>
  <c r="N353" i="1"/>
  <c r="N29" i="1"/>
  <c r="N501" i="1"/>
  <c r="N635" i="1"/>
  <c r="N678" i="1"/>
  <c r="N418" i="1"/>
  <c r="N301" i="1"/>
  <c r="N96" i="1"/>
  <c r="N895" i="1"/>
  <c r="N630" i="1"/>
  <c r="N132" i="1"/>
  <c r="N81" i="1"/>
  <c r="N324" i="1"/>
  <c r="N61" i="1"/>
  <c r="N233" i="1"/>
  <c r="N18" i="1"/>
  <c r="N53" i="1"/>
  <c r="N106" i="1"/>
  <c r="N203" i="1"/>
  <c r="N168" i="1"/>
  <c r="N563" i="1"/>
  <c r="N608" i="1"/>
  <c r="N256" i="1"/>
  <c r="N753" i="1"/>
  <c r="N83" i="1"/>
  <c r="N641" i="1"/>
  <c r="N221" i="1"/>
  <c r="N91" i="1"/>
  <c r="N39" i="1"/>
  <c r="N576" i="1"/>
  <c r="N277" i="1"/>
  <c r="N485" i="1"/>
  <c r="N1033" i="1"/>
  <c r="N961" i="1"/>
  <c r="N1168" i="1"/>
  <c r="N529" i="1"/>
  <c r="N58" i="1"/>
  <c r="N851" i="1"/>
  <c r="N342" i="1"/>
  <c r="N356" i="1"/>
  <c r="N123" i="1"/>
  <c r="N1068" i="1"/>
  <c r="N276" i="1"/>
  <c r="N778" i="1"/>
  <c r="N172" i="1"/>
  <c r="N475" i="1"/>
  <c r="N554" i="1"/>
  <c r="N74" i="1"/>
  <c r="N788" i="1"/>
  <c r="N1078" i="1"/>
  <c r="N219" i="1"/>
  <c r="N676" i="1"/>
  <c r="N809" i="1"/>
  <c r="N202" i="1"/>
  <c r="N63" i="1"/>
  <c r="N642" i="1"/>
  <c r="N937" i="1"/>
  <c r="N531" i="1"/>
  <c r="N587" i="1"/>
  <c r="N919" i="1"/>
  <c r="N898" i="1"/>
  <c r="N853" i="1"/>
  <c r="N1055" i="1"/>
  <c r="N204" i="1"/>
  <c r="N343" i="1"/>
  <c r="N542" i="1"/>
  <c r="N812" i="1"/>
  <c r="N213" i="1"/>
  <c r="N1017" i="1"/>
  <c r="N613" i="1"/>
  <c r="N1223" i="1"/>
  <c r="N363" i="1"/>
  <c r="N962" i="1"/>
  <c r="N355" i="1"/>
  <c r="N71" i="1"/>
  <c r="N369" i="1"/>
  <c r="N782" i="1"/>
  <c r="N215" i="1"/>
  <c r="N681" i="1"/>
  <c r="N68" i="1"/>
  <c r="N278" i="1"/>
  <c r="N884" i="1"/>
  <c r="N438" i="1"/>
  <c r="N201" i="1"/>
  <c r="N1218" i="1"/>
  <c r="N244" i="1"/>
  <c r="N281" i="1"/>
  <c r="N446" i="1"/>
  <c r="N220" i="1"/>
  <c r="N126" i="1"/>
  <c r="N839" i="1"/>
  <c r="N309" i="1"/>
  <c r="N927" i="1"/>
  <c r="N1172" i="1"/>
  <c r="N481" i="1"/>
  <c r="N52" i="1"/>
  <c r="N1004" i="1"/>
  <c r="N323" i="1"/>
  <c r="N506" i="1"/>
  <c r="N1052" i="1"/>
  <c r="N99" i="1"/>
  <c r="N601" i="1"/>
  <c r="N1011" i="1"/>
  <c r="N225" i="1"/>
  <c r="N147" i="1"/>
  <c r="N618" i="1"/>
  <c r="N251" i="1"/>
  <c r="N279" i="1"/>
  <c r="N566" i="1"/>
  <c r="N210" i="1"/>
  <c r="N170" i="1"/>
  <c r="N440" i="1"/>
  <c r="N471" i="1"/>
  <c r="N322" i="1"/>
  <c r="N603" i="1"/>
  <c r="N541" i="1"/>
  <c r="N304" i="1"/>
  <c r="N165" i="1"/>
  <c r="N381" i="1"/>
  <c r="N849" i="1"/>
  <c r="N845" i="1"/>
  <c r="N1181" i="1"/>
  <c r="N942" i="1"/>
  <c r="N569" i="1"/>
  <c r="N757" i="1"/>
  <c r="N1278" i="1"/>
  <c r="N127" i="1"/>
  <c r="N449" i="1"/>
  <c r="N512" i="1"/>
  <c r="N706" i="1"/>
  <c r="N434" i="1"/>
  <c r="N664" i="1"/>
  <c r="N663" i="1"/>
  <c r="N526" i="1"/>
  <c r="N854" i="1"/>
  <c r="N1106" i="1"/>
  <c r="N1018" i="1"/>
  <c r="N474" i="1"/>
  <c r="N638" i="1"/>
  <c r="N1176" i="1"/>
  <c r="N507" i="1"/>
  <c r="N660" i="1"/>
  <c r="N410" i="1"/>
  <c r="N648" i="1"/>
  <c r="N689" i="1"/>
  <c r="N1316" i="1"/>
  <c r="N914" i="1"/>
  <c r="N263" i="1"/>
  <c r="N252" i="1"/>
  <c r="N756" i="1"/>
  <c r="N393" i="1"/>
  <c r="N451" i="1"/>
  <c r="N792" i="1"/>
  <c r="N869" i="1"/>
  <c r="N561" i="1"/>
  <c r="N653" i="1"/>
  <c r="N120" i="1"/>
  <c r="N644" i="1"/>
  <c r="N396" i="1"/>
  <c r="N597" i="1"/>
  <c r="N464" i="1"/>
  <c r="N978" i="1"/>
  <c r="N909" i="1"/>
  <c r="N796" i="1"/>
  <c r="N833" i="1"/>
  <c r="N459" i="1"/>
  <c r="N621" i="1"/>
  <c r="N435" i="1"/>
  <c r="N457" i="1"/>
  <c r="N1088" i="1"/>
  <c r="N137" i="1"/>
  <c r="N741" i="1"/>
  <c r="N1177" i="1"/>
  <c r="N472" i="1"/>
  <c r="N693" i="1"/>
  <c r="N581" i="1"/>
  <c r="N870" i="1"/>
  <c r="N777" i="1"/>
  <c r="N131" i="1"/>
  <c r="N698" i="1"/>
  <c r="N65" i="1"/>
  <c r="N1146" i="1"/>
  <c r="N113" i="1"/>
  <c r="N525" i="1"/>
  <c r="N406" i="1"/>
  <c r="N317" i="1"/>
  <c r="N736" i="1"/>
  <c r="N1121" i="1"/>
  <c r="N443" i="1"/>
  <c r="N834" i="1"/>
  <c r="N479" i="1"/>
  <c r="N341" i="1"/>
  <c r="N458" i="1"/>
  <c r="N797" i="1"/>
  <c r="N640" i="1"/>
  <c r="N69" i="1"/>
  <c r="N1054" i="1"/>
  <c r="N891" i="1"/>
  <c r="N715" i="1"/>
  <c r="N1286" i="1"/>
  <c r="N124" i="1"/>
  <c r="N655" i="1"/>
  <c r="N242" i="1"/>
  <c r="N867" i="1"/>
  <c r="N1160" i="1"/>
  <c r="N990" i="1"/>
  <c r="N401" i="1"/>
  <c r="N816" i="1"/>
  <c r="N175" i="1"/>
  <c r="N808" i="1"/>
  <c r="N1107" i="1"/>
  <c r="N750" i="1"/>
  <c r="N623" i="1"/>
  <c r="N1163" i="1"/>
  <c r="N532" i="1"/>
  <c r="N700" i="1"/>
  <c r="N1031" i="1"/>
  <c r="N848" i="1"/>
  <c r="N417" i="1"/>
  <c r="N711" i="1"/>
  <c r="N445" i="1"/>
  <c r="N456" i="1"/>
  <c r="N382" i="1"/>
  <c r="N431" i="1"/>
  <c r="N212" i="1"/>
  <c r="N329" i="1"/>
  <c r="N534" i="1"/>
  <c r="N374" i="1"/>
  <c r="N264" i="1"/>
  <c r="N827" i="1"/>
  <c r="N557" i="1"/>
  <c r="N645" i="1"/>
  <c r="N765" i="1"/>
  <c r="N725" i="1"/>
  <c r="N45" i="1"/>
  <c r="N1285" i="1"/>
  <c r="N837" i="1"/>
  <c r="N661" i="1"/>
  <c r="N594" i="1"/>
  <c r="N466" i="1"/>
  <c r="N864" i="1"/>
  <c r="N842" i="1"/>
  <c r="N1103" i="1"/>
  <c r="N818" i="1"/>
  <c r="N755" i="1"/>
  <c r="N622" i="1"/>
  <c r="N941" i="1"/>
  <c r="N682" i="1"/>
  <c r="N247" i="1"/>
  <c r="N389" i="1"/>
  <c r="N337" i="1"/>
  <c r="N804" i="1"/>
  <c r="N859" i="1"/>
  <c r="N631" i="1"/>
  <c r="N1166" i="1"/>
  <c r="N908" i="1"/>
  <c r="N675" i="1"/>
  <c r="N570" i="1"/>
  <c r="N738" i="1"/>
  <c r="N847" i="1"/>
  <c r="N670" i="1"/>
  <c r="N888" i="1"/>
  <c r="N972" i="1"/>
  <c r="N1190" i="1"/>
  <c r="N60" i="1"/>
  <c r="N1164" i="1"/>
  <c r="N959" i="1"/>
  <c r="N223" i="1"/>
  <c r="N38" i="1"/>
  <c r="N397" i="1"/>
  <c r="N306" i="1"/>
  <c r="N746" i="1"/>
  <c r="N892" i="1"/>
  <c r="N112" i="1"/>
  <c r="N164" i="1"/>
  <c r="N835" i="1"/>
  <c r="N84" i="1"/>
  <c r="N95" i="1"/>
  <c r="N345" i="1"/>
  <c r="N674" i="1"/>
  <c r="N378" i="1"/>
  <c r="N567" i="1"/>
  <c r="N243" i="1"/>
  <c r="N610" i="1"/>
  <c r="N428" i="1"/>
  <c r="N800" i="1"/>
  <c r="N232" i="1"/>
  <c r="N261" i="1"/>
  <c r="N380" i="1"/>
  <c r="N615" i="1"/>
  <c r="N115" i="1"/>
  <c r="N240" i="1"/>
  <c r="N125" i="1"/>
  <c r="N1041" i="1"/>
  <c r="N1019" i="1"/>
  <c r="N1217" i="1"/>
  <c r="N138" i="1"/>
  <c r="N540" i="1"/>
  <c r="N169" i="1"/>
  <c r="N1260" i="1"/>
  <c r="N649" i="1"/>
  <c r="N133" i="1"/>
  <c r="N326" i="1"/>
  <c r="N1079" i="1"/>
  <c r="N1069" i="1"/>
  <c r="N671" i="1"/>
  <c r="N749" i="1"/>
  <c r="N821" i="1"/>
  <c r="N370" i="1"/>
  <c r="N129" i="1"/>
  <c r="N476" i="1"/>
  <c r="N806" i="1"/>
  <c r="N855" i="1"/>
  <c r="N222" i="1"/>
  <c r="N787" i="1"/>
  <c r="N1322" i="1"/>
  <c r="N1268" i="1"/>
  <c r="N128" i="1"/>
  <c r="N408" i="1"/>
  <c r="N1204" i="1"/>
  <c r="N346" i="1"/>
  <c r="N1119" i="1"/>
  <c r="N107" i="1"/>
  <c r="N774" i="1"/>
  <c r="N1002" i="1"/>
  <c r="N1289" i="1"/>
  <c r="N211" i="1"/>
  <c r="N338" i="1"/>
  <c r="N140" i="1"/>
  <c r="N368" i="1"/>
  <c r="N546" i="1"/>
  <c r="N932" i="1"/>
  <c r="N379" i="1"/>
  <c r="N344" i="1"/>
  <c r="N1337" i="1"/>
  <c r="N480" i="1"/>
  <c r="N930" i="1"/>
  <c r="N436" i="1"/>
  <c r="N879" i="1"/>
  <c r="N285" i="1"/>
  <c r="N283" i="1"/>
  <c r="N1045" i="1"/>
  <c r="N935" i="1"/>
  <c r="N152" i="1"/>
  <c r="N318" i="1"/>
  <c r="N912" i="1"/>
  <c r="N467" i="1"/>
  <c r="N650" i="1"/>
  <c r="N764" i="1"/>
  <c r="N1058" i="1"/>
  <c r="N1090" i="1"/>
  <c r="N308" i="1"/>
  <c r="N1113" i="1"/>
  <c r="N349" i="1"/>
  <c r="N799" i="1"/>
  <c r="N850" i="1"/>
  <c r="N510" i="1"/>
  <c r="N1277" i="1"/>
  <c r="N956" i="1"/>
  <c r="N209" i="1"/>
  <c r="N735" i="1"/>
  <c r="N703" i="1"/>
  <c r="N1329" i="1"/>
  <c r="N1225" i="1"/>
  <c r="N1024" i="1"/>
  <c r="N361" i="1"/>
  <c r="N1321" i="1"/>
  <c r="N708" i="1"/>
  <c r="N1059" i="1"/>
  <c r="N409" i="1"/>
  <c r="N1196" i="1"/>
  <c r="N709" i="1"/>
  <c r="N731" i="1"/>
  <c r="N454" i="1"/>
  <c r="N399" i="1"/>
  <c r="N119" i="1"/>
  <c r="N429" i="1"/>
  <c r="N1007" i="1"/>
  <c r="N272" i="1"/>
  <c r="N1158" i="1"/>
  <c r="N1051" i="1"/>
  <c r="N135" i="1"/>
  <c r="N616" i="1"/>
  <c r="N1346" i="1"/>
  <c r="N402" i="1"/>
  <c r="N946" i="1"/>
  <c r="N312" i="1"/>
  <c r="N1118" i="1"/>
  <c r="N517" i="1"/>
  <c r="N394" i="1"/>
  <c r="N93" i="1"/>
  <c r="N960" i="1"/>
  <c r="N652" i="1"/>
  <c r="N1157" i="1"/>
  <c r="N694" i="1"/>
  <c r="N358" i="1"/>
  <c r="N955" i="1"/>
  <c r="N944" i="1"/>
  <c r="N1263" i="1"/>
  <c r="N193" i="1"/>
  <c r="N527" i="1"/>
  <c r="N442" i="1"/>
  <c r="N1027" i="1"/>
  <c r="N1061" i="1"/>
  <c r="N705" i="1"/>
  <c r="N1241" i="1"/>
  <c r="N371" i="1"/>
  <c r="N795" i="1"/>
  <c r="N1000" i="1"/>
  <c r="N1057" i="1"/>
  <c r="N1274" i="1"/>
  <c r="N931" i="1"/>
  <c r="N354" i="1"/>
  <c r="N772" i="1"/>
  <c r="N810" i="1"/>
  <c r="N968" i="1"/>
  <c r="N1198" i="1"/>
  <c r="N1015" i="1"/>
  <c r="N719" i="1"/>
  <c r="N783" i="1"/>
  <c r="N482" i="1"/>
  <c r="N727" i="1"/>
  <c r="N1205" i="1"/>
  <c r="N873" i="1"/>
  <c r="N500" i="1"/>
  <c r="N1126" i="1"/>
  <c r="N503" i="1"/>
  <c r="N729" i="1"/>
  <c r="N437" i="1"/>
  <c r="N1302" i="1"/>
  <c r="N665" i="1"/>
  <c r="N896" i="1"/>
  <c r="N918" i="1"/>
  <c r="N875" i="1"/>
  <c r="N403" i="1"/>
  <c r="N637" i="1"/>
  <c r="N1042" i="1"/>
  <c r="N672" i="1"/>
  <c r="N439" i="1"/>
  <c r="N1304" i="1"/>
  <c r="N691" i="1"/>
  <c r="N887" i="1"/>
  <c r="N819" i="1"/>
  <c r="N508" i="1"/>
  <c r="N469" i="1"/>
  <c r="N1132" i="1"/>
  <c r="N1053" i="1"/>
  <c r="N992" i="1"/>
  <c r="N883" i="1"/>
  <c r="N939" i="1"/>
  <c r="N412" i="1"/>
  <c r="N515" i="1"/>
  <c r="N558" i="1"/>
  <c r="N1191" i="1"/>
  <c r="N477" i="1"/>
  <c r="N307" i="1"/>
  <c r="N1300" i="1"/>
  <c r="N933" i="1"/>
  <c r="N807" i="1"/>
  <c r="N1220" i="1"/>
  <c r="N657" i="1"/>
  <c r="N1036" i="1"/>
  <c r="N714" i="1"/>
  <c r="N1342" i="1"/>
  <c r="N695" i="1"/>
  <c r="N982" i="1"/>
  <c r="N811" i="1"/>
  <c r="N1320" i="1"/>
  <c r="N822" i="1"/>
  <c r="N886" i="1"/>
  <c r="N1151" i="1"/>
  <c r="N1044" i="1"/>
  <c r="N577" i="1"/>
  <c r="N728" i="1"/>
  <c r="N1109" i="1"/>
  <c r="N920" i="1"/>
  <c r="N1333" i="1"/>
  <c r="N1091" i="1"/>
  <c r="N1287" i="1"/>
  <c r="N894" i="1"/>
  <c r="N632" i="1"/>
  <c r="N900" i="1"/>
  <c r="N1313" i="1"/>
  <c r="N784" i="1"/>
  <c r="N957" i="1"/>
  <c r="N509" i="1"/>
  <c r="N398" i="1"/>
  <c r="N984" i="1"/>
  <c r="N1350" i="1"/>
  <c r="N536" i="1"/>
  <c r="N339" i="1"/>
  <c r="N971" i="1"/>
  <c r="N737" i="1"/>
  <c r="N1111" i="1"/>
  <c r="N748" i="1"/>
  <c r="N444" i="1"/>
  <c r="N976" i="1"/>
  <c r="N865" i="1"/>
  <c r="N627" i="1"/>
  <c r="N1153" i="1"/>
  <c r="N1213" i="1"/>
  <c r="N505" i="1"/>
  <c r="N1097" i="1"/>
  <c r="N1187" i="1"/>
  <c r="N1073" i="1"/>
  <c r="N730" i="1"/>
  <c r="N544" i="1"/>
  <c r="N1075" i="1"/>
  <c r="N704" i="1"/>
  <c r="N560" i="1"/>
  <c r="N836" i="1"/>
  <c r="N1179" i="1"/>
  <c r="N1043" i="1"/>
  <c r="N680" i="1"/>
  <c r="N1202" i="1"/>
  <c r="N1242" i="1"/>
  <c r="N901" i="1"/>
  <c r="N1072" i="1"/>
  <c r="N1060" i="1"/>
  <c r="N724" i="1"/>
  <c r="N767" i="1"/>
  <c r="N1235" i="1"/>
  <c r="N1159" i="1"/>
  <c r="N468" i="1"/>
  <c r="N1352" i="1"/>
  <c r="N683" i="1"/>
  <c r="N1195" i="1"/>
  <c r="N1249" i="1"/>
  <c r="N1199" i="1"/>
  <c r="N1129" i="1"/>
  <c r="N539" i="1"/>
  <c r="N1338" i="1"/>
  <c r="N347" i="1"/>
  <c r="N624" i="1"/>
  <c r="N1025" i="1"/>
  <c r="N1115" i="1"/>
  <c r="N1293" i="1"/>
  <c r="N1345" i="1"/>
  <c r="N1062" i="1"/>
  <c r="N575" i="1"/>
  <c r="N633" i="1"/>
  <c r="N1247" i="1"/>
  <c r="N791" i="1"/>
  <c r="N1056" i="1"/>
  <c r="N669" i="1"/>
  <c r="N511" i="1"/>
  <c r="N1275" i="1"/>
  <c r="N578" i="1"/>
  <c r="N1186" i="1"/>
  <c r="N696" i="1"/>
  <c r="N673" i="1"/>
  <c r="N651" i="1"/>
  <c r="N553" i="1"/>
  <c r="N1309" i="1"/>
  <c r="N1351" i="1"/>
  <c r="N654" i="1"/>
  <c r="N1112" i="1"/>
  <c r="N1170" i="1"/>
  <c r="N1188" i="1"/>
  <c r="N843" i="1"/>
  <c r="N1327" i="1"/>
  <c r="N1193" i="1"/>
  <c r="N1136" i="1"/>
  <c r="N325" i="1"/>
  <c r="N1279" i="1"/>
  <c r="N1227" i="1"/>
  <c r="N426" i="1"/>
  <c r="N585" i="1"/>
  <c r="N1105" i="1"/>
  <c r="N1048" i="1"/>
  <c r="N441" i="1"/>
  <c r="N1130" i="1"/>
  <c r="N897" i="1"/>
  <c r="N733" i="1"/>
  <c r="N701" i="1"/>
  <c r="N1117" i="1"/>
  <c r="N880" i="1"/>
  <c r="N1276" i="1"/>
  <c r="N626" i="1"/>
  <c r="N1175" i="1"/>
  <c r="N1131" i="1"/>
  <c r="N866" i="1"/>
  <c r="N1029" i="1"/>
  <c r="N427" i="1"/>
  <c r="N662" i="1"/>
  <c r="N1251" i="1"/>
  <c r="N745" i="1"/>
  <c r="N911" i="1"/>
  <c r="N350" i="1"/>
  <c r="N1323" i="1"/>
  <c r="N943" i="1"/>
  <c r="N1331" i="1"/>
  <c r="N1284" i="1"/>
  <c r="N659" i="1"/>
  <c r="N863" i="1"/>
  <c r="N1125" i="1"/>
  <c r="N770" i="1"/>
  <c r="N450" i="1"/>
  <c r="N780" i="1"/>
  <c r="N776" i="1"/>
  <c r="N771" i="1"/>
  <c r="N1343" i="1"/>
  <c r="N1256" i="1"/>
  <c r="N769" i="1"/>
  <c r="N1184" i="1"/>
  <c r="N1257" i="1"/>
  <c r="N1098" i="1"/>
  <c r="N1085" i="1"/>
  <c r="N1298" i="1"/>
  <c r="N947" i="1"/>
  <c r="N1290" i="1"/>
  <c r="N545" i="1"/>
  <c r="N781" i="1"/>
  <c r="N973" i="1"/>
  <c r="N1124" i="1"/>
  <c r="N977" i="1"/>
  <c r="N713" i="1"/>
  <c r="N1102" i="1"/>
  <c r="N999" i="1"/>
  <c r="N1347" i="1"/>
  <c r="N862" i="1"/>
  <c r="N1065" i="1"/>
  <c r="N614" i="1"/>
  <c r="N1294" i="1"/>
  <c r="N1016" i="1"/>
  <c r="N913" i="1"/>
  <c r="N564" i="1"/>
  <c r="N916" i="1"/>
  <c r="N1034" i="1"/>
  <c r="N1206" i="1"/>
  <c r="N1324" i="1"/>
  <c r="N478" i="1"/>
  <c r="N720" i="1"/>
  <c r="N742" i="1"/>
  <c r="N1138" i="1"/>
  <c r="N1216" i="1"/>
  <c r="N940" i="1"/>
  <c r="N547" i="1"/>
  <c r="N991" i="1"/>
  <c r="N998" i="1"/>
  <c r="N1230" i="1"/>
  <c r="N1291" i="1"/>
  <c r="N820" i="1"/>
  <c r="N1299" i="1"/>
  <c r="N890" i="1"/>
  <c r="N858" i="1"/>
  <c r="N840" i="1"/>
  <c r="N629" i="1"/>
  <c r="N929" i="1"/>
  <c r="N710" i="1"/>
  <c r="N1201" i="1"/>
  <c r="N726" i="1"/>
  <c r="N1248" i="1"/>
  <c r="N1273" i="1"/>
  <c r="N718" i="1"/>
  <c r="N856" i="1"/>
  <c r="N734" i="1"/>
  <c r="N634" i="1"/>
  <c r="N1092" i="1"/>
  <c r="N377" i="1"/>
  <c r="N596" i="1"/>
  <c r="N1001" i="1"/>
  <c r="N1207" i="1"/>
  <c r="N1173" i="1"/>
  <c r="N1087" i="1"/>
  <c r="N667" i="1"/>
  <c r="N1226" i="1"/>
  <c r="N751" i="1"/>
  <c r="N1252" i="1"/>
  <c r="N1145" i="1"/>
  <c r="N1282" i="1"/>
  <c r="N1100" i="1"/>
  <c r="N1261" i="1"/>
  <c r="N732" i="1"/>
  <c r="N1093" i="1"/>
  <c r="N841" i="1"/>
  <c r="N552" i="1"/>
  <c r="N1137" i="1"/>
  <c r="N1080" i="1"/>
  <c r="N1012" i="1"/>
  <c r="N1028" i="1"/>
  <c r="N1317" i="1"/>
  <c r="N465" i="1"/>
  <c r="N712" i="1"/>
  <c r="N636" i="1"/>
  <c r="N986" i="1"/>
  <c r="N963" i="1"/>
  <c r="N824" i="1"/>
  <c r="N1245" i="1"/>
  <c r="N828" i="1"/>
  <c r="N1231" i="1"/>
  <c r="N1315" i="1"/>
  <c r="N915" i="1"/>
  <c r="N1155" i="1"/>
  <c r="N1335" i="1"/>
  <c r="N1306" i="1"/>
  <c r="N609" i="1"/>
  <c r="N1228" i="1"/>
  <c r="N1239" i="1"/>
  <c r="N868" i="1"/>
  <c r="N1022" i="1"/>
  <c r="N1336" i="1"/>
  <c r="N846" i="1"/>
  <c r="N1133" i="1"/>
  <c r="N1348" i="1"/>
  <c r="N1032" i="1"/>
  <c r="N717" i="1"/>
  <c r="N1148" i="1"/>
  <c r="N543" i="1"/>
  <c r="N593" i="1"/>
  <c r="N234" i="1"/>
  <c r="W116" i="1"/>
  <c r="W548" i="1"/>
  <c r="W48" i="1"/>
  <c r="W331" i="1"/>
  <c r="W226" i="1"/>
  <c r="W352" i="1"/>
  <c r="W173" i="1"/>
  <c r="W21" i="1"/>
  <c r="W117" i="1"/>
  <c r="W395" i="1"/>
  <c r="W49" i="1"/>
  <c r="W871" i="1"/>
  <c r="W677" i="1"/>
  <c r="W302" i="1"/>
  <c r="W155" i="1"/>
  <c r="W118" i="1"/>
  <c r="W407" i="1"/>
  <c r="W425" i="1"/>
  <c r="W917" i="1"/>
  <c r="W452" i="1"/>
  <c r="W335" i="1"/>
  <c r="W490" i="1"/>
  <c r="W684" i="1"/>
  <c r="W421" i="1"/>
  <c r="W142" i="1"/>
  <c r="W817" i="1"/>
  <c r="W1243" i="1"/>
  <c r="W273" i="1"/>
  <c r="W67" i="1"/>
  <c r="W907" i="1"/>
  <c r="W1070" i="1"/>
  <c r="W1180" i="1"/>
  <c r="W1037" i="1"/>
  <c r="W227" i="1"/>
  <c r="W390" i="1"/>
  <c r="W1127" i="1"/>
  <c r="W573" i="1"/>
  <c r="W1152" i="1"/>
  <c r="W42" i="1"/>
  <c r="W205" i="1"/>
  <c r="W235" i="1"/>
  <c r="W423" i="1"/>
  <c r="W491" i="1"/>
  <c r="W518" i="1"/>
  <c r="W538" i="1"/>
  <c r="W1141" i="1"/>
  <c r="W55" i="1"/>
  <c r="W230" i="1"/>
  <c r="W56" i="1"/>
  <c r="W537" i="1"/>
  <c r="W722" i="1"/>
  <c r="W1192" i="1"/>
  <c r="W801" i="1"/>
  <c r="W22" i="1"/>
  <c r="W143" i="1"/>
  <c r="W1108" i="1"/>
  <c r="W592" i="1"/>
  <c r="W874" i="1"/>
  <c r="W588" i="1"/>
  <c r="W996" i="1"/>
  <c r="W184" i="1"/>
  <c r="W109" i="1"/>
  <c r="W1156" i="1"/>
  <c r="W1154" i="1"/>
  <c r="W823" i="1"/>
  <c r="W282" i="1"/>
  <c r="W1021" i="1"/>
  <c r="W1233" i="1"/>
  <c r="W110" i="1"/>
  <c r="W555" i="1"/>
  <c r="W924" i="1"/>
  <c r="W1120" i="1"/>
  <c r="W979" i="1"/>
  <c r="W1169" i="1"/>
  <c r="W1135" i="1"/>
  <c r="W1310" i="1"/>
  <c r="W236" i="1"/>
  <c r="W492" i="1"/>
  <c r="W1325" i="1"/>
  <c r="W190" i="1"/>
  <c r="W461" i="1"/>
  <c r="W574" i="1"/>
  <c r="W685" i="1"/>
  <c r="W589" i="1"/>
  <c r="W1023" i="1"/>
  <c r="W237" i="1"/>
  <c r="W473" i="1"/>
  <c r="W144" i="1"/>
  <c r="W50" i="1"/>
  <c r="W1161" i="1"/>
  <c r="W605" i="1"/>
  <c r="W899" i="1"/>
  <c r="W1035" i="1"/>
  <c r="W1030" i="1"/>
  <c r="W241" i="1"/>
  <c r="W1046" i="1"/>
  <c r="W716" i="1"/>
  <c r="W607" i="1"/>
  <c r="W953" i="1"/>
  <c r="W156" i="1"/>
  <c r="W404" i="1"/>
  <c r="W813" i="1"/>
  <c r="W238" i="1"/>
  <c r="W1095" i="1"/>
  <c r="W743" i="1"/>
  <c r="W228" i="1"/>
  <c r="W838" i="1"/>
  <c r="W274" i="1"/>
  <c r="W1050" i="1"/>
  <c r="W925" i="1"/>
  <c r="W967" i="1"/>
  <c r="W934" i="1"/>
  <c r="W1123" i="1"/>
  <c r="W1026" i="1"/>
  <c r="W997" i="1"/>
  <c r="W1262" i="1"/>
  <c r="W902" i="1"/>
  <c r="W1307" i="1"/>
  <c r="W1122" i="1"/>
  <c r="W1005" i="1"/>
  <c r="W111" i="1"/>
  <c r="W192" i="1"/>
  <c r="W413" i="1"/>
  <c r="W1003" i="1"/>
  <c r="W1208" i="1"/>
  <c r="W72" i="1"/>
  <c r="W686" i="1"/>
  <c r="W814" i="1"/>
  <c r="W768" i="1"/>
  <c r="W1283" i="1"/>
  <c r="W122" i="1"/>
  <c r="W987" i="1"/>
  <c r="W1038" i="1"/>
  <c r="W692" i="1"/>
  <c r="W903" i="1"/>
  <c r="W275" i="1"/>
  <c r="W825" i="1"/>
  <c r="W231" i="1"/>
  <c r="W1332" i="1"/>
  <c r="W20" i="1"/>
  <c r="W625" i="1"/>
  <c r="W985" i="1"/>
  <c r="W611" i="1"/>
  <c r="W1076" i="1"/>
  <c r="W180" i="1"/>
  <c r="W1174" i="1"/>
  <c r="W1232" i="1"/>
  <c r="W1071" i="1"/>
  <c r="W336" i="1"/>
  <c r="W174" i="1"/>
  <c r="W739" i="1"/>
  <c r="W1319" i="1"/>
  <c r="W904" i="1"/>
  <c r="W463" i="1"/>
  <c r="W1314" i="1"/>
  <c r="W1219" i="1"/>
  <c r="W747" i="1"/>
  <c r="W619" i="1"/>
  <c r="W556" i="1"/>
  <c r="W1297" i="1"/>
  <c r="W954" i="1"/>
  <c r="W1013" i="1"/>
  <c r="W405" i="1"/>
  <c r="W1183" i="1"/>
  <c r="W949" i="1"/>
  <c r="W606" i="1"/>
  <c r="W245" i="1"/>
  <c r="W687" i="1"/>
  <c r="W980" i="1"/>
  <c r="W829" i="1"/>
  <c r="W1064" i="1"/>
  <c r="W1116" i="1"/>
  <c r="W493" i="1"/>
  <c r="W826" i="1"/>
  <c r="W494" i="1"/>
  <c r="W1328" i="1"/>
  <c r="W1194" i="1"/>
  <c r="W802" i="1"/>
  <c r="W602" i="1"/>
  <c r="W391" i="1"/>
  <c r="W646" i="1"/>
  <c r="W453" i="1"/>
  <c r="W392" i="1"/>
  <c r="W815" i="1"/>
  <c r="W1182" i="1"/>
  <c r="W181" i="1"/>
  <c r="W723" i="1"/>
  <c r="W26" i="1"/>
  <c r="W590" i="1"/>
  <c r="W1144" i="1"/>
  <c r="W1142" i="1"/>
  <c r="W1295" i="1"/>
  <c r="W495" i="1"/>
  <c r="W157" i="1"/>
  <c r="W571" i="1"/>
  <c r="W1089" i="1"/>
  <c r="W1167" i="1"/>
  <c r="W857" i="1"/>
  <c r="W832" i="1"/>
  <c r="W1082" i="1"/>
  <c r="W114" i="1"/>
  <c r="W775" i="1"/>
  <c r="W1292" i="1"/>
  <c r="W533" i="1"/>
  <c r="W872" i="1"/>
  <c r="W1185" i="1"/>
  <c r="W1311" i="1"/>
  <c r="W1237" i="1"/>
  <c r="W66" i="1"/>
  <c r="W524" i="1"/>
  <c r="W1074" i="1"/>
  <c r="W1270" i="1"/>
  <c r="W599" i="1"/>
  <c r="W1008" i="1"/>
  <c r="W300" i="1"/>
  <c r="W1178" i="1"/>
  <c r="W239" i="1"/>
  <c r="W1162" i="1"/>
  <c r="W1020" i="1"/>
  <c r="W966" i="1"/>
  <c r="W559" i="1"/>
  <c r="W1221" i="1"/>
  <c r="W1147" i="1"/>
  <c r="W1077" i="1"/>
  <c r="W643" i="1"/>
  <c r="W376" i="1"/>
  <c r="W224" i="1"/>
  <c r="W269" i="1"/>
  <c r="W1128" i="1"/>
  <c r="W1149" i="1"/>
  <c r="W1296" i="1"/>
  <c r="W970" i="1"/>
  <c r="W1330" i="1"/>
  <c r="W1222" i="1"/>
  <c r="W805" i="1"/>
  <c r="W424" i="1"/>
  <c r="W981" i="1"/>
  <c r="W620" i="1"/>
  <c r="W1009" i="1"/>
  <c r="W993" i="1"/>
  <c r="W1238" i="1"/>
  <c r="W191" i="1"/>
  <c r="W1039" i="1"/>
  <c r="W185" i="1"/>
  <c r="W1203" i="1"/>
  <c r="W595" i="1"/>
  <c r="W1189" i="1"/>
  <c r="W1240" i="1"/>
  <c r="W885" i="1"/>
  <c r="W496" i="1"/>
  <c r="W922" i="1"/>
  <c r="W744" i="1"/>
  <c r="W707" i="1"/>
  <c r="W830" i="1"/>
  <c r="W51" i="1"/>
  <c r="W146" i="1"/>
  <c r="W521" i="1"/>
  <c r="W462" i="1"/>
  <c r="W572" i="1"/>
  <c r="W1339" i="1"/>
  <c r="W1010" i="1"/>
  <c r="W688" i="1"/>
  <c r="W1281" i="1"/>
  <c r="W139" i="1"/>
  <c r="W1081" i="1"/>
  <c r="W1212" i="1"/>
  <c r="W950" i="1"/>
  <c r="W1140" i="1"/>
  <c r="W1047" i="1"/>
  <c r="W617" i="1"/>
  <c r="W766" i="1"/>
  <c r="W1344" i="1"/>
  <c r="W591" i="1"/>
  <c r="W1301" i="1"/>
  <c r="W158" i="1"/>
  <c r="W1101" i="1"/>
  <c r="W945" i="1"/>
  <c r="W1139" i="1"/>
  <c r="W1349" i="1"/>
  <c r="W988" i="1"/>
  <c r="W1266" i="1"/>
  <c r="W1040" i="1"/>
  <c r="W1066" i="1"/>
  <c r="W1269" i="1"/>
  <c r="W798" i="1"/>
  <c r="W647" i="1"/>
  <c r="W1341" i="1"/>
  <c r="W893" i="1"/>
  <c r="W958" i="1"/>
  <c r="W1303" i="1"/>
  <c r="W359" i="1"/>
  <c r="W936" i="1"/>
  <c r="W994" i="1"/>
  <c r="W1229" i="1"/>
  <c r="W1244" i="1"/>
  <c r="W1063" i="1"/>
  <c r="W1305" i="1"/>
  <c r="W422" i="1"/>
  <c r="W1312" i="1"/>
  <c r="W1250" i="1"/>
  <c r="W1280" i="1"/>
  <c r="W878" i="1"/>
  <c r="W964" i="1"/>
  <c r="W1271" i="1"/>
  <c r="W1264" i="1"/>
  <c r="W793" i="1"/>
  <c r="W159" i="1"/>
  <c r="W1171" i="1"/>
  <c r="W1114" i="1"/>
  <c r="W1215" i="1"/>
  <c r="W1083" i="1"/>
  <c r="W1258" i="1"/>
  <c r="W1255" i="1"/>
  <c r="W1236" i="1"/>
  <c r="W1334" i="1"/>
  <c r="W1134" i="1"/>
  <c r="W1246" i="1"/>
  <c r="W200" i="1"/>
  <c r="W974" i="1"/>
  <c r="W803" i="1"/>
  <c r="W1067" i="1"/>
  <c r="W600" i="1"/>
  <c r="W752" i="1"/>
  <c r="W965" i="1"/>
  <c r="W1084" i="1"/>
  <c r="W1259" i="1"/>
  <c r="W1200" i="1"/>
  <c r="W284" i="1"/>
  <c r="W270" i="1"/>
  <c r="W910" i="1"/>
  <c r="W383" i="1"/>
  <c r="W197" i="1"/>
  <c r="W314" i="1"/>
  <c r="W23" i="1"/>
  <c r="W549" i="1"/>
  <c r="W319" i="1"/>
  <c r="W320" i="1"/>
  <c r="W550" i="1"/>
  <c r="W551" i="1"/>
  <c r="W78" i="1"/>
  <c r="W460" i="1"/>
  <c r="W34" i="1"/>
  <c r="W258" i="1"/>
  <c r="W16" i="1"/>
  <c r="W1209" i="1"/>
  <c r="W88" i="1"/>
  <c r="W414" i="1"/>
  <c r="W372" i="1"/>
  <c r="W79" i="1"/>
  <c r="W1210" i="1"/>
  <c r="W340" i="1"/>
  <c r="W24" i="1"/>
  <c r="W108" i="1"/>
  <c r="W513" i="1"/>
  <c r="W176" i="1"/>
  <c r="W250" i="1"/>
  <c r="W253" i="1"/>
  <c r="W80" i="1"/>
  <c r="W292" i="1"/>
  <c r="W384" i="1"/>
  <c r="W187" i="1"/>
  <c r="W254" i="1"/>
  <c r="W266" i="1"/>
  <c r="W385" i="1"/>
  <c r="W386" i="1"/>
  <c r="W415" i="1"/>
  <c r="W375" i="1"/>
  <c r="W328" i="1"/>
  <c r="W656" i="1"/>
  <c r="W287" i="1"/>
  <c r="W387" i="1"/>
  <c r="W416" i="1"/>
  <c r="W938" i="1"/>
  <c r="W400" i="1"/>
  <c r="W362" i="1"/>
  <c r="W198" i="1"/>
  <c r="W153" i="1"/>
  <c r="W216" i="1"/>
  <c r="W565" i="1"/>
  <c r="W134" i="1"/>
  <c r="W177" i="1"/>
  <c r="W315" i="1"/>
  <c r="W280" i="1"/>
  <c r="W70" i="1"/>
  <c r="W762" i="1"/>
  <c r="W31" i="1"/>
  <c r="W523" i="1"/>
  <c r="W293" i="1"/>
  <c r="W288" i="1"/>
  <c r="W1288" i="1"/>
  <c r="W121" i="1"/>
  <c r="W702" i="1"/>
  <c r="W321" i="1"/>
  <c r="W983" i="1"/>
  <c r="W310" i="1"/>
  <c r="W294" i="1"/>
  <c r="W447" i="1"/>
  <c r="W255" i="1"/>
  <c r="W923" i="1"/>
  <c r="W579" i="1"/>
  <c r="W35" i="1"/>
  <c r="W62" i="1"/>
  <c r="W32" i="1"/>
  <c r="W303" i="1"/>
  <c r="W295" i="1"/>
  <c r="W105" i="1"/>
  <c r="W316" i="1"/>
  <c r="W995" i="1"/>
  <c r="W296" i="1"/>
  <c r="W628" i="1"/>
  <c r="W100" i="1"/>
  <c r="W217" i="1"/>
  <c r="W366" i="1"/>
  <c r="W419" i="1"/>
  <c r="W740" i="1"/>
  <c r="W160" i="1"/>
  <c r="W289" i="1"/>
  <c r="W290" i="1"/>
  <c r="W218" i="1"/>
  <c r="W27" i="1"/>
  <c r="W332" i="1"/>
  <c r="W171" i="1"/>
  <c r="W25" i="1"/>
  <c r="W36" i="1"/>
  <c r="W291" i="1"/>
  <c r="W580" i="1"/>
  <c r="W297" i="1"/>
  <c r="W154" i="1"/>
  <c r="W199" i="1"/>
  <c r="W75" i="1"/>
  <c r="W37" i="1"/>
  <c r="W487" i="1"/>
  <c r="W928" i="1"/>
  <c r="W87" i="1"/>
  <c r="W267" i="1"/>
  <c r="W497" i="1"/>
  <c r="W259" i="1"/>
  <c r="W313" i="1"/>
  <c r="W519" i="1"/>
  <c r="W330" i="1"/>
  <c r="W668" i="1"/>
  <c r="W1253" i="1"/>
  <c r="W758" i="1"/>
  <c r="W268" i="1"/>
  <c r="W166" i="1"/>
  <c r="W586" i="1"/>
  <c r="W1211" i="1"/>
  <c r="W773" i="1"/>
  <c r="W271" i="1"/>
  <c r="W831" i="1"/>
  <c r="W182" i="1"/>
  <c r="W786" i="1"/>
  <c r="W17" i="1"/>
  <c r="W333" i="1"/>
  <c r="W298" i="1"/>
  <c r="W334" i="1"/>
  <c r="W257" i="1"/>
  <c r="W186" i="1"/>
  <c r="W905" i="1"/>
  <c r="W499" i="1"/>
  <c r="W1308" i="1"/>
  <c r="W861" i="1"/>
  <c r="W286" i="1"/>
  <c r="W876" i="1"/>
  <c r="W562" i="1"/>
  <c r="W759" i="1"/>
  <c r="W305" i="1"/>
  <c r="W779" i="1"/>
  <c r="W207" i="1"/>
  <c r="W260" i="1"/>
  <c r="W488" i="1"/>
  <c r="W89" i="1"/>
  <c r="W161" i="1"/>
  <c r="W489" i="1"/>
  <c r="W101" i="1"/>
  <c r="W584" i="1"/>
  <c r="W754" i="1"/>
  <c r="W760" i="1"/>
  <c r="W76" i="1"/>
  <c r="W196" i="1"/>
  <c r="W102" i="1"/>
  <c r="W57" i="1"/>
  <c r="W162" i="1"/>
  <c r="W1224" i="1"/>
  <c r="W1096" i="1"/>
  <c r="W1086" i="1"/>
  <c r="W498" i="1"/>
  <c r="W248" i="1"/>
  <c r="W881" i="1"/>
  <c r="W952" i="1"/>
  <c r="W906" i="1"/>
  <c r="W877" i="1"/>
  <c r="W167" i="1"/>
  <c r="W852" i="1"/>
  <c r="W1254" i="1"/>
  <c r="W1014" i="1"/>
  <c r="W969" i="1"/>
  <c r="W514" i="1"/>
  <c r="W1272" i="1"/>
  <c r="W604" i="1"/>
  <c r="W530" i="1"/>
  <c r="W163" i="1"/>
  <c r="W789" i="1"/>
  <c r="W373" i="1"/>
  <c r="W130" i="1"/>
  <c r="W46" i="1"/>
  <c r="W77" i="1"/>
  <c r="W1267" i="1"/>
  <c r="W455" i="1"/>
  <c r="W948" i="1"/>
  <c r="W679" i="1"/>
  <c r="W516" i="1"/>
  <c r="W528" i="1"/>
  <c r="W1340" i="1"/>
  <c r="W1265" i="1"/>
  <c r="W1049" i="1"/>
  <c r="W690" i="1"/>
  <c r="W1165" i="1"/>
  <c r="W1326" i="1"/>
  <c r="W136" i="1"/>
  <c r="W612" i="1"/>
  <c r="W470" i="1"/>
  <c r="W103" i="1"/>
  <c r="W921" i="1"/>
  <c r="W367" i="1"/>
  <c r="W1197" i="1"/>
  <c r="W989" i="1"/>
  <c r="W249" i="1"/>
  <c r="W860" i="1"/>
  <c r="W1099" i="1"/>
  <c r="W975" i="1"/>
  <c r="W882" i="1"/>
  <c r="W1150" i="1"/>
  <c r="W195" i="1"/>
  <c r="W1006" i="1"/>
  <c r="W1214" i="1"/>
  <c r="W178" i="1"/>
  <c r="W327" i="1"/>
  <c r="W1318" i="1"/>
  <c r="W365" i="1"/>
  <c r="W785" i="1"/>
  <c r="W502" i="1"/>
  <c r="W1094" i="1"/>
  <c r="W183" i="1"/>
  <c r="W299" i="1"/>
  <c r="W666" i="1"/>
  <c r="W844" i="1"/>
  <c r="W33" i="1"/>
  <c r="W85" i="1"/>
  <c r="W568" i="1"/>
  <c r="W19" i="1"/>
  <c r="W1104" i="1"/>
  <c r="W30" i="1"/>
  <c r="W229" i="1"/>
  <c r="W262" i="1"/>
  <c r="W43" i="1"/>
  <c r="W54" i="1"/>
  <c r="W520" i="1"/>
  <c r="W82" i="1"/>
  <c r="W94" i="1"/>
  <c r="W951" i="1"/>
  <c r="W64" i="1"/>
  <c r="W189" i="1"/>
  <c r="W148" i="1"/>
  <c r="W73" i="1"/>
  <c r="W188" i="1"/>
  <c r="W639" i="1"/>
  <c r="W360" i="1"/>
  <c r="W59" i="1"/>
  <c r="W1234" i="1"/>
  <c r="W150" i="1"/>
  <c r="W98" i="1"/>
  <c r="W763" i="1"/>
  <c r="W430" i="1"/>
  <c r="W348" i="1"/>
  <c r="W206" i="1"/>
  <c r="W486" i="1"/>
  <c r="W179" i="1"/>
  <c r="W41" i="1"/>
  <c r="W598" i="1"/>
  <c r="W104" i="1"/>
  <c r="W28" i="1"/>
  <c r="W265" i="1"/>
  <c r="W583" i="1"/>
  <c r="W351" i="1"/>
  <c r="W90" i="1"/>
  <c r="W357" i="1"/>
  <c r="W504" i="1"/>
  <c r="W194" i="1"/>
  <c r="W1110" i="1"/>
  <c r="W311" i="1"/>
  <c r="W582" i="1"/>
  <c r="W1143" i="1"/>
  <c r="W364" i="1"/>
  <c r="W761" i="1"/>
  <c r="W44" i="1"/>
  <c r="W420" i="1"/>
  <c r="W411" i="1"/>
  <c r="W535" i="1"/>
  <c r="W432" i="1"/>
  <c r="W141" i="1"/>
  <c r="W92" i="1"/>
  <c r="W40" i="1"/>
  <c r="W483" i="1"/>
  <c r="W149" i="1"/>
  <c r="W794" i="1"/>
  <c r="W151" i="1"/>
  <c r="W926" i="1"/>
  <c r="W208" i="1"/>
  <c r="W214" i="1"/>
  <c r="W97" i="1"/>
  <c r="W658" i="1"/>
  <c r="W522" i="1"/>
  <c r="W86" i="1"/>
  <c r="W790" i="1"/>
  <c r="W889" i="1"/>
  <c r="W145" i="1"/>
  <c r="W484" i="1"/>
  <c r="W721" i="1"/>
  <c r="W433" i="1"/>
  <c r="W448" i="1"/>
  <c r="W47" i="1"/>
  <c r="W246" i="1"/>
  <c r="W699" i="1"/>
  <c r="W697" i="1"/>
  <c r="W388" i="1"/>
  <c r="W353" i="1"/>
  <c r="W29" i="1"/>
  <c r="W501" i="1"/>
  <c r="W635" i="1"/>
  <c r="W678" i="1"/>
  <c r="W418" i="1"/>
  <c r="W301" i="1"/>
  <c r="W96" i="1"/>
  <c r="W895" i="1"/>
  <c r="W630" i="1"/>
  <c r="W132" i="1"/>
  <c r="W81" i="1"/>
  <c r="W324" i="1"/>
  <c r="W61" i="1"/>
  <c r="W233" i="1"/>
  <c r="W18" i="1"/>
  <c r="W53" i="1"/>
  <c r="W106" i="1"/>
  <c r="W203" i="1"/>
  <c r="W168" i="1"/>
  <c r="W563" i="1"/>
  <c r="W608" i="1"/>
  <c r="W256" i="1"/>
  <c r="W753" i="1"/>
  <c r="W83" i="1"/>
  <c r="W641" i="1"/>
  <c r="W221" i="1"/>
  <c r="W91" i="1"/>
  <c r="W39" i="1"/>
  <c r="W576" i="1"/>
  <c r="W277" i="1"/>
  <c r="W485" i="1"/>
  <c r="W1033" i="1"/>
  <c r="W961" i="1"/>
  <c r="W1168" i="1"/>
  <c r="W529" i="1"/>
  <c r="W58" i="1"/>
  <c r="W851" i="1"/>
  <c r="W342" i="1"/>
  <c r="W356" i="1"/>
  <c r="W123" i="1"/>
  <c r="W1068" i="1"/>
  <c r="W276" i="1"/>
  <c r="W778" i="1"/>
  <c r="W172" i="1"/>
  <c r="W475" i="1"/>
  <c r="W554" i="1"/>
  <c r="W74" i="1"/>
  <c r="W788" i="1"/>
  <c r="W1078" i="1"/>
  <c r="W219" i="1"/>
  <c r="W676" i="1"/>
  <c r="W809" i="1"/>
  <c r="W202" i="1"/>
  <c r="W63" i="1"/>
  <c r="W642" i="1"/>
  <c r="W937" i="1"/>
  <c r="W531" i="1"/>
  <c r="W587" i="1"/>
  <c r="W919" i="1"/>
  <c r="W898" i="1"/>
  <c r="W853" i="1"/>
  <c r="W1055" i="1"/>
  <c r="W204" i="1"/>
  <c r="W343" i="1"/>
  <c r="W542" i="1"/>
  <c r="W812" i="1"/>
  <c r="W213" i="1"/>
  <c r="W1017" i="1"/>
  <c r="W613" i="1"/>
  <c r="W1223" i="1"/>
  <c r="W363" i="1"/>
  <c r="W962" i="1"/>
  <c r="W355" i="1"/>
  <c r="W71" i="1"/>
  <c r="W369" i="1"/>
  <c r="W782" i="1"/>
  <c r="W215" i="1"/>
  <c r="W681" i="1"/>
  <c r="W68" i="1"/>
  <c r="W278" i="1"/>
  <c r="W884" i="1"/>
  <c r="W438" i="1"/>
  <c r="W201" i="1"/>
  <c r="W1218" i="1"/>
  <c r="W244" i="1"/>
  <c r="W281" i="1"/>
  <c r="W446" i="1"/>
  <c r="W220" i="1"/>
  <c r="W126" i="1"/>
  <c r="W839" i="1"/>
  <c r="W309" i="1"/>
  <c r="W927" i="1"/>
  <c r="W1172" i="1"/>
  <c r="W481" i="1"/>
  <c r="W52" i="1"/>
  <c r="W1004" i="1"/>
  <c r="W323" i="1"/>
  <c r="W506" i="1"/>
  <c r="W1052" i="1"/>
  <c r="W99" i="1"/>
  <c r="W601" i="1"/>
  <c r="W1011" i="1"/>
  <c r="W225" i="1"/>
  <c r="W147" i="1"/>
  <c r="W618" i="1"/>
  <c r="W251" i="1"/>
  <c r="W279" i="1"/>
  <c r="W566" i="1"/>
  <c r="W210" i="1"/>
  <c r="W170" i="1"/>
  <c r="W440" i="1"/>
  <c r="W471" i="1"/>
  <c r="W322" i="1"/>
  <c r="W603" i="1"/>
  <c r="W541" i="1"/>
  <c r="W304" i="1"/>
  <c r="W165" i="1"/>
  <c r="W381" i="1"/>
  <c r="W849" i="1"/>
  <c r="W845" i="1"/>
  <c r="W1181" i="1"/>
  <c r="W942" i="1"/>
  <c r="W569" i="1"/>
  <c r="W757" i="1"/>
  <c r="W1278" i="1"/>
  <c r="W127" i="1"/>
  <c r="W449" i="1"/>
  <c r="W512" i="1"/>
  <c r="W706" i="1"/>
  <c r="W434" i="1"/>
  <c r="W664" i="1"/>
  <c r="W663" i="1"/>
  <c r="W526" i="1"/>
  <c r="W854" i="1"/>
  <c r="W1106" i="1"/>
  <c r="W1018" i="1"/>
  <c r="W474" i="1"/>
  <c r="W638" i="1"/>
  <c r="W1176" i="1"/>
  <c r="W507" i="1"/>
  <c r="W660" i="1"/>
  <c r="W410" i="1"/>
  <c r="W648" i="1"/>
  <c r="W689" i="1"/>
  <c r="W1316" i="1"/>
  <c r="W914" i="1"/>
  <c r="W263" i="1"/>
  <c r="W252" i="1"/>
  <c r="W756" i="1"/>
  <c r="W393" i="1"/>
  <c r="W451" i="1"/>
  <c r="W792" i="1"/>
  <c r="W869" i="1"/>
  <c r="W561" i="1"/>
  <c r="W653" i="1"/>
  <c r="W120" i="1"/>
  <c r="W644" i="1"/>
  <c r="W396" i="1"/>
  <c r="W597" i="1"/>
  <c r="W464" i="1"/>
  <c r="W978" i="1"/>
  <c r="W909" i="1"/>
  <c r="W796" i="1"/>
  <c r="W833" i="1"/>
  <c r="W459" i="1"/>
  <c r="W621" i="1"/>
  <c r="W435" i="1"/>
  <c r="W457" i="1"/>
  <c r="W1088" i="1"/>
  <c r="W137" i="1"/>
  <c r="W741" i="1"/>
  <c r="W1177" i="1"/>
  <c r="W472" i="1"/>
  <c r="W693" i="1"/>
  <c r="W581" i="1"/>
  <c r="W870" i="1"/>
  <c r="W777" i="1"/>
  <c r="W131" i="1"/>
  <c r="W698" i="1"/>
  <c r="W65" i="1"/>
  <c r="W1146" i="1"/>
  <c r="W113" i="1"/>
  <c r="W525" i="1"/>
  <c r="W406" i="1"/>
  <c r="W317" i="1"/>
  <c r="W736" i="1"/>
  <c r="W1121" i="1"/>
  <c r="W443" i="1"/>
  <c r="W834" i="1"/>
  <c r="W479" i="1"/>
  <c r="W341" i="1"/>
  <c r="W458" i="1"/>
  <c r="W797" i="1"/>
  <c r="W640" i="1"/>
  <c r="W69" i="1"/>
  <c r="W1054" i="1"/>
  <c r="W891" i="1"/>
  <c r="W715" i="1"/>
  <c r="W1286" i="1"/>
  <c r="W124" i="1"/>
  <c r="W655" i="1"/>
  <c r="W242" i="1"/>
  <c r="W867" i="1"/>
  <c r="W1160" i="1"/>
  <c r="W990" i="1"/>
  <c r="W401" i="1"/>
  <c r="W816" i="1"/>
  <c r="W175" i="1"/>
  <c r="W808" i="1"/>
  <c r="W1107" i="1"/>
  <c r="W750" i="1"/>
  <c r="W623" i="1"/>
  <c r="W1163" i="1"/>
  <c r="W532" i="1"/>
  <c r="W700" i="1"/>
  <c r="W1031" i="1"/>
  <c r="W848" i="1"/>
  <c r="W417" i="1"/>
  <c r="W711" i="1"/>
  <c r="W445" i="1"/>
  <c r="W456" i="1"/>
  <c r="W382" i="1"/>
  <c r="W431" i="1"/>
  <c r="W212" i="1"/>
  <c r="W329" i="1"/>
  <c r="W534" i="1"/>
  <c r="W374" i="1"/>
  <c r="W264" i="1"/>
  <c r="W827" i="1"/>
  <c r="W557" i="1"/>
  <c r="W645" i="1"/>
  <c r="W765" i="1"/>
  <c r="W725" i="1"/>
  <c r="W45" i="1"/>
  <c r="W1285" i="1"/>
  <c r="W837" i="1"/>
  <c r="W661" i="1"/>
  <c r="W594" i="1"/>
  <c r="W466" i="1"/>
  <c r="W864" i="1"/>
  <c r="W842" i="1"/>
  <c r="W1103" i="1"/>
  <c r="W818" i="1"/>
  <c r="W755" i="1"/>
  <c r="W622" i="1"/>
  <c r="W941" i="1"/>
  <c r="W682" i="1"/>
  <c r="W247" i="1"/>
  <c r="W389" i="1"/>
  <c r="W337" i="1"/>
  <c r="W804" i="1"/>
  <c r="W859" i="1"/>
  <c r="W631" i="1"/>
  <c r="W1166" i="1"/>
  <c r="W908" i="1"/>
  <c r="W675" i="1"/>
  <c r="W570" i="1"/>
  <c r="W738" i="1"/>
  <c r="W847" i="1"/>
  <c r="W670" i="1"/>
  <c r="W888" i="1"/>
  <c r="W972" i="1"/>
  <c r="W1190" i="1"/>
  <c r="W60" i="1"/>
  <c r="W1164" i="1"/>
  <c r="W959" i="1"/>
  <c r="W223" i="1"/>
  <c r="W38" i="1"/>
  <c r="W397" i="1"/>
  <c r="W306" i="1"/>
  <c r="W746" i="1"/>
  <c r="W892" i="1"/>
  <c r="W112" i="1"/>
  <c r="W164" i="1"/>
  <c r="W835" i="1"/>
  <c r="W84" i="1"/>
  <c r="W95" i="1"/>
  <c r="W345" i="1"/>
  <c r="W674" i="1"/>
  <c r="W378" i="1"/>
  <c r="W567" i="1"/>
  <c r="W243" i="1"/>
  <c r="W610" i="1"/>
  <c r="W428" i="1"/>
  <c r="W800" i="1"/>
  <c r="W232" i="1"/>
  <c r="W261" i="1"/>
  <c r="W380" i="1"/>
  <c r="W615" i="1"/>
  <c r="W115" i="1"/>
  <c r="W240" i="1"/>
  <c r="W125" i="1"/>
  <c r="W1041" i="1"/>
  <c r="W1019" i="1"/>
  <c r="W1217" i="1"/>
  <c r="W138" i="1"/>
  <c r="W540" i="1"/>
  <c r="W169" i="1"/>
  <c r="W1260" i="1"/>
  <c r="W649" i="1"/>
  <c r="W133" i="1"/>
  <c r="W326" i="1"/>
  <c r="W1079" i="1"/>
  <c r="W1069" i="1"/>
  <c r="W671" i="1"/>
  <c r="W749" i="1"/>
  <c r="W821" i="1"/>
  <c r="W370" i="1"/>
  <c r="W129" i="1"/>
  <c r="W476" i="1"/>
  <c r="W806" i="1"/>
  <c r="W855" i="1"/>
  <c r="W222" i="1"/>
  <c r="W787" i="1"/>
  <c r="W1322" i="1"/>
  <c r="W1268" i="1"/>
  <c r="W128" i="1"/>
  <c r="W408" i="1"/>
  <c r="W1204" i="1"/>
  <c r="W346" i="1"/>
  <c r="W1119" i="1"/>
  <c r="W107" i="1"/>
  <c r="W774" i="1"/>
  <c r="W1002" i="1"/>
  <c r="W1289" i="1"/>
  <c r="W211" i="1"/>
  <c r="W338" i="1"/>
  <c r="W140" i="1"/>
  <c r="W368" i="1"/>
  <c r="W546" i="1"/>
  <c r="W932" i="1"/>
  <c r="W379" i="1"/>
  <c r="W344" i="1"/>
  <c r="W1337" i="1"/>
  <c r="W480" i="1"/>
  <c r="W930" i="1"/>
  <c r="W436" i="1"/>
  <c r="W879" i="1"/>
  <c r="W285" i="1"/>
  <c r="W283" i="1"/>
  <c r="W1045" i="1"/>
  <c r="W935" i="1"/>
  <c r="W152" i="1"/>
  <c r="W318" i="1"/>
  <c r="W912" i="1"/>
  <c r="W467" i="1"/>
  <c r="W650" i="1"/>
  <c r="W764" i="1"/>
  <c r="W1058" i="1"/>
  <c r="W1090" i="1"/>
  <c r="W308" i="1"/>
  <c r="W1113" i="1"/>
  <c r="W349" i="1"/>
  <c r="W799" i="1"/>
  <c r="W850" i="1"/>
  <c r="W510" i="1"/>
  <c r="W1277" i="1"/>
  <c r="W956" i="1"/>
  <c r="W209" i="1"/>
  <c r="W735" i="1"/>
  <c r="W703" i="1"/>
  <c r="W1329" i="1"/>
  <c r="W1225" i="1"/>
  <c r="W1024" i="1"/>
  <c r="W361" i="1"/>
  <c r="W1321" i="1"/>
  <c r="W708" i="1"/>
  <c r="W1059" i="1"/>
  <c r="W409" i="1"/>
  <c r="W1196" i="1"/>
  <c r="W709" i="1"/>
  <c r="W731" i="1"/>
  <c r="W454" i="1"/>
  <c r="W399" i="1"/>
  <c r="W119" i="1"/>
  <c r="W429" i="1"/>
  <c r="W1007" i="1"/>
  <c r="W272" i="1"/>
  <c r="W1158" i="1"/>
  <c r="W1051" i="1"/>
  <c r="W135" i="1"/>
  <c r="W616" i="1"/>
  <c r="W1346" i="1"/>
  <c r="W402" i="1"/>
  <c r="W946" i="1"/>
  <c r="W312" i="1"/>
  <c r="W1118" i="1"/>
  <c r="W517" i="1"/>
  <c r="W394" i="1"/>
  <c r="W93" i="1"/>
  <c r="W960" i="1"/>
  <c r="W652" i="1"/>
  <c r="W1157" i="1"/>
  <c r="W694" i="1"/>
  <c r="W358" i="1"/>
  <c r="W955" i="1"/>
  <c r="W944" i="1"/>
  <c r="W1263" i="1"/>
  <c r="W193" i="1"/>
  <c r="W527" i="1"/>
  <c r="W442" i="1"/>
  <c r="W1027" i="1"/>
  <c r="W1061" i="1"/>
  <c r="W705" i="1"/>
  <c r="W1241" i="1"/>
  <c r="W371" i="1"/>
  <c r="W795" i="1"/>
  <c r="W1000" i="1"/>
  <c r="W1057" i="1"/>
  <c r="W1274" i="1"/>
  <c r="W931" i="1"/>
  <c r="W354" i="1"/>
  <c r="W772" i="1"/>
  <c r="W810" i="1"/>
  <c r="W968" i="1"/>
  <c r="W1198" i="1"/>
  <c r="W1015" i="1"/>
  <c r="W719" i="1"/>
  <c r="W783" i="1"/>
  <c r="W482" i="1"/>
  <c r="W727" i="1"/>
  <c r="W1205" i="1"/>
  <c r="W873" i="1"/>
  <c r="W500" i="1"/>
  <c r="W1126" i="1"/>
  <c r="W503" i="1"/>
  <c r="W729" i="1"/>
  <c r="W437" i="1"/>
  <c r="W1302" i="1"/>
  <c r="W665" i="1"/>
  <c r="W896" i="1"/>
  <c r="W918" i="1"/>
  <c r="W875" i="1"/>
  <c r="W403" i="1"/>
  <c r="W637" i="1"/>
  <c r="W1042" i="1"/>
  <c r="W672" i="1"/>
  <c r="W439" i="1"/>
  <c r="W1304" i="1"/>
  <c r="W691" i="1"/>
  <c r="W887" i="1"/>
  <c r="W819" i="1"/>
  <c r="W508" i="1"/>
  <c r="W469" i="1"/>
  <c r="W1132" i="1"/>
  <c r="W1053" i="1"/>
  <c r="W992" i="1"/>
  <c r="W883" i="1"/>
  <c r="W939" i="1"/>
  <c r="W412" i="1"/>
  <c r="W515" i="1"/>
  <c r="W558" i="1"/>
  <c r="W1191" i="1"/>
  <c r="W477" i="1"/>
  <c r="W307" i="1"/>
  <c r="W1300" i="1"/>
  <c r="W933" i="1"/>
  <c r="W807" i="1"/>
  <c r="W1220" i="1"/>
  <c r="W657" i="1"/>
  <c r="W1036" i="1"/>
  <c r="W714" i="1"/>
  <c r="W1342" i="1"/>
  <c r="W695" i="1"/>
  <c r="W982" i="1"/>
  <c r="W811" i="1"/>
  <c r="W1320" i="1"/>
  <c r="W822" i="1"/>
  <c r="W886" i="1"/>
  <c r="W1151" i="1"/>
  <c r="W1044" i="1"/>
  <c r="W577" i="1"/>
  <c r="W728" i="1"/>
  <c r="W1109" i="1"/>
  <c r="W920" i="1"/>
  <c r="W1333" i="1"/>
  <c r="W1091" i="1"/>
  <c r="W1287" i="1"/>
  <c r="W894" i="1"/>
  <c r="W632" i="1"/>
  <c r="W900" i="1"/>
  <c r="W1313" i="1"/>
  <c r="W784" i="1"/>
  <c r="W957" i="1"/>
  <c r="W509" i="1"/>
  <c r="W398" i="1"/>
  <c r="W984" i="1"/>
  <c r="W1350" i="1"/>
  <c r="W536" i="1"/>
  <c r="W339" i="1"/>
  <c r="W971" i="1"/>
  <c r="W737" i="1"/>
  <c r="W1111" i="1"/>
  <c r="W748" i="1"/>
  <c r="W444" i="1"/>
  <c r="W976" i="1"/>
  <c r="W865" i="1"/>
  <c r="W627" i="1"/>
  <c r="W1153" i="1"/>
  <c r="W1213" i="1"/>
  <c r="W505" i="1"/>
  <c r="W1097" i="1"/>
  <c r="W1187" i="1"/>
  <c r="W1073" i="1"/>
  <c r="W730" i="1"/>
  <c r="W544" i="1"/>
  <c r="W1075" i="1"/>
  <c r="W704" i="1"/>
  <c r="W560" i="1"/>
  <c r="W836" i="1"/>
  <c r="W1179" i="1"/>
  <c r="W1043" i="1"/>
  <c r="W680" i="1"/>
  <c r="W1202" i="1"/>
  <c r="W1242" i="1"/>
  <c r="W901" i="1"/>
  <c r="W1072" i="1"/>
  <c r="W1060" i="1"/>
  <c r="W724" i="1"/>
  <c r="W767" i="1"/>
  <c r="W1235" i="1"/>
  <c r="W1159" i="1"/>
  <c r="W468" i="1"/>
  <c r="W1352" i="1"/>
  <c r="W683" i="1"/>
  <c r="W1195" i="1"/>
  <c r="W1249" i="1"/>
  <c r="W1199" i="1"/>
  <c r="W1129" i="1"/>
  <c r="W539" i="1"/>
  <c r="W1338" i="1"/>
  <c r="W347" i="1"/>
  <c r="W624" i="1"/>
  <c r="W1025" i="1"/>
  <c r="W1115" i="1"/>
  <c r="W1293" i="1"/>
  <c r="W1345" i="1"/>
  <c r="W1062" i="1"/>
  <c r="W575" i="1"/>
  <c r="W633" i="1"/>
  <c r="W1247" i="1"/>
  <c r="W791" i="1"/>
  <c r="W1056" i="1"/>
  <c r="W669" i="1"/>
  <c r="W511" i="1"/>
  <c r="W1275" i="1"/>
  <c r="W578" i="1"/>
  <c r="W1186" i="1"/>
  <c r="W696" i="1"/>
  <c r="W673" i="1"/>
  <c r="W651" i="1"/>
  <c r="W553" i="1"/>
  <c r="W1309" i="1"/>
  <c r="W1351" i="1"/>
  <c r="W654" i="1"/>
  <c r="W1112" i="1"/>
  <c r="W1170" i="1"/>
  <c r="W1188" i="1"/>
  <c r="W843" i="1"/>
  <c r="W1327" i="1"/>
  <c r="W1193" i="1"/>
  <c r="W1136" i="1"/>
  <c r="W325" i="1"/>
  <c r="W1279" i="1"/>
  <c r="W1227" i="1"/>
  <c r="W426" i="1"/>
  <c r="W585" i="1"/>
  <c r="W1105" i="1"/>
  <c r="W1048" i="1"/>
  <c r="W441" i="1"/>
  <c r="W1130" i="1"/>
  <c r="W897" i="1"/>
  <c r="W733" i="1"/>
  <c r="W701" i="1"/>
  <c r="W1117" i="1"/>
  <c r="W880" i="1"/>
  <c r="W1276" i="1"/>
  <c r="W626" i="1"/>
  <c r="W1175" i="1"/>
  <c r="W1131" i="1"/>
  <c r="W866" i="1"/>
  <c r="W1029" i="1"/>
  <c r="W427" i="1"/>
  <c r="W662" i="1"/>
  <c r="W1251" i="1"/>
  <c r="W745" i="1"/>
  <c r="W911" i="1"/>
  <c r="W350" i="1"/>
  <c r="W1323" i="1"/>
  <c r="W943" i="1"/>
  <c r="W1331" i="1"/>
  <c r="W1284" i="1"/>
  <c r="W659" i="1"/>
  <c r="W863" i="1"/>
  <c r="W1125" i="1"/>
  <c r="W770" i="1"/>
  <c r="W450" i="1"/>
  <c r="W780" i="1"/>
  <c r="W776" i="1"/>
  <c r="W771" i="1"/>
  <c r="W1343" i="1"/>
  <c r="W1256" i="1"/>
  <c r="W769" i="1"/>
  <c r="W1184" i="1"/>
  <c r="W1257" i="1"/>
  <c r="W1098" i="1"/>
  <c r="W1085" i="1"/>
  <c r="W1298" i="1"/>
  <c r="W947" i="1"/>
  <c r="W1290" i="1"/>
  <c r="W545" i="1"/>
  <c r="W781" i="1"/>
  <c r="W973" i="1"/>
  <c r="W1124" i="1"/>
  <c r="W977" i="1"/>
  <c r="W713" i="1"/>
  <c r="W1102" i="1"/>
  <c r="W999" i="1"/>
  <c r="W1347" i="1"/>
  <c r="W862" i="1"/>
  <c r="W1065" i="1"/>
  <c r="W614" i="1"/>
  <c r="W1294" i="1"/>
  <c r="W1016" i="1"/>
  <c r="W913" i="1"/>
  <c r="W564" i="1"/>
  <c r="W916" i="1"/>
  <c r="W1034" i="1"/>
  <c r="W1206" i="1"/>
  <c r="W1324" i="1"/>
  <c r="W478" i="1"/>
  <c r="W720" i="1"/>
  <c r="W742" i="1"/>
  <c r="W1138" i="1"/>
  <c r="W1216" i="1"/>
  <c r="W940" i="1"/>
  <c r="W547" i="1"/>
  <c r="W991" i="1"/>
  <c r="W998" i="1"/>
  <c r="W1230" i="1"/>
  <c r="W1291" i="1"/>
  <c r="W820" i="1"/>
  <c r="W1299" i="1"/>
  <c r="W890" i="1"/>
  <c r="W858" i="1"/>
  <c r="W840" i="1"/>
  <c r="W629" i="1"/>
  <c r="W929" i="1"/>
  <c r="W710" i="1"/>
  <c r="W1201" i="1"/>
  <c r="W726" i="1"/>
  <c r="W1248" i="1"/>
  <c r="W1273" i="1"/>
  <c r="W718" i="1"/>
  <c r="W856" i="1"/>
  <c r="W734" i="1"/>
  <c r="W634" i="1"/>
  <c r="W1092" i="1"/>
  <c r="W377" i="1"/>
  <c r="W596" i="1"/>
  <c r="W1001" i="1"/>
  <c r="W1207" i="1"/>
  <c r="W1173" i="1"/>
  <c r="W1087" i="1"/>
  <c r="W667" i="1"/>
  <c r="W1226" i="1"/>
  <c r="W751" i="1"/>
  <c r="W1252" i="1"/>
  <c r="W1145" i="1"/>
  <c r="W1282" i="1"/>
  <c r="W1100" i="1"/>
  <c r="W1261" i="1"/>
  <c r="W732" i="1"/>
  <c r="W1093" i="1"/>
  <c r="W841" i="1"/>
  <c r="W552" i="1"/>
  <c r="W1137" i="1"/>
  <c r="W1080" i="1"/>
  <c r="W1012" i="1"/>
  <c r="W1028" i="1"/>
  <c r="W1317" i="1"/>
  <c r="W465" i="1"/>
  <c r="W712" i="1"/>
  <c r="W636" i="1"/>
  <c r="W986" i="1"/>
  <c r="W963" i="1"/>
  <c r="W824" i="1"/>
  <c r="W1245" i="1"/>
  <c r="W828" i="1"/>
  <c r="W1231" i="1"/>
  <c r="W1315" i="1"/>
  <c r="W915" i="1"/>
  <c r="W1155" i="1"/>
  <c r="W1335" i="1"/>
  <c r="W1306" i="1"/>
  <c r="W609" i="1"/>
  <c r="W1228" i="1"/>
  <c r="W1239" i="1"/>
  <c r="W868" i="1"/>
  <c r="W1022" i="1"/>
  <c r="W1336" i="1"/>
  <c r="W846" i="1"/>
  <c r="W1133" i="1"/>
  <c r="W1348" i="1"/>
  <c r="W1032" i="1"/>
  <c r="W717" i="1"/>
  <c r="W1148" i="1"/>
  <c r="W543" i="1"/>
  <c r="W593" i="1"/>
  <c r="W234" i="1"/>
  <c r="V1067" i="1" l="1"/>
  <c r="O1067" i="1"/>
  <c r="V1324" i="1"/>
  <c r="O1324" i="1"/>
  <c r="V1321" i="1"/>
  <c r="O1321" i="1"/>
  <c r="V1062" i="1"/>
  <c r="O1062" i="1"/>
  <c r="V1350" i="1"/>
  <c r="O1350" i="1"/>
  <c r="V1057" i="1"/>
  <c r="O1057" i="1"/>
  <c r="V1315" i="1"/>
  <c r="O1315" i="1"/>
  <c r="V1312" i="1"/>
  <c r="O1312" i="1"/>
  <c r="V1310" i="1"/>
  <c r="O1310" i="1"/>
  <c r="V1049" i="1"/>
  <c r="O1049" i="1"/>
  <c r="V1303" i="1"/>
  <c r="O1303" i="1"/>
  <c r="V1044" i="1"/>
  <c r="O1044" i="1"/>
  <c r="V1296" i="1"/>
  <c r="O1296" i="1"/>
  <c r="V1043" i="1"/>
  <c r="O1043" i="1"/>
  <c r="V1288" i="1"/>
  <c r="O1288" i="1"/>
  <c r="V1285" i="1"/>
  <c r="O1285" i="1"/>
  <c r="V1282" i="1"/>
  <c r="O1282" i="1"/>
  <c r="V1279" i="1"/>
  <c r="O1279" i="1"/>
  <c r="V1275" i="1"/>
  <c r="O1275" i="1"/>
  <c r="V1272" i="1"/>
  <c r="O1272" i="1"/>
  <c r="V1337" i="1"/>
  <c r="O1337" i="1"/>
  <c r="V1267" i="1"/>
  <c r="O1267" i="1"/>
  <c r="V1265" i="1"/>
  <c r="O1265" i="1"/>
  <c r="V1262" i="1"/>
  <c r="O1262" i="1"/>
  <c r="V1258" i="1"/>
  <c r="O1258" i="1"/>
  <c r="V1255" i="1"/>
  <c r="O1255" i="1"/>
  <c r="V1251" i="1"/>
  <c r="O1251" i="1"/>
  <c r="V1248" i="1"/>
  <c r="O1248" i="1"/>
  <c r="V1244" i="1"/>
  <c r="O1244" i="1"/>
  <c r="V1240" i="1"/>
  <c r="O1240" i="1"/>
  <c r="V1236" i="1"/>
  <c r="O1236" i="1"/>
  <c r="V1232" i="1"/>
  <c r="O1232" i="1"/>
  <c r="V1228" i="1"/>
  <c r="O1228" i="1"/>
  <c r="V1226" i="1"/>
  <c r="O1226" i="1"/>
  <c r="V1222" i="1"/>
  <c r="O1222" i="1"/>
  <c r="V1333" i="1"/>
  <c r="O1333" i="1"/>
  <c r="V1216" i="1"/>
  <c r="O1216" i="1"/>
  <c r="V1212" i="1"/>
  <c r="O1212" i="1"/>
  <c r="V1208" i="1"/>
  <c r="O1208" i="1"/>
  <c r="V1206" i="1"/>
  <c r="O1206" i="1"/>
  <c r="V1202" i="1"/>
  <c r="O1202" i="1"/>
  <c r="V1198" i="1"/>
  <c r="O1198" i="1"/>
  <c r="V1194" i="1"/>
  <c r="O1194" i="1"/>
  <c r="V1190" i="1"/>
  <c r="O1190" i="1"/>
  <c r="V1186" i="1"/>
  <c r="O1186" i="1"/>
  <c r="V1182" i="1"/>
  <c r="O1182" i="1"/>
  <c r="V1178" i="1"/>
  <c r="O1178" i="1"/>
  <c r="V1174" i="1"/>
  <c r="O1174" i="1"/>
  <c r="V1170" i="1"/>
  <c r="O1170" i="1"/>
  <c r="V1166" i="1"/>
  <c r="O1166" i="1"/>
  <c r="V1331" i="1"/>
  <c r="O1331" i="1"/>
  <c r="V1330" i="1"/>
  <c r="O1330" i="1"/>
  <c r="V1157" i="1"/>
  <c r="O1157" i="1"/>
  <c r="V1153" i="1"/>
  <c r="O1153" i="1"/>
  <c r="V1149" i="1"/>
  <c r="O1149" i="1"/>
  <c r="V1147" i="1"/>
  <c r="O1147" i="1"/>
  <c r="V1143" i="1"/>
  <c r="O1143" i="1"/>
  <c r="V1140" i="1"/>
  <c r="O1140" i="1"/>
  <c r="V1136" i="1"/>
  <c r="O1136" i="1"/>
  <c r="V1133" i="1"/>
  <c r="O1133" i="1"/>
  <c r="V1129" i="1"/>
  <c r="O1129" i="1"/>
  <c r="V954" i="1"/>
  <c r="O954" i="1"/>
  <c r="V1123" i="1"/>
  <c r="O1123" i="1"/>
  <c r="V1120" i="1"/>
  <c r="O1120" i="1"/>
  <c r="V1116" i="1"/>
  <c r="O1116" i="1"/>
  <c r="V1113" i="1"/>
  <c r="O1113" i="1"/>
  <c r="V1109" i="1"/>
  <c r="O1109" i="1"/>
  <c r="V1326" i="1"/>
  <c r="O1326" i="1"/>
  <c r="V1102" i="1"/>
  <c r="O1102" i="1"/>
  <c r="V1098" i="1"/>
  <c r="O1098" i="1"/>
  <c r="V1094" i="1"/>
  <c r="O1094" i="1"/>
  <c r="V1090" i="1"/>
  <c r="O1090" i="1"/>
  <c r="V1087" i="1"/>
  <c r="O1087" i="1"/>
  <c r="V1083" i="1"/>
  <c r="O1083" i="1"/>
  <c r="V1079" i="1"/>
  <c r="O1079" i="1"/>
  <c r="V1076" i="1"/>
  <c r="O1076" i="1"/>
  <c r="V1072" i="1"/>
  <c r="O1072" i="1"/>
  <c r="V1068" i="1"/>
  <c r="O1068" i="1"/>
  <c r="V1060" i="1"/>
  <c r="O1060" i="1"/>
  <c r="V1054" i="1"/>
  <c r="O1054" i="1"/>
  <c r="V1050" i="1"/>
  <c r="O1050" i="1"/>
  <c r="V1045" i="1"/>
  <c r="O1045" i="1"/>
  <c r="V1041" i="1"/>
  <c r="O1041" i="1"/>
  <c r="V1037" i="1"/>
  <c r="O1037" i="1"/>
  <c r="V1032" i="1"/>
  <c r="O1032" i="1"/>
  <c r="V1028" i="1"/>
  <c r="O1028" i="1"/>
  <c r="V1020" i="1"/>
  <c r="O1020" i="1"/>
  <c r="V1016" i="1"/>
  <c r="O1016" i="1"/>
  <c r="V1012" i="1"/>
  <c r="O1012" i="1"/>
  <c r="V1007" i="1"/>
  <c r="O1007" i="1"/>
  <c r="V870" i="1"/>
  <c r="O870" i="1"/>
  <c r="V998" i="1"/>
  <c r="O998" i="1"/>
  <c r="V994" i="1"/>
  <c r="O994" i="1"/>
  <c r="V990" i="1"/>
  <c r="O990" i="1"/>
  <c r="V986" i="1"/>
  <c r="O986" i="1"/>
  <c r="V982" i="1"/>
  <c r="O982" i="1"/>
  <c r="V979" i="1"/>
  <c r="O979" i="1"/>
  <c r="V973" i="1"/>
  <c r="O973" i="1"/>
  <c r="V968" i="1"/>
  <c r="O968" i="1"/>
  <c r="V844" i="1"/>
  <c r="O844" i="1"/>
  <c r="V959" i="1"/>
  <c r="O959" i="1"/>
  <c r="V955" i="1"/>
  <c r="O955" i="1"/>
  <c r="V949" i="1"/>
  <c r="O949" i="1"/>
  <c r="V945" i="1"/>
  <c r="O945" i="1"/>
  <c r="V941" i="1"/>
  <c r="O941" i="1"/>
  <c r="V938" i="1"/>
  <c r="O938" i="1"/>
  <c r="V934" i="1"/>
  <c r="O934" i="1"/>
  <c r="V931" i="1"/>
  <c r="O931" i="1"/>
  <c r="V927" i="1"/>
  <c r="O927" i="1"/>
  <c r="V923" i="1"/>
  <c r="O923" i="1"/>
  <c r="V918" i="1"/>
  <c r="O918" i="1"/>
  <c r="V913" i="1"/>
  <c r="O913" i="1"/>
  <c r="V909" i="1"/>
  <c r="O909" i="1"/>
  <c r="V905" i="1"/>
  <c r="O905" i="1"/>
  <c r="V901" i="1"/>
  <c r="O901" i="1"/>
  <c r="V897" i="1"/>
  <c r="O897" i="1"/>
  <c r="V892" i="1"/>
  <c r="O892" i="1"/>
  <c r="V887" i="1"/>
  <c r="O887" i="1"/>
  <c r="V883" i="1"/>
  <c r="O883" i="1"/>
  <c r="V879" i="1"/>
  <c r="O879" i="1"/>
  <c r="V875" i="1"/>
  <c r="O875" i="1"/>
  <c r="V871" i="1"/>
  <c r="O871" i="1"/>
  <c r="V867" i="1"/>
  <c r="O867" i="1"/>
  <c r="V864" i="1"/>
  <c r="O864" i="1"/>
  <c r="V860" i="1"/>
  <c r="O860" i="1"/>
  <c r="V855" i="1"/>
  <c r="O855" i="1"/>
  <c r="V852" i="1"/>
  <c r="O852" i="1"/>
  <c r="V848" i="1"/>
  <c r="O848" i="1"/>
  <c r="V842" i="1"/>
  <c r="O842" i="1"/>
  <c r="V838" i="1"/>
  <c r="O838" i="1"/>
  <c r="V835" i="1"/>
  <c r="O835" i="1"/>
  <c r="V831" i="1"/>
  <c r="O831" i="1"/>
  <c r="V826" i="1"/>
  <c r="O826" i="1"/>
  <c r="V821" i="1"/>
  <c r="O821" i="1"/>
  <c r="V732" i="1"/>
  <c r="O732" i="1"/>
  <c r="V816" i="1"/>
  <c r="O816" i="1"/>
  <c r="V812" i="1"/>
  <c r="O812" i="1"/>
  <c r="V808" i="1"/>
  <c r="O808" i="1"/>
  <c r="V805" i="1"/>
  <c r="O805" i="1"/>
  <c r="V801" i="1"/>
  <c r="O801" i="1"/>
  <c r="V797" i="1"/>
  <c r="O797" i="1"/>
  <c r="V793" i="1"/>
  <c r="O793" i="1"/>
  <c r="V789" i="1"/>
  <c r="O789" i="1"/>
  <c r="V785" i="1"/>
  <c r="O785" i="1"/>
  <c r="V712" i="1"/>
  <c r="O712" i="1"/>
  <c r="V778" i="1"/>
  <c r="O778" i="1"/>
  <c r="V774" i="1"/>
  <c r="O774" i="1"/>
  <c r="V770" i="1"/>
  <c r="O770" i="1"/>
  <c r="V764" i="1"/>
  <c r="O764" i="1"/>
  <c r="V757" i="1"/>
  <c r="O757" i="1"/>
  <c r="V753" i="1"/>
  <c r="O753" i="1"/>
  <c r="V750" i="1"/>
  <c r="O750" i="1"/>
  <c r="V746" i="1"/>
  <c r="O746" i="1"/>
  <c r="V741" i="1"/>
  <c r="O741" i="1"/>
  <c r="V692" i="1"/>
  <c r="O692" i="1"/>
  <c r="V733" i="1"/>
  <c r="O733" i="1"/>
  <c r="V728" i="1"/>
  <c r="O728" i="1"/>
  <c r="V724" i="1"/>
  <c r="O724" i="1"/>
  <c r="V720" i="1"/>
  <c r="O720" i="1"/>
  <c r="V717" i="1"/>
  <c r="O717" i="1"/>
  <c r="V713" i="1"/>
  <c r="O713" i="1"/>
  <c r="V709" i="1"/>
  <c r="O709" i="1"/>
  <c r="V705" i="1"/>
  <c r="O705" i="1"/>
  <c r="V701" i="1"/>
  <c r="O701" i="1"/>
  <c r="V700" i="1"/>
  <c r="O700" i="1"/>
  <c r="V697" i="1"/>
  <c r="O697" i="1"/>
  <c r="V693" i="1"/>
  <c r="O693" i="1"/>
  <c r="V688" i="1"/>
  <c r="O688" i="1"/>
  <c r="V684" i="1"/>
  <c r="O684" i="1"/>
  <c r="V680" i="1"/>
  <c r="O680" i="1"/>
  <c r="V675" i="1"/>
  <c r="O675" i="1"/>
  <c r="V672" i="1"/>
  <c r="O672" i="1"/>
  <c r="V668" i="1"/>
  <c r="O668" i="1"/>
  <c r="V664" i="1"/>
  <c r="O664" i="1"/>
  <c r="V624" i="1"/>
  <c r="O624" i="1"/>
  <c r="V656" i="1"/>
  <c r="O656" i="1"/>
  <c r="V651" i="1"/>
  <c r="O651" i="1"/>
  <c r="V646" i="1"/>
  <c r="O646" i="1"/>
  <c r="V643" i="1"/>
  <c r="O643" i="1"/>
  <c r="V640" i="1"/>
  <c r="O640" i="1"/>
  <c r="V637" i="1"/>
  <c r="O637" i="1"/>
  <c r="V633" i="1"/>
  <c r="O633" i="1"/>
  <c r="V1349" i="1"/>
  <c r="O1349" i="1"/>
  <c r="V1323" i="1"/>
  <c r="O1323" i="1"/>
  <c r="V1320" i="1"/>
  <c r="O1320" i="1"/>
  <c r="V1061" i="1"/>
  <c r="O1061" i="1"/>
  <c r="V1318" i="1"/>
  <c r="O1318" i="1"/>
  <c r="V1316" i="1"/>
  <c r="O1316" i="1"/>
  <c r="V1343" i="1"/>
  <c r="O1343" i="1"/>
  <c r="V1311" i="1"/>
  <c r="O1311" i="1"/>
  <c r="V1309" i="1"/>
  <c r="O1309" i="1"/>
  <c r="V1306" i="1"/>
  <c r="O1306" i="1"/>
  <c r="V1302" i="1"/>
  <c r="O1302" i="1"/>
  <c r="V1299" i="1"/>
  <c r="O1299" i="1"/>
  <c r="V1295" i="1"/>
  <c r="O1295" i="1"/>
  <c r="V1292" i="1"/>
  <c r="O1292" i="1"/>
  <c r="V1341" i="1"/>
  <c r="O1341" i="1"/>
  <c r="V1284" i="1"/>
  <c r="O1284" i="1"/>
  <c r="V1281" i="1"/>
  <c r="O1281" i="1"/>
  <c r="V1278" i="1"/>
  <c r="O1278" i="1"/>
  <c r="V1274" i="1"/>
  <c r="O1274" i="1"/>
  <c r="V1271" i="1"/>
  <c r="O1271" i="1"/>
  <c r="V1269" i="1"/>
  <c r="O1269" i="1"/>
  <c r="V1266" i="1"/>
  <c r="O1266" i="1"/>
  <c r="V1023" i="1"/>
  <c r="O1023" i="1"/>
  <c r="V1261" i="1"/>
  <c r="O1261" i="1"/>
  <c r="V1257" i="1"/>
  <c r="O1257" i="1"/>
  <c r="V1254" i="1"/>
  <c r="O1254" i="1"/>
  <c r="V1335" i="1"/>
  <c r="O1335" i="1"/>
  <c r="V1247" i="1"/>
  <c r="O1247" i="1"/>
  <c r="V1243" i="1"/>
  <c r="O1243" i="1"/>
  <c r="V1239" i="1"/>
  <c r="O1239" i="1"/>
  <c r="V1235" i="1"/>
  <c r="O1235" i="1"/>
  <c r="V1231" i="1"/>
  <c r="O1231" i="1"/>
  <c r="V1010" i="1"/>
  <c r="O1010" i="1"/>
  <c r="V1225" i="1"/>
  <c r="O1225" i="1"/>
  <c r="V1006" i="1"/>
  <c r="O1006" i="1"/>
  <c r="V1219" i="1"/>
  <c r="O1219" i="1"/>
  <c r="V1215" i="1"/>
  <c r="O1215" i="1"/>
  <c r="V1211" i="1"/>
  <c r="O1211" i="1"/>
  <c r="V1332" i="1"/>
  <c r="O1332" i="1"/>
  <c r="V1205" i="1"/>
  <c r="O1205" i="1"/>
  <c r="V1201" i="1"/>
  <c r="O1201" i="1"/>
  <c r="V1197" i="1"/>
  <c r="O1197" i="1"/>
  <c r="V1193" i="1"/>
  <c r="O1193" i="1"/>
  <c r="V1189" i="1"/>
  <c r="O1189" i="1"/>
  <c r="V1185" i="1"/>
  <c r="O1185" i="1"/>
  <c r="V1181" i="1"/>
  <c r="O1181" i="1"/>
  <c r="V1177" i="1"/>
  <c r="O1177" i="1"/>
  <c r="V1173" i="1"/>
  <c r="O1173" i="1"/>
  <c r="V1169" i="1"/>
  <c r="O1169" i="1"/>
  <c r="V1165" i="1"/>
  <c r="O1165" i="1"/>
  <c r="V1162" i="1"/>
  <c r="O1162" i="1"/>
  <c r="V978" i="1"/>
  <c r="O978" i="1"/>
  <c r="V1156" i="1"/>
  <c r="O1156" i="1"/>
  <c r="V1152" i="1"/>
  <c r="O1152" i="1"/>
  <c r="V1148" i="1"/>
  <c r="O1148" i="1"/>
  <c r="V1146" i="1"/>
  <c r="O1146" i="1"/>
  <c r="V1142" i="1"/>
  <c r="O1142" i="1"/>
  <c r="V1139" i="1"/>
  <c r="O1139" i="1"/>
  <c r="V1135" i="1"/>
  <c r="O1135" i="1"/>
  <c r="V1132" i="1"/>
  <c r="O1132" i="1"/>
  <c r="V1128" i="1"/>
  <c r="O1128" i="1"/>
  <c r="V1126" i="1"/>
  <c r="O1126" i="1"/>
  <c r="V1122" i="1"/>
  <c r="O1122" i="1"/>
  <c r="V1119" i="1"/>
  <c r="O1119" i="1"/>
  <c r="V1327" i="1"/>
  <c r="O1327" i="1"/>
  <c r="V1112" i="1"/>
  <c r="O1112" i="1"/>
  <c r="V1108" i="1"/>
  <c r="O1108" i="1"/>
  <c r="V1105" i="1"/>
  <c r="O1105" i="1"/>
  <c r="V1101" i="1"/>
  <c r="O1101" i="1"/>
  <c r="V1097" i="1"/>
  <c r="O1097" i="1"/>
  <c r="V1093" i="1"/>
  <c r="O1093" i="1"/>
  <c r="V1089" i="1"/>
  <c r="O1089" i="1"/>
  <c r="V1086" i="1"/>
  <c r="O1086" i="1"/>
  <c r="V1082" i="1"/>
  <c r="O1082" i="1"/>
  <c r="V1325" i="1"/>
  <c r="O1325" i="1"/>
  <c r="V1075" i="1"/>
  <c r="O1075" i="1"/>
  <c r="V1071" i="1"/>
  <c r="O1071" i="1"/>
  <c r="V1352" i="1"/>
  <c r="O1352" i="1"/>
  <c r="V1059" i="1"/>
  <c r="O1059" i="1"/>
  <c r="V893" i="1"/>
  <c r="O893" i="1"/>
  <c r="V1048" i="1"/>
  <c r="O1048" i="1"/>
  <c r="V890" i="1"/>
  <c r="O890" i="1"/>
  <c r="V1040" i="1"/>
  <c r="O1040" i="1"/>
  <c r="V1035" i="1"/>
  <c r="O1035" i="1"/>
  <c r="V1031" i="1"/>
  <c r="O1031" i="1"/>
  <c r="V1027" i="1"/>
  <c r="O1027" i="1"/>
  <c r="V1019" i="1"/>
  <c r="O1019" i="1"/>
  <c r="V1015" i="1"/>
  <c r="O1015" i="1"/>
  <c r="V1011" i="1"/>
  <c r="O1011" i="1"/>
  <c r="V1005" i="1"/>
  <c r="O1005" i="1"/>
  <c r="V1002" i="1"/>
  <c r="O1002" i="1"/>
  <c r="V997" i="1"/>
  <c r="O997" i="1"/>
  <c r="V993" i="1"/>
  <c r="O993" i="1"/>
  <c r="V989" i="1"/>
  <c r="O989" i="1"/>
  <c r="V985" i="1"/>
  <c r="O985" i="1"/>
  <c r="V856" i="1"/>
  <c r="O856" i="1"/>
  <c r="V977" i="1"/>
  <c r="O977" i="1"/>
  <c r="V972" i="1"/>
  <c r="O972" i="1"/>
  <c r="V966" i="1"/>
  <c r="O966" i="1"/>
  <c r="V963" i="1"/>
  <c r="O963" i="1"/>
  <c r="V958" i="1"/>
  <c r="O958" i="1"/>
  <c r="V953" i="1"/>
  <c r="O953" i="1"/>
  <c r="V948" i="1"/>
  <c r="O948" i="1"/>
  <c r="V944" i="1"/>
  <c r="O944" i="1"/>
  <c r="V940" i="1"/>
  <c r="O940" i="1"/>
  <c r="V937" i="1"/>
  <c r="O937" i="1"/>
  <c r="V933" i="1"/>
  <c r="O933" i="1"/>
  <c r="V930" i="1"/>
  <c r="O930" i="1"/>
  <c r="V926" i="1"/>
  <c r="O926" i="1"/>
  <c r="V922" i="1"/>
  <c r="O922" i="1"/>
  <c r="V916" i="1"/>
  <c r="O916" i="1"/>
  <c r="V912" i="1"/>
  <c r="O912" i="1"/>
  <c r="V908" i="1"/>
  <c r="O908" i="1"/>
  <c r="V904" i="1"/>
  <c r="O904" i="1"/>
  <c r="V900" i="1"/>
  <c r="O900" i="1"/>
  <c r="V896" i="1"/>
  <c r="O896" i="1"/>
  <c r="V891" i="1"/>
  <c r="O891" i="1"/>
  <c r="V886" i="1"/>
  <c r="O886" i="1"/>
  <c r="V882" i="1"/>
  <c r="O882" i="1"/>
  <c r="V878" i="1"/>
  <c r="O878" i="1"/>
  <c r="V874" i="1"/>
  <c r="O874" i="1"/>
  <c r="V869" i="1"/>
  <c r="O869" i="1"/>
  <c r="V866" i="1"/>
  <c r="O866" i="1"/>
  <c r="V863" i="1"/>
  <c r="O863" i="1"/>
  <c r="V859" i="1"/>
  <c r="O859" i="1"/>
  <c r="V976" i="1"/>
  <c r="O976" i="1"/>
  <c r="V756" i="1"/>
  <c r="O756" i="1"/>
  <c r="V1348" i="1"/>
  <c r="O1348" i="1"/>
  <c r="V1322" i="1"/>
  <c r="O1322" i="1"/>
  <c r="V1063" i="1"/>
  <c r="O1063" i="1"/>
  <c r="V1346" i="1"/>
  <c r="O1346" i="1"/>
  <c r="V1345" i="1"/>
  <c r="O1345" i="1"/>
  <c r="V1055" i="1"/>
  <c r="O1055" i="1"/>
  <c r="V1314" i="1"/>
  <c r="O1314" i="1"/>
  <c r="V1053" i="1"/>
  <c r="O1053" i="1"/>
  <c r="V1308" i="1"/>
  <c r="O1308" i="1"/>
  <c r="V1305" i="1"/>
  <c r="O1305" i="1"/>
  <c r="V1301" i="1"/>
  <c r="O1301" i="1"/>
  <c r="V1298" i="1"/>
  <c r="O1298" i="1"/>
  <c r="V1294" i="1"/>
  <c r="O1294" i="1"/>
  <c r="V1291" i="1"/>
  <c r="O1291" i="1"/>
  <c r="V1287" i="1"/>
  <c r="O1287" i="1"/>
  <c r="V1036" i="1"/>
  <c r="O1036" i="1"/>
  <c r="V1340" i="1"/>
  <c r="O1340" i="1"/>
  <c r="V1277" i="1"/>
  <c r="O1277" i="1"/>
  <c r="V1273" i="1"/>
  <c r="O1273" i="1"/>
  <c r="V1338" i="1"/>
  <c r="O1338" i="1"/>
  <c r="V1336" i="1"/>
  <c r="O1336" i="1"/>
  <c r="V1025" i="1"/>
  <c r="O1025" i="1"/>
  <c r="V1264" i="1"/>
  <c r="O1264" i="1"/>
  <c r="V1260" i="1"/>
  <c r="O1260" i="1"/>
  <c r="V1256" i="1"/>
  <c r="O1256" i="1"/>
  <c r="V1253" i="1"/>
  <c r="O1253" i="1"/>
  <c r="V1250" i="1"/>
  <c r="O1250" i="1"/>
  <c r="V1246" i="1"/>
  <c r="O1246" i="1"/>
  <c r="V1242" i="1"/>
  <c r="O1242" i="1"/>
  <c r="V1238" i="1"/>
  <c r="O1238" i="1"/>
  <c r="V1234" i="1"/>
  <c r="O1234" i="1"/>
  <c r="V1230" i="1"/>
  <c r="O1230" i="1"/>
  <c r="V1227" i="1"/>
  <c r="O1227" i="1"/>
  <c r="V1224" i="1"/>
  <c r="O1224" i="1"/>
  <c r="V1221" i="1"/>
  <c r="O1221" i="1"/>
  <c r="V1218" i="1"/>
  <c r="O1218" i="1"/>
  <c r="V1214" i="1"/>
  <c r="O1214" i="1"/>
  <c r="V1210" i="1"/>
  <c r="O1210" i="1"/>
  <c r="V1207" i="1"/>
  <c r="O1207" i="1"/>
  <c r="V1204" i="1"/>
  <c r="O1204" i="1"/>
  <c r="V1200" i="1"/>
  <c r="O1200" i="1"/>
  <c r="V1196" i="1"/>
  <c r="O1196" i="1"/>
  <c r="V1192" i="1"/>
  <c r="O1192" i="1"/>
  <c r="V1188" i="1"/>
  <c r="O1188" i="1"/>
  <c r="V1184" i="1"/>
  <c r="O1184" i="1"/>
  <c r="V1180" i="1"/>
  <c r="O1180" i="1"/>
  <c r="V1176" i="1"/>
  <c r="O1176" i="1"/>
  <c r="V1172" i="1"/>
  <c r="O1172" i="1"/>
  <c r="V1168" i="1"/>
  <c r="O1168" i="1"/>
  <c r="V1164" i="1"/>
  <c r="O1164" i="1"/>
  <c r="V1161" i="1"/>
  <c r="O1161" i="1"/>
  <c r="V1159" i="1"/>
  <c r="O1159" i="1"/>
  <c r="V1155" i="1"/>
  <c r="O1155" i="1"/>
  <c r="V1151" i="1"/>
  <c r="O1151" i="1"/>
  <c r="V970" i="1"/>
  <c r="O970" i="1"/>
  <c r="V1145" i="1"/>
  <c r="O1145" i="1"/>
  <c r="V1141" i="1"/>
  <c r="O1141" i="1"/>
  <c r="V1138" i="1"/>
  <c r="O1138" i="1"/>
  <c r="V1134" i="1"/>
  <c r="O1134" i="1"/>
  <c r="V1131" i="1"/>
  <c r="O1131" i="1"/>
  <c r="V1328" i="1"/>
  <c r="O1328" i="1"/>
  <c r="V1125" i="1"/>
  <c r="O1125" i="1"/>
  <c r="V1121" i="1"/>
  <c r="O1121" i="1"/>
  <c r="V1118" i="1"/>
  <c r="O1118" i="1"/>
  <c r="V1115" i="1"/>
  <c r="O1115" i="1"/>
  <c r="V1111" i="1"/>
  <c r="O1111" i="1"/>
  <c r="V1107" i="1"/>
  <c r="O1107" i="1"/>
  <c r="V1104" i="1"/>
  <c r="O1104" i="1"/>
  <c r="V1100" i="1"/>
  <c r="O1100" i="1"/>
  <c r="V1096" i="1"/>
  <c r="O1096" i="1"/>
  <c r="V1092" i="1"/>
  <c r="O1092" i="1"/>
  <c r="V917" i="1"/>
  <c r="O917" i="1"/>
  <c r="V1085" i="1"/>
  <c r="O1085" i="1"/>
  <c r="V1081" i="1"/>
  <c r="O1081" i="1"/>
  <c r="V1078" i="1"/>
  <c r="O1078" i="1"/>
  <c r="V1074" i="1"/>
  <c r="O1074" i="1"/>
  <c r="V1070" i="1"/>
  <c r="O1070" i="1"/>
  <c r="V1066" i="1"/>
  <c r="O1066" i="1"/>
  <c r="V1058" i="1"/>
  <c r="O1058" i="1"/>
  <c r="V1052" i="1"/>
  <c r="O1052" i="1"/>
  <c r="V1047" i="1"/>
  <c r="O1047" i="1"/>
  <c r="V1290" i="1"/>
  <c r="O1290" i="1"/>
  <c r="V1039" i="1"/>
  <c r="O1039" i="1"/>
  <c r="V1034" i="1"/>
  <c r="O1034" i="1"/>
  <c r="V1030" i="1"/>
  <c r="O1030" i="1"/>
  <c r="V1026" i="1"/>
  <c r="O1026" i="1"/>
  <c r="V1018" i="1"/>
  <c r="O1018" i="1"/>
  <c r="V1014" i="1"/>
  <c r="O1014" i="1"/>
  <c r="V1009" i="1"/>
  <c r="O1009" i="1"/>
  <c r="V1004" i="1"/>
  <c r="O1004" i="1"/>
  <c r="V1000" i="1"/>
  <c r="O1000" i="1"/>
  <c r="V996" i="1"/>
  <c r="O996" i="1"/>
  <c r="V992" i="1"/>
  <c r="O992" i="1"/>
  <c r="V988" i="1"/>
  <c r="O988" i="1"/>
  <c r="V984" i="1"/>
  <c r="O984" i="1"/>
  <c r="V981" i="1"/>
  <c r="O981" i="1"/>
  <c r="V975" i="1"/>
  <c r="O975" i="1"/>
  <c r="V971" i="1"/>
  <c r="O971" i="1"/>
  <c r="V965" i="1"/>
  <c r="O965" i="1"/>
  <c r="V962" i="1"/>
  <c r="O962" i="1"/>
  <c r="V957" i="1"/>
  <c r="O957" i="1"/>
  <c r="V951" i="1"/>
  <c r="O951" i="1"/>
  <c r="V947" i="1"/>
  <c r="O947" i="1"/>
  <c r="V943" i="1"/>
  <c r="O943" i="1"/>
  <c r="V827" i="1"/>
  <c r="O827" i="1"/>
  <c r="V936" i="1"/>
  <c r="O936" i="1"/>
  <c r="V2" i="1"/>
  <c r="O2" i="1"/>
  <c r="V1351" i="1"/>
  <c r="O1351" i="1"/>
  <c r="V1064" i="1"/>
  <c r="O1064" i="1"/>
  <c r="V1347" i="1"/>
  <c r="O1347" i="1"/>
  <c r="V1319" i="1"/>
  <c r="O1319" i="1"/>
  <c r="V1317" i="1"/>
  <c r="O1317" i="1"/>
  <c r="V1344" i="1"/>
  <c r="O1344" i="1"/>
  <c r="V1313" i="1"/>
  <c r="O1313" i="1"/>
  <c r="V1342" i="1"/>
  <c r="O1342" i="1"/>
  <c r="V1307" i="1"/>
  <c r="O1307" i="1"/>
  <c r="V1304" i="1"/>
  <c r="O1304" i="1"/>
  <c r="V1300" i="1"/>
  <c r="O1300" i="1"/>
  <c r="V1297" i="1"/>
  <c r="O1297" i="1"/>
  <c r="V1293" i="1"/>
  <c r="O1293" i="1"/>
  <c r="V1289" i="1"/>
  <c r="O1289" i="1"/>
  <c r="V1286" i="1"/>
  <c r="O1286" i="1"/>
  <c r="V1283" i="1"/>
  <c r="O1283" i="1"/>
  <c r="V1280" i="1"/>
  <c r="O1280" i="1"/>
  <c r="V1276" i="1"/>
  <c r="O1276" i="1"/>
  <c r="V1339" i="1"/>
  <c r="O1339" i="1"/>
  <c r="V1270" i="1"/>
  <c r="O1270" i="1"/>
  <c r="V1268" i="1"/>
  <c r="O1268" i="1"/>
  <c r="V1024" i="1"/>
  <c r="O1024" i="1"/>
  <c r="V1263" i="1"/>
  <c r="O1263" i="1"/>
  <c r="V1259" i="1"/>
  <c r="O1259" i="1"/>
  <c r="V1021" i="1"/>
  <c r="O1021" i="1"/>
  <c r="V1252" i="1"/>
  <c r="O1252" i="1"/>
  <c r="V1249" i="1"/>
  <c r="O1249" i="1"/>
  <c r="V1245" i="1"/>
  <c r="O1245" i="1"/>
  <c r="V1241" i="1"/>
  <c r="O1241" i="1"/>
  <c r="V1237" i="1"/>
  <c r="O1237" i="1"/>
  <c r="V1233" i="1"/>
  <c r="O1233" i="1"/>
  <c r="V1229" i="1"/>
  <c r="O1229" i="1"/>
  <c r="V1334" i="1"/>
  <c r="O1334" i="1"/>
  <c r="V1223" i="1"/>
  <c r="O1223" i="1"/>
  <c r="V1220" i="1"/>
  <c r="O1220" i="1"/>
  <c r="V1217" i="1"/>
  <c r="O1217" i="1"/>
  <c r="V1213" i="1"/>
  <c r="O1213" i="1"/>
  <c r="V1209" i="1"/>
  <c r="O1209" i="1"/>
  <c r="V1001" i="1"/>
  <c r="O1001" i="1"/>
  <c r="V1203" i="1"/>
  <c r="O1203" i="1"/>
  <c r="V1199" i="1"/>
  <c r="O1199" i="1"/>
  <c r="V1195" i="1"/>
  <c r="O1195" i="1"/>
  <c r="V1191" i="1"/>
  <c r="O1191" i="1"/>
  <c r="V1187" i="1"/>
  <c r="O1187" i="1"/>
  <c r="V1183" i="1"/>
  <c r="O1183" i="1"/>
  <c r="V1179" i="1"/>
  <c r="O1179" i="1"/>
  <c r="V1175" i="1"/>
  <c r="O1175" i="1"/>
  <c r="V1171" i="1"/>
  <c r="O1171" i="1"/>
  <c r="V1167" i="1"/>
  <c r="O1167" i="1"/>
  <c r="V1163" i="1"/>
  <c r="O1163" i="1"/>
  <c r="V1160" i="1"/>
  <c r="O1160" i="1"/>
  <c r="V1158" i="1"/>
  <c r="O1158" i="1"/>
  <c r="V1154" i="1"/>
  <c r="O1154" i="1"/>
  <c r="V1150" i="1"/>
  <c r="O1150" i="1"/>
  <c r="V1329" i="1"/>
  <c r="O1329" i="1"/>
  <c r="V1144" i="1"/>
  <c r="O1144" i="1"/>
  <c r="V967" i="1"/>
  <c r="O967" i="1"/>
  <c r="V1137" i="1"/>
  <c r="O1137" i="1"/>
  <c r="V960" i="1"/>
  <c r="O960" i="1"/>
  <c r="V1130" i="1"/>
  <c r="O1130" i="1"/>
  <c r="V1127" i="1"/>
  <c r="O1127" i="1"/>
  <c r="O1124" i="1"/>
  <c r="V1124" i="1"/>
  <c r="V952" i="1"/>
  <c r="O952" i="1"/>
  <c r="V1117" i="1"/>
  <c r="O1117" i="1"/>
  <c r="V1114" i="1"/>
  <c r="O1114" i="1"/>
  <c r="O1110" i="1"/>
  <c r="V1110" i="1"/>
  <c r="V1106" i="1"/>
  <c r="O1106" i="1"/>
  <c r="V1103" i="1"/>
  <c r="O1103" i="1"/>
  <c r="V1099" i="1"/>
  <c r="O1099" i="1"/>
  <c r="V1095" i="1"/>
  <c r="O1095" i="1"/>
  <c r="V1091" i="1"/>
  <c r="O1091" i="1"/>
  <c r="V1088" i="1"/>
  <c r="O1088" i="1"/>
  <c r="V1084" i="1"/>
  <c r="O1084" i="1"/>
  <c r="V1080" i="1"/>
  <c r="O1080" i="1"/>
  <c r="V1077" i="1"/>
  <c r="O1077" i="1"/>
  <c r="V1073" i="1"/>
  <c r="O1073" i="1"/>
  <c r="V1069" i="1"/>
  <c r="O1069" i="1"/>
  <c r="O1065" i="1"/>
  <c r="V1065" i="1"/>
  <c r="V1056" i="1"/>
  <c r="O1056" i="1"/>
  <c r="V1051" i="1"/>
  <c r="O1051" i="1"/>
  <c r="V1046" i="1"/>
  <c r="O1046" i="1"/>
  <c r="O1042" i="1"/>
  <c r="V1042" i="1"/>
  <c r="V1038" i="1"/>
  <c r="O1038" i="1"/>
  <c r="V1033" i="1"/>
  <c r="O1033" i="1"/>
  <c r="V1029" i="1"/>
  <c r="O1029" i="1"/>
  <c r="V1022" i="1"/>
  <c r="O1022" i="1"/>
  <c r="V1017" i="1"/>
  <c r="O1017" i="1"/>
  <c r="V1013" i="1"/>
  <c r="O1013" i="1"/>
  <c r="V1008" i="1"/>
  <c r="O1008" i="1"/>
  <c r="V1003" i="1"/>
  <c r="O1003" i="1"/>
  <c r="V999" i="1"/>
  <c r="O999" i="1"/>
  <c r="V995" i="1"/>
  <c r="O995" i="1"/>
  <c r="V991" i="1"/>
  <c r="O991" i="1"/>
  <c r="O987" i="1"/>
  <c r="V987" i="1"/>
  <c r="V983" i="1"/>
  <c r="O983" i="1"/>
  <c r="V980" i="1"/>
  <c r="O980" i="1"/>
  <c r="V974" i="1"/>
  <c r="O974" i="1"/>
  <c r="O969" i="1"/>
  <c r="V969" i="1"/>
  <c r="V964" i="1"/>
  <c r="O964" i="1"/>
  <c r="V961" i="1"/>
  <c r="O961" i="1"/>
  <c r="V956" i="1"/>
  <c r="O956" i="1"/>
  <c r="V950" i="1"/>
  <c r="O950" i="1"/>
  <c r="V946" i="1"/>
  <c r="O946" i="1"/>
  <c r="V942" i="1"/>
  <c r="O942" i="1"/>
  <c r="V939" i="1"/>
  <c r="O939" i="1"/>
  <c r="V935" i="1"/>
  <c r="O935" i="1"/>
  <c r="V932" i="1"/>
  <c r="O932" i="1"/>
  <c r="V928" i="1"/>
  <c r="O928" i="1"/>
  <c r="V924" i="1"/>
  <c r="O924" i="1"/>
  <c r="O920" i="1"/>
  <c r="V920" i="1"/>
  <c r="V629" i="1"/>
  <c r="O629" i="1"/>
  <c r="V626" i="1"/>
  <c r="O626" i="1"/>
  <c r="V622" i="1"/>
  <c r="O622" i="1"/>
  <c r="V618" i="1"/>
  <c r="O618" i="1"/>
  <c r="V614" i="1"/>
  <c r="O614" i="1"/>
  <c r="V609" i="1"/>
  <c r="O609" i="1"/>
  <c r="V606" i="1"/>
  <c r="O606" i="1"/>
  <c r="V602" i="1"/>
  <c r="O602" i="1"/>
  <c r="V596" i="1"/>
  <c r="O596" i="1"/>
  <c r="V590" i="1"/>
  <c r="O590" i="1"/>
  <c r="V585" i="1"/>
  <c r="O585" i="1"/>
  <c r="V581" i="1"/>
  <c r="O581" i="1"/>
  <c r="V577" i="1"/>
  <c r="O577" i="1"/>
  <c r="V574" i="1"/>
  <c r="O574" i="1"/>
  <c r="V571" i="1"/>
  <c r="O571" i="1"/>
  <c r="V566" i="1"/>
  <c r="O566" i="1"/>
  <c r="V561" i="1"/>
  <c r="O561" i="1"/>
  <c r="V557" i="1"/>
  <c r="O557" i="1"/>
  <c r="V519" i="1"/>
  <c r="O519" i="1"/>
  <c r="V550" i="1"/>
  <c r="O550" i="1"/>
  <c r="V546" i="1"/>
  <c r="O546" i="1"/>
  <c r="V543" i="1"/>
  <c r="O543" i="1"/>
  <c r="V539" i="1"/>
  <c r="O539" i="1"/>
  <c r="V534" i="1"/>
  <c r="O534" i="1"/>
  <c r="V528" i="1"/>
  <c r="O528" i="1"/>
  <c r="V525" i="1"/>
  <c r="O525" i="1"/>
  <c r="V522" i="1"/>
  <c r="O522" i="1"/>
  <c r="V520" i="1"/>
  <c r="O520" i="1"/>
  <c r="V514" i="1"/>
  <c r="O514" i="1"/>
  <c r="V509" i="1"/>
  <c r="O509" i="1"/>
  <c r="V505" i="1"/>
  <c r="O505" i="1"/>
  <c r="V501" i="1"/>
  <c r="O501" i="1"/>
  <c r="V497" i="1"/>
  <c r="O497" i="1"/>
  <c r="V493" i="1"/>
  <c r="O493" i="1"/>
  <c r="V529" i="1"/>
  <c r="O529" i="1"/>
  <c r="V487" i="1"/>
  <c r="O487" i="1"/>
  <c r="V480" i="1"/>
  <c r="O480" i="1"/>
  <c r="V476" i="1"/>
  <c r="O476" i="1"/>
  <c r="V473" i="1"/>
  <c r="O473" i="1"/>
  <c r="V469" i="1"/>
  <c r="O469" i="1"/>
  <c r="V464" i="1"/>
  <c r="O464" i="1"/>
  <c r="V461" i="1"/>
  <c r="O461" i="1"/>
  <c r="V458" i="1"/>
  <c r="O458" i="1"/>
  <c r="V455" i="1"/>
  <c r="O455" i="1"/>
  <c r="V451" i="1"/>
  <c r="O451" i="1"/>
  <c r="V447" i="1"/>
  <c r="O447" i="1"/>
  <c r="V442" i="1"/>
  <c r="O442" i="1"/>
  <c r="V438" i="1"/>
  <c r="O438" i="1"/>
  <c r="V433" i="1"/>
  <c r="O433" i="1"/>
  <c r="V428" i="1"/>
  <c r="O428" i="1"/>
  <c r="V424" i="1"/>
  <c r="O424" i="1"/>
  <c r="V420" i="1"/>
  <c r="O420" i="1"/>
  <c r="V417" i="1"/>
  <c r="O417" i="1"/>
  <c r="V413" i="1"/>
  <c r="O413" i="1"/>
  <c r="V409" i="1"/>
  <c r="O409" i="1"/>
  <c r="V405" i="1"/>
  <c r="O405" i="1"/>
  <c r="V401" i="1"/>
  <c r="O401" i="1"/>
  <c r="V397" i="1"/>
  <c r="O397" i="1"/>
  <c r="V392" i="1"/>
  <c r="O392" i="1"/>
  <c r="V389" i="1"/>
  <c r="O389" i="1"/>
  <c r="V385" i="1"/>
  <c r="O385" i="1"/>
  <c r="V381" i="1"/>
  <c r="O381" i="1"/>
  <c r="V377" i="1"/>
  <c r="O377" i="1"/>
  <c r="V373" i="1"/>
  <c r="O373" i="1"/>
  <c r="V369" i="1"/>
  <c r="O369" i="1"/>
  <c r="V365" i="1"/>
  <c r="O365" i="1"/>
  <c r="V360" i="1"/>
  <c r="O360" i="1"/>
  <c r="V356" i="1"/>
  <c r="O356" i="1"/>
  <c r="V352" i="1"/>
  <c r="O352" i="1"/>
  <c r="V348" i="1"/>
  <c r="O348" i="1"/>
  <c r="V344" i="1"/>
  <c r="O344" i="1"/>
  <c r="V340" i="1"/>
  <c r="O340" i="1"/>
  <c r="V337" i="1"/>
  <c r="O337" i="1"/>
  <c r="V333" i="1"/>
  <c r="O333" i="1"/>
  <c r="V330" i="1"/>
  <c r="O330" i="1"/>
  <c r="V325" i="1"/>
  <c r="O325" i="1"/>
  <c r="V321" i="1"/>
  <c r="O321" i="1"/>
  <c r="V301" i="1"/>
  <c r="O301" i="1"/>
  <c r="V313" i="1"/>
  <c r="O313" i="1"/>
  <c r="V309" i="1"/>
  <c r="O309" i="1"/>
  <c r="V305" i="1"/>
  <c r="O305" i="1"/>
  <c r="V300" i="1"/>
  <c r="O300" i="1"/>
  <c r="V296" i="1"/>
  <c r="O296" i="1"/>
  <c r="V292" i="1"/>
  <c r="O292" i="1"/>
  <c r="V288" i="1"/>
  <c r="O288" i="1"/>
  <c r="V276" i="1"/>
  <c r="O276" i="1"/>
  <c r="V281" i="1"/>
  <c r="O281" i="1"/>
  <c r="V277" i="1"/>
  <c r="O277" i="1"/>
  <c r="V273" i="1"/>
  <c r="O273" i="1"/>
  <c r="V270" i="1"/>
  <c r="O270" i="1"/>
  <c r="V266" i="1"/>
  <c r="O266" i="1"/>
  <c r="V261" i="1"/>
  <c r="O261" i="1"/>
  <c r="V257" i="1"/>
  <c r="O257" i="1"/>
  <c r="V252" i="1"/>
  <c r="O252" i="1"/>
  <c r="V250" i="1"/>
  <c r="O250" i="1"/>
  <c r="V246" i="1"/>
  <c r="O246" i="1"/>
  <c r="V232" i="1"/>
  <c r="O232" i="1"/>
  <c r="V237" i="1"/>
  <c r="O237" i="1"/>
  <c r="V233" i="1"/>
  <c r="O233" i="1"/>
  <c r="V228" i="1"/>
  <c r="O228" i="1"/>
  <c r="V224" i="1"/>
  <c r="O224" i="1"/>
  <c r="V220" i="1"/>
  <c r="O220" i="1"/>
  <c r="V216" i="1"/>
  <c r="O216" i="1"/>
  <c r="V212" i="1"/>
  <c r="O212" i="1"/>
  <c r="V209" i="1"/>
  <c r="O209" i="1"/>
  <c r="V206" i="1"/>
  <c r="O206" i="1"/>
  <c r="V201" i="1"/>
  <c r="O201" i="1"/>
  <c r="V196" i="1"/>
  <c r="O196" i="1"/>
  <c r="V193" i="1"/>
  <c r="O193" i="1"/>
  <c r="V189" i="1"/>
  <c r="O189" i="1"/>
  <c r="V186" i="1"/>
  <c r="O186" i="1"/>
  <c r="V180" i="1"/>
  <c r="O180" i="1"/>
  <c r="V176" i="1"/>
  <c r="O176" i="1"/>
  <c r="V172" i="1"/>
  <c r="O172" i="1"/>
  <c r="V168" i="1"/>
  <c r="O168" i="1"/>
  <c r="V164" i="1"/>
  <c r="O164" i="1"/>
  <c r="V160" i="1"/>
  <c r="O160" i="1"/>
  <c r="V156" i="1"/>
  <c r="O156" i="1"/>
  <c r="V152" i="1"/>
  <c r="O152" i="1"/>
  <c r="V150" i="1"/>
  <c r="O150" i="1"/>
  <c r="V144" i="1"/>
  <c r="O144" i="1"/>
  <c r="V140" i="1"/>
  <c r="O140" i="1"/>
  <c r="V136" i="1"/>
  <c r="O136" i="1"/>
  <c r="V132" i="1"/>
  <c r="O132" i="1"/>
  <c r="V128" i="1"/>
  <c r="O128" i="1"/>
  <c r="V124" i="1"/>
  <c r="O124" i="1"/>
  <c r="V120" i="1"/>
  <c r="O120" i="1"/>
  <c r="V116" i="1"/>
  <c r="O116" i="1"/>
  <c r="V112" i="1"/>
  <c r="O112" i="1"/>
  <c r="V108" i="1"/>
  <c r="O108" i="1"/>
  <c r="V104" i="1"/>
  <c r="O104" i="1"/>
  <c r="V101" i="1"/>
  <c r="O101" i="1"/>
  <c r="V96" i="1"/>
  <c r="O96" i="1"/>
  <c r="V91" i="1"/>
  <c r="O91" i="1"/>
  <c r="V88" i="1"/>
  <c r="O88" i="1"/>
  <c r="V84" i="1"/>
  <c r="O84" i="1"/>
  <c r="V80" i="1"/>
  <c r="O80" i="1"/>
  <c r="V76" i="1"/>
  <c r="O76" i="1"/>
  <c r="V72" i="1"/>
  <c r="O72" i="1"/>
  <c r="V68" i="1"/>
  <c r="O68" i="1"/>
  <c r="V64" i="1"/>
  <c r="O64" i="1"/>
  <c r="V60" i="1"/>
  <c r="O60" i="1"/>
  <c r="V56" i="1"/>
  <c r="O56" i="1"/>
  <c r="V53" i="1"/>
  <c r="O53" i="1"/>
  <c r="V48" i="1"/>
  <c r="O48" i="1"/>
  <c r="V44" i="1"/>
  <c r="O44" i="1"/>
  <c r="V40" i="1"/>
  <c r="O40" i="1"/>
  <c r="V36" i="1"/>
  <c r="O36" i="1"/>
  <c r="V32" i="1"/>
  <c r="O32" i="1"/>
  <c r="V28" i="1"/>
  <c r="O28" i="1"/>
  <c r="V24" i="1"/>
  <c r="O24" i="1"/>
  <c r="V20" i="1"/>
  <c r="O20" i="1"/>
  <c r="V16" i="1"/>
  <c r="O16" i="1"/>
  <c r="V12" i="1"/>
  <c r="O12" i="1"/>
  <c r="V8" i="1"/>
  <c r="O8" i="1"/>
  <c r="V4" i="1"/>
  <c r="O4" i="1"/>
  <c r="V902" i="1"/>
  <c r="V775" i="1"/>
  <c r="V644" i="1"/>
  <c r="V847" i="1"/>
  <c r="O847" i="1"/>
  <c r="V841" i="1"/>
  <c r="O841" i="1"/>
  <c r="V837" i="1"/>
  <c r="O837" i="1"/>
  <c r="V834" i="1"/>
  <c r="O834" i="1"/>
  <c r="V830" i="1"/>
  <c r="O830" i="1"/>
  <c r="V825" i="1"/>
  <c r="O825" i="1"/>
  <c r="V820" i="1"/>
  <c r="O820" i="1"/>
  <c r="V817" i="1"/>
  <c r="O817" i="1"/>
  <c r="V815" i="1"/>
  <c r="O815" i="1"/>
  <c r="V811" i="1"/>
  <c r="O811" i="1"/>
  <c r="V807" i="1"/>
  <c r="O807" i="1"/>
  <c r="V804" i="1"/>
  <c r="O804" i="1"/>
  <c r="V800" i="1"/>
  <c r="O800" i="1"/>
  <c r="V796" i="1"/>
  <c r="O796" i="1"/>
  <c r="V792" i="1"/>
  <c r="O792" i="1"/>
  <c r="V788" i="1"/>
  <c r="O788" i="1"/>
  <c r="V784" i="1"/>
  <c r="O784" i="1"/>
  <c r="V781" i="1"/>
  <c r="O781" i="1"/>
  <c r="V777" i="1"/>
  <c r="O777" i="1"/>
  <c r="V773" i="1"/>
  <c r="O773" i="1"/>
  <c r="V768" i="1"/>
  <c r="O768" i="1"/>
  <c r="V763" i="1"/>
  <c r="O763" i="1"/>
  <c r="V851" i="1"/>
  <c r="O851" i="1"/>
  <c r="V752" i="1"/>
  <c r="O752" i="1"/>
  <c r="V749" i="1"/>
  <c r="O749" i="1"/>
  <c r="V745" i="1"/>
  <c r="O745" i="1"/>
  <c r="V740" i="1"/>
  <c r="O740" i="1"/>
  <c r="V736" i="1"/>
  <c r="O736" i="1"/>
  <c r="V676" i="1"/>
  <c r="O676" i="1"/>
  <c r="V727" i="1"/>
  <c r="O727" i="1"/>
  <c r="V723" i="1"/>
  <c r="O723" i="1"/>
  <c r="V719" i="1"/>
  <c r="O719" i="1"/>
  <c r="V716" i="1"/>
  <c r="O716" i="1"/>
  <c r="V711" i="1"/>
  <c r="O711" i="1"/>
  <c r="V708" i="1"/>
  <c r="O708" i="1"/>
  <c r="V704" i="1"/>
  <c r="O704" i="1"/>
  <c r="V760" i="1"/>
  <c r="O760" i="1"/>
  <c r="V699" i="1"/>
  <c r="O699" i="1"/>
  <c r="V696" i="1"/>
  <c r="O696" i="1"/>
  <c r="V739" i="1"/>
  <c r="O739" i="1"/>
  <c r="V687" i="1"/>
  <c r="O687" i="1"/>
  <c r="V683" i="1"/>
  <c r="O683" i="1"/>
  <c r="V679" i="1"/>
  <c r="O679" i="1"/>
  <c r="V674" i="1"/>
  <c r="O674" i="1"/>
  <c r="V671" i="1"/>
  <c r="O671" i="1"/>
  <c r="V667" i="1"/>
  <c r="O667" i="1"/>
  <c r="V663" i="1"/>
  <c r="O663" i="1"/>
  <c r="V659" i="1"/>
  <c r="O659" i="1"/>
  <c r="V655" i="1"/>
  <c r="O655" i="1"/>
  <c r="V650" i="1"/>
  <c r="O650" i="1"/>
  <c r="V611" i="1"/>
  <c r="O611" i="1"/>
  <c r="V689" i="1"/>
  <c r="O689" i="1"/>
  <c r="V598" i="1"/>
  <c r="O598" i="1"/>
  <c r="V636" i="1"/>
  <c r="O636" i="1"/>
  <c r="V632" i="1"/>
  <c r="O632" i="1"/>
  <c r="V594" i="1"/>
  <c r="O594" i="1"/>
  <c r="V625" i="1"/>
  <c r="O625" i="1"/>
  <c r="V621" i="1"/>
  <c r="O621" i="1"/>
  <c r="V617" i="1"/>
  <c r="O617" i="1"/>
  <c r="V613" i="1"/>
  <c r="O613" i="1"/>
  <c r="V608" i="1"/>
  <c r="O608" i="1"/>
  <c r="V605" i="1"/>
  <c r="O605" i="1"/>
  <c r="V601" i="1"/>
  <c r="O601" i="1"/>
  <c r="V593" i="1"/>
  <c r="O593" i="1"/>
  <c r="V589" i="1"/>
  <c r="O589" i="1"/>
  <c r="V584" i="1"/>
  <c r="O584" i="1"/>
  <c r="V580" i="1"/>
  <c r="O580" i="1"/>
  <c r="V536" i="1"/>
  <c r="O536" i="1"/>
  <c r="V573" i="1"/>
  <c r="O573" i="1"/>
  <c r="V570" i="1"/>
  <c r="O570" i="1"/>
  <c r="V565" i="1"/>
  <c r="O565" i="1"/>
  <c r="V560" i="1"/>
  <c r="O560" i="1"/>
  <c r="V556" i="1"/>
  <c r="O556" i="1"/>
  <c r="V553" i="1"/>
  <c r="O553" i="1"/>
  <c r="V549" i="1"/>
  <c r="O549" i="1"/>
  <c r="V510" i="1"/>
  <c r="O510" i="1"/>
  <c r="V542" i="1"/>
  <c r="O542" i="1"/>
  <c r="V538" i="1"/>
  <c r="O538" i="1"/>
  <c r="V533" i="1"/>
  <c r="O533" i="1"/>
  <c r="V567" i="1"/>
  <c r="O567" i="1"/>
  <c r="V524" i="1"/>
  <c r="O524" i="1"/>
  <c r="V484" i="1"/>
  <c r="O484" i="1"/>
  <c r="V517" i="1"/>
  <c r="O517" i="1"/>
  <c r="V513" i="1"/>
  <c r="O513" i="1"/>
  <c r="V508" i="1"/>
  <c r="O508" i="1"/>
  <c r="V504" i="1"/>
  <c r="O504" i="1"/>
  <c r="V500" i="1"/>
  <c r="O500" i="1"/>
  <c r="V496" i="1"/>
  <c r="O496" i="1"/>
  <c r="V492" i="1"/>
  <c r="O492" i="1"/>
  <c r="V466" i="1"/>
  <c r="O466" i="1"/>
  <c r="V486" i="1"/>
  <c r="O486" i="1"/>
  <c r="V479" i="1"/>
  <c r="O479" i="1"/>
  <c r="V518" i="1"/>
  <c r="O518" i="1"/>
  <c r="V472" i="1"/>
  <c r="O472" i="1"/>
  <c r="V468" i="1"/>
  <c r="O468" i="1"/>
  <c r="V463" i="1"/>
  <c r="O463" i="1"/>
  <c r="V434" i="1"/>
  <c r="O434" i="1"/>
  <c r="V457" i="1"/>
  <c r="O457" i="1"/>
  <c r="V454" i="1"/>
  <c r="O454" i="1"/>
  <c r="V450" i="1"/>
  <c r="O450" i="1"/>
  <c r="V446" i="1"/>
  <c r="O446" i="1"/>
  <c r="V441" i="1"/>
  <c r="O441" i="1"/>
  <c r="V419" i="1"/>
  <c r="O419" i="1"/>
  <c r="V432" i="1"/>
  <c r="O432" i="1"/>
  <c r="V427" i="1"/>
  <c r="O427" i="1"/>
  <c r="V423" i="1"/>
  <c r="O423" i="1"/>
  <c r="V443" i="1"/>
  <c r="O443" i="1"/>
  <c r="V416" i="1"/>
  <c r="O416" i="1"/>
  <c r="V412" i="1"/>
  <c r="O412" i="1"/>
  <c r="V408" i="1"/>
  <c r="O408" i="1"/>
  <c r="V404" i="1"/>
  <c r="O404" i="1"/>
  <c r="V400" i="1"/>
  <c r="O400" i="1"/>
  <c r="V395" i="1"/>
  <c r="O395" i="1"/>
  <c r="V391" i="1"/>
  <c r="O391" i="1"/>
  <c r="V388" i="1"/>
  <c r="O388" i="1"/>
  <c r="V384" i="1"/>
  <c r="O384" i="1"/>
  <c r="V380" i="1"/>
  <c r="O380" i="1"/>
  <c r="V376" i="1"/>
  <c r="O376" i="1"/>
  <c r="V372" i="1"/>
  <c r="O372" i="1"/>
  <c r="V368" i="1"/>
  <c r="O368" i="1"/>
  <c r="V363" i="1"/>
  <c r="O363" i="1"/>
  <c r="V359" i="1"/>
  <c r="O359" i="1"/>
  <c r="V355" i="1"/>
  <c r="O355" i="1"/>
  <c r="V351" i="1"/>
  <c r="O351" i="1"/>
  <c r="V347" i="1"/>
  <c r="O347" i="1"/>
  <c r="V343" i="1"/>
  <c r="O343" i="1"/>
  <c r="V339" i="1"/>
  <c r="O339" i="1"/>
  <c r="V336" i="1"/>
  <c r="O336" i="1"/>
  <c r="V317" i="1"/>
  <c r="O317" i="1"/>
  <c r="V328" i="1"/>
  <c r="O328" i="1"/>
  <c r="V324" i="1"/>
  <c r="O324" i="1"/>
  <c r="V320" i="1"/>
  <c r="O320" i="1"/>
  <c r="V316" i="1"/>
  <c r="O316" i="1"/>
  <c r="V312" i="1"/>
  <c r="O312" i="1"/>
  <c r="V308" i="1"/>
  <c r="O308" i="1"/>
  <c r="V304" i="1"/>
  <c r="O304" i="1"/>
  <c r="V299" i="1"/>
  <c r="O299" i="1"/>
  <c r="V295" i="1"/>
  <c r="O295" i="1"/>
  <c r="V291" i="1"/>
  <c r="O291" i="1"/>
  <c r="V287" i="1"/>
  <c r="O287" i="1"/>
  <c r="V284" i="1"/>
  <c r="O284" i="1"/>
  <c r="V280" i="1"/>
  <c r="O280" i="1"/>
  <c r="V264" i="1"/>
  <c r="O264" i="1"/>
  <c r="V272" i="1"/>
  <c r="O272" i="1"/>
  <c r="V269" i="1"/>
  <c r="O269" i="1"/>
  <c r="V265" i="1"/>
  <c r="O265" i="1"/>
  <c r="V260" i="1"/>
  <c r="O260" i="1"/>
  <c r="V255" i="1"/>
  <c r="O255" i="1"/>
  <c r="V242" i="1"/>
  <c r="O242" i="1"/>
  <c r="V249" i="1"/>
  <c r="O249" i="1"/>
  <c r="V245" i="1"/>
  <c r="O245" i="1"/>
  <c r="V240" i="1"/>
  <c r="O240" i="1"/>
  <c r="V231" i="1"/>
  <c r="O231" i="1"/>
  <c r="V227" i="1"/>
  <c r="O227" i="1"/>
  <c r="V223" i="1"/>
  <c r="O223" i="1"/>
  <c r="V219" i="1"/>
  <c r="O219" i="1"/>
  <c r="V215" i="1"/>
  <c r="O215" i="1"/>
  <c r="V211" i="1"/>
  <c r="O211" i="1"/>
  <c r="V208" i="1"/>
  <c r="O208" i="1"/>
  <c r="V205" i="1"/>
  <c r="O205" i="1"/>
  <c r="V200" i="1"/>
  <c r="O200" i="1"/>
  <c r="V195" i="1"/>
  <c r="O195" i="1"/>
  <c r="V192" i="1"/>
  <c r="O192" i="1"/>
  <c r="V183" i="1"/>
  <c r="O183" i="1"/>
  <c r="V185" i="1"/>
  <c r="O185" i="1"/>
  <c r="V179" i="1"/>
  <c r="O179" i="1"/>
  <c r="V175" i="1"/>
  <c r="O175" i="1"/>
  <c r="V171" i="1"/>
  <c r="O171" i="1"/>
  <c r="V167" i="1"/>
  <c r="O167" i="1"/>
  <c r="V163" i="1"/>
  <c r="O163" i="1"/>
  <c r="V159" i="1"/>
  <c r="O159" i="1"/>
  <c r="V155" i="1"/>
  <c r="O155" i="1"/>
  <c r="V148" i="1"/>
  <c r="O148" i="1"/>
  <c r="V149" i="1"/>
  <c r="O149" i="1"/>
  <c r="V143" i="1"/>
  <c r="O143" i="1"/>
  <c r="V139" i="1"/>
  <c r="O139" i="1"/>
  <c r="V135" i="1"/>
  <c r="O135" i="1"/>
  <c r="V131" i="1"/>
  <c r="O131" i="1"/>
  <c r="V127" i="1"/>
  <c r="O127" i="1"/>
  <c r="V123" i="1"/>
  <c r="O123" i="1"/>
  <c r="V119" i="1"/>
  <c r="O119" i="1"/>
  <c r="V115" i="1"/>
  <c r="O115" i="1"/>
  <c r="V111" i="1"/>
  <c r="O111" i="1"/>
  <c r="V107" i="1"/>
  <c r="O107" i="1"/>
  <c r="V99" i="1"/>
  <c r="O99" i="1"/>
  <c r="V100" i="1"/>
  <c r="O100" i="1"/>
  <c r="V93" i="1"/>
  <c r="O93" i="1"/>
  <c r="V92" i="1"/>
  <c r="O92" i="1"/>
  <c r="V87" i="1"/>
  <c r="O87" i="1"/>
  <c r="V83" i="1"/>
  <c r="O83" i="1"/>
  <c r="V79" i="1"/>
  <c r="O79" i="1"/>
  <c r="V75" i="1"/>
  <c r="O75" i="1"/>
  <c r="V71" i="1"/>
  <c r="O71" i="1"/>
  <c r="V67" i="1"/>
  <c r="O67" i="1"/>
  <c r="V63" i="1"/>
  <c r="O63" i="1"/>
  <c r="V59" i="1"/>
  <c r="O59" i="1"/>
  <c r="V55" i="1"/>
  <c r="O55" i="1"/>
  <c r="V51" i="1"/>
  <c r="O51" i="1"/>
  <c r="V47" i="1"/>
  <c r="O47" i="1"/>
  <c r="V43" i="1"/>
  <c r="O43" i="1"/>
  <c r="V39" i="1"/>
  <c r="O39" i="1"/>
  <c r="V35" i="1"/>
  <c r="O35" i="1"/>
  <c r="V31" i="1"/>
  <c r="O31" i="1"/>
  <c r="V27" i="1"/>
  <c r="O27" i="1"/>
  <c r="V23" i="1"/>
  <c r="O23" i="1"/>
  <c r="V19" i="1"/>
  <c r="O19" i="1"/>
  <c r="V15" i="1"/>
  <c r="O15" i="1"/>
  <c r="V11" i="1"/>
  <c r="O11" i="1"/>
  <c r="V7" i="1"/>
  <c r="O7" i="1"/>
  <c r="V3" i="1"/>
  <c r="O3" i="1"/>
  <c r="V853" i="1"/>
  <c r="V721" i="1"/>
  <c r="V599" i="1"/>
  <c r="V822" i="1"/>
  <c r="O822" i="1"/>
  <c r="V929" i="1"/>
  <c r="O929" i="1"/>
  <c r="V925" i="1"/>
  <c r="O925" i="1"/>
  <c r="V921" i="1"/>
  <c r="O921" i="1"/>
  <c r="V915" i="1"/>
  <c r="O915" i="1"/>
  <c r="V911" i="1"/>
  <c r="O911" i="1"/>
  <c r="V907" i="1"/>
  <c r="O907" i="1"/>
  <c r="V903" i="1"/>
  <c r="O903" i="1"/>
  <c r="V899" i="1"/>
  <c r="O899" i="1"/>
  <c r="V895" i="1"/>
  <c r="O895" i="1"/>
  <c r="V889" i="1"/>
  <c r="O889" i="1"/>
  <c r="V885" i="1"/>
  <c r="O885" i="1"/>
  <c r="V881" i="1"/>
  <c r="O881" i="1"/>
  <c r="V877" i="1"/>
  <c r="O877" i="1"/>
  <c r="V873" i="1"/>
  <c r="O873" i="1"/>
  <c r="V769" i="1"/>
  <c r="O769" i="1"/>
  <c r="V865" i="1"/>
  <c r="O865" i="1"/>
  <c r="V862" i="1"/>
  <c r="O862" i="1"/>
  <c r="V858" i="1"/>
  <c r="O858" i="1"/>
  <c r="V854" i="1"/>
  <c r="O854" i="1"/>
  <c r="V850" i="1"/>
  <c r="O850" i="1"/>
  <c r="V846" i="1"/>
  <c r="O846" i="1"/>
  <c r="V840" i="1"/>
  <c r="O840" i="1"/>
  <c r="V742" i="1"/>
  <c r="O742" i="1"/>
  <c r="V833" i="1"/>
  <c r="O833" i="1"/>
  <c r="V829" i="1"/>
  <c r="O829" i="1"/>
  <c r="V824" i="1"/>
  <c r="O824" i="1"/>
  <c r="V819" i="1"/>
  <c r="O819" i="1"/>
  <c r="V731" i="1"/>
  <c r="O731" i="1"/>
  <c r="V814" i="1"/>
  <c r="O814" i="1"/>
  <c r="V810" i="1"/>
  <c r="O810" i="1"/>
  <c r="V725" i="1"/>
  <c r="O725" i="1"/>
  <c r="V803" i="1"/>
  <c r="O803" i="1"/>
  <c r="V799" i="1"/>
  <c r="O799" i="1"/>
  <c r="V795" i="1"/>
  <c r="O795" i="1"/>
  <c r="V791" i="1"/>
  <c r="O791" i="1"/>
  <c r="V787" i="1"/>
  <c r="O787" i="1"/>
  <c r="V783" i="1"/>
  <c r="O783" i="1"/>
  <c r="V780" i="1"/>
  <c r="O780" i="1"/>
  <c r="V776" i="1"/>
  <c r="O776" i="1"/>
  <c r="V772" i="1"/>
  <c r="O772" i="1"/>
  <c r="V766" i="1"/>
  <c r="O766" i="1"/>
  <c r="V762" i="1"/>
  <c r="O762" i="1"/>
  <c r="V755" i="1"/>
  <c r="O755" i="1"/>
  <c r="V751" i="1"/>
  <c r="O751" i="1"/>
  <c r="V748" i="1"/>
  <c r="O748" i="1"/>
  <c r="V744" i="1"/>
  <c r="O744" i="1"/>
  <c r="V738" i="1"/>
  <c r="O738" i="1"/>
  <c r="V735" i="1"/>
  <c r="O735" i="1"/>
  <c r="V730" i="1"/>
  <c r="O730" i="1"/>
  <c r="V726" i="1"/>
  <c r="O726" i="1"/>
  <c r="V722" i="1"/>
  <c r="O722" i="1"/>
  <c r="V718" i="1"/>
  <c r="O718" i="1"/>
  <c r="V715" i="1"/>
  <c r="O715" i="1"/>
  <c r="V710" i="1"/>
  <c r="O710" i="1"/>
  <c r="V707" i="1"/>
  <c r="O707" i="1"/>
  <c r="V703" i="1"/>
  <c r="O703" i="1"/>
  <c r="V759" i="1"/>
  <c r="O759" i="1"/>
  <c r="V648" i="1"/>
  <c r="O648" i="1"/>
  <c r="V695" i="1"/>
  <c r="O695" i="1"/>
  <c r="V691" i="1"/>
  <c r="O691" i="1"/>
  <c r="V686" i="1"/>
  <c r="O686" i="1"/>
  <c r="V682" i="1"/>
  <c r="O682" i="1"/>
  <c r="V678" i="1"/>
  <c r="O678" i="1"/>
  <c r="V673" i="1"/>
  <c r="O673" i="1"/>
  <c r="V631" i="1"/>
  <c r="O631" i="1"/>
  <c r="V666" i="1"/>
  <c r="O666" i="1"/>
  <c r="V662" i="1"/>
  <c r="O662" i="1"/>
  <c r="V658" i="1"/>
  <c r="O658" i="1"/>
  <c r="V654" i="1"/>
  <c r="O654" i="1"/>
  <c r="V649" i="1"/>
  <c r="O649" i="1"/>
  <c r="V645" i="1"/>
  <c r="O645" i="1"/>
  <c r="V642" i="1"/>
  <c r="O642" i="1"/>
  <c r="V639" i="1"/>
  <c r="O639" i="1"/>
  <c r="V597" i="1"/>
  <c r="O597" i="1"/>
  <c r="V595" i="1"/>
  <c r="O595" i="1"/>
  <c r="V628" i="1"/>
  <c r="O628" i="1"/>
  <c r="V586" i="1"/>
  <c r="O586" i="1"/>
  <c r="V620" i="1"/>
  <c r="O620" i="1"/>
  <c r="V616" i="1"/>
  <c r="O616" i="1"/>
  <c r="V612" i="1"/>
  <c r="O612" i="1"/>
  <c r="V607" i="1"/>
  <c r="O607" i="1"/>
  <c r="V604" i="1"/>
  <c r="O604" i="1"/>
  <c r="V600" i="1"/>
  <c r="O600" i="1"/>
  <c r="V592" i="1"/>
  <c r="O592" i="1"/>
  <c r="V588" i="1"/>
  <c r="O588" i="1"/>
  <c r="V583" i="1"/>
  <c r="O583" i="1"/>
  <c r="V579" i="1"/>
  <c r="O579" i="1"/>
  <c r="V576" i="1"/>
  <c r="O576" i="1"/>
  <c r="V532" i="1"/>
  <c r="O532" i="1"/>
  <c r="V569" i="1"/>
  <c r="O569" i="1"/>
  <c r="V563" i="1"/>
  <c r="O563" i="1"/>
  <c r="V559" i="1"/>
  <c r="O559" i="1"/>
  <c r="V555" i="1"/>
  <c r="O555" i="1"/>
  <c r="V552" i="1"/>
  <c r="O552" i="1"/>
  <c r="V548" i="1"/>
  <c r="O548" i="1"/>
  <c r="V545" i="1"/>
  <c r="O545" i="1"/>
  <c r="V541" i="1"/>
  <c r="O541" i="1"/>
  <c r="V537" i="1"/>
  <c r="O537" i="1"/>
  <c r="V531" i="1"/>
  <c r="O531" i="1"/>
  <c r="V527" i="1"/>
  <c r="O527" i="1"/>
  <c r="V523" i="1"/>
  <c r="O523" i="1"/>
  <c r="V481" i="1"/>
  <c r="O481" i="1"/>
  <c r="V516" i="1"/>
  <c r="O516" i="1"/>
  <c r="V512" i="1"/>
  <c r="O512" i="1"/>
  <c r="V507" i="1"/>
  <c r="O507" i="1"/>
  <c r="V503" i="1"/>
  <c r="O503" i="1"/>
  <c r="V499" i="1"/>
  <c r="O499" i="1"/>
  <c r="V495" i="1"/>
  <c r="O495" i="1"/>
  <c r="V491" i="1"/>
  <c r="O491" i="1"/>
  <c r="V489" i="1"/>
  <c r="O489" i="1"/>
  <c r="V483" i="1"/>
  <c r="O483" i="1"/>
  <c r="V478" i="1"/>
  <c r="O478" i="1"/>
  <c r="V475" i="1"/>
  <c r="O475" i="1"/>
  <c r="V471" i="1"/>
  <c r="O471" i="1"/>
  <c r="V467" i="1"/>
  <c r="O467" i="1"/>
  <c r="V435" i="1"/>
  <c r="O435" i="1"/>
  <c r="V460" i="1"/>
  <c r="O460" i="1"/>
  <c r="V431" i="1"/>
  <c r="O431" i="1"/>
  <c r="V453" i="1"/>
  <c r="O453" i="1"/>
  <c r="V449" i="1"/>
  <c r="O449" i="1"/>
  <c r="V445" i="1"/>
  <c r="O445" i="1"/>
  <c r="V440" i="1"/>
  <c r="O440" i="1"/>
  <c r="V437" i="1"/>
  <c r="O437" i="1"/>
  <c r="V430" i="1"/>
  <c r="O430" i="1"/>
  <c r="V426" i="1"/>
  <c r="O426" i="1"/>
  <c r="V422" i="1"/>
  <c r="O422" i="1"/>
  <c r="V396" i="1"/>
  <c r="O396" i="1"/>
  <c r="V415" i="1"/>
  <c r="O415" i="1"/>
  <c r="V411" i="1"/>
  <c r="O411" i="1"/>
  <c r="V407" i="1"/>
  <c r="O407" i="1"/>
  <c r="V403" i="1"/>
  <c r="O403" i="1"/>
  <c r="V399" i="1"/>
  <c r="O399" i="1"/>
  <c r="V394" i="1"/>
  <c r="O394" i="1"/>
  <c r="V390" i="1"/>
  <c r="O390" i="1"/>
  <c r="V387" i="1"/>
  <c r="O387" i="1"/>
  <c r="V383" i="1"/>
  <c r="O383" i="1"/>
  <c r="V379" i="1"/>
  <c r="O379" i="1"/>
  <c r="V375" i="1"/>
  <c r="O375" i="1"/>
  <c r="V371" i="1"/>
  <c r="O371" i="1"/>
  <c r="V367" i="1"/>
  <c r="O367" i="1"/>
  <c r="V362" i="1"/>
  <c r="O362" i="1"/>
  <c r="V358" i="1"/>
  <c r="O358" i="1"/>
  <c r="V354" i="1"/>
  <c r="O354" i="1"/>
  <c r="V350" i="1"/>
  <c r="O350" i="1"/>
  <c r="V346" i="1"/>
  <c r="O346" i="1"/>
  <c r="V342" i="1"/>
  <c r="O342" i="1"/>
  <c r="V329" i="1"/>
  <c r="O329" i="1"/>
  <c r="V335" i="1"/>
  <c r="O335" i="1"/>
  <c r="V332" i="1"/>
  <c r="O332" i="1"/>
  <c r="V327" i="1"/>
  <c r="O327" i="1"/>
  <c r="V323" i="1"/>
  <c r="O323" i="1"/>
  <c r="V319" i="1"/>
  <c r="O319" i="1"/>
  <c r="V315" i="1"/>
  <c r="O315" i="1"/>
  <c r="V311" i="1"/>
  <c r="O311" i="1"/>
  <c r="V307" i="1"/>
  <c r="O307" i="1"/>
  <c r="V303" i="1"/>
  <c r="O303" i="1"/>
  <c r="V298" i="1"/>
  <c r="O298" i="1"/>
  <c r="V294" i="1"/>
  <c r="O294" i="1"/>
  <c r="V290" i="1"/>
  <c r="O290" i="1"/>
  <c r="V286" i="1"/>
  <c r="O286" i="1"/>
  <c r="V283" i="1"/>
  <c r="O283" i="1"/>
  <c r="V279" i="1"/>
  <c r="O279" i="1"/>
  <c r="V275" i="1"/>
  <c r="O275" i="1"/>
  <c r="V271" i="1"/>
  <c r="O271" i="1"/>
  <c r="V268" i="1"/>
  <c r="O268" i="1"/>
  <c r="V263" i="1"/>
  <c r="O263" i="1"/>
  <c r="V259" i="1"/>
  <c r="O259" i="1"/>
  <c r="V254" i="1"/>
  <c r="O254" i="1"/>
  <c r="V241" i="1"/>
  <c r="O241" i="1"/>
  <c r="V248" i="1"/>
  <c r="O248" i="1"/>
  <c r="V244" i="1"/>
  <c r="O244" i="1"/>
  <c r="V239" i="1"/>
  <c r="O239" i="1"/>
  <c r="V235" i="1"/>
  <c r="O235" i="1"/>
  <c r="V230" i="1"/>
  <c r="O230" i="1"/>
  <c r="V226" i="1"/>
  <c r="O226" i="1"/>
  <c r="V222" i="1"/>
  <c r="O222" i="1"/>
  <c r="V218" i="1"/>
  <c r="O218" i="1"/>
  <c r="V214" i="1"/>
  <c r="O214" i="1"/>
  <c r="V204" i="1"/>
  <c r="O204" i="1"/>
  <c r="V199" i="1"/>
  <c r="O199" i="1"/>
  <c r="V203" i="1"/>
  <c r="O203" i="1"/>
  <c r="V198" i="1"/>
  <c r="O198" i="1"/>
  <c r="V188" i="1"/>
  <c r="O188" i="1"/>
  <c r="V191" i="1"/>
  <c r="O191" i="1"/>
  <c r="V182" i="1"/>
  <c r="O182" i="1"/>
  <c r="V184" i="1"/>
  <c r="O184" i="1"/>
  <c r="V178" i="1"/>
  <c r="O178" i="1"/>
  <c r="V174" i="1"/>
  <c r="O174" i="1"/>
  <c r="V170" i="1"/>
  <c r="O170" i="1"/>
  <c r="V166" i="1"/>
  <c r="O166" i="1"/>
  <c r="V162" i="1"/>
  <c r="O162" i="1"/>
  <c r="V158" i="1"/>
  <c r="O158" i="1"/>
  <c r="V154" i="1"/>
  <c r="O154" i="1"/>
  <c r="V147" i="1"/>
  <c r="O147" i="1"/>
  <c r="V146" i="1"/>
  <c r="O146" i="1"/>
  <c r="V142" i="1"/>
  <c r="O142" i="1"/>
  <c r="V138" i="1"/>
  <c r="O138" i="1"/>
  <c r="V134" i="1"/>
  <c r="O134" i="1"/>
  <c r="V130" i="1"/>
  <c r="O130" i="1"/>
  <c r="V126" i="1"/>
  <c r="O126" i="1"/>
  <c r="V122" i="1"/>
  <c r="O122" i="1"/>
  <c r="V118" i="1"/>
  <c r="O118" i="1"/>
  <c r="V114" i="1"/>
  <c r="O114" i="1"/>
  <c r="V110" i="1"/>
  <c r="O110" i="1"/>
  <c r="V106" i="1"/>
  <c r="O106" i="1"/>
  <c r="V103" i="1"/>
  <c r="O103" i="1"/>
  <c r="V98" i="1"/>
  <c r="O98" i="1"/>
  <c r="V95" i="1"/>
  <c r="O95" i="1"/>
  <c r="V90" i="1"/>
  <c r="O90" i="1"/>
  <c r="V86" i="1"/>
  <c r="O86" i="1"/>
  <c r="V82" i="1"/>
  <c r="O82" i="1"/>
  <c r="V78" i="1"/>
  <c r="O78" i="1"/>
  <c r="V74" i="1"/>
  <c r="O74" i="1"/>
  <c r="V70" i="1"/>
  <c r="O70" i="1"/>
  <c r="V66" i="1"/>
  <c r="O66" i="1"/>
  <c r="V62" i="1"/>
  <c r="O62" i="1"/>
  <c r="V58" i="1"/>
  <c r="O58" i="1"/>
  <c r="V52" i="1"/>
  <c r="O52" i="1"/>
  <c r="V50" i="1"/>
  <c r="O50" i="1"/>
  <c r="V46" i="1"/>
  <c r="O46" i="1"/>
  <c r="V42" i="1"/>
  <c r="O42" i="1"/>
  <c r="V38" i="1"/>
  <c r="O38" i="1"/>
  <c r="V34" i="1"/>
  <c r="O34" i="1"/>
  <c r="V30" i="1"/>
  <c r="O30" i="1"/>
  <c r="V26" i="1"/>
  <c r="O26" i="1"/>
  <c r="V22" i="1"/>
  <c r="O22" i="1"/>
  <c r="V18" i="1"/>
  <c r="O18" i="1"/>
  <c r="V14" i="1"/>
  <c r="O14" i="1"/>
  <c r="V10" i="1"/>
  <c r="O10" i="1"/>
  <c r="V6" i="1"/>
  <c r="O6" i="1"/>
  <c r="V836" i="1"/>
  <c r="V706" i="1"/>
  <c r="V578" i="1"/>
  <c r="V914" i="1"/>
  <c r="O914" i="1"/>
  <c r="V910" i="1"/>
  <c r="O910" i="1"/>
  <c r="V906" i="1"/>
  <c r="O906" i="1"/>
  <c r="V898" i="1"/>
  <c r="O898" i="1"/>
  <c r="V894" i="1"/>
  <c r="O894" i="1"/>
  <c r="V888" i="1"/>
  <c r="O888" i="1"/>
  <c r="V884" i="1"/>
  <c r="O884" i="1"/>
  <c r="V880" i="1"/>
  <c r="O880" i="1"/>
  <c r="V876" i="1"/>
  <c r="O876" i="1"/>
  <c r="V872" i="1"/>
  <c r="O872" i="1"/>
  <c r="V868" i="1"/>
  <c r="O868" i="1"/>
  <c r="V767" i="1"/>
  <c r="O767" i="1"/>
  <c r="V861" i="1"/>
  <c r="O861" i="1"/>
  <c r="V857" i="1"/>
  <c r="O857" i="1"/>
  <c r="V849" i="1"/>
  <c r="O849" i="1"/>
  <c r="V845" i="1"/>
  <c r="O845" i="1"/>
  <c r="V839" i="1"/>
  <c r="O839" i="1"/>
  <c r="V832" i="1"/>
  <c r="O832" i="1"/>
  <c r="V828" i="1"/>
  <c r="O828" i="1"/>
  <c r="V823" i="1"/>
  <c r="O823" i="1"/>
  <c r="V818" i="1"/>
  <c r="O818" i="1"/>
  <c r="V919" i="1"/>
  <c r="O919" i="1"/>
  <c r="V813" i="1"/>
  <c r="O813" i="1"/>
  <c r="V809" i="1"/>
  <c r="O809" i="1"/>
  <c r="V806" i="1"/>
  <c r="O806" i="1"/>
  <c r="V802" i="1"/>
  <c r="O802" i="1"/>
  <c r="V798" i="1"/>
  <c r="O798" i="1"/>
  <c r="V794" i="1"/>
  <c r="O794" i="1"/>
  <c r="V786" i="1"/>
  <c r="O786" i="1"/>
  <c r="V782" i="1"/>
  <c r="O782" i="1"/>
  <c r="V779" i="1"/>
  <c r="O779" i="1"/>
  <c r="V771" i="1"/>
  <c r="O771" i="1"/>
  <c r="V765" i="1"/>
  <c r="O765" i="1"/>
  <c r="V761" i="1"/>
  <c r="O761" i="1"/>
  <c r="V754" i="1"/>
  <c r="O754" i="1"/>
  <c r="V843" i="1"/>
  <c r="O843" i="1"/>
  <c r="V747" i="1"/>
  <c r="O747" i="1"/>
  <c r="V743" i="1"/>
  <c r="O743" i="1"/>
  <c r="V737" i="1"/>
  <c r="O737" i="1"/>
  <c r="V734" i="1"/>
  <c r="O734" i="1"/>
  <c r="V729" i="1"/>
  <c r="O729" i="1"/>
  <c r="V669" i="1"/>
  <c r="O669" i="1"/>
  <c r="V660" i="1"/>
  <c r="O660" i="1"/>
  <c r="V714" i="1"/>
  <c r="O714" i="1"/>
  <c r="V653" i="1"/>
  <c r="O653" i="1"/>
  <c r="V702" i="1"/>
  <c r="O702" i="1"/>
  <c r="V758" i="1"/>
  <c r="O758" i="1"/>
  <c r="V698" i="1"/>
  <c r="O698" i="1"/>
  <c r="V694" i="1"/>
  <c r="O694" i="1"/>
  <c r="V690" i="1"/>
  <c r="O690" i="1"/>
  <c r="V685" i="1"/>
  <c r="O685" i="1"/>
  <c r="V681" i="1"/>
  <c r="O681" i="1"/>
  <c r="V677" i="1"/>
  <c r="O677" i="1"/>
  <c r="V635" i="1"/>
  <c r="O635" i="1"/>
  <c r="V670" i="1"/>
  <c r="O670" i="1"/>
  <c r="V665" i="1"/>
  <c r="O665" i="1"/>
  <c r="V657" i="1"/>
  <c r="O657" i="1"/>
  <c r="V652" i="1"/>
  <c r="O652" i="1"/>
  <c r="V647" i="1"/>
  <c r="O647" i="1"/>
  <c r="V641" i="1"/>
  <c r="O641" i="1"/>
  <c r="V638" i="1"/>
  <c r="O638" i="1"/>
  <c r="V634" i="1"/>
  <c r="O634" i="1"/>
  <c r="V630" i="1"/>
  <c r="O630" i="1"/>
  <c r="V627" i="1"/>
  <c r="O627" i="1"/>
  <c r="V623" i="1"/>
  <c r="O623" i="1"/>
  <c r="V619" i="1"/>
  <c r="O619" i="1"/>
  <c r="V615" i="1"/>
  <c r="O615" i="1"/>
  <c r="V610" i="1"/>
  <c r="O610" i="1"/>
  <c r="V564" i="1"/>
  <c r="O564" i="1"/>
  <c r="V603" i="1"/>
  <c r="O603" i="1"/>
  <c r="V591" i="1"/>
  <c r="O591" i="1"/>
  <c r="V587" i="1"/>
  <c r="O587" i="1"/>
  <c r="V582" i="1"/>
  <c r="O582" i="1"/>
  <c r="V575" i="1"/>
  <c r="O575" i="1"/>
  <c r="V572" i="1"/>
  <c r="O572" i="1"/>
  <c r="V568" i="1"/>
  <c r="O568" i="1"/>
  <c r="V562" i="1"/>
  <c r="O562" i="1"/>
  <c r="V558" i="1"/>
  <c r="O558" i="1"/>
  <c r="V554" i="1"/>
  <c r="O554" i="1"/>
  <c r="V551" i="1"/>
  <c r="O551" i="1"/>
  <c r="V547" i="1"/>
  <c r="O547" i="1"/>
  <c r="V544" i="1"/>
  <c r="O544" i="1"/>
  <c r="V540" i="1"/>
  <c r="O540" i="1"/>
  <c r="V535" i="1"/>
  <c r="O535" i="1"/>
  <c r="V530" i="1"/>
  <c r="O530" i="1"/>
  <c r="V526" i="1"/>
  <c r="O526" i="1"/>
  <c r="V485" i="1"/>
  <c r="O485" i="1"/>
  <c r="V521" i="1"/>
  <c r="O521" i="1"/>
  <c r="V515" i="1"/>
  <c r="O515" i="1"/>
  <c r="V511" i="1"/>
  <c r="O511" i="1"/>
  <c r="V506" i="1"/>
  <c r="O506" i="1"/>
  <c r="V502" i="1"/>
  <c r="O502" i="1"/>
  <c r="V498" i="1"/>
  <c r="O498" i="1"/>
  <c r="V494" i="1"/>
  <c r="O494" i="1"/>
  <c r="V490" i="1"/>
  <c r="O490" i="1"/>
  <c r="V488" i="1"/>
  <c r="O488" i="1"/>
  <c r="V482" i="1"/>
  <c r="O482" i="1"/>
  <c r="V477" i="1"/>
  <c r="O477" i="1"/>
  <c r="V474" i="1"/>
  <c r="O474" i="1"/>
  <c r="V470" i="1"/>
  <c r="O470" i="1"/>
  <c r="V465" i="1"/>
  <c r="O465" i="1"/>
  <c r="V462" i="1"/>
  <c r="O462" i="1"/>
  <c r="V459" i="1"/>
  <c r="O459" i="1"/>
  <c r="V456" i="1"/>
  <c r="O456" i="1"/>
  <c r="V452" i="1"/>
  <c r="O452" i="1"/>
  <c r="V448" i="1"/>
  <c r="O448" i="1"/>
  <c r="V444" i="1"/>
  <c r="O444" i="1"/>
  <c r="V439" i="1"/>
  <c r="O439" i="1"/>
  <c r="V436" i="1"/>
  <c r="O436" i="1"/>
  <c r="V429" i="1"/>
  <c r="O429" i="1"/>
  <c r="V425" i="1"/>
  <c r="O425" i="1"/>
  <c r="V421" i="1"/>
  <c r="O421" i="1"/>
  <c r="V418" i="1"/>
  <c r="O418" i="1"/>
  <c r="V414" i="1"/>
  <c r="O414" i="1"/>
  <c r="V410" i="1"/>
  <c r="O410" i="1"/>
  <c r="V406" i="1"/>
  <c r="O406" i="1"/>
  <c r="V402" i="1"/>
  <c r="O402" i="1"/>
  <c r="V398" i="1"/>
  <c r="O398" i="1"/>
  <c r="V393" i="1"/>
  <c r="O393" i="1"/>
  <c r="V364" i="1"/>
  <c r="O364" i="1"/>
  <c r="V386" i="1"/>
  <c r="O386" i="1"/>
  <c r="V382" i="1"/>
  <c r="O382" i="1"/>
  <c r="V378" i="1"/>
  <c r="O378" i="1"/>
  <c r="V374" i="1"/>
  <c r="O374" i="1"/>
  <c r="V370" i="1"/>
  <c r="O370" i="1"/>
  <c r="V366" i="1"/>
  <c r="O366" i="1"/>
  <c r="V361" i="1"/>
  <c r="O361" i="1"/>
  <c r="V357" i="1"/>
  <c r="O357" i="1"/>
  <c r="V353" i="1"/>
  <c r="O353" i="1"/>
  <c r="V349" i="1"/>
  <c r="O349" i="1"/>
  <c r="V345" i="1"/>
  <c r="O345" i="1"/>
  <c r="V341" i="1"/>
  <c r="O341" i="1"/>
  <c r="V338" i="1"/>
  <c r="O338" i="1"/>
  <c r="V334" i="1"/>
  <c r="O334" i="1"/>
  <c r="V331" i="1"/>
  <c r="O331" i="1"/>
  <c r="V326" i="1"/>
  <c r="O326" i="1"/>
  <c r="V322" i="1"/>
  <c r="O322" i="1"/>
  <c r="V318" i="1"/>
  <c r="O318" i="1"/>
  <c r="V314" i="1"/>
  <c r="O314" i="1"/>
  <c r="V310" i="1"/>
  <c r="O310" i="1"/>
  <c r="V306" i="1"/>
  <c r="O306" i="1"/>
  <c r="V302" i="1"/>
  <c r="O302" i="1"/>
  <c r="V297" i="1"/>
  <c r="O297" i="1"/>
  <c r="V293" i="1"/>
  <c r="O293" i="1"/>
  <c r="V289" i="1"/>
  <c r="O289" i="1"/>
  <c r="V285" i="1"/>
  <c r="O285" i="1"/>
  <c r="V282" i="1"/>
  <c r="O282" i="1"/>
  <c r="V278" i="1"/>
  <c r="O278" i="1"/>
  <c r="V274" i="1"/>
  <c r="O274" i="1"/>
  <c r="V256" i="1"/>
  <c r="O256" i="1"/>
  <c r="V267" i="1"/>
  <c r="O267" i="1"/>
  <c r="V262" i="1"/>
  <c r="O262" i="1"/>
  <c r="V258" i="1"/>
  <c r="O258" i="1"/>
  <c r="V253" i="1"/>
  <c r="O253" i="1"/>
  <c r="V251" i="1"/>
  <c r="O251" i="1"/>
  <c r="V247" i="1"/>
  <c r="O247" i="1"/>
  <c r="V243" i="1"/>
  <c r="O243" i="1"/>
  <c r="V238" i="1"/>
  <c r="O238" i="1"/>
  <c r="V234" i="1"/>
  <c r="O234" i="1"/>
  <c r="V229" i="1"/>
  <c r="O229" i="1"/>
  <c r="V225" i="1"/>
  <c r="O225" i="1"/>
  <c r="V221" i="1"/>
  <c r="O221" i="1"/>
  <c r="V217" i="1"/>
  <c r="O217" i="1"/>
  <c r="V213" i="1"/>
  <c r="O213" i="1"/>
  <c r="V210" i="1"/>
  <c r="O210" i="1"/>
  <c r="V207" i="1"/>
  <c r="O207" i="1"/>
  <c r="V202" i="1"/>
  <c r="O202" i="1"/>
  <c r="V197" i="1"/>
  <c r="O197" i="1"/>
  <c r="V194" i="1"/>
  <c r="O194" i="1"/>
  <c r="V190" i="1"/>
  <c r="O190" i="1"/>
  <c r="V187" i="1"/>
  <c r="O187" i="1"/>
  <c r="V181" i="1"/>
  <c r="O181" i="1"/>
  <c r="V177" i="1"/>
  <c r="O177" i="1"/>
  <c r="V173" i="1"/>
  <c r="O173" i="1"/>
  <c r="V169" i="1"/>
  <c r="O169" i="1"/>
  <c r="V165" i="1"/>
  <c r="O165" i="1"/>
  <c r="V161" i="1"/>
  <c r="O161" i="1"/>
  <c r="V157" i="1"/>
  <c r="O157" i="1"/>
  <c r="V153" i="1"/>
  <c r="O153" i="1"/>
  <c r="V151" i="1"/>
  <c r="O151" i="1"/>
  <c r="V145" i="1"/>
  <c r="O145" i="1"/>
  <c r="V141" i="1"/>
  <c r="O141" i="1"/>
  <c r="V137" i="1"/>
  <c r="O137" i="1"/>
  <c r="V133" i="1"/>
  <c r="O133" i="1"/>
  <c r="V129" i="1"/>
  <c r="O129" i="1"/>
  <c r="V125" i="1"/>
  <c r="O125" i="1"/>
  <c r="V121" i="1"/>
  <c r="O121" i="1"/>
  <c r="V117" i="1"/>
  <c r="O117" i="1"/>
  <c r="V113" i="1"/>
  <c r="O113" i="1"/>
  <c r="V109" i="1"/>
  <c r="O109" i="1"/>
  <c r="V105" i="1"/>
  <c r="O105" i="1"/>
  <c r="V102" i="1"/>
  <c r="O102" i="1"/>
  <c r="V97" i="1"/>
  <c r="O97" i="1"/>
  <c r="V94" i="1"/>
  <c r="O94" i="1"/>
  <c r="V89" i="1"/>
  <c r="O89" i="1"/>
  <c r="V85" i="1"/>
  <c r="O85" i="1"/>
  <c r="V81" i="1"/>
  <c r="O81" i="1"/>
  <c r="V77" i="1"/>
  <c r="O77" i="1"/>
  <c r="V73" i="1"/>
  <c r="O73" i="1"/>
  <c r="V69" i="1"/>
  <c r="O69" i="1"/>
  <c r="V65" i="1"/>
  <c r="O65" i="1"/>
  <c r="V61" i="1"/>
  <c r="O61" i="1"/>
  <c r="V57" i="1"/>
  <c r="O57" i="1"/>
  <c r="V54" i="1"/>
  <c r="O54" i="1"/>
  <c r="V49" i="1"/>
  <c r="O49" i="1"/>
  <c r="V45" i="1"/>
  <c r="O45" i="1"/>
  <c r="V41" i="1"/>
  <c r="O41" i="1"/>
  <c r="V37" i="1"/>
  <c r="O37" i="1"/>
  <c r="V33" i="1"/>
  <c r="O33" i="1"/>
  <c r="V29" i="1"/>
  <c r="O29" i="1"/>
  <c r="V25" i="1"/>
  <c r="O25" i="1"/>
  <c r="V21" i="1"/>
  <c r="O21" i="1"/>
  <c r="V17" i="1"/>
  <c r="O17" i="1"/>
  <c r="V13" i="1"/>
  <c r="O13" i="1"/>
  <c r="V9" i="1"/>
  <c r="O9" i="1"/>
  <c r="V5" i="1"/>
  <c r="O5" i="1"/>
  <c r="V790" i="1"/>
  <c r="V661" i="1"/>
  <c r="V236" i="1"/>
</calcChain>
</file>

<file path=xl/sharedStrings.xml><?xml version="1.0" encoding="utf-8"?>
<sst xmlns="http://schemas.openxmlformats.org/spreadsheetml/2006/main" count="22987" uniqueCount="13119">
  <si>
    <t>category</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</si>
  <si>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</si>
  <si>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</si>
  <si>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</si>
  <si>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</si>
  <si>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</si>
  <si>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</si>
  <si>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</si>
  <si>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</si>
  <si>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</si>
  <si>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</si>
  <si>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</si>
  <si>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</si>
  <si>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</si>
  <si>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</si>
  <si>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</si>
  <si>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</si>
  <si>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</si>
  <si>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</si>
  <si>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</si>
  <si>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</si>
  <si>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</si>
  <si>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</si>
  <si>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</si>
  <si>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</si>
  <si>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</si>
  <si>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</si>
  <si>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</si>
  <si>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</si>
  <si>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</si>
  <si>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</si>
  <si>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</si>
  <si>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</si>
  <si>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</si>
  <si>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</si>
  <si>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</si>
  <si>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</si>
  <si>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</si>
  <si>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</si>
  <si>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</si>
  <si>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</si>
  <si>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</si>
  <si>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</si>
  <si>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</si>
  <si>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</si>
  <si>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</si>
  <si>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</si>
  <si>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</si>
  <si>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</si>
  <si>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</si>
  <si>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</si>
  <si>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</si>
  <si>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</si>
  <si>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</si>
  <si>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</si>
  <si>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</si>
  <si>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</si>
  <si>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</si>
  <si>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</si>
  <si>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</si>
  <si>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</si>
  <si>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</si>
  <si>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</si>
  <si>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</si>
  <si>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</si>
  <si>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</si>
  <si>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</si>
  <si>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</si>
  <si>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</si>
  <si>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</si>
  <si>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</si>
  <si>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</si>
  <si>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</si>
  <si>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</si>
  <si>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</si>
  <si>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</si>
  <si>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</si>
  <si>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</si>
  <si>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</si>
  <si>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</si>
  <si>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</si>
  <si>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</si>
  <si>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</si>
  <si>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</si>
  <si>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</si>
  <si>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</si>
  <si>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</si>
  <si>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</si>
  <si>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</si>
  <si>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</si>
  <si>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</si>
  <si>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</si>
  <si>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</si>
  <si>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</si>
  <si>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</si>
  <si>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</si>
  <si>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</si>
  <si>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</si>
  <si>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</si>
  <si>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</si>
  <si>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</si>
  <si>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</si>
  <si>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</si>
  <si>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</si>
  <si>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</si>
  <si>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</si>
  <si>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</si>
  <si>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</si>
  <si>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</si>
  <si>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</si>
  <si>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</si>
  <si>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</si>
  <si>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</si>
  <si>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</si>
  <si>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</si>
  <si>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</si>
  <si>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</si>
  <si>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</si>
  <si>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</si>
  <si>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</si>
  <si>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</si>
  <si>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</si>
  <si>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</si>
  <si>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</si>
  <si>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</si>
  <si>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</si>
  <si>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</si>
  <si>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</si>
  <si>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</si>
  <si>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</si>
  <si>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</si>
  <si>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</si>
  <si>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</si>
  <si>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</si>
  <si>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</si>
  <si>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</si>
  <si>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</si>
  <si>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</si>
  <si>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</si>
  <si>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</si>
  <si>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</si>
  <si>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</si>
  <si>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</si>
  <si>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</si>
  <si>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</si>
  <si>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</si>
  <si>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</si>
  <si>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</si>
  <si>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</si>
  <si>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</si>
  <si>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</si>
  <si>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</si>
  <si>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</si>
  <si>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</si>
  <si>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</si>
  <si>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</si>
  <si>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</si>
  <si>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</si>
  <si>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</si>
  <si>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</si>
  <si>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</si>
  <si>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</si>
  <si>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</si>
  <si>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</si>
  <si>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</si>
  <si>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</si>
  <si>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</si>
  <si>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</si>
  <si>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</si>
  <si>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</si>
  <si>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</si>
  <si>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</si>
  <si>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</si>
  <si>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</si>
  <si>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</si>
  <si>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</si>
  <si>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</si>
  <si>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</si>
  <si>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</si>
  <si>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</si>
  <si>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</si>
  <si>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</si>
  <si>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</si>
  <si>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</si>
  <si>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</si>
  <si>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</si>
  <si>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</si>
  <si>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</si>
  <si>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</si>
  <si>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</si>
  <si>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</si>
  <si>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</si>
  <si>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</si>
  <si>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</si>
  <si>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</si>
  <si>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</si>
  <si>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</si>
  <si>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</si>
  <si>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</si>
  <si>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</si>
  <si>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</si>
  <si>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</si>
  <si>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</si>
  <si>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</si>
  <si>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</si>
  <si>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</si>
  <si>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</si>
  <si>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</si>
  <si>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</si>
  <si>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</si>
  <si>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</si>
  <si>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</si>
  <si>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</si>
  <si>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</si>
  <si>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</si>
  <si>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</si>
  <si>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</si>
  <si>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</si>
  <si>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</si>
  <si>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</si>
  <si>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</si>
  <si>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</si>
  <si>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</si>
  <si>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</si>
  <si>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</si>
  <si>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</si>
  <si>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</si>
  <si>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</si>
  <si>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</si>
  <si>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</si>
  <si>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</si>
  <si>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</si>
  <si>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</si>
  <si>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</si>
  <si>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</si>
  <si>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</si>
  <si>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</si>
  <si>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</si>
  <si>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</si>
  <si>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</si>
  <si>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</si>
  <si>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</si>
  <si>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</si>
  <si>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</si>
  <si>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</si>
  <si>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</si>
  <si>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</si>
  <si>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</si>
  <si>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</si>
  <si>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</si>
  <si>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</si>
  <si>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</si>
  <si>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</si>
  <si>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</si>
  <si>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</si>
  <si>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</si>
  <si>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</si>
  <si>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</si>
  <si>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</si>
  <si>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</si>
  <si>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</si>
  <si>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</si>
  <si>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</si>
  <si>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</si>
  <si>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</si>
  <si>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</si>
  <si>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</si>
  <si>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</si>
  <si>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</si>
  <si>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</si>
  <si>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</si>
  <si>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</si>
  <si>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</si>
  <si>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</si>
  <si>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</si>
  <si>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</si>
  <si>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</si>
  <si>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</si>
  <si>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</si>
  <si>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</si>
  <si>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</si>
  <si>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</si>
  <si>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</si>
  <si>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</si>
  <si>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</si>
  <si>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</si>
  <si>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</si>
  <si>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</si>
  <si>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</si>
  <si>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</si>
  <si>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</si>
  <si>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</si>
  <si>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</si>
  <si>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</si>
  <si>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</si>
  <si>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</si>
  <si>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</si>
  <si>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</si>
  <si>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</si>
  <si>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</si>
  <si>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</si>
  <si>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</si>
  <si>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</si>
  <si>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</si>
  <si>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</si>
  <si>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</si>
  <si>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</si>
  <si>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</si>
  <si>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</si>
  <si>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</si>
  <si>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</si>
  <si>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</si>
  <si>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</si>
  <si>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</si>
  <si>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</si>
  <si>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</si>
  <si>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</si>
  <si>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</si>
  <si>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</si>
  <si>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</si>
  <si>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</si>
  <si>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</si>
  <si>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</si>
  <si>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</si>
  <si>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</si>
  <si>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</si>
  <si>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</si>
  <si>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</si>
  <si>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</si>
  <si>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</si>
  <si>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</si>
  <si>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</si>
  <si>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</si>
  <si>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</si>
  <si>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</si>
  <si>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</si>
  <si>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</si>
  <si>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</si>
  <si>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</si>
  <si>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</si>
  <si>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</si>
  <si>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</si>
  <si>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</si>
  <si>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</si>
  <si>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</si>
  <si>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</si>
  <si>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</si>
  <si>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</si>
  <si>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</si>
  <si>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</si>
  <si>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</si>
  <si>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</si>
  <si>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</si>
  <si>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</si>
  <si>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</si>
  <si>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</si>
  <si>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</si>
  <si>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</si>
  <si>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</si>
  <si>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</si>
  <si>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</si>
  <si>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</si>
  <si>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</si>
  <si>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</si>
  <si>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</si>
  <si>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</si>
  <si>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</si>
  <si>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</si>
  <si>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</si>
  <si>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</si>
  <si>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</si>
  <si>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</si>
  <si>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</si>
  <si>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</si>
  <si>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</si>
  <si>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</si>
  <si>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</si>
  <si>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</si>
  <si>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</si>
  <si>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</si>
  <si>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</si>
  <si>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</si>
  <si>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</si>
  <si>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</si>
  <si>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</si>
  <si>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</si>
  <si>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</si>
  <si>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</si>
  <si>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</si>
  <si>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</si>
  <si>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</si>
  <si>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</si>
  <si>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</si>
  <si>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</si>
  <si>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</si>
  <si>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</si>
  <si>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</si>
  <si>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</si>
  <si>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</si>
  <si>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</si>
  <si>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</si>
  <si>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</si>
  <si>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</si>
  <si>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</si>
  <si>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</si>
  <si>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</si>
  <si>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</si>
  <si>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</si>
  <si>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</si>
  <si>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</si>
  <si>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</si>
  <si>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</si>
  <si>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</si>
  <si>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</si>
  <si>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</si>
  <si>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</si>
  <si>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</si>
  <si>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</si>
  <si>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</si>
  <si>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</si>
  <si>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</si>
  <si>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</si>
  <si>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</si>
  <si>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</si>
  <si>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</si>
  <si>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</si>
  <si>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</si>
  <si>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</si>
  <si>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</si>
  <si>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</si>
  <si>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</si>
  <si>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</si>
  <si>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</si>
  <si>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</si>
  <si>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</si>
  <si>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</si>
  <si>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</si>
  <si>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</si>
  <si>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</si>
  <si>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</si>
  <si>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</si>
  <si>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</si>
  <si>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</si>
  <si>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</si>
  <si>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</si>
  <si>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</si>
  <si>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</si>
  <si>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</si>
  <si>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</si>
  <si>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</si>
  <si>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</si>
  <si>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</si>
  <si>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</si>
  <si>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</si>
  <si>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</si>
  <si>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</si>
  <si>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</si>
  <si>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</si>
  <si>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</si>
  <si>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</si>
  <si>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</si>
  <si>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</si>
  <si>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</si>
  <si>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</si>
  <si>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</si>
  <si>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</si>
  <si>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</si>
  <si>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</si>
  <si>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</si>
  <si>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</si>
  <si>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</si>
  <si>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</si>
  <si>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</si>
  <si>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</si>
  <si>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</si>
  <si>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</si>
  <si>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</si>
  <si>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</si>
  <si>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</si>
  <si>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</si>
  <si>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</si>
  <si>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</si>
  <si>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</si>
  <si>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</si>
  <si>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</si>
  <si>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</si>
  <si>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</si>
  <si>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</si>
  <si>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</si>
  <si>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</si>
  <si>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</si>
  <si>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</si>
  <si>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</si>
  <si>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</si>
  <si>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</si>
  <si>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</si>
  <si>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</si>
  <si>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</si>
  <si>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</si>
  <si>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</si>
  <si>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</si>
  <si>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</si>
  <si>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</si>
  <si>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</si>
  <si>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</si>
  <si>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</si>
  <si>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</si>
  <si>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</si>
  <si>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</si>
  <si>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</si>
  <si>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</si>
  <si>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</si>
  <si>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</si>
  <si>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</si>
  <si>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</si>
  <si>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</si>
  <si>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</si>
  <si>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</si>
  <si>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</si>
  <si>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</si>
  <si>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</si>
  <si>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</si>
  <si>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</si>
  <si>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</si>
  <si>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</si>
  <si>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</si>
  <si>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</si>
  <si>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</si>
  <si>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</si>
  <si>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</si>
  <si>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</si>
  <si>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</si>
  <si>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</si>
  <si>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</si>
  <si>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</si>
  <si>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</si>
  <si>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</si>
  <si>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</si>
  <si>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</si>
  <si>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</si>
  <si>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</si>
  <si>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</si>
  <si>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</si>
  <si>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</si>
  <si>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</si>
  <si>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</si>
  <si>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</si>
  <si>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</si>
  <si>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</si>
  <si>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</si>
  <si>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</si>
  <si>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</si>
  <si>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</si>
  <si>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</si>
  <si>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</si>
  <si>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</si>
  <si>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</si>
  <si>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</si>
  <si>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</si>
  <si>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</si>
  <si>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</si>
  <si>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</si>
  <si>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</si>
  <si>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</si>
  <si>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</si>
  <si>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</si>
  <si>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</si>
  <si>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</si>
  <si>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</si>
  <si>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</si>
  <si>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</si>
  <si>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</si>
  <si>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</si>
  <si>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</si>
  <si>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</si>
  <si>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</si>
  <si>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</si>
  <si>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</si>
  <si>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</si>
  <si>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</si>
  <si>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</si>
  <si>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</si>
  <si>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</si>
  <si>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</si>
  <si>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</si>
  <si>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</si>
  <si>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</si>
  <si>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</si>
  <si>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</si>
  <si>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</si>
  <si>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</si>
  <si>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</si>
  <si>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</si>
  <si>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</si>
  <si>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</si>
  <si>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</si>
  <si>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</si>
  <si>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</si>
  <si>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</si>
  <si>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</si>
  <si>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</si>
  <si>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</si>
  <si>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</si>
  <si>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</si>
  <si>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</si>
  <si>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</si>
  <si>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</si>
  <si>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</si>
  <si>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</si>
  <si>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</si>
  <si>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</si>
  <si>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</si>
  <si>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</si>
  <si>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</si>
  <si>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</si>
  <si>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</si>
  <si>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</si>
  <si>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</si>
  <si>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</si>
  <si>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</si>
  <si>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</si>
  <si>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</si>
  <si>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</si>
  <si>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</si>
  <si>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</si>
  <si>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</si>
  <si>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</si>
  <si>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</si>
  <si>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</si>
  <si>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</si>
  <si>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</si>
  <si>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</si>
  <si>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</si>
  <si>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</si>
  <si>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</si>
  <si>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</si>
  <si>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</si>
  <si>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</si>
  <si>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</si>
  <si>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</si>
  <si>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</si>
  <si>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</si>
  <si>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</si>
  <si>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</si>
  <si>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</si>
  <si>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</si>
  <si>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</si>
  <si>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</si>
  <si>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</si>
  <si>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</si>
  <si>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</si>
  <si>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</si>
  <si>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</si>
  <si>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</si>
  <si>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</si>
  <si>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</si>
  <si>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</si>
  <si>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</si>
  <si>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</si>
  <si>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</si>
  <si>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</si>
  <si>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</si>
  <si>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</si>
  <si>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</si>
  <si>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</si>
  <si>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</si>
  <si>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</si>
  <si>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</si>
  <si>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</si>
  <si>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</si>
  <si>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</si>
  <si>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</si>
  <si>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</si>
  <si>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</si>
  <si>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</si>
  <si>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</si>
  <si>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</si>
  <si>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</si>
  <si>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</si>
  <si>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</si>
  <si>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</si>
  <si>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</si>
  <si>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</si>
  <si>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</si>
  <si>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</si>
  <si>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</si>
  <si>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</si>
  <si>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</si>
  <si>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</si>
  <si>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</si>
  <si>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</si>
  <si>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</si>
  <si>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</si>
  <si>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</si>
  <si>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</si>
  <si>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</si>
  <si>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</si>
  <si>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</si>
  <si>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</si>
  <si>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</si>
  <si>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</si>
  <si>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</si>
  <si>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</si>
  <si>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</si>
  <si>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</si>
  <si>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</si>
  <si>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</si>
  <si>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</si>
  <si>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</si>
  <si>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</si>
  <si>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</si>
  <si>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</si>
  <si>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</si>
  <si>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</si>
  <si>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</si>
  <si>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</si>
  <si>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</si>
  <si>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</si>
  <si>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</si>
  <si>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</si>
  <si>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</si>
  <si>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</si>
  <si>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</si>
  <si>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</si>
  <si>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</si>
  <si>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</si>
  <si>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</si>
  <si>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</si>
  <si>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</si>
  <si>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</si>
  <si>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</si>
  <si>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</si>
  <si>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</si>
  <si>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</si>
  <si>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</si>
  <si>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</si>
  <si>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</si>
  <si>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</si>
  <si>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</si>
  <si>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</si>
  <si>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</si>
  <si>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</si>
  <si>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</si>
  <si>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</si>
  <si>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</si>
  <si>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</si>
  <si>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</si>
  <si>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</si>
  <si>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</si>
  <si>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</si>
  <si>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</si>
  <si>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</si>
  <si>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</si>
  <si>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</si>
  <si>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</si>
  <si>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</si>
  <si>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</si>
  <si>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</si>
  <si>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</si>
  <si>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</si>
  <si>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</si>
  <si>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</si>
  <si>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</si>
  <si>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</si>
  <si>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</si>
  <si>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</si>
  <si>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</si>
  <si>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</si>
  <si>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</si>
  <si>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</si>
  <si>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</si>
  <si>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</si>
  <si>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</si>
  <si>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</si>
  <si>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</si>
  <si>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</si>
  <si>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</si>
  <si>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</si>
  <si>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</si>
  <si>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</si>
  <si>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</si>
  <si>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</si>
  <si>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</si>
  <si>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</si>
  <si>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</si>
  <si>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</si>
  <si>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</si>
  <si>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</si>
  <si>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</si>
  <si>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</si>
  <si>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</si>
  <si>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</si>
  <si>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</si>
  <si>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</si>
  <si>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</si>
  <si>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</si>
  <si>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</si>
  <si>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</si>
  <si>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</si>
  <si>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</si>
  <si>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</si>
  <si>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</si>
  <si>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</si>
  <si>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</si>
  <si>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</si>
  <si>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</si>
  <si>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</si>
  <si>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</si>
  <si>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</si>
  <si>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</si>
  <si>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</si>
  <si>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</si>
  <si>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</si>
  <si>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</si>
  <si>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</si>
  <si>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</si>
  <si>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</si>
  <si>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</si>
  <si>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</si>
  <si>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</si>
  <si>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</si>
  <si>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</si>
  <si>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</si>
  <si>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</si>
  <si>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</si>
  <si>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</si>
  <si>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</si>
  <si>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</si>
  <si>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</si>
  <si>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</si>
  <si>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</si>
  <si>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</si>
  <si>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</si>
  <si>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</si>
  <si>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</si>
  <si>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</si>
  <si>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</si>
  <si>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</si>
  <si>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</si>
  <si>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</si>
  <si>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</si>
  <si>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</si>
  <si>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</si>
  <si>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</si>
  <si>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</si>
  <si>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</si>
  <si>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</si>
  <si>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</si>
  <si>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</si>
  <si>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</si>
  <si>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</si>
  <si>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</si>
  <si>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</si>
  <si>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</si>
  <si>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</si>
  <si>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</si>
  <si>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</si>
  <si>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</si>
  <si>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</si>
  <si>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</si>
  <si>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</si>
  <si>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</si>
  <si>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</si>
  <si>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</si>
  <si>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</si>
  <si>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</si>
  <si>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</si>
  <si>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</si>
  <si>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</si>
  <si>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</si>
  <si>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</si>
  <si>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</si>
  <si>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</si>
  <si>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</si>
  <si>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</si>
  <si>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</si>
  <si>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</si>
  <si>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</si>
  <si>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</si>
  <si>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</si>
  <si>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</si>
  <si>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</si>
  <si>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</si>
  <si>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</si>
  <si>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</si>
  <si>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</si>
  <si>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</si>
  <si>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</si>
  <si>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</si>
  <si>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</si>
  <si>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</si>
  <si>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</si>
  <si>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</si>
  <si>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</si>
  <si>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</si>
  <si>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</si>
  <si>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</si>
  <si>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</si>
  <si>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</si>
  <si>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</si>
  <si>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</si>
  <si>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</si>
  <si>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</si>
  <si>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</si>
  <si>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</si>
  <si>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</si>
  <si>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</si>
  <si>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</si>
  <si>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</si>
  <si>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</si>
  <si>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</si>
  <si>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</si>
  <si>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</si>
  <si>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</si>
  <si>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</si>
  <si>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</si>
  <si>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</si>
  <si>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</si>
  <si>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</si>
  <si>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</si>
  <si>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</si>
  <si>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</si>
  <si>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</si>
  <si>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</si>
  <si>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</si>
  <si>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</si>
  <si>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</si>
  <si>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</si>
  <si>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</si>
  <si>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</si>
  <si>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</si>
  <si>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</si>
  <si>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</si>
  <si>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</si>
  <si>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</si>
  <si>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</si>
  <si>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</si>
  <si>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</si>
  <si>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</si>
  <si>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</si>
  <si>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</si>
  <si>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</si>
  <si>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</si>
  <si>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</si>
  <si>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</si>
  <si>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</si>
  <si>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</si>
  <si>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</si>
  <si>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</si>
  <si>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</si>
  <si>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</si>
  <si>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</si>
  <si>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</si>
  <si>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</si>
  <si>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</si>
  <si>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</si>
  <si>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</si>
  <si>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</si>
  <si>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</si>
  <si>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</si>
  <si>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</si>
  <si>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</si>
  <si>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</si>
  <si>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</si>
  <si>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</si>
  <si>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</si>
  <si>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</si>
  <si>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</si>
  <si>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</si>
  <si>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</si>
  <si>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</si>
  <si>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</si>
  <si>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</si>
  <si>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</si>
  <si>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</si>
  <si>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</si>
  <si>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</si>
  <si>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</si>
  <si>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</si>
  <si>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</si>
  <si>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</si>
  <si>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</si>
  <si>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</si>
  <si>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</si>
  <si>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</si>
  <si>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</si>
  <si>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</si>
  <si>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</si>
  <si>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</si>
  <si>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</si>
  <si>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</si>
  <si>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</si>
  <si>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</si>
  <si>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</si>
  <si>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</si>
  <si>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</si>
  <si>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</si>
  <si>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</si>
  <si>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</si>
  <si>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</si>
  <si>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</si>
  <si>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</si>
  <si>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</si>
  <si>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</si>
  <si>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</si>
  <si>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</si>
  <si>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</si>
  <si>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</si>
  <si>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</si>
  <si>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</si>
  <si>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</si>
  <si>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</si>
  <si>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</si>
  <si>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</si>
  <si>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</si>
  <si>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</si>
  <si>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</si>
  <si>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</si>
  <si>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</si>
  <si>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</si>
  <si>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</si>
  <si>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</si>
  <si>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</si>
  <si>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</si>
  <si>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</si>
  <si>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</si>
  <si>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</si>
  <si>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</si>
  <si>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</si>
  <si>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</si>
  <si>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</si>
  <si>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</si>
  <si>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</si>
  <si>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</si>
  <si>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</si>
  <si>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</si>
  <si>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</si>
  <si>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</si>
  <si>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</si>
  <si>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</si>
  <si>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</si>
  <si>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</si>
  <si>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</si>
  <si>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</si>
  <si>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</si>
  <si>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</si>
  <si>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</si>
  <si>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</si>
  <si>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</si>
  <si>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</si>
  <si>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</si>
  <si>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</si>
  <si>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</si>
  <si>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</si>
  <si>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</si>
  <si>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</si>
  <si>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</si>
  <si>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</si>
  <si>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</si>
  <si>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</si>
  <si>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</si>
  <si>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</si>
  <si>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</si>
  <si>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</si>
  <si>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</si>
  <si>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</si>
  <si>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</si>
  <si>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</si>
  <si>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</si>
  <si>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</si>
  <si>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</si>
  <si>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</si>
  <si>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</si>
  <si>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</si>
  <si>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</si>
  <si>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</si>
  <si>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</si>
  <si>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</si>
  <si>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</si>
  <si>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</si>
  <si>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</si>
  <si>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</si>
  <si>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</si>
  <si>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</si>
  <si>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</si>
  <si>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</si>
  <si>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</si>
  <si>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</si>
  <si>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</si>
  <si>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</si>
  <si>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</si>
  <si>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</si>
  <si>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</si>
  <si>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</si>
  <si>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</si>
  <si>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</si>
  <si>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</si>
  <si>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</si>
  <si>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</si>
  <si>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</si>
  <si>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</si>
  <si>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</si>
  <si>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</si>
  <si>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</si>
  <si>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</si>
  <si>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</si>
  <si>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</si>
  <si>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</si>
  <si>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</si>
  <si>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</si>
  <si>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</si>
  <si>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</si>
  <si>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</si>
  <si>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</si>
  <si>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</si>
  <si>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</si>
  <si>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</si>
  <si>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</si>
  <si>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</si>
  <si>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</si>
  <si>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</si>
  <si>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</si>
  <si>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</si>
  <si>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</si>
  <si>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</si>
  <si>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</si>
  <si>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</si>
  <si>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</si>
  <si>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</si>
  <si>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</si>
  <si>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</si>
  <si>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</si>
  <si>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</si>
  <si>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</si>
  <si>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</si>
  <si>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</si>
  <si>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</si>
  <si>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</si>
  <si>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</si>
  <si>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</si>
  <si>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</si>
  <si>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</si>
  <si>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</si>
  <si>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</si>
  <si>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</si>
  <si>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</si>
  <si>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</si>
  <si>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</si>
  <si>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</si>
  <si>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</si>
  <si>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</si>
  <si>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</si>
  <si>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</si>
  <si>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</si>
  <si>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</si>
  <si>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</si>
  <si>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</si>
  <si>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</si>
  <si>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</si>
  <si>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</si>
  <si>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</si>
  <si>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</si>
  <si>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</si>
  <si>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</si>
  <si>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</si>
  <si>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</si>
  <si>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</si>
  <si>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</si>
  <si>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</si>
  <si>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</si>
  <si>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</si>
  <si>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</si>
  <si>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</si>
  <si>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</si>
  <si>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</si>
  <si>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</si>
  <si>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</si>
  <si>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</si>
  <si>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</si>
  <si>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</si>
  <si>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</si>
  <si>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</si>
  <si>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</si>
  <si>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</si>
  <si>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</si>
  <si>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</si>
  <si>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</si>
  <si>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</si>
  <si>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</si>
  <si>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</si>
  <si>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</si>
  <si>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</si>
  <si>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</si>
  <si>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</si>
  <si>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</si>
  <si>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</si>
  <si>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</si>
  <si>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</si>
  <si>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</si>
  <si>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</si>
  <si>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</si>
  <si>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</si>
  <si>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</si>
  <si>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</si>
  <si>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</si>
  <si>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</si>
  <si>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</si>
  <si>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</si>
  <si>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</si>
  <si>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</si>
  <si>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</si>
  <si>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</si>
  <si>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</si>
  <si>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</si>
  <si>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</si>
  <si>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</si>
  <si>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</si>
  <si>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</si>
  <si>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</si>
  <si>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</si>
  <si>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</si>
  <si>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</si>
  <si>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</si>
  <si>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</si>
  <si>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</si>
  <si>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</si>
  <si>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</si>
  <si>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</si>
  <si>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</si>
  <si>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</si>
  <si>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</si>
  <si>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</si>
  <si>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</si>
  <si>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</si>
  <si>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</si>
  <si>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</si>
  <si>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</si>
  <si>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</si>
  <si>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</si>
  <si>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</si>
  <si>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</si>
  <si>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</si>
  <si>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</si>
  <si>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</si>
  <si>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</si>
  <si>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</si>
  <si>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</si>
  <si>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</si>
  <si>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</si>
  <si>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</si>
  <si>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</si>
  <si>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</si>
  <si>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</si>
  <si>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</si>
  <si>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</si>
  <si>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</si>
  <si>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</si>
  <si>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</si>
  <si>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</si>
  <si>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</si>
  <si>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</si>
  <si>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</si>
  <si>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</si>
  <si>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</si>
  <si>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</si>
  <si>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</si>
  <si>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</si>
  <si>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</si>
  <si>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</si>
  <si>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</si>
  <si>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</si>
  <si>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</si>
  <si>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</si>
  <si>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</si>
  <si>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</si>
  <si>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</si>
  <si>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</si>
  <si>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</si>
  <si>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</si>
  <si>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</si>
  <si>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</si>
  <si>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</si>
  <si>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</si>
  <si>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</si>
  <si>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</si>
  <si>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</si>
  <si>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</si>
  <si>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</si>
  <si>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</si>
  <si>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</si>
  <si>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</si>
  <si>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</si>
  <si>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</si>
  <si>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</si>
  <si>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</si>
  <si>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</si>
  <si>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</si>
  <si>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</si>
  <si>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</si>
  <si>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</si>
  <si>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</si>
  <si>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</si>
  <si>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</si>
  <si>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</si>
  <si>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</si>
  <si>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</si>
  <si>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</si>
  <si>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</si>
  <si>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</si>
  <si>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</si>
  <si>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</si>
  <si>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</si>
  <si>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</si>
  <si>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</si>
  <si>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</si>
  <si>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</si>
  <si>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</si>
  <si>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</si>
  <si>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</si>
  <si>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</si>
  <si>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</si>
  <si>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</si>
  <si>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</si>
  <si>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</si>
  <si>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</si>
  <si>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</si>
  <si>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</si>
  <si>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</si>
  <si>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</si>
  <si>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</si>
  <si>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</si>
  <si>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</si>
  <si>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</si>
  <si>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</si>
  <si>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</si>
  <si>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</si>
  <si>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</si>
  <si>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</si>
  <si>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</si>
  <si>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</si>
  <si>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</si>
  <si>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</si>
  <si>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</si>
  <si>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</si>
  <si>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</si>
  <si>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</si>
  <si>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</si>
  <si>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</si>
  <si>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</si>
  <si>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</si>
  <si>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</si>
  <si>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</si>
  <si>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</si>
  <si>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</si>
  <si>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</si>
  <si>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</si>
  <si>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</si>
  <si>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</si>
  <si>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</si>
  <si>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</si>
  <si>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</si>
  <si>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</si>
  <si>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</si>
  <si>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</si>
  <si>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</si>
  <si>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</si>
  <si>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</si>
  <si>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</si>
  <si>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</si>
  <si>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</si>
  <si>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</si>
  <si>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</si>
  <si>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</si>
  <si>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</si>
  <si>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</si>
  <si>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</si>
  <si>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</si>
  <si>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</si>
  <si>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</si>
  <si>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</si>
  <si>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</si>
  <si>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</si>
  <si>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</si>
  <si>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</si>
  <si>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</si>
  <si>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</si>
  <si>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</si>
  <si>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</si>
  <si>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</si>
  <si>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</si>
  <si>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</si>
  <si>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</si>
  <si>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</si>
  <si>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</si>
  <si>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</si>
  <si>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</si>
  <si>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</si>
  <si>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</si>
  <si>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</si>
  <si>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</si>
  <si>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</si>
  <si>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</si>
  <si>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</si>
  <si>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</si>
  <si>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</si>
  <si>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</si>
  <si>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</si>
  <si>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</si>
  <si>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</si>
  <si>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</si>
  <si>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</si>
  <si>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</si>
  <si>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</si>
  <si>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</si>
  <si>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</si>
  <si>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</si>
  <si>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</si>
  <si>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</si>
  <si>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</si>
  <si>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</si>
  <si>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</si>
  <si>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</si>
  <si>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</si>
  <si>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</si>
  <si>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</si>
  <si>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</si>
  <si>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</si>
  <si>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</si>
  <si>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</si>
  <si>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</si>
  <si>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</si>
  <si>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</si>
  <si>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</si>
  <si>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</si>
  <si>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</si>
  <si>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</si>
  <si>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</si>
  <si>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</si>
  <si>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</si>
  <si>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</si>
  <si>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</si>
  <si>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</si>
  <si>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</si>
  <si>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</si>
  <si>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</si>
  <si>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</si>
  <si>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</si>
  <si>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</si>
  <si>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</si>
  <si>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</si>
  <si>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</si>
  <si>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</si>
  <si>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</si>
  <si>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</si>
  <si>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</si>
  <si>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</si>
  <si>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</si>
  <si>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</si>
  <si>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</si>
  <si>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</si>
  <si>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</si>
  <si>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</si>
  <si>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</si>
  <si>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</si>
  <si>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</si>
  <si>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</si>
  <si>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</si>
  <si>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</si>
  <si>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</si>
  <si>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</si>
  <si>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</si>
  <si>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</si>
  <si>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</si>
  <si>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</si>
  <si>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</si>
  <si>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</si>
  <si>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</si>
  <si>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</si>
  <si>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</si>
  <si>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</si>
  <si>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</si>
  <si>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</si>
  <si>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</si>
  <si>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</si>
  <si>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</si>
  <si>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</si>
  <si>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</si>
  <si>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</si>
  <si>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</si>
  <si>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</si>
  <si>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</si>
  <si>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</si>
  <si>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</si>
  <si>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</si>
  <si>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</si>
  <si>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</si>
  <si>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</si>
  <si>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</si>
  <si>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</si>
  <si>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</si>
  <si>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</si>
  <si>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</si>
  <si>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</si>
  <si>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</si>
  <si>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</si>
  <si>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</si>
  <si>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</si>
  <si>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</si>
  <si>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</si>
  <si>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</si>
  <si>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</si>
  <si>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</si>
  <si>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</si>
  <si>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</si>
  <si>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</si>
  <si>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</si>
  <si>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</si>
  <si>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</si>
  <si>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</si>
  <si>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</si>
  <si>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</si>
  <si>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</si>
  <si>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</si>
  <si>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</si>
  <si>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</si>
  <si>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</si>
  <si>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</si>
  <si>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</si>
  <si>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</si>
  <si>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</si>
  <si>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</si>
  <si>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</si>
  <si>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</si>
  <si>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</si>
  <si>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</si>
  <si>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</si>
  <si>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</si>
  <si>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</si>
  <si>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</si>
  <si>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</si>
  <si>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</si>
  <si>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</si>
  <si>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</si>
  <si>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</si>
  <si>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</si>
  <si>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</si>
  <si>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</si>
  <si>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</si>
  <si>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</si>
  <si>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</si>
  <si>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</si>
  <si>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</si>
  <si>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</si>
  <si>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</si>
  <si>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</si>
  <si>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</si>
  <si>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</si>
  <si>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</si>
  <si>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</si>
  <si>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</si>
  <si>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</si>
  <si>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</si>
  <si>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</si>
  <si>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</si>
  <si>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</si>
  <si>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</si>
  <si>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</si>
  <si>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</si>
  <si>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</si>
  <si>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</si>
  <si>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</si>
  <si>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</si>
  <si>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</si>
  <si>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</si>
  <si>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</si>
  <si>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</si>
  <si>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</si>
  <si>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</si>
  <si>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</si>
  <si>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</si>
  <si>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</si>
  <si>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</si>
  <si>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</si>
  <si>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</si>
  <si>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</si>
  <si>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</si>
  <si>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</si>
  <si>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</si>
  <si>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</si>
  <si>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</si>
  <si>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</si>
  <si>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</si>
  <si>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</si>
  <si>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</si>
  <si>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</si>
  <si>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</si>
  <si>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</si>
  <si>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</si>
  <si>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</si>
  <si>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</si>
  <si>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</si>
  <si>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</si>
  <si>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</si>
  <si>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</si>
  <si>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</si>
  <si>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</si>
  <si>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</si>
  <si>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</si>
  <si>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</si>
  <si>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</si>
  <si>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</si>
  <si>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</si>
  <si>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</si>
  <si>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</si>
  <si>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</si>
  <si>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</si>
  <si>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</si>
  <si>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</si>
  <si>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</si>
  <si>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</si>
  <si>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</si>
  <si>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</si>
  <si>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</si>
  <si>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</si>
  <si>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</si>
  <si>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</si>
  <si>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</si>
  <si>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</si>
  <si>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</si>
  <si>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</si>
  <si>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</si>
  <si>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</si>
  <si>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</si>
  <si>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</si>
  <si>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</si>
  <si>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</si>
  <si>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</si>
  <si>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</si>
  <si>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</si>
  <si>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</si>
  <si>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</si>
  <si>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</si>
  <si>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</si>
  <si>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</si>
  <si>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</si>
  <si>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</si>
  <si>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</si>
  <si>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</si>
  <si>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</si>
  <si>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</si>
  <si>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</si>
  <si>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</si>
  <si>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</si>
  <si>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</si>
  <si>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</si>
  <si>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</si>
  <si>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</si>
  <si>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</si>
  <si>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</si>
  <si>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</si>
  <si>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</si>
  <si>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</si>
  <si>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</si>
  <si>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</si>
  <si>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</si>
  <si>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</si>
  <si>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</si>
  <si>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</si>
  <si>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</si>
  <si>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</si>
  <si>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</si>
  <si>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</si>
  <si>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</si>
  <si>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</si>
  <si>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</si>
  <si>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</si>
  <si>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</si>
  <si>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</si>
  <si>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</si>
  <si>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</si>
  <si>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</si>
  <si>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</si>
  <si>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</si>
  <si>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</si>
  <si>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</si>
  <si>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</si>
  <si>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</si>
  <si>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</si>
  <si>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</si>
  <si>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</si>
  <si>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</si>
  <si>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</si>
  <si>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</si>
  <si>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</si>
  <si>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</si>
  <si>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</si>
  <si>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</si>
  <si>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</si>
  <si>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</si>
  <si>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</si>
  <si>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</si>
  <si>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</si>
  <si>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</si>
  <si>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</si>
  <si>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</si>
  <si>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</si>
  <si>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</si>
  <si>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</si>
  <si>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</si>
  <si>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</si>
  <si>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</si>
  <si>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</si>
  <si>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</si>
  <si>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</si>
  <si>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</si>
  <si>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</si>
  <si>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</si>
  <si>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</si>
  <si>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</si>
  <si>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</si>
  <si>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</si>
  <si>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</si>
  <si>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</si>
  <si>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</si>
  <si>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</si>
  <si>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</si>
  <si>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</si>
  <si>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</si>
  <si>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</si>
  <si>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</si>
  <si>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</si>
  <si>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</si>
  <si>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</si>
  <si>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</si>
  <si>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</si>
  <si>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</si>
  <si>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</si>
  <si>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</si>
  <si>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</si>
  <si>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</si>
  <si>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</si>
  <si>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</si>
  <si>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</si>
  <si>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</si>
  <si>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</si>
  <si>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</si>
  <si>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</si>
  <si>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</si>
  <si>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</si>
  <si>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</si>
  <si>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</si>
  <si>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</si>
  <si>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</si>
  <si>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</si>
  <si>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</si>
  <si>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</si>
  <si>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</si>
  <si>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</si>
  <si>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</si>
  <si>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</si>
  <si>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</si>
  <si>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</si>
  <si>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</si>
  <si>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</si>
  <si>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</si>
  <si>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</si>
  <si>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</si>
  <si>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</si>
  <si>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</si>
  <si>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</si>
  <si>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</si>
  <si>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</si>
  <si>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</si>
  <si>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</si>
  <si>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</si>
  <si>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</si>
  <si>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</si>
  <si>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</si>
  <si>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</si>
  <si>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</si>
  <si>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</si>
  <si>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</si>
  <si>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</si>
  <si>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</si>
  <si>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</si>
  <si>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</si>
  <si>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</si>
  <si>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</si>
  <si>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</si>
  <si>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</si>
  <si>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</si>
  <si>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</si>
  <si>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</si>
  <si>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</si>
  <si>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</si>
  <si>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</si>
  <si>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</si>
  <si>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</si>
  <si>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</si>
  <si>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</si>
  <si>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</si>
  <si>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</si>
  <si>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</si>
  <si>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</si>
  <si>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</si>
  <si>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</si>
  <si>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</si>
  <si>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</si>
  <si>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</si>
  <si>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</si>
  <si>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</si>
  <si>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</si>
  <si>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</si>
  <si>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</si>
  <si>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</si>
  <si>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</si>
  <si>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</si>
  <si>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</si>
  <si>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</si>
  <si>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</si>
  <si>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</si>
  <si>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</si>
  <si>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</si>
  <si>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</si>
  <si>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</si>
  <si>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</si>
  <si>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</si>
  <si>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</si>
  <si>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</si>
  <si>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</si>
  <si>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</si>
  <si>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</si>
  <si>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</si>
  <si>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</si>
  <si>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</si>
  <si>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</si>
  <si>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</si>
  <si>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</si>
  <si>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</si>
  <si>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</si>
  <si>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</si>
  <si>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</si>
  <si>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</si>
  <si>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</si>
  <si>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</si>
  <si>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</si>
  <si>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</si>
  <si>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</si>
  <si>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</si>
  <si>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</si>
  <si>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</si>
  <si>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</si>
  <si>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</si>
  <si>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</si>
  <si>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</si>
  <si>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</si>
  <si>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</si>
  <si>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</si>
  <si>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</si>
  <si>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</si>
  <si>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</si>
  <si>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</si>
  <si>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</si>
  <si>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</si>
  <si>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</si>
  <si>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</si>
  <si>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</si>
  <si>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</si>
  <si>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</si>
  <si>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</si>
  <si>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</si>
  <si>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</si>
  <si>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</si>
  <si>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</si>
  <si>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</si>
  <si>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</si>
  <si>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</si>
  <si>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</si>
  <si>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</si>
  <si>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</si>
  <si>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</si>
  <si>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</si>
  <si>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</si>
  <si>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</si>
  <si>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</si>
  <si>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</si>
  <si>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</si>
  <si>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</si>
  <si>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</si>
  <si>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</si>
  <si>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</si>
  <si>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</si>
  <si>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</si>
  <si>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</si>
  <si>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</si>
  <si>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</si>
  <si>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</si>
  <si>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</si>
  <si>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</si>
  <si>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</si>
  <si>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</si>
  <si>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</si>
  <si>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</si>
  <si>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</si>
  <si>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</si>
  <si>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</si>
  <si>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</si>
  <si>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</si>
  <si>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</si>
  <si>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</si>
  <si>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</si>
  <si>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</si>
  <si>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</si>
  <si>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</si>
  <si>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</si>
  <si>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</si>
  <si>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</si>
  <si>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</si>
  <si>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</si>
  <si>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</si>
  <si>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</si>
  <si>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</si>
  <si>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</si>
  <si>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</si>
  <si>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</si>
  <si>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</si>
  <si>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</si>
  <si>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</si>
  <si>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</si>
  <si>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</si>
  <si>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</si>
  <si>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</si>
  <si>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</si>
  <si>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</si>
  <si>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</si>
  <si>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</si>
  <si>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</si>
  <si>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</si>
  <si>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</si>
  <si>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</si>
  <si>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</si>
  <si>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</si>
  <si>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</si>
  <si>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</si>
  <si>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</si>
  <si>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</si>
  <si>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</si>
  <si>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</si>
  <si>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</si>
  <si>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</si>
  <si>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</si>
  <si>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</si>
  <si>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</si>
  <si>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</si>
  <si>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</si>
  <si>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</si>
  <si>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</si>
  <si>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</si>
  <si>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</si>
  <si>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</si>
  <si>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</si>
  <si>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</si>
  <si>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</si>
  <si>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</si>
  <si>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</si>
  <si>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</si>
  <si>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</si>
  <si>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</si>
  <si>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</si>
  <si>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</si>
  <si>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</si>
  <si>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</si>
  <si>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</si>
  <si>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</si>
  <si>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</si>
  <si>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</si>
  <si>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</si>
  <si>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</si>
  <si>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</si>
  <si>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</si>
  <si>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</si>
  <si>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</si>
  <si>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</si>
  <si>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</si>
  <si>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</si>
  <si>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</si>
  <si>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</si>
  <si>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</si>
  <si>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</si>
  <si>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</si>
  <si>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</si>
  <si>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</si>
  <si>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</si>
  <si>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</si>
  <si>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</si>
  <si>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</si>
  <si>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</si>
  <si>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</si>
  <si>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</si>
  <si>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</si>
  <si>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</si>
  <si>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</si>
  <si>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</si>
  <si>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</si>
  <si>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</si>
  <si>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</si>
  <si>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</si>
  <si>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</si>
  <si>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</si>
  <si>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</si>
  <si>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</si>
  <si>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</si>
  <si>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</si>
  <si>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</si>
  <si>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</si>
  <si>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</si>
  <si>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</si>
  <si>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</si>
  <si>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</si>
  <si>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</si>
  <si>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</si>
  <si>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</si>
  <si>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</si>
  <si>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</si>
  <si>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</si>
  <si>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</si>
  <si>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</si>
  <si>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</si>
  <si>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</si>
  <si>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</si>
  <si>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</si>
  <si>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</si>
  <si>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</si>
  <si>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</si>
  <si>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</si>
  <si>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</si>
  <si>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</si>
  <si>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</si>
  <si>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</si>
  <si>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</si>
  <si>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</si>
  <si>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</si>
  <si>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</si>
  <si>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</si>
  <si>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</si>
  <si>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</si>
  <si>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</si>
  <si>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</si>
  <si>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</si>
  <si>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</si>
  <si>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</si>
  <si>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</si>
  <si>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</si>
  <si>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</si>
  <si>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</si>
  <si>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</si>
  <si>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</si>
  <si>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</si>
  <si>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</si>
  <si>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</si>
  <si>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</si>
  <si>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</si>
  <si>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</si>
  <si>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</si>
  <si>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</si>
  <si>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</si>
  <si>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</si>
  <si>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</si>
  <si>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</si>
  <si>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</si>
  <si>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</si>
  <si>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</si>
  <si>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</si>
  <si>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</si>
  <si>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</si>
  <si>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</si>
  <si>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</si>
  <si>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</si>
  <si>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</si>
  <si>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</si>
  <si>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</si>
  <si>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</si>
  <si>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</si>
  <si>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</si>
  <si>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</si>
  <si>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</si>
  <si>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</si>
  <si>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</si>
  <si>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</si>
  <si>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</si>
  <si>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</si>
  <si>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</si>
  <si>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</si>
  <si>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</si>
  <si>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</si>
  <si>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</si>
  <si>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</si>
  <si>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</si>
  <si>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</si>
  <si>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</si>
  <si>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</si>
  <si>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</si>
  <si>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</si>
  <si>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</si>
  <si>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</si>
  <si>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</si>
  <si>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</si>
  <si>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</si>
  <si>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</si>
  <si>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</si>
  <si>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</si>
  <si>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</si>
  <si>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</si>
  <si>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</si>
  <si>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</si>
  <si>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</si>
  <si>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</si>
  <si>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</si>
  <si>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</si>
  <si>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</si>
  <si>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</si>
  <si>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</si>
  <si>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</si>
  <si>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</si>
  <si>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</si>
  <si>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</si>
  <si>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</si>
  <si>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</si>
  <si>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</si>
  <si>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</si>
  <si>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</si>
  <si>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</si>
  <si>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</si>
  <si>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</si>
  <si>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</si>
  <si>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</si>
  <si>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</si>
  <si>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</si>
  <si>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</si>
  <si>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</si>
  <si>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</si>
  <si>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</si>
  <si>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</si>
  <si>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</si>
  <si>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</si>
  <si>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</si>
  <si>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</si>
  <si>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</si>
  <si>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</si>
  <si>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</si>
  <si>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</si>
  <si>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</si>
  <si>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</si>
  <si>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</si>
  <si>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</si>
  <si>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</si>
  <si>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</si>
  <si>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</si>
  <si>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</si>
  <si>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</si>
  <si>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</si>
  <si>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</si>
  <si>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</si>
  <si>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</si>
  <si>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</si>
  <si>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</si>
  <si>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</si>
  <si>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</si>
  <si>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</si>
  <si>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</si>
  <si>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</si>
  <si>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</si>
  <si>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</si>
  <si>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</si>
  <si>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</si>
  <si>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</si>
  <si>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</si>
  <si>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</si>
  <si>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</si>
  <si>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</si>
  <si>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</si>
  <si>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</si>
  <si>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</si>
  <si>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</si>
  <si>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</si>
  <si>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</si>
  <si>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</si>
  <si>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</si>
  <si>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</si>
  <si>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</si>
  <si>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</si>
  <si>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</si>
  <si>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</si>
  <si>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</si>
  <si>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</si>
  <si>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</si>
  <si>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</si>
  <si>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</si>
  <si>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</si>
  <si>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</si>
  <si>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</si>
  <si>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</si>
  <si>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</si>
  <si>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</si>
  <si>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</si>
  <si>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</si>
  <si>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</si>
  <si>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</si>
  <si>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</si>
  <si>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</si>
  <si>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</si>
  <si>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</si>
  <si>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</si>
  <si>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</si>
  <si>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</si>
  <si>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</si>
  <si>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</si>
  <si>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</si>
  <si>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</si>
  <si>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</si>
  <si>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</si>
  <si>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</si>
  <si>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</si>
  <si>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</si>
  <si>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</si>
  <si>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</si>
  <si>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</si>
  <si>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</si>
  <si>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</si>
  <si>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</si>
  <si>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</si>
  <si>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</si>
  <si>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</si>
  <si>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</si>
  <si>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</si>
  <si>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</si>
  <si>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</si>
  <si>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</si>
  <si>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</si>
  <si>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</si>
  <si>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</si>
  <si>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</si>
  <si>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</si>
  <si>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</si>
  <si>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</si>
  <si>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</si>
  <si>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</si>
  <si>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</si>
  <si>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</si>
  <si>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</si>
  <si>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</si>
  <si>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</si>
  <si>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</si>
  <si>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</si>
  <si>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</si>
  <si>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</si>
  <si>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</si>
  <si>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</si>
  <si>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</si>
  <si>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</si>
  <si>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</si>
  <si>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</si>
  <si>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</si>
  <si>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</si>
  <si>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</si>
  <si>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</si>
  <si>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</si>
  <si>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</si>
  <si>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</si>
  <si>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</si>
  <si>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</si>
  <si>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</si>
  <si>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</si>
  <si>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</si>
  <si>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</si>
  <si>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</si>
  <si>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</si>
  <si>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</si>
  <si>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</si>
  <si>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</si>
  <si>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</si>
  <si>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</si>
  <si>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</si>
  <si>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</si>
  <si>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</si>
  <si>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</si>
  <si>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</si>
  <si>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</si>
  <si>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</si>
  <si>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</si>
  <si>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</si>
  <si>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</si>
  <si>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</si>
  <si>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</si>
  <si>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</si>
  <si>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</si>
  <si>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</si>
  <si>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</si>
  <si>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</si>
  <si>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</si>
  <si>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</si>
  <si>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</si>
  <si>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</si>
  <si>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</si>
  <si>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</si>
  <si>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</si>
  <si>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</si>
  <si>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</si>
  <si>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</si>
  <si>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</si>
  <si>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</si>
  <si>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</si>
  <si>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</si>
  <si>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</si>
  <si>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</si>
  <si>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</si>
  <si>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</si>
  <si>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</si>
  <si>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</si>
  <si>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</si>
  <si>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</si>
  <si>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</si>
  <si>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</si>
  <si>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</si>
  <si>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</si>
  <si>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</si>
  <si>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</si>
  <si>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</si>
  <si>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</si>
  <si>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</si>
  <si>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</si>
  <si>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</si>
  <si>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</si>
  <si>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</si>
  <si>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</si>
  <si>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</si>
  <si>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</si>
  <si>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</si>
  <si>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</si>
  <si>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</si>
  <si>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</si>
  <si>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</si>
  <si>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</si>
  <si>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</si>
  <si>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</si>
  <si>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</si>
  <si>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</si>
  <si>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</si>
  <si>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</si>
  <si>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</si>
  <si>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</si>
  <si>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</si>
  <si>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</si>
  <si>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</si>
  <si>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</si>
  <si>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</si>
  <si>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</si>
  <si>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</si>
  <si>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</si>
  <si>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</si>
  <si>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</si>
  <si>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</si>
  <si>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</si>
  <si>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</si>
  <si>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</si>
  <si>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</si>
  <si>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</si>
  <si>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</si>
  <si>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</si>
  <si>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</si>
  <si>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</si>
  <si>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</si>
  <si>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</si>
  <si>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</si>
  <si>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</si>
  <si>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</si>
  <si>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</si>
  <si>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</si>
  <si>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</si>
  <si>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</si>
  <si>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</si>
  <si>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</si>
  <si>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</si>
  <si>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</si>
  <si>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</si>
  <si>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</si>
  <si>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</si>
  <si>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</si>
  <si>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</si>
  <si>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</si>
  <si>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</si>
  <si>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</si>
  <si>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</si>
  <si>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</si>
  <si>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</si>
  <si>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</si>
  <si>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</si>
  <si>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</si>
  <si>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</si>
  <si>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</si>
  <si>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</si>
  <si>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</si>
  <si>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</si>
  <si>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</si>
  <si>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</si>
  <si>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</si>
  <si>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</si>
  <si>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</si>
  <si>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</si>
  <si>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</si>
  <si>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</si>
  <si>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</si>
  <si>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</si>
  <si>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</si>
  <si>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</si>
  <si>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</si>
  <si>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</si>
  <si>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</si>
  <si>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</si>
  <si>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</si>
  <si>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</si>
  <si>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</si>
  <si>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</si>
  <si>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</si>
  <si>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</si>
  <si>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</si>
  <si>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</si>
  <si>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</si>
  <si>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</si>
  <si>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</si>
  <si>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</si>
  <si>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</si>
  <si>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</si>
  <si>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</si>
  <si>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</si>
  <si>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</si>
  <si>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</si>
  <si>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</si>
  <si>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</si>
  <si>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</si>
  <si>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</si>
  <si>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</si>
  <si>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</si>
  <si>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</si>
  <si>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</si>
  <si>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</si>
  <si>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</si>
  <si>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</si>
  <si>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</si>
  <si>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</si>
  <si>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</si>
  <si>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</si>
  <si>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</si>
  <si>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</si>
  <si>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</si>
  <si>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</si>
  <si>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</si>
  <si>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</si>
  <si>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</si>
  <si>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</si>
  <si>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</si>
  <si>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</si>
  <si>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</si>
  <si>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</si>
  <si>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</si>
  <si>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</si>
  <si>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</si>
  <si>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</si>
  <si>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</si>
  <si>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</si>
  <si>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</si>
  <si>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</si>
  <si>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</si>
  <si>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</si>
  <si>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</si>
  <si>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</si>
  <si>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</si>
  <si>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</si>
  <si>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</si>
  <si>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</si>
  <si>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</si>
  <si>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</si>
  <si>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</si>
  <si>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</si>
  <si>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</si>
  <si>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</si>
  <si>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</si>
  <si>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</si>
  <si>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</si>
  <si>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</si>
  <si>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</si>
  <si>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</si>
  <si>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</si>
  <si>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</si>
  <si>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</si>
  <si>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</si>
  <si>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</si>
  <si>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</si>
  <si>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</si>
  <si>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</si>
  <si>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</si>
  <si>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</si>
  <si>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</si>
  <si>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</si>
  <si>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</si>
  <si>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</si>
  <si>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</si>
  <si>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</si>
  <si>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</si>
  <si>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</si>
  <si>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</si>
  <si>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</si>
  <si>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</si>
  <si>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</si>
  <si>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</si>
  <si>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</si>
  <si>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</si>
  <si>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</si>
  <si>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</si>
  <si>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</si>
  <si>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</si>
  <si>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</si>
  <si>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</si>
  <si>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</si>
  <si>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</si>
  <si>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</si>
  <si>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</si>
  <si>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</si>
  <si>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</si>
  <si>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</si>
  <si>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</si>
  <si>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</si>
  <si>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</si>
  <si>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</si>
  <si>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</si>
  <si>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</si>
  <si>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</si>
  <si>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</si>
  <si>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</si>
  <si>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</si>
  <si>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</si>
  <si>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</si>
  <si>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</si>
  <si>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</si>
  <si>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</si>
  <si>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</si>
  <si>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</si>
  <si>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</si>
  <si>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</si>
  <si>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</si>
  <si>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</si>
  <si>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</si>
  <si>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</si>
  <si>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</si>
  <si>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</si>
  <si>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</si>
  <si>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</si>
  <si>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</si>
  <si>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</si>
  <si>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</si>
  <si>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</si>
  <si>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</si>
  <si>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</si>
  <si>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</si>
  <si>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</si>
  <si>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</si>
  <si>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</si>
  <si>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</si>
  <si>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</si>
  <si>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</si>
  <si>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</si>
  <si>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</si>
  <si>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</si>
  <si>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</si>
  <si>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</si>
  <si>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</si>
  <si>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</si>
  <si>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</si>
  <si>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</si>
  <si>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</si>
  <si>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</si>
  <si>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</si>
  <si>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</si>
  <si>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</si>
  <si>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</si>
  <si>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</si>
  <si>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</si>
  <si>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</si>
  <si>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</si>
  <si>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</si>
  <si>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</si>
  <si>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</si>
  <si>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</si>
  <si>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</si>
  <si>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</si>
  <si>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</si>
  <si>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</si>
  <si>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</si>
  <si>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</si>
  <si>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</si>
  <si>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</si>
  <si>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</si>
  <si>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</si>
  <si>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</si>
  <si>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</si>
  <si>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</si>
  <si>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</si>
  <si>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</si>
  <si>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</si>
  <si>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</si>
  <si>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</si>
  <si>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</si>
  <si>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</si>
  <si>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</si>
  <si>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</si>
  <si>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</si>
  <si>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</si>
  <si>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</si>
  <si>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</si>
  <si>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</si>
  <si>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</si>
  <si>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</si>
  <si>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</si>
  <si>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</si>
  <si>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</si>
  <si>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</si>
  <si>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</si>
  <si>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</si>
  <si>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</si>
  <si>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</si>
  <si>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</si>
  <si>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</si>
  <si>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</si>
  <si>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</si>
  <si>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</si>
  <si>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</si>
  <si>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</si>
  <si>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</si>
  <si>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</si>
  <si>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</si>
  <si>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</si>
  <si>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</si>
  <si>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</si>
  <si>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</si>
  <si>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</si>
  <si>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</si>
  <si>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</si>
  <si>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</si>
  <si>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</si>
  <si>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</si>
  <si>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</si>
  <si>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</si>
  <si>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</si>
  <si>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</si>
  <si>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</si>
  <si>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</si>
  <si>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</si>
  <si>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</si>
  <si>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</si>
  <si>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</si>
  <si>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</si>
  <si>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</si>
  <si>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</si>
  <si>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</si>
  <si>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</si>
  <si>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</si>
  <si>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</si>
  <si>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</si>
  <si>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</si>
  <si>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</si>
  <si>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</si>
  <si>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</si>
  <si>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</si>
  <si>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</si>
  <si>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</si>
  <si>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</si>
  <si>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</si>
  <si>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</si>
  <si>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</si>
  <si>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</si>
  <si>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</si>
  <si>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</si>
  <si>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</si>
  <si>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</si>
  <si>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</si>
  <si>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</si>
  <si>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</si>
  <si>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</si>
  <si>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</si>
  <si>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</si>
  <si>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</si>
  <si>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</si>
  <si>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</si>
  <si>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</si>
  <si>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</si>
  <si>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</si>
  <si>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</si>
  <si>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</si>
  <si>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</si>
  <si>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</si>
  <si>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</si>
  <si>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</si>
  <si>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</si>
  <si>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</si>
  <si>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</si>
  <si>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</si>
  <si>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</si>
  <si>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</si>
  <si>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</si>
  <si>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</si>
  <si>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</si>
  <si>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</si>
  <si>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</si>
  <si>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</si>
  <si>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</si>
  <si>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</si>
  <si>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</si>
  <si>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</si>
  <si>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</si>
  <si>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</si>
  <si>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</si>
  <si>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</si>
  <si>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</si>
  <si>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</si>
  <si>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</si>
  <si>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</si>
  <si>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</si>
  <si>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</si>
  <si>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</si>
  <si>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</si>
  <si>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</si>
  <si>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</si>
  <si>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</si>
  <si>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</si>
  <si>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</si>
  <si>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</si>
  <si>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</si>
  <si>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</si>
  <si>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</si>
  <si>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</si>
  <si>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</si>
  <si>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</si>
  <si>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</si>
  <si>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</si>
  <si>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</si>
  <si>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</si>
  <si>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</si>
  <si>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</si>
  <si>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</si>
  <si>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</si>
  <si>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</si>
  <si>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</si>
  <si>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</si>
  <si>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</si>
  <si>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</si>
  <si>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</si>
  <si>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</si>
  <si>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</si>
  <si>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</si>
  <si>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</si>
  <si>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</si>
  <si>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</si>
  <si>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</si>
  <si>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</si>
  <si>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</si>
  <si>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</si>
  <si>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</si>
  <si>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</si>
  <si>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</si>
  <si>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</si>
  <si>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</si>
  <si>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</si>
  <si>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</si>
  <si>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</si>
  <si>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</si>
  <si>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</si>
  <si>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</si>
  <si>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</si>
  <si>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</si>
  <si>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</si>
  <si>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</si>
  <si>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</si>
  <si>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</si>
  <si>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</si>
  <si>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</si>
  <si>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</si>
  <si>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</si>
  <si>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</si>
  <si>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</si>
  <si>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</si>
  <si>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</si>
  <si>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</si>
  <si>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</si>
  <si>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</si>
  <si>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</si>
  <si>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</si>
  <si>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</si>
  <si>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</si>
  <si>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</si>
  <si>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</si>
  <si>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</si>
  <si>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</si>
  <si>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</si>
  <si>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</si>
  <si>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</si>
  <si>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</si>
  <si>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</si>
  <si>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</si>
  <si>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</si>
  <si>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</si>
  <si>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</si>
  <si>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</si>
  <si>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</si>
  <si>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</si>
  <si>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</si>
  <si>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</si>
  <si>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</si>
  <si>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</si>
  <si>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</si>
  <si>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</si>
  <si>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</si>
  <si>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</si>
  <si>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</si>
  <si>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</si>
  <si>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</si>
  <si>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</si>
  <si>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</si>
  <si>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</si>
  <si>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</si>
  <si>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</si>
  <si>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</si>
  <si>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</si>
  <si>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</si>
  <si>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</si>
  <si>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</si>
  <si>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</si>
  <si>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</si>
  <si>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</si>
  <si>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</si>
  <si>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</si>
  <si>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</si>
  <si>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</si>
  <si>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</si>
  <si>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</si>
  <si>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</si>
  <si>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</si>
  <si>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</si>
  <si>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</si>
  <si>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</si>
  <si>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</si>
  <si>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</si>
  <si>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</si>
  <si>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</si>
  <si>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</si>
  <si>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</si>
  <si>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</si>
  <si>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</si>
  <si>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</si>
  <si>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</si>
  <si>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</si>
  <si>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</si>
  <si>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</si>
  <si>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</si>
  <si>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</si>
  <si>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</si>
  <si>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</si>
  <si>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</si>
  <si>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</si>
  <si>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</si>
  <si>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</si>
  <si>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</si>
  <si>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</si>
  <si>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</si>
  <si>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</si>
  <si>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</si>
  <si>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</si>
  <si>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</si>
  <si>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</si>
  <si>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</si>
  <si>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</si>
  <si>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</si>
  <si>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</si>
  <si>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</si>
  <si>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</si>
  <si>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</si>
  <si>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</si>
  <si>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</si>
  <si>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</si>
  <si>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</si>
  <si>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</si>
  <si>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</si>
  <si>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</si>
  <si>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</si>
  <si>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</si>
  <si>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</si>
  <si>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</si>
  <si>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</si>
  <si>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</si>
  <si>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</si>
  <si>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</si>
  <si>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</si>
  <si>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</si>
  <si>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</si>
  <si>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</si>
  <si>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</si>
  <si>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</si>
  <si>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</si>
  <si>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</si>
  <si>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</si>
  <si>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</si>
  <si>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</si>
  <si>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</si>
  <si>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</si>
  <si>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</si>
  <si>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</si>
  <si>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</si>
  <si>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</si>
  <si>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</si>
  <si>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</si>
  <si>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</si>
  <si>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</si>
  <si>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</si>
  <si>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</si>
  <si>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</si>
  <si>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</si>
  <si>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</si>
  <si>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</si>
  <si>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</si>
  <si>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</si>
  <si>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</si>
  <si>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</si>
  <si>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</si>
  <si>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</si>
  <si>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</si>
  <si>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</si>
  <si>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</si>
  <si>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</si>
  <si>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</si>
  <si>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</si>
  <si>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</si>
  <si>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</si>
  <si>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</si>
  <si>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</si>
  <si>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</si>
  <si>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</si>
  <si>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</si>
  <si>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</si>
  <si>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</si>
  <si>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</si>
  <si>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</si>
  <si>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</si>
  <si>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</si>
  <si>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</si>
  <si>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</si>
  <si>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</si>
  <si>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</si>
  <si>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</si>
  <si>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</si>
  <si>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</si>
  <si>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</si>
  <si>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</si>
  <si>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</si>
  <si>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</si>
  <si>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</si>
  <si>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</si>
  <si>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</si>
  <si>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</si>
  <si>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</si>
  <si>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</si>
  <si>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</si>
  <si>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</si>
  <si>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</si>
  <si>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</si>
  <si>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</si>
  <si>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</si>
  <si>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</si>
  <si>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</si>
  <si>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</si>
  <si>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</si>
  <si>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</si>
  <si>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</si>
  <si>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</si>
  <si>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</si>
  <si>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</si>
  <si>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</si>
  <si>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</si>
  <si>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</si>
  <si>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</si>
  <si>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</si>
  <si>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</si>
  <si>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</si>
  <si>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</si>
  <si>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</si>
  <si>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</si>
  <si>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</si>
  <si>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</si>
  <si>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</si>
  <si>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</si>
  <si>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</si>
  <si>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</si>
  <si>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</si>
  <si>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</si>
  <si>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</si>
  <si>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</si>
  <si>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</si>
  <si>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</si>
  <si>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</si>
  <si>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</si>
  <si>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</si>
  <si>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</si>
  <si>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</si>
  <si>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</si>
  <si>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</si>
  <si>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</si>
  <si>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</si>
  <si>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</si>
  <si>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</si>
  <si>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</si>
  <si>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</si>
  <si>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</si>
  <si>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</si>
  <si>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</si>
  <si>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</si>
  <si>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</si>
  <si>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</si>
  <si>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</si>
  <si>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</si>
  <si>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</si>
  <si>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</si>
  <si>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</si>
  <si>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</si>
  <si>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</si>
  <si>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</si>
  <si>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</si>
  <si>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</si>
  <si>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</si>
  <si>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</si>
  <si>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</si>
  <si>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</si>
  <si>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</si>
  <si>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</si>
  <si>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</si>
  <si>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</si>
  <si>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</si>
  <si>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</si>
  <si>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</si>
  <si>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</si>
  <si>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</si>
  <si>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</si>
  <si>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</si>
  <si>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</si>
  <si>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</si>
  <si>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</si>
  <si>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</si>
  <si>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</si>
  <si>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</si>
  <si>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</si>
  <si>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</si>
  <si>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</si>
  <si>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</si>
  <si>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</si>
  <si>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</si>
  <si>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</si>
  <si>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</si>
  <si>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</si>
  <si>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</si>
  <si>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</si>
  <si>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</si>
  <si>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</si>
  <si>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</si>
  <si>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</si>
  <si>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</si>
  <si>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</si>
  <si>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</si>
  <si>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</si>
  <si>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</si>
  <si>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</si>
  <si>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</si>
  <si>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</si>
  <si>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</si>
  <si>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</si>
  <si>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</si>
  <si>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</si>
  <si>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</si>
  <si>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</si>
  <si>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</si>
  <si>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</si>
  <si>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</si>
  <si>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</si>
  <si>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</si>
  <si>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</si>
  <si>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</si>
  <si>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</si>
  <si>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</si>
  <si>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</si>
  <si>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</si>
  <si>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</si>
  <si>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</si>
  <si>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</si>
  <si>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</si>
  <si>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</si>
  <si>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</si>
  <si>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</si>
  <si>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</si>
  <si>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</si>
  <si>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</si>
  <si>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</si>
  <si>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</si>
  <si>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</si>
  <si>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</si>
  <si>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</si>
  <si>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</si>
  <si>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</si>
  <si>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</si>
  <si>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</si>
  <si>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</si>
  <si>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</si>
  <si>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</si>
  <si>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</si>
  <si>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</si>
  <si>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</si>
  <si>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</si>
  <si>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</si>
  <si>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</si>
  <si>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</si>
  <si>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</si>
  <si>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</si>
  <si>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</si>
  <si>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</si>
  <si>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</si>
  <si>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</si>
  <si>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</si>
  <si>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</si>
  <si>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</si>
  <si>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</si>
  <si>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</si>
  <si>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</si>
  <si>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</si>
  <si>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</si>
  <si>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</si>
  <si>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</si>
  <si>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</si>
  <si>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</si>
  <si>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</si>
  <si>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</si>
  <si>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</si>
  <si>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</si>
  <si>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</si>
  <si>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</si>
  <si>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</si>
  <si>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</si>
  <si>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</si>
  <si>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</si>
  <si>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</si>
  <si>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</si>
  <si>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</si>
  <si>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</si>
  <si>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</si>
  <si>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</si>
  <si>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</si>
  <si>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</si>
  <si>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</si>
  <si>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</si>
  <si>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</si>
  <si>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</si>
  <si>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</si>
  <si>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</si>
  <si>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</si>
  <si>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</si>
  <si>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</si>
  <si>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</si>
  <si>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</si>
  <si>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</si>
  <si>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</si>
  <si>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</si>
  <si>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</si>
  <si>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</si>
  <si>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</si>
  <si>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</si>
  <si>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</si>
  <si>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</si>
  <si>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</si>
  <si>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</si>
  <si>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</si>
  <si>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</si>
  <si>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</si>
  <si>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</si>
  <si>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</si>
  <si>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</si>
  <si>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</si>
  <si>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</si>
  <si>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</si>
  <si>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</si>
  <si>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</si>
  <si>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</si>
  <si>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</si>
  <si>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</si>
  <si>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</si>
  <si>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</si>
  <si>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</si>
  <si>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</si>
  <si>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</si>
  <si>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</si>
  <si>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</si>
  <si>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</si>
  <si>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</si>
  <si>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</si>
  <si>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</si>
  <si>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</si>
  <si>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</si>
  <si>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</si>
  <si>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</si>
  <si>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</si>
  <si>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</si>
  <si>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</si>
  <si>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</si>
  <si>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</si>
  <si>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</si>
  <si>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</si>
  <si>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</si>
  <si>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</si>
  <si>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</si>
  <si>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</si>
  <si>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</si>
  <si>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</si>
  <si>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</si>
  <si>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</si>
  <si>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</si>
  <si>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</si>
  <si>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</si>
  <si>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</si>
  <si>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</si>
  <si>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</si>
  <si>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</si>
  <si>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</si>
  <si>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</si>
  <si>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</si>
  <si>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</si>
  <si>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</si>
  <si>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</si>
  <si>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</si>
  <si>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</si>
  <si>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</si>
  <si>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</si>
  <si>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</si>
  <si>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</si>
  <si>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</si>
  <si>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</si>
  <si>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</si>
  <si>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</si>
  <si>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</si>
  <si>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</si>
  <si>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</si>
  <si>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</si>
  <si>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</si>
  <si>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</si>
  <si>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</si>
  <si>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</si>
  <si>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</si>
  <si>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</si>
  <si>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</si>
  <si>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</si>
  <si>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</si>
  <si>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</si>
  <si>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</si>
  <si>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</si>
  <si>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</si>
  <si>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</si>
  <si>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</si>
  <si>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</si>
  <si>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</si>
  <si>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</si>
  <si>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</si>
  <si>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</si>
  <si>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</si>
  <si>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</si>
  <si>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</si>
  <si>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</si>
  <si>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</si>
  <si>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</si>
  <si>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</si>
  <si>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</si>
  <si>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</si>
  <si>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</si>
  <si>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</si>
  <si>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</si>
  <si>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</si>
  <si>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</si>
  <si>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</si>
  <si>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</si>
  <si>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</si>
  <si>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</si>
  <si>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</si>
  <si>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</si>
  <si>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</si>
  <si>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</si>
  <si>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</si>
  <si>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</si>
  <si>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</si>
  <si>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</si>
  <si>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</si>
  <si>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</si>
  <si>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</si>
  <si>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</si>
  <si>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</si>
  <si>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</si>
  <si>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</si>
  <si>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</si>
  <si>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</si>
  <si>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</si>
  <si>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</si>
  <si>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</si>
  <si>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</si>
  <si>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</si>
  <si>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</si>
  <si>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</si>
  <si>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</si>
  <si>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</si>
  <si>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</si>
  <si>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</si>
  <si>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</si>
  <si>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</si>
  <si>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</si>
  <si>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</si>
  <si>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</si>
  <si>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</si>
  <si>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</si>
  <si>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</si>
  <si>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</si>
  <si>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</si>
  <si>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</si>
  <si>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</si>
  <si>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</si>
  <si>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</si>
  <si>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</si>
  <si>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</si>
  <si>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</si>
  <si>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</si>
  <si>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</si>
  <si>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</si>
  <si>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</si>
  <si>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</si>
  <si>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</si>
  <si>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</si>
  <si>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</si>
  <si>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</si>
  <si>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</si>
  <si>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</si>
  <si>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</si>
  <si>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</si>
  <si>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</si>
  <si>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</si>
  <si>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</si>
  <si>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</si>
  <si>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</si>
  <si>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</si>
  <si>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</si>
  <si>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</si>
  <si>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</si>
  <si>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</si>
  <si>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</si>
  <si>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</si>
  <si>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</si>
  <si>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</si>
  <si>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</si>
  <si>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</si>
  <si>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</si>
  <si>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</si>
  <si>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</si>
  <si>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</si>
  <si>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</si>
  <si>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</si>
  <si>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</si>
  <si>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</si>
  <si>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</si>
  <si>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</si>
  <si>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</si>
  <si>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</si>
  <si>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</si>
  <si>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</si>
  <si>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</si>
  <si>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</si>
  <si>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</si>
  <si>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</si>
  <si>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</si>
  <si>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</si>
  <si>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</si>
  <si>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</si>
  <si>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</si>
  <si>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</si>
  <si>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</si>
  <si>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</si>
  <si>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</si>
  <si>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</si>
  <si>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</si>
  <si>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</si>
  <si>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</si>
  <si>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</si>
  <si>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</si>
  <si>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</si>
  <si>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</si>
  <si>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</si>
  <si>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</si>
  <si>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</si>
  <si>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</si>
  <si>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</si>
  <si>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</si>
  <si>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</si>
  <si>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</si>
  <si>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</si>
  <si>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</si>
  <si>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</si>
  <si>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</si>
  <si>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</si>
  <si>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</si>
  <si>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</si>
  <si>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</si>
  <si>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</si>
  <si>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</si>
  <si>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</si>
  <si>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</si>
  <si>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</si>
  <si>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</si>
  <si>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</si>
  <si>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</si>
  <si>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</si>
  <si>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</si>
  <si>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</si>
  <si>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</si>
  <si>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</si>
  <si>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</si>
  <si>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</si>
  <si>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</si>
  <si>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</si>
  <si>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</si>
  <si>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</si>
  <si>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</si>
  <si>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</si>
  <si>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</si>
  <si>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</si>
  <si>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</si>
  <si>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</si>
  <si>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</si>
  <si>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</si>
  <si>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</si>
  <si>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</si>
  <si>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</si>
  <si>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</si>
  <si>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</si>
  <si>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</si>
  <si>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</si>
  <si>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</si>
  <si>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</si>
  <si>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</si>
  <si>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</si>
  <si>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</si>
  <si>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</si>
  <si>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</si>
  <si>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</si>
  <si>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</si>
  <si>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</si>
  <si>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</si>
  <si>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</si>
  <si>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</si>
  <si>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</si>
  <si>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</si>
  <si>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</si>
  <si>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</si>
  <si>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</si>
  <si>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</si>
  <si>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</si>
  <si>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</si>
  <si>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</si>
  <si>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</si>
  <si>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</si>
  <si>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</si>
  <si>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</si>
  <si>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</si>
  <si>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</si>
  <si>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</si>
  <si>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</si>
  <si>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</si>
  <si>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</si>
  <si>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</si>
  <si>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</si>
  <si>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</si>
  <si>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</si>
  <si>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</si>
  <si>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</si>
  <si>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</si>
  <si>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</si>
  <si>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</si>
  <si>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</si>
  <si>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</si>
  <si>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</si>
  <si>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</si>
  <si>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</si>
  <si>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</si>
  <si>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</si>
  <si>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</si>
  <si>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</si>
  <si>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</si>
  <si>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</si>
  <si>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</si>
  <si>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</si>
  <si>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</si>
  <si>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</si>
  <si>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</si>
  <si>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</si>
  <si>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</si>
  <si>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</si>
  <si>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</si>
  <si>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</si>
  <si>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</si>
  <si>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</si>
  <si>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</si>
  <si>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</si>
  <si>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</si>
  <si>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</si>
  <si>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</si>
  <si>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</si>
  <si>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</si>
  <si>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</si>
  <si>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</si>
  <si>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</si>
  <si>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</si>
  <si>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</si>
  <si>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</si>
  <si>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</si>
  <si>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</si>
  <si>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</si>
  <si>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</si>
  <si>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</si>
  <si>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</si>
  <si>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</si>
  <si>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</si>
  <si>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</si>
  <si>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</si>
  <si>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</si>
  <si>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</si>
  <si>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</si>
  <si>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</si>
  <si>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</si>
  <si>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</si>
  <si>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</si>
  <si>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</si>
  <si>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</si>
  <si>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</si>
  <si>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</si>
  <si>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</si>
  <si>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</si>
  <si>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</si>
  <si>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</si>
  <si>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</si>
  <si>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</si>
  <si>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</si>
  <si>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</si>
  <si>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</si>
  <si>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</si>
  <si>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</si>
  <si>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</si>
  <si>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</si>
  <si>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</si>
  <si>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</si>
  <si>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</si>
  <si>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</si>
  <si>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</si>
  <si>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</si>
  <si>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</si>
  <si>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</si>
  <si>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</si>
  <si>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</si>
  <si>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</si>
  <si>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</si>
  <si>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</si>
  <si>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</si>
  <si>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</si>
  <si>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</si>
  <si>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</si>
  <si>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</si>
  <si>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</si>
  <si>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</si>
  <si>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</si>
  <si>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</si>
  <si>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</si>
  <si>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</si>
  <si>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</si>
  <si>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</si>
  <si>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</si>
  <si>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</si>
  <si>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</si>
  <si>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</si>
  <si>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</si>
  <si>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</si>
  <si>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</si>
  <si>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</si>
  <si>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</si>
  <si>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</si>
  <si>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</si>
  <si>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</si>
  <si>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</si>
  <si>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</si>
  <si>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</si>
  <si>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</si>
  <si>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</si>
  <si>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</si>
  <si>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</si>
  <si>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</si>
  <si>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</si>
  <si>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</si>
  <si>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</si>
  <si>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</si>
  <si>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</si>
  <si>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</si>
  <si>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</si>
  <si>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</si>
  <si>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</si>
  <si>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</si>
  <si>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</si>
  <si>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</si>
  <si>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</si>
  <si>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</si>
  <si>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</si>
  <si>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</si>
  <si>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</si>
  <si>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</si>
  <si>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</si>
  <si>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</si>
  <si>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</si>
  <si>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</si>
  <si>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</si>
  <si>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</si>
  <si>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</si>
  <si>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</si>
  <si>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</si>
  <si>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</si>
  <si>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</si>
  <si>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</si>
  <si>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</si>
  <si>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</si>
  <si>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</si>
  <si>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</si>
  <si>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</si>
  <si>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</si>
  <si>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</si>
  <si>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</si>
  <si>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</si>
  <si>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</si>
  <si>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</si>
  <si>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</si>
  <si>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</si>
  <si>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</si>
  <si>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</si>
  <si>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</si>
  <si>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</si>
  <si>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</si>
  <si>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</si>
  <si>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</si>
  <si>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</si>
  <si>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</si>
  <si>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</si>
  <si>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</si>
  <si>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</si>
  <si>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</si>
  <si>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</si>
  <si>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</si>
  <si>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</si>
  <si>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</si>
  <si>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</si>
  <si>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</si>
  <si>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</si>
  <si>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</si>
  <si>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</si>
  <si>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</si>
  <si>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</si>
  <si>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</si>
  <si>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</si>
  <si>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</si>
  <si>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</si>
  <si>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</si>
  <si>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</si>
  <si>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</si>
  <si>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</si>
  <si>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</si>
  <si>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</si>
  <si>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</si>
  <si>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</si>
  <si>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</si>
  <si>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</si>
  <si>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</si>
  <si>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</si>
  <si>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</si>
  <si>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</si>
  <si>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</si>
  <si>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</si>
  <si>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</si>
  <si>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</si>
  <si>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</si>
  <si>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</si>
  <si>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</si>
  <si>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</si>
  <si>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</si>
  <si>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</si>
  <si>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</si>
  <si>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</si>
  <si>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</si>
  <si>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</si>
  <si>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</si>
  <si>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</si>
  <si>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</si>
  <si>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</si>
  <si>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</si>
  <si>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</si>
  <si>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</si>
  <si>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</si>
  <si>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</si>
  <si>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</si>
  <si>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</si>
  <si>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</si>
  <si>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</si>
  <si>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</si>
  <si>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</si>
  <si>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</si>
  <si>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</si>
  <si>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</si>
  <si>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</si>
  <si>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</si>
  <si>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</si>
  <si>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</si>
  <si>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</si>
  <si>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</si>
  <si>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</si>
  <si>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</si>
  <si>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</si>
  <si>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</si>
  <si>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</si>
  <si>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</si>
  <si>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</si>
  <si>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</si>
  <si>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</si>
  <si>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</si>
  <si>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</si>
  <si>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</si>
  <si>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</si>
  <si>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</si>
  <si>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</si>
  <si>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</si>
  <si>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</si>
  <si>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</si>
  <si>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</si>
  <si>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</si>
  <si>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</si>
  <si>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</si>
  <si>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</si>
  <si>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</si>
  <si>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</si>
  <si>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</si>
  <si>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</si>
  <si>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</si>
  <si>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</si>
  <si>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</si>
  <si>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</si>
  <si>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</si>
  <si>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</si>
  <si>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</si>
  <si>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</si>
  <si>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</si>
  <si>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</si>
  <si>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</si>
  <si>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</si>
  <si>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</si>
  <si>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</si>
  <si>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</si>
  <si>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</si>
  <si>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</si>
  <si>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</si>
  <si>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</si>
  <si>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</si>
  <si>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</si>
  <si>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</si>
  <si>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</si>
  <si>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</si>
  <si>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</si>
  <si>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</si>
  <si>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</si>
  <si>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</si>
  <si>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</si>
  <si>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</si>
  <si>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</si>
  <si>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</si>
  <si>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</si>
  <si>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</si>
  <si>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</si>
  <si>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</si>
  <si>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</si>
  <si>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</si>
  <si>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</si>
  <si>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</si>
  <si>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</si>
  <si>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</si>
  <si>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</si>
  <si>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</si>
  <si>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</si>
  <si>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</si>
  <si>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</si>
  <si>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</si>
  <si>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</si>
  <si>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</si>
  <si>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</si>
  <si>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</si>
  <si>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</si>
  <si>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</si>
  <si>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</si>
  <si>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</si>
  <si>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</si>
  <si>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</si>
  <si>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</si>
  <si>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</si>
  <si>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</si>
  <si>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</si>
  <si>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</si>
  <si>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</si>
  <si>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</si>
  <si>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</si>
  <si>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</si>
  <si>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</si>
  <si>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</si>
  <si>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</si>
  <si>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</si>
  <si>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</si>
  <si>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</si>
  <si>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</si>
  <si>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</si>
  <si>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</si>
  <si>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</si>
  <si>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</si>
  <si>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</si>
  <si>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</si>
  <si>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</si>
  <si>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</si>
  <si>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</si>
  <si>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</si>
  <si>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</si>
  <si>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</si>
  <si>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</si>
  <si>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</si>
  <si>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</si>
  <si>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</si>
  <si>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</si>
  <si>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</si>
  <si>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</si>
  <si>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</si>
  <si>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</si>
  <si>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</si>
  <si>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</si>
  <si>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</si>
  <si>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</si>
  <si>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</si>
  <si>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</si>
  <si>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</si>
  <si>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</si>
  <si>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</si>
  <si>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</si>
  <si>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</si>
  <si>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</si>
  <si>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</si>
  <si>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</si>
  <si>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</si>
  <si>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</si>
  <si>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</si>
  <si>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</si>
  <si>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</si>
  <si>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</si>
  <si>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</si>
  <si>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</si>
  <si>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</si>
  <si>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</si>
  <si>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</si>
  <si>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</si>
  <si>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</si>
  <si>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</si>
  <si>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</si>
  <si>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</si>
  <si>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</si>
  <si>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</si>
  <si>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</si>
  <si>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</si>
  <si>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</si>
  <si>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</si>
  <si>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</si>
  <si>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</si>
  <si>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</si>
  <si>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</si>
  <si>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</si>
  <si>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</si>
  <si>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</si>
  <si>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</si>
  <si>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</si>
  <si>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</si>
  <si>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</si>
  <si>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</si>
  <si>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</si>
  <si>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</si>
  <si>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</si>
  <si>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</si>
  <si>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</si>
  <si>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</si>
  <si>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</si>
  <si>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</si>
  <si>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</si>
  <si>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</si>
  <si>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</si>
  <si>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</si>
  <si>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</si>
  <si>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</si>
  <si>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</si>
  <si>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</si>
  <si>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</si>
  <si>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</si>
  <si>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</si>
  <si>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</si>
  <si>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</si>
  <si>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</si>
  <si>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</si>
  <si>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</si>
  <si>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</si>
  <si>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</si>
  <si>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</si>
  <si>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</si>
  <si>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</si>
  <si>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</si>
  <si>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</si>
  <si>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</si>
  <si>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</si>
  <si>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</si>
  <si>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</si>
  <si>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</si>
  <si>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</si>
  <si>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</si>
  <si>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</si>
  <si>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</si>
  <si>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</si>
  <si>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</si>
  <si>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</si>
  <si>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</si>
  <si>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</si>
  <si>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</si>
  <si>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</si>
  <si>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</si>
  <si>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</si>
  <si>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</si>
  <si>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</si>
  <si>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</si>
  <si>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</si>
  <si>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</si>
  <si>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</si>
  <si>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</si>
  <si>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</si>
  <si>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</si>
  <si>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</si>
  <si>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</si>
  <si>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</si>
  <si>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</si>
  <si>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</si>
  <si>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</si>
  <si>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</si>
  <si>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</si>
  <si>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</si>
  <si>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</si>
  <si>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</si>
  <si>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</si>
  <si>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</si>
  <si>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</si>
  <si>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</si>
  <si>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</si>
  <si>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</si>
  <si>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</si>
  <si>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</si>
  <si>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</si>
  <si>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</si>
  <si>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</si>
  <si>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</si>
  <si>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</si>
  <si>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</si>
  <si>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</si>
  <si>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</si>
  <si>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</si>
  <si>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</si>
  <si>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</si>
  <si>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</si>
  <si>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</si>
  <si>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</si>
  <si>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</si>
  <si>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</si>
  <si>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</si>
  <si>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</si>
  <si>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</si>
  <si>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</si>
  <si>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</si>
  <si>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</si>
  <si>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</si>
  <si>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</si>
  <si>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</si>
  <si>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</si>
  <si>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</si>
  <si>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</si>
  <si>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</si>
  <si>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</si>
  <si>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</si>
  <si>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</si>
  <si>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</si>
  <si>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</si>
  <si>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</si>
  <si>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</si>
  <si>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</si>
  <si>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</si>
  <si>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</si>
  <si>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</si>
  <si>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</si>
  <si>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</si>
  <si>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</si>
  <si>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</si>
  <si>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</si>
  <si>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</si>
  <si>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</si>
  <si>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</si>
  <si>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</si>
  <si>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</si>
  <si>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</si>
  <si>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</si>
  <si>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</si>
  <si>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</si>
  <si>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</si>
  <si>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</si>
  <si>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</si>
  <si>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</si>
  <si>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</si>
  <si>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</si>
  <si>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</si>
  <si>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</si>
  <si>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</si>
  <si>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</si>
  <si>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</si>
  <si>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</si>
  <si>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</si>
  <si>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</si>
  <si>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</si>
  <si>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</si>
  <si>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</si>
  <si>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</si>
  <si>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</si>
  <si>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</si>
  <si>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</si>
  <si>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</si>
  <si>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</si>
  <si>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</si>
  <si>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</si>
  <si>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</si>
  <si>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</si>
  <si>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</si>
  <si>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</si>
  <si>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</si>
  <si>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</si>
  <si>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</si>
  <si>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</si>
  <si>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</si>
  <si>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</si>
  <si>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</si>
  <si>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</si>
  <si>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</si>
  <si>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</si>
  <si>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</si>
  <si>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</si>
  <si>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</si>
  <si>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</si>
  <si>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</si>
  <si>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</si>
  <si>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</si>
  <si>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</si>
  <si>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</si>
  <si>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</si>
  <si>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</si>
  <si>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</si>
  <si>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</si>
  <si>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</si>
  <si>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</si>
  <si>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</si>
  <si>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</si>
  <si>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</si>
  <si>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</si>
  <si>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</si>
  <si>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</si>
  <si>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</si>
  <si>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</si>
  <si>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</si>
  <si>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</si>
  <si>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</si>
  <si>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</si>
  <si>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</si>
  <si>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</si>
  <si>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</si>
  <si>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</si>
  <si>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</si>
  <si>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</si>
  <si>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</si>
  <si>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</si>
  <si>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</si>
  <si>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</si>
  <si>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</si>
  <si>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</si>
  <si>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</si>
  <si>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</si>
  <si>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</si>
  <si>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</si>
  <si>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</si>
  <si>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</si>
  <si>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</si>
  <si>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</si>
  <si>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</si>
  <si>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</si>
  <si>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</si>
  <si>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</si>
  <si>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</si>
  <si>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</si>
  <si>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</si>
  <si>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</si>
  <si>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</si>
  <si>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</si>
  <si>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</si>
  <si>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</si>
  <si>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</si>
  <si>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</si>
  <si>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</si>
  <si>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</si>
  <si>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</si>
  <si>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</si>
  <si>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</si>
  <si>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</si>
  <si>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</si>
  <si>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</si>
  <si>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</si>
  <si>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</si>
  <si>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</si>
  <si>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</si>
  <si>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</si>
  <si>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</si>
  <si>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</si>
  <si>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</si>
  <si>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</si>
  <si>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</si>
  <si>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</si>
  <si>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</si>
  <si>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</si>
  <si>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</si>
  <si>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</si>
  <si>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</si>
  <si>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</si>
  <si>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</si>
  <si>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</si>
  <si>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</si>
  <si>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</si>
  <si>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</si>
  <si>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</si>
  <si>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</si>
  <si>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</si>
  <si>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</si>
  <si>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</si>
  <si>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</si>
  <si>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</si>
  <si>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</si>
  <si>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</si>
  <si>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</si>
  <si>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</si>
  <si>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</si>
  <si>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</si>
  <si>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</si>
  <si>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</si>
  <si>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</si>
  <si>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</si>
  <si>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</si>
  <si>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</si>
  <si>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</si>
  <si>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</si>
  <si>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</si>
  <si>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</si>
  <si>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</si>
  <si>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</si>
  <si>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</si>
  <si>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</si>
  <si>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</si>
  <si>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</si>
  <si>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</si>
  <si>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</si>
  <si>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</si>
  <si>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</si>
  <si>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</si>
  <si>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</si>
  <si>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</si>
  <si>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</si>
  <si>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</si>
  <si>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</si>
  <si>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</si>
  <si>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</si>
  <si>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</si>
  <si>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</si>
  <si>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</si>
  <si>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</si>
  <si>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</si>
  <si>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</si>
  <si>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</si>
  <si>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</si>
  <si>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</si>
  <si>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</si>
  <si>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</si>
  <si>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</si>
  <si>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</si>
  <si>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</si>
  <si>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</si>
  <si>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</si>
  <si>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</si>
  <si>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</si>
  <si>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</si>
  <si>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</si>
  <si>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</si>
  <si>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</si>
  <si>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</si>
  <si>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</si>
  <si>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</si>
  <si>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</si>
  <si>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</si>
  <si>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</si>
  <si>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</si>
  <si>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</si>
  <si>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</si>
  <si>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</si>
  <si>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</si>
  <si>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</si>
  <si>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</si>
  <si>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</si>
  <si>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</si>
  <si>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</si>
  <si>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</si>
  <si>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</si>
  <si>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</si>
  <si>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</si>
  <si>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</si>
  <si>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</si>
  <si>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</si>
  <si>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</si>
  <si>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</si>
  <si>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</si>
  <si>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</si>
  <si>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</si>
  <si>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</si>
  <si>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</si>
  <si>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</si>
  <si>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</si>
  <si>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</si>
  <si>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</si>
  <si>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</si>
  <si>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</si>
  <si>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</si>
  <si>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</si>
  <si>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</si>
  <si>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</si>
  <si>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</si>
  <si>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</si>
  <si>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</si>
  <si>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</si>
  <si>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</si>
  <si>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</si>
  <si>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</si>
  <si>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</si>
  <si>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</si>
  <si>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</si>
  <si>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</si>
  <si>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</si>
  <si>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</si>
  <si>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</si>
  <si>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</si>
  <si>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</si>
  <si>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</si>
  <si>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</si>
  <si>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</si>
  <si>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</si>
  <si>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</si>
  <si>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</si>
  <si>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</si>
  <si>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</si>
  <si>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</si>
  <si>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</si>
  <si>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</si>
  <si>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</si>
  <si>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</si>
  <si>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</si>
  <si>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</si>
  <si>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</si>
  <si>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</si>
  <si>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</si>
  <si>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</si>
  <si>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</si>
  <si>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</si>
  <si>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</si>
  <si>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</si>
  <si>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</si>
  <si>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</si>
  <si>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</si>
  <si>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</si>
  <si>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</si>
  <si>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</si>
  <si>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</si>
  <si>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</si>
  <si>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</si>
  <si>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</si>
  <si>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</si>
  <si>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</si>
  <si>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</si>
  <si>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</si>
  <si>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</si>
  <si>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</si>
  <si>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</si>
  <si>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</si>
  <si>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</si>
  <si>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</si>
  <si>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</si>
  <si>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</si>
  <si>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</si>
  <si>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</si>
  <si>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</si>
  <si>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</si>
  <si>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</si>
  <si>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</si>
  <si>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</si>
  <si>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</si>
  <si>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</si>
  <si>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</si>
  <si>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</si>
  <si>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</si>
  <si>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</si>
  <si>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</si>
  <si>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</si>
  <si>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</si>
  <si>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</si>
  <si>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</si>
  <si>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</si>
  <si>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</si>
  <si>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</si>
  <si>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</si>
  <si>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</si>
  <si>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</si>
  <si>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</si>
  <si>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</si>
  <si>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</si>
  <si>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</si>
  <si>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</si>
  <si>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</si>
  <si>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</si>
  <si>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</si>
  <si>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</si>
  <si>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</si>
  <si>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</si>
  <si>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</si>
  <si>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</si>
  <si>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</si>
  <si>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</si>
  <si>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</si>
  <si>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</si>
  <si>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</si>
  <si>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</si>
  <si>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</si>
  <si>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</si>
  <si>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</si>
  <si>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</si>
  <si>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</si>
  <si>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</si>
  <si>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</si>
  <si>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</si>
  <si>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</si>
  <si>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</si>
  <si>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</si>
  <si>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</si>
  <si>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</si>
  <si>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</si>
  <si>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</si>
  <si>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</si>
  <si>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</si>
  <si>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</si>
  <si>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</si>
  <si>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</si>
  <si>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</si>
  <si>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</si>
  <si>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</si>
  <si>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</si>
  <si>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</si>
  <si>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</si>
  <si>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</si>
  <si>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</si>
  <si>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</si>
  <si>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</si>
  <si>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</si>
  <si>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</si>
  <si>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</si>
  <si>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</si>
  <si>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</si>
  <si>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</si>
  <si>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</si>
  <si>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</si>
  <si>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</si>
  <si>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</si>
  <si>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</si>
  <si>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</si>
  <si>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</si>
  <si>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</si>
  <si>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</si>
  <si>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</si>
  <si>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</si>
  <si>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</si>
  <si>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</si>
  <si>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</si>
  <si>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</si>
  <si>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</si>
  <si>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</si>
  <si>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</si>
  <si>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</si>
  <si>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</si>
  <si>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</si>
  <si>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</si>
  <si>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</si>
  <si>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</si>
  <si>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</si>
  <si>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</si>
  <si>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</si>
  <si>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</si>
  <si>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</si>
  <si>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</si>
  <si>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</si>
  <si>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</si>
  <si>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</si>
  <si>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</si>
  <si>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</si>
  <si>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</si>
  <si>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</si>
  <si>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</si>
  <si>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</si>
  <si>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</si>
  <si>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</si>
  <si>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</si>
  <si>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</si>
  <si>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</si>
  <si>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</si>
  <si>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</si>
  <si>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</si>
  <si>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</si>
  <si>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</si>
  <si>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</si>
  <si>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</si>
  <si>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</si>
  <si>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</si>
  <si>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</si>
  <si>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</si>
  <si>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</si>
  <si>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</si>
  <si>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</si>
  <si>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</si>
  <si>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</si>
  <si>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</si>
  <si>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</si>
  <si>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</si>
  <si>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</si>
  <si>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</si>
  <si>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</si>
  <si>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</si>
  <si>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</si>
  <si>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</si>
  <si>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</si>
  <si>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</si>
  <si>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</si>
  <si>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</si>
  <si>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</si>
  <si>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</si>
  <si>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</si>
  <si>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</si>
  <si>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</si>
  <si>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</si>
  <si>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</si>
  <si>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</si>
  <si>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</si>
  <si>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</si>
  <si>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</si>
  <si>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</si>
  <si>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</si>
  <si>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</si>
  <si>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</si>
  <si>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</si>
  <si>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</si>
  <si>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</si>
  <si>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</si>
  <si>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</si>
  <si>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</si>
  <si>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</si>
  <si>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</si>
  <si>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</si>
  <si>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</si>
  <si>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</si>
  <si>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</si>
  <si>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</si>
  <si>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</si>
  <si>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</si>
  <si>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</si>
  <si>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</si>
  <si>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</si>
  <si>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</si>
  <si>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</si>
  <si>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</si>
  <si>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</si>
  <si>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</si>
  <si>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</si>
  <si>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</si>
  <si>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</si>
  <si>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</si>
  <si>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</si>
  <si>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</si>
  <si>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</si>
  <si>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</si>
  <si>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</si>
  <si>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</si>
  <si>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</si>
  <si>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</si>
  <si>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</si>
  <si>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</si>
  <si>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</si>
  <si>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</si>
  <si>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</si>
  <si>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</si>
  <si>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</si>
  <si>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</si>
  <si>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</si>
  <si>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</si>
  <si>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</si>
  <si>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</si>
  <si>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</si>
  <si>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</si>
  <si>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</si>
  <si>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</si>
  <si>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</si>
  <si>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</si>
  <si>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</si>
  <si>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</si>
  <si>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</si>
  <si>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</si>
  <si>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</si>
  <si>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</si>
  <si>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</si>
  <si>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</si>
  <si>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</si>
  <si>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</si>
  <si>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</si>
  <si>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</si>
  <si>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</si>
  <si>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</si>
  <si>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</si>
  <si>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</si>
  <si>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</si>
  <si>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</si>
  <si>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</si>
  <si>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</si>
  <si>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</si>
  <si>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</si>
  <si>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</si>
  <si>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</si>
  <si>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</si>
  <si>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</si>
  <si>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</si>
  <si>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</si>
  <si>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</si>
  <si>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</si>
  <si>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</si>
  <si>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</si>
  <si>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</si>
  <si>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</si>
  <si>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</si>
  <si>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</si>
  <si>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</si>
  <si>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</si>
  <si>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</si>
  <si>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</si>
  <si>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</si>
  <si>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</si>
  <si>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</si>
  <si>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</si>
  <si>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</si>
  <si>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</si>
  <si>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</si>
  <si>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</si>
  <si>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</si>
  <si>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</si>
  <si>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</si>
  <si>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</si>
  <si>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</si>
  <si>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</si>
  <si>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</si>
  <si>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</si>
  <si>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</si>
  <si>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</si>
  <si>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</si>
  <si>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</si>
  <si>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</si>
  <si>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</si>
  <si>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</si>
  <si>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</si>
  <si>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</si>
  <si>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</si>
  <si>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</si>
  <si>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</si>
  <si>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</si>
  <si>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</si>
  <si>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</si>
  <si>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</si>
  <si>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</si>
  <si>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</si>
  <si>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</si>
  <si>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</si>
  <si>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</si>
  <si>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</si>
  <si>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</si>
  <si>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</si>
  <si>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</si>
  <si>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</si>
  <si>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</si>
  <si>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</si>
  <si>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</si>
  <si>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</si>
  <si>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</si>
  <si>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</si>
  <si>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</si>
  <si>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</si>
  <si>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</si>
  <si>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</si>
  <si>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</si>
  <si>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</si>
  <si>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</si>
  <si>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</si>
  <si>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</si>
  <si>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</si>
  <si>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</si>
  <si>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</si>
  <si>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</si>
  <si>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</si>
  <si>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</si>
  <si>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</si>
  <si>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</si>
  <si>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</si>
  <si>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</si>
  <si>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</si>
  <si>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</si>
  <si>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</si>
  <si>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</si>
  <si>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</si>
  <si>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</si>
  <si>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</si>
  <si>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</si>
  <si>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</si>
  <si>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</si>
  <si>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</si>
  <si>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</si>
  <si>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</si>
  <si>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</si>
  <si>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</si>
  <si>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</si>
  <si>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</si>
  <si>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</si>
  <si>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</si>
  <si>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</si>
  <si>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</si>
  <si>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</si>
  <si>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</si>
  <si>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</si>
  <si>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</si>
  <si>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</si>
  <si>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</si>
  <si>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</si>
  <si>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</si>
  <si>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</si>
  <si>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</si>
  <si>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</si>
  <si>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</si>
  <si>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</si>
  <si>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</si>
  <si>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</si>
  <si>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</si>
  <si>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</si>
  <si>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</si>
  <si>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</si>
  <si>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</si>
  <si>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</si>
  <si>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</si>
  <si>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</si>
  <si>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</si>
  <si>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</si>
  <si>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</si>
  <si>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</si>
  <si>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</si>
  <si>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</si>
  <si>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</si>
  <si>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</si>
  <si>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</si>
  <si>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</si>
  <si>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</si>
  <si>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</si>
  <si>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</si>
  <si>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</si>
  <si>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</si>
  <si>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</si>
  <si>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</si>
  <si>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</si>
  <si>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</si>
  <si>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</si>
  <si>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</si>
  <si>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</si>
  <si>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</si>
  <si>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</si>
  <si>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</si>
  <si>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</si>
  <si>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</si>
  <si>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</si>
  <si>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</si>
  <si>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</si>
  <si>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</si>
  <si>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</si>
  <si>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</si>
  <si>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</si>
  <si>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</si>
  <si>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</si>
  <si>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</si>
  <si>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</si>
  <si>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</si>
  <si>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</si>
  <si>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</si>
  <si>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</si>
  <si>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</si>
  <si>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</si>
  <si>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</si>
  <si>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</si>
  <si>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</si>
  <si>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</si>
  <si>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</si>
  <si>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</si>
  <si>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</si>
  <si>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</si>
  <si>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</si>
  <si>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</si>
  <si>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</si>
  <si>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</si>
  <si>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</si>
  <si>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</si>
  <si>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</si>
  <si>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</si>
  <si>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</si>
  <si>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</si>
  <si>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</si>
  <si>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</si>
  <si>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</si>
  <si>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</si>
  <si>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</si>
  <si>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</si>
  <si>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</si>
  <si>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</si>
  <si>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</si>
  <si>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</si>
  <si>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</si>
  <si>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</si>
  <si>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</si>
  <si>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</si>
  <si>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</si>
  <si>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</si>
  <si>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</si>
  <si>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</si>
  <si>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</si>
  <si>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</si>
  <si>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</si>
  <si>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</si>
  <si>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</si>
  <si>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</si>
  <si>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</si>
  <si>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</si>
  <si>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</si>
  <si>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</si>
  <si>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</si>
  <si>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</si>
  <si>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</si>
  <si>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</si>
  <si>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</si>
  <si>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</si>
  <si>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</si>
  <si>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</si>
  <si>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</si>
  <si>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</si>
  <si>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</si>
  <si>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</si>
  <si>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</si>
  <si>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</si>
  <si>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</si>
  <si>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</si>
  <si>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</si>
  <si>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</si>
  <si>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</si>
  <si>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</si>
  <si>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</si>
  <si>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</si>
  <si>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</si>
  <si>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</si>
  <si>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</si>
  <si>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</si>
  <si>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</si>
  <si>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</si>
  <si>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</si>
  <si>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</si>
  <si>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</si>
  <si>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</si>
  <si>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</si>
  <si>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</si>
  <si>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</si>
  <si>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</si>
  <si>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</si>
  <si>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</si>
  <si>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</si>
  <si>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</si>
  <si>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</si>
  <si>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</si>
  <si>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</si>
  <si>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</si>
  <si>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</si>
  <si>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</si>
  <si>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</si>
  <si>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</si>
  <si>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</si>
  <si>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</si>
  <si>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</si>
  <si>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</si>
  <si>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</si>
  <si>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</si>
  <si>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</si>
  <si>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</si>
  <si>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</si>
  <si>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</si>
  <si>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</si>
  <si>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</si>
  <si>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</si>
  <si>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</si>
  <si>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</si>
  <si>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</si>
  <si>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</si>
  <si>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</si>
  <si>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</si>
  <si>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</si>
  <si>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</si>
  <si>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</si>
  <si>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</si>
  <si>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</si>
  <si>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</si>
  <si>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</si>
  <si>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</si>
  <si>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</si>
  <si>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</si>
  <si>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</si>
  <si>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</si>
  <si>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</si>
  <si>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</si>
  <si>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</si>
  <si>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</si>
  <si>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</si>
  <si>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</si>
  <si>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</si>
  <si>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</si>
  <si>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</si>
  <si>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</si>
  <si>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</si>
  <si>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</si>
  <si>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</si>
  <si>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</si>
  <si>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</si>
  <si>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</si>
  <si>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</si>
  <si>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</si>
  <si>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</si>
  <si>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</si>
  <si>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</si>
  <si>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</si>
  <si>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</si>
  <si>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</si>
  <si>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</si>
  <si>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</si>
  <si>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</si>
  <si>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</si>
  <si>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</si>
  <si>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</si>
  <si>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</si>
  <si>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</si>
  <si>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</si>
  <si>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</si>
  <si>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</si>
  <si>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</si>
  <si>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</si>
  <si>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</si>
  <si>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</si>
  <si>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</si>
  <si>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</si>
  <si>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</si>
  <si>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</si>
  <si>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</si>
  <si>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</si>
  <si>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</si>
  <si>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</si>
  <si>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</si>
  <si>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</si>
  <si>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</si>
  <si>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</si>
  <si>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</si>
  <si>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</si>
  <si>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</si>
  <si>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</si>
  <si>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</si>
  <si>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</si>
  <si>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</si>
  <si>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</si>
  <si>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</si>
  <si>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</si>
  <si>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</si>
  <si>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</si>
  <si>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</si>
  <si>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</si>
  <si>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</si>
  <si>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</si>
  <si>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</si>
  <si>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</si>
  <si>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</si>
  <si>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</si>
  <si>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</si>
  <si>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</si>
  <si>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</si>
  <si>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</si>
  <si>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</si>
  <si>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</si>
  <si>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</si>
  <si>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</si>
  <si>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</si>
  <si>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</si>
  <si>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</si>
  <si>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</si>
  <si>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</si>
  <si>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</si>
  <si>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</si>
  <si>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</si>
  <si>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</si>
  <si>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</si>
  <si>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</si>
  <si>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</si>
  <si>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</si>
  <si>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</si>
  <si>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</si>
  <si>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</si>
  <si>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</si>
  <si>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</si>
  <si>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</si>
  <si>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</si>
  <si>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</si>
  <si>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</si>
  <si>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</si>
  <si>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</si>
  <si>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</si>
  <si>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</si>
  <si>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</si>
  <si>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</si>
  <si>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</si>
  <si>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</si>
  <si>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</si>
  <si>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</si>
  <si>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</si>
  <si>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</si>
  <si>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</si>
  <si>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</si>
  <si>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</si>
  <si>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</si>
  <si>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</si>
  <si>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</si>
  <si>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</si>
  <si>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</si>
  <si>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</si>
  <si>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</si>
  <si>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</si>
  <si>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</si>
  <si>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</si>
  <si>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</si>
  <si>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</si>
  <si>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</si>
  <si>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</si>
  <si>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</si>
  <si>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</si>
  <si>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</si>
  <si>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</si>
  <si>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</si>
  <si>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</si>
  <si>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</si>
  <si>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</si>
  <si>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</si>
  <si>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</si>
  <si>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</si>
  <si>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</si>
  <si>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</si>
  <si>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</si>
  <si>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</si>
  <si>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</si>
  <si>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</si>
  <si>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</si>
  <si>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</si>
  <si>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</si>
  <si>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</si>
  <si>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</si>
  <si>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</si>
  <si>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</si>
  <si>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</si>
  <si>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</si>
  <si>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</si>
  <si>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</si>
  <si>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</si>
  <si>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</si>
  <si>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</si>
  <si>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</si>
  <si>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</si>
  <si>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</si>
  <si>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</si>
  <si>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</si>
  <si>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</si>
  <si>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</si>
  <si>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</si>
  <si>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</si>
  <si>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</si>
  <si>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</si>
  <si>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</si>
  <si>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</si>
  <si>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</si>
  <si>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</si>
  <si>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</si>
  <si>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</si>
  <si>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</si>
  <si>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</si>
  <si>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</si>
  <si>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</si>
  <si>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</si>
  <si>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</si>
  <si>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</si>
  <si>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</si>
  <si>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</si>
  <si>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</si>
  <si>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</si>
  <si>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</si>
  <si>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</si>
  <si>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</si>
  <si>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</si>
  <si>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</si>
  <si>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</si>
  <si>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</si>
  <si>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</si>
  <si>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</si>
  <si>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</si>
  <si>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</si>
  <si>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</si>
  <si>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</si>
  <si>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</si>
  <si>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</si>
  <si>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</si>
  <si>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</si>
  <si>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</si>
  <si>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</si>
  <si>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</si>
  <si>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</si>
  <si>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</si>
  <si>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</si>
  <si>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</si>
  <si>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</si>
  <si>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</si>
  <si>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</si>
  <si>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</si>
  <si>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</si>
  <si>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</si>
  <si>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</si>
  <si>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</si>
  <si>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</si>
  <si>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</si>
  <si>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</si>
  <si>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</si>
  <si>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</si>
  <si>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</si>
  <si>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</si>
  <si>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</si>
  <si>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</si>
  <si>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</si>
  <si>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</si>
  <si>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</si>
  <si>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</si>
  <si>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</si>
  <si>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</si>
  <si>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</si>
  <si>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</si>
  <si>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</si>
  <si>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</si>
  <si>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</si>
  <si>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</si>
  <si>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</si>
  <si>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</si>
  <si>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</si>
  <si>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</si>
  <si>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</si>
  <si>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</si>
  <si>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</si>
  <si>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</si>
  <si>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</si>
  <si>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</si>
  <si>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</si>
  <si>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</si>
  <si>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</si>
  <si>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</si>
  <si>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</si>
  <si>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</si>
  <si>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</si>
  <si>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</si>
  <si>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</si>
  <si>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</si>
  <si>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</si>
  <si>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</si>
  <si>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</si>
  <si>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</si>
  <si>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</si>
  <si>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</si>
  <si>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</si>
  <si>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</si>
  <si>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</si>
  <si>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</si>
  <si>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</si>
  <si>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</si>
  <si>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</si>
  <si>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</si>
  <si>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</si>
  <si>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</si>
  <si>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</si>
  <si>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</si>
  <si>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</si>
  <si>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</si>
  <si>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</si>
  <si>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</si>
  <si>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</si>
  <si>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</si>
  <si>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</si>
  <si>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</si>
  <si>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</si>
  <si>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</si>
  <si>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</si>
  <si>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</si>
  <si>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</si>
  <si>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</si>
  <si>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</si>
  <si>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</si>
  <si>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</si>
  <si>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</si>
  <si>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</si>
  <si>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</si>
  <si>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</si>
  <si>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</si>
  <si>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</si>
  <si>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</si>
  <si>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</si>
  <si>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</si>
  <si>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</si>
  <si>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</si>
  <si>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</si>
  <si>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</si>
  <si>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</si>
  <si>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</si>
  <si>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</si>
  <si>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</si>
  <si>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</si>
  <si>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</si>
  <si>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</si>
  <si>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</si>
  <si>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</si>
  <si>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</si>
  <si>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</si>
  <si>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</si>
  <si>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</si>
  <si>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</si>
  <si>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</si>
  <si>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</si>
  <si>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</si>
  <si>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</si>
  <si>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</si>
  <si>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</si>
  <si>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</si>
  <si>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</si>
  <si>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</si>
  <si>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</si>
  <si>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</si>
  <si>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</si>
  <si>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</si>
  <si>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</si>
  <si>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</si>
  <si>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</si>
  <si>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</si>
  <si>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</si>
  <si>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</si>
  <si>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</si>
  <si>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</si>
  <si>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</si>
  <si>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</si>
  <si>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</si>
  <si>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</si>
  <si>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</si>
  <si>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</si>
  <si>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</si>
  <si>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</si>
  <si>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</si>
  <si>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</si>
  <si>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</si>
  <si>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</si>
  <si>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</si>
  <si>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</si>
  <si>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</si>
  <si>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</si>
  <si>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</si>
  <si>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</si>
  <si>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</si>
  <si>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</si>
  <si>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</si>
  <si>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</si>
  <si>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</si>
  <si>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</si>
  <si>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</si>
  <si>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</si>
  <si>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</si>
  <si>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</si>
  <si>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</si>
  <si>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</si>
  <si>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</si>
  <si>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</si>
  <si>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</si>
  <si>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</si>
  <si>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</si>
  <si>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</si>
  <si>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</si>
  <si>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</si>
  <si>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</si>
  <si>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</si>
  <si>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</si>
  <si>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</si>
  <si>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</si>
  <si>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</si>
  <si>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</si>
  <si>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</si>
  <si>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</si>
  <si>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</si>
  <si>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</si>
  <si>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</si>
  <si>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</si>
  <si>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</si>
  <si>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</si>
  <si>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</si>
  <si>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</si>
  <si>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</si>
  <si>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</si>
  <si>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</si>
  <si>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</si>
  <si>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</si>
  <si>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</si>
  <si>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</si>
  <si>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</si>
  <si>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</si>
  <si>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</si>
  <si>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</si>
  <si>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</si>
  <si>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</si>
  <si>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</si>
  <si>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</si>
  <si>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</si>
  <si>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</si>
  <si>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</si>
  <si>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</si>
  <si>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</si>
  <si>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</si>
  <si>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</si>
  <si>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</si>
  <si>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</si>
  <si>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</si>
  <si>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</si>
  <si>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</si>
  <si>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</si>
  <si>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</si>
  <si>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</si>
  <si>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</si>
  <si>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</si>
  <si>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</si>
  <si>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</si>
  <si>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</si>
  <si>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</si>
  <si>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</si>
  <si>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</si>
  <si>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</si>
  <si>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</si>
  <si>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</si>
  <si>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</si>
  <si>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</si>
  <si>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</si>
  <si>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</si>
  <si>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</si>
  <si>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</si>
  <si>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</si>
  <si>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</si>
  <si>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</si>
  <si>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</si>
  <si>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</si>
  <si>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</si>
  <si>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</si>
  <si>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</si>
  <si>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</si>
  <si>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</si>
  <si>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</si>
  <si>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</si>
  <si>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</si>
  <si>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</si>
  <si>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</si>
  <si>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</si>
  <si>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</si>
  <si>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</si>
  <si>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</si>
  <si>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</si>
  <si>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</si>
  <si>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</si>
  <si>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</si>
  <si>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</si>
  <si>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</si>
  <si>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</si>
  <si>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</si>
  <si>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</si>
  <si>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</si>
  <si>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</si>
  <si>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</si>
  <si>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</si>
  <si>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</si>
  <si>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</si>
  <si>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</si>
  <si>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</si>
  <si>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</si>
  <si>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</si>
  <si>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</si>
  <si>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</si>
  <si>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</si>
  <si>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</si>
  <si>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</si>
  <si>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</si>
  <si>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</si>
  <si>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</si>
  <si>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</si>
  <si>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</si>
  <si>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</si>
  <si>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</si>
  <si>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</si>
  <si>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</si>
  <si>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</si>
  <si>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</si>
  <si>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</si>
  <si>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</si>
  <si>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</si>
  <si>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</si>
  <si>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</si>
  <si>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</si>
  <si>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</si>
  <si>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</si>
  <si>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</si>
  <si>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</si>
  <si>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</si>
  <si>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</si>
  <si>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</si>
  <si>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</si>
  <si>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</si>
  <si>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</si>
  <si>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</si>
  <si>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</si>
  <si>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</si>
  <si>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</si>
  <si>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</si>
  <si>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</si>
  <si>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</si>
  <si>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</si>
  <si>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</si>
  <si>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</si>
  <si>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</si>
  <si>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</si>
  <si>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</si>
  <si>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</si>
  <si>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</si>
  <si>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</si>
  <si>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</si>
  <si>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</si>
  <si>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</si>
  <si>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</si>
  <si>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</si>
  <si>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</si>
  <si>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</si>
  <si>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</si>
  <si>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</si>
  <si>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</si>
  <si>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</si>
  <si>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</si>
  <si>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</si>
  <si>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</si>
  <si>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</si>
  <si>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</si>
  <si>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</si>
  <si>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</si>
  <si>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</si>
  <si>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</si>
  <si>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</si>
  <si>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</si>
  <si>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</si>
  <si>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</si>
  <si>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</si>
  <si>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</si>
  <si>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</si>
  <si>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</si>
  <si>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</si>
  <si>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</si>
  <si>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</si>
  <si>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</si>
  <si>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</si>
  <si>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</si>
  <si>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</si>
  <si>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</si>
  <si>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</si>
  <si>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</si>
  <si>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</si>
  <si>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</si>
  <si>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</si>
  <si>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</si>
  <si>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</si>
  <si>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</si>
  <si>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</si>
  <si>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</si>
  <si>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</si>
  <si>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</si>
  <si>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</si>
  <si>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</si>
  <si>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</si>
  <si>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</si>
  <si>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</si>
  <si>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</si>
  <si>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</si>
  <si>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</si>
  <si>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</si>
  <si>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</si>
  <si>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</si>
  <si>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</si>
  <si>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</si>
  <si>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</si>
  <si>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</si>
  <si>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</si>
  <si>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</si>
  <si>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</si>
  <si>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</si>
  <si>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</si>
  <si>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</si>
  <si>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</si>
  <si>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</si>
  <si>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</si>
  <si>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</si>
  <si>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</si>
  <si>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</si>
  <si>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</si>
  <si>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</si>
  <si>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</si>
  <si>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</si>
  <si>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</si>
  <si>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</si>
  <si>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</si>
  <si>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</si>
  <si>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</si>
  <si>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</si>
  <si>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</si>
  <si>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</si>
  <si>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</si>
  <si>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</si>
  <si>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</si>
  <si>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</si>
  <si>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</si>
  <si>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</si>
  <si>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</si>
  <si>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</si>
  <si>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</si>
  <si>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</si>
  <si>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</si>
  <si>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</si>
  <si>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</si>
  <si>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</si>
  <si>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</si>
  <si>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</si>
  <si>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</si>
  <si>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</si>
  <si>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</si>
  <si>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</si>
  <si>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</si>
  <si>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</si>
  <si>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</si>
  <si>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</si>
  <si>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</si>
  <si>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</si>
  <si>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</si>
  <si>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</si>
  <si>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</si>
  <si>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</si>
  <si>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</si>
  <si>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</si>
  <si>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</si>
  <si>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</si>
  <si>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</si>
  <si>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</si>
  <si>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</si>
  <si>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</si>
  <si>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</si>
  <si>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</si>
  <si>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</si>
  <si>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</si>
  <si>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</si>
  <si>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</si>
  <si>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</si>
  <si>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</si>
  <si>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</si>
  <si>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</si>
  <si>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</si>
  <si>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</si>
  <si>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</si>
  <si>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</si>
  <si>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</si>
  <si>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</si>
  <si>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</si>
  <si>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</si>
  <si>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</si>
  <si>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</si>
  <si>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</si>
  <si>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</si>
  <si>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</si>
  <si>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</si>
  <si>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</si>
  <si>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</si>
  <si>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</si>
  <si>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</si>
  <si>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</si>
  <si>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</si>
  <si>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</si>
  <si>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</si>
  <si>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</si>
  <si>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</si>
  <si>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</si>
  <si>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</si>
  <si>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</si>
  <si>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</si>
  <si>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</si>
  <si>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</si>
  <si>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</si>
  <si>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</si>
  <si>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</si>
  <si>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</si>
  <si>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</si>
  <si>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</si>
  <si>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</si>
  <si>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</si>
  <si>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</si>
  <si>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</si>
  <si>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</si>
  <si>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</si>
  <si>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</si>
  <si>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</si>
  <si>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</si>
  <si>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</si>
  <si>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</si>
  <si>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</si>
  <si>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</si>
  <si>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</si>
  <si>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</si>
  <si>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</si>
  <si>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</si>
  <si>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</si>
  <si>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</si>
  <si>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</si>
  <si>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</si>
  <si>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</si>
  <si>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</si>
  <si>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</si>
  <si>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</si>
  <si>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</si>
  <si>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</si>
  <si>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</si>
  <si>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</si>
  <si>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</si>
  <si>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</si>
  <si>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</si>
  <si>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</si>
  <si>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</si>
  <si>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</si>
  <si>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</si>
  <si>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</si>
  <si>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</si>
  <si>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</si>
  <si>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</si>
  <si>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</si>
  <si>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</si>
  <si>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</si>
  <si>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</si>
  <si>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</si>
  <si>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</si>
  <si>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</si>
  <si>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</si>
  <si>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</si>
  <si>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</si>
  <si>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</si>
  <si>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</si>
  <si>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</si>
  <si>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</si>
  <si>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</si>
  <si>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</si>
  <si>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</si>
  <si>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</si>
  <si>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</si>
  <si>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</si>
  <si>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</si>
  <si>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</si>
  <si>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</si>
  <si>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</si>
  <si>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</si>
  <si>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</si>
  <si>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</si>
  <si>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</si>
  <si>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</si>
  <si>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</si>
  <si>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</si>
  <si>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</si>
  <si>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</si>
  <si>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</si>
  <si>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</si>
  <si>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</si>
  <si>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</si>
  <si>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</si>
  <si>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</si>
  <si>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</si>
  <si>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</si>
  <si>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</si>
  <si>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</si>
  <si>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</si>
  <si>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</si>
  <si>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</si>
  <si>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</si>
  <si>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</si>
  <si>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</si>
  <si>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</si>
  <si>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</si>
  <si>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</si>
  <si>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</si>
  <si>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</si>
  <si>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</si>
  <si>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</si>
  <si>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</si>
  <si>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</si>
  <si>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</si>
  <si>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</si>
  <si>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</si>
  <si>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</si>
  <si>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</si>
  <si>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</si>
  <si>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</si>
  <si>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</si>
  <si>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</si>
  <si>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</si>
  <si>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</si>
  <si>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</si>
  <si>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</si>
  <si>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</si>
  <si>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</si>
  <si>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</si>
  <si>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</si>
  <si>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</si>
  <si>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</si>
  <si>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</si>
  <si>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</si>
  <si>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</si>
  <si>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</si>
  <si>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</si>
  <si>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</si>
  <si>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</si>
  <si>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</si>
  <si>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</si>
  <si>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</si>
  <si>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</si>
  <si>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</si>
  <si>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</si>
  <si>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</si>
  <si>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</si>
  <si>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</si>
  <si>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</si>
  <si>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</si>
  <si>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</si>
  <si>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</si>
  <si>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</si>
  <si>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</si>
  <si>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</si>
  <si>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</si>
  <si>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</si>
  <si>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</si>
  <si>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</si>
  <si>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</si>
  <si>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</si>
  <si>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</si>
  <si>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</si>
  <si>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</si>
  <si>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</si>
  <si>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</si>
  <si>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</si>
  <si>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</si>
  <si>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</si>
  <si>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</si>
  <si>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</si>
  <si>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</si>
  <si>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</si>
  <si>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</si>
  <si>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</si>
  <si>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</si>
  <si>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</si>
  <si>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</si>
  <si>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</si>
  <si>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</si>
  <si>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</si>
  <si>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</si>
  <si>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</si>
  <si>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</si>
  <si>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</si>
  <si>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</si>
  <si>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</si>
  <si>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</si>
  <si>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</si>
  <si>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</si>
  <si>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</si>
  <si>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</si>
  <si>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</si>
  <si>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</si>
  <si>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</si>
  <si>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</si>
  <si>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</si>
  <si>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</si>
  <si>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</si>
  <si>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</si>
  <si>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</si>
  <si>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</si>
  <si>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</si>
  <si>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</si>
  <si>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</si>
  <si>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</si>
  <si>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</si>
  <si>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</si>
  <si>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</si>
  <si>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</si>
  <si>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</si>
  <si>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</si>
  <si>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</si>
  <si>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</si>
  <si>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</si>
  <si>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</si>
  <si>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</si>
  <si>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</si>
  <si>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</si>
  <si>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</si>
  <si>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</si>
  <si>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</si>
  <si>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</si>
  <si>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</si>
  <si>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</si>
  <si>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</si>
  <si>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</si>
  <si>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</si>
  <si>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</si>
  <si>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</si>
  <si>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</si>
  <si>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</si>
  <si>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</si>
  <si>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</si>
  <si>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</si>
  <si>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</si>
  <si>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</si>
  <si>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</si>
  <si>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</si>
  <si>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</si>
  <si>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</si>
  <si>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</si>
  <si>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</si>
  <si>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</si>
  <si>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</si>
  <si>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</si>
  <si>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</si>
  <si>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</si>
  <si>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</si>
  <si>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</si>
  <si>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</si>
  <si>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</si>
  <si>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</si>
  <si>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</si>
  <si>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</si>
  <si>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</si>
  <si>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</si>
  <si>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</si>
  <si>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</si>
  <si>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</si>
  <si>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</si>
  <si>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</si>
  <si>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</si>
  <si>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</si>
  <si>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</si>
  <si>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</si>
  <si>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</si>
  <si>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</si>
  <si>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</si>
  <si>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</si>
  <si>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</si>
  <si>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</si>
  <si>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</si>
  <si>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</si>
  <si>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</si>
  <si>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</si>
  <si>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</si>
  <si>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</si>
  <si>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</si>
  <si>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</si>
  <si>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</si>
  <si>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</si>
  <si>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</si>
  <si>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</si>
  <si>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</si>
  <si>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</si>
  <si>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</si>
  <si>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</si>
  <si>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</si>
  <si>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</si>
  <si>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</si>
  <si>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</si>
  <si>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</si>
  <si>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</si>
  <si>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</si>
  <si>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</si>
  <si>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</si>
  <si>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</si>
  <si>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</si>
  <si>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</si>
  <si>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</si>
  <si>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</si>
  <si>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</si>
  <si>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</si>
  <si>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</si>
  <si>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</si>
  <si>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</si>
  <si>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</si>
  <si>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</si>
  <si>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</si>
  <si>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</si>
  <si>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</si>
  <si>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</si>
  <si>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</si>
  <si>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</si>
  <si>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</si>
  <si>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</si>
  <si>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</si>
  <si>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</si>
  <si>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</si>
  <si>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</si>
  <si>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</si>
  <si>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</si>
  <si>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</si>
  <si>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</si>
  <si>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</si>
  <si>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</si>
  <si>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</si>
  <si>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</si>
  <si>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</si>
  <si>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</si>
  <si>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</si>
  <si>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</si>
  <si>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</si>
  <si>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</si>
  <si>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</si>
  <si>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</si>
  <si>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</si>
  <si>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</si>
  <si>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</si>
  <si>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</si>
  <si>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</si>
  <si>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</si>
  <si>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</si>
  <si>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</si>
  <si>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</si>
  <si>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</si>
  <si>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</si>
  <si>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</si>
  <si>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</si>
  <si>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</si>
  <si>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</si>
  <si>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</si>
  <si>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</si>
  <si>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</si>
  <si>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</si>
  <si>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</si>
  <si>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</si>
  <si>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</si>
  <si>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</si>
  <si>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</si>
  <si>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</si>
  <si>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</si>
  <si>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</si>
  <si>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</si>
  <si>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</si>
  <si>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</si>
  <si>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</si>
  <si>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</si>
  <si>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</si>
  <si>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</si>
  <si>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</si>
  <si>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</si>
  <si>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</si>
  <si>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</si>
  <si>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</si>
  <si>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</si>
  <si>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</si>
  <si>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</si>
  <si>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</si>
  <si>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</si>
  <si>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</si>
  <si>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</si>
  <si>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</si>
  <si>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</si>
  <si>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</si>
  <si>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</si>
  <si>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</si>
  <si>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</si>
  <si>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</si>
  <si>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</si>
  <si>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</si>
  <si>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</si>
  <si>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</si>
  <si>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</si>
  <si>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</si>
  <si>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</si>
  <si>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</si>
  <si>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</si>
  <si>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</si>
  <si>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</si>
  <si>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</si>
  <si>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</si>
  <si>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</si>
  <si>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</si>
  <si>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</si>
  <si>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</si>
  <si>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</si>
  <si>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</si>
  <si>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</si>
  <si>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</si>
  <si>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</si>
  <si>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</si>
  <si>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</si>
  <si>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</si>
  <si>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</si>
  <si>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</si>
  <si>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</si>
  <si>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</si>
  <si>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</si>
  <si>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</si>
  <si>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</si>
  <si>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</si>
  <si>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</si>
  <si>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</si>
  <si>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</si>
  <si>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</si>
  <si>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</si>
  <si>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</si>
  <si>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</si>
  <si>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</si>
  <si>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</si>
  <si>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</si>
  <si>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</si>
  <si>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</si>
  <si>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</si>
  <si>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</si>
  <si>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</si>
  <si>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</si>
  <si>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</si>
  <si>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</si>
  <si>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</si>
  <si>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</si>
  <si>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</si>
  <si>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</si>
  <si>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</si>
  <si>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</si>
  <si>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</si>
  <si>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</si>
  <si>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</si>
  <si>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</si>
  <si>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</si>
  <si>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</si>
  <si>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</si>
  <si>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</si>
  <si>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</si>
  <si>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</si>
  <si>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</si>
  <si>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</si>
  <si>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</si>
  <si>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</si>
  <si>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</si>
  <si>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</si>
  <si>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</si>
  <si>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</si>
  <si>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</si>
  <si>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</si>
  <si>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</si>
  <si>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</si>
  <si>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</si>
  <si>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</si>
  <si>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</si>
  <si>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</si>
  <si>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</si>
  <si>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</si>
  <si>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</si>
  <si>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</si>
  <si>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</si>
  <si>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</si>
  <si>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</si>
  <si>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</si>
  <si>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</si>
  <si>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</si>
  <si>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</si>
  <si>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</si>
  <si>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</si>
  <si>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</si>
  <si>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</si>
  <si>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</si>
  <si>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</si>
  <si>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</si>
  <si>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</si>
  <si>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</si>
  <si>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</si>
  <si>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</si>
  <si>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</si>
  <si>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</si>
  <si>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</si>
  <si>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</si>
  <si>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</si>
  <si>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</si>
  <si>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</si>
  <si>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</si>
  <si>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</si>
  <si>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</si>
  <si>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</si>
  <si>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</si>
  <si>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</si>
  <si>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</si>
  <si>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</si>
  <si>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</si>
  <si>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</si>
  <si>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</si>
  <si>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</si>
  <si>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</si>
  <si>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</si>
  <si>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</si>
  <si>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</si>
  <si>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</si>
  <si>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</si>
  <si>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</si>
  <si>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</si>
  <si>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</si>
  <si>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</si>
  <si>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</si>
  <si>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</si>
  <si>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</si>
  <si>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</si>
  <si>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</si>
  <si>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</si>
  <si>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</si>
  <si>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</si>
  <si>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</si>
  <si>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</si>
  <si>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</si>
  <si>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</si>
  <si>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</si>
  <si>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</si>
  <si>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</si>
  <si>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</si>
  <si>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</si>
  <si>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</si>
  <si>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</si>
  <si>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</si>
  <si>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</si>
  <si>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</si>
  <si>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</si>
  <si>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</si>
  <si>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</si>
  <si>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</si>
  <si>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</si>
  <si>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</si>
  <si>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</si>
  <si>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</si>
  <si>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</si>
  <si>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</si>
  <si>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</si>
  <si>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</si>
  <si>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</si>
  <si>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</si>
  <si>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</si>
  <si>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</si>
  <si>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</si>
  <si>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</si>
  <si>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</si>
  <si>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</si>
  <si>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</si>
  <si>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</si>
  <si>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</si>
  <si>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</si>
  <si>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</si>
  <si>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</si>
  <si>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</si>
  <si>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</si>
  <si>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</si>
  <si>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</si>
  <si>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</si>
  <si>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</si>
  <si>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</si>
  <si>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</si>
  <si>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</si>
  <si>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</si>
  <si>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</si>
  <si>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</si>
  <si>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</si>
  <si>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</si>
  <si>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</si>
  <si>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</si>
  <si>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</si>
  <si>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</si>
  <si>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</si>
  <si>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</si>
  <si>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</si>
  <si>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</si>
  <si>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</si>
  <si>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</si>
  <si>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</si>
  <si>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</si>
  <si>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</si>
  <si>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</si>
  <si>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</si>
  <si>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</si>
  <si>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</si>
  <si>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</si>
  <si>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</si>
  <si>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</si>
  <si>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</si>
  <si>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</si>
  <si>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</si>
  <si>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</si>
  <si>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</si>
  <si>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</si>
  <si>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</si>
  <si>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</si>
  <si>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</si>
  <si>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</si>
  <si>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</si>
  <si>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</si>
  <si>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</si>
  <si>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</si>
  <si>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</si>
  <si>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</si>
  <si>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</si>
  <si>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</si>
  <si>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</si>
  <si>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</si>
  <si>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</si>
  <si>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</si>
  <si>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</si>
  <si>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</si>
  <si>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</si>
  <si>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</si>
  <si>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</si>
  <si>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</si>
  <si>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</si>
  <si>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</si>
  <si>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</si>
  <si>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</si>
  <si>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</si>
  <si>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</si>
  <si>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</si>
  <si>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</si>
  <si>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</si>
  <si>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</si>
  <si>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</si>
  <si>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</si>
  <si>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</si>
  <si>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</si>
  <si>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</si>
  <si>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</si>
  <si>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</si>
  <si>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</si>
  <si>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</si>
  <si>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</si>
  <si>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</si>
  <si>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</si>
  <si>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</si>
  <si>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</si>
  <si>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</si>
  <si>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</si>
  <si>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</si>
  <si>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</si>
  <si>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</si>
  <si>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</si>
  <si>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</si>
  <si>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</si>
  <si>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</si>
  <si>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</si>
  <si>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</si>
  <si>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</si>
  <si>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</si>
  <si>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</si>
  <si>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</si>
  <si>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</si>
  <si>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</si>
  <si>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</si>
  <si>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</si>
  <si>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</si>
  <si>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</si>
  <si>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</si>
  <si>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</si>
  <si>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</si>
  <si>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</si>
  <si>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</si>
  <si>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</si>
  <si>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</si>
  <si>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</si>
  <si>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</si>
  <si>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</si>
  <si>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</si>
  <si>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</si>
  <si>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</si>
  <si>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</si>
  <si>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</si>
  <si>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</si>
  <si>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</si>
  <si>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</si>
  <si>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</si>
  <si>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</si>
  <si>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</si>
  <si>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</si>
  <si>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</si>
  <si>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</si>
  <si>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</si>
  <si>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</si>
  <si>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</si>
  <si>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</si>
  <si>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</si>
  <si>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</si>
  <si>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</si>
  <si>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</si>
  <si>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</si>
  <si>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</si>
  <si>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</si>
  <si>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</si>
  <si>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</si>
  <si>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</si>
  <si>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</si>
  <si>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</si>
  <si>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</si>
  <si>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</si>
  <si>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</si>
  <si>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</si>
  <si>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</si>
  <si>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</si>
  <si>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</si>
  <si>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</si>
  <si>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</si>
  <si>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</si>
  <si>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</si>
  <si>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</si>
  <si>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</si>
  <si>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</si>
  <si>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</si>
  <si>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</si>
  <si>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</si>
  <si>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</si>
  <si>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</si>
  <si>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</si>
  <si>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</si>
  <si>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</si>
  <si>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</si>
  <si>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</si>
  <si>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</si>
  <si>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</si>
  <si>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</si>
  <si>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</si>
  <si>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</si>
  <si>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</si>
  <si>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</si>
  <si>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</si>
  <si>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</si>
  <si>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</si>
  <si>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</si>
  <si>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</si>
  <si>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</si>
  <si>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</si>
  <si>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</si>
  <si>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</si>
  <si>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</si>
  <si>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</si>
  <si>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</si>
  <si>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</si>
  <si>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</si>
  <si>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</si>
  <si>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</si>
  <si>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</si>
  <si>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</si>
  <si>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</si>
  <si>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</si>
  <si>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</si>
  <si>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</si>
  <si>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</si>
  <si>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</si>
  <si>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</si>
  <si>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</si>
  <si>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</si>
  <si>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</si>
  <si>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</si>
  <si>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</si>
  <si>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</si>
  <si>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</si>
  <si>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</si>
  <si>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</si>
  <si>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</si>
  <si>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</si>
  <si>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</si>
  <si>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</si>
  <si>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</si>
  <si>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</si>
  <si>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</si>
  <si>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</si>
  <si>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</si>
  <si>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</si>
  <si>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</si>
  <si>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</si>
  <si>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</si>
  <si>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</si>
  <si>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</si>
  <si>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</si>
  <si>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</si>
  <si>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</si>
  <si>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</si>
  <si>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</si>
  <si>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</si>
  <si>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</si>
  <si>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</si>
  <si>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</si>
  <si>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</si>
  <si>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</si>
  <si>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</si>
  <si>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</si>
  <si>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</si>
  <si>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</si>
  <si>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</si>
  <si>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</si>
  <si>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</si>
  <si>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</si>
  <si>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</si>
  <si>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</si>
  <si>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</si>
  <si>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</si>
  <si>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</si>
  <si>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</si>
  <si>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</si>
  <si>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</si>
  <si>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</si>
  <si>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</si>
  <si>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</si>
  <si>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</si>
  <si>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</si>
  <si>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</si>
  <si>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</si>
  <si>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</si>
  <si>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</si>
  <si>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</si>
  <si>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</si>
  <si>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</si>
  <si>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</si>
  <si>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</si>
  <si>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</si>
  <si>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</si>
  <si>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</si>
  <si>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</si>
  <si>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</si>
  <si>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</si>
  <si>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</si>
  <si>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</si>
  <si>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</si>
  <si>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</si>
  <si>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</si>
  <si>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</si>
  <si>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</si>
  <si>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</si>
  <si>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</si>
  <si>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</si>
  <si>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</si>
  <si>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</si>
  <si>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</si>
  <si>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</si>
  <si>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</si>
  <si>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</si>
  <si>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</si>
  <si>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</si>
  <si>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</si>
  <si>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</si>
  <si>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</si>
  <si>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</si>
  <si>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</si>
  <si>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</si>
  <si>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</si>
  <si>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</si>
  <si>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</si>
  <si>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</si>
  <si>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</si>
  <si>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</si>
  <si>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</si>
  <si>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</si>
  <si>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</si>
  <si>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</si>
  <si>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</si>
  <si>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</si>
  <si>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</si>
  <si>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</si>
  <si>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</si>
  <si>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</si>
  <si>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</si>
  <si>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</si>
  <si>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</si>
  <si>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</si>
  <si>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</si>
  <si>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</si>
  <si>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</si>
  <si>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</si>
  <si>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</si>
  <si>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</si>
  <si>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</si>
  <si>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</si>
  <si>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</si>
  <si>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</si>
  <si>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</si>
  <si>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</si>
  <si>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</si>
  <si>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</si>
  <si>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</si>
  <si>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</si>
  <si>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</si>
  <si>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</si>
  <si>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</si>
  <si>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</si>
  <si>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</si>
  <si>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</si>
  <si>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</si>
  <si>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</si>
  <si>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</si>
  <si>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</si>
  <si>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</si>
  <si>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</si>
  <si>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</si>
  <si>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</si>
  <si>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</si>
  <si>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</si>
  <si>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</si>
  <si>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</si>
  <si>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</si>
  <si>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</si>
  <si>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</si>
  <si>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</si>
  <si>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</si>
  <si>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</si>
  <si>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</si>
  <si>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</si>
  <si>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</si>
  <si>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</si>
  <si>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</si>
  <si>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</si>
  <si>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</si>
  <si>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</si>
  <si>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</si>
  <si>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</si>
  <si>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</si>
  <si>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</si>
  <si>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</si>
  <si>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</si>
  <si>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</si>
  <si>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</si>
  <si>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</si>
  <si>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</si>
  <si>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</si>
  <si>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</si>
  <si>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</si>
  <si>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</si>
  <si>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</si>
  <si>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</si>
  <si>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</si>
  <si>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</si>
  <si>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</si>
  <si>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</si>
  <si>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</si>
  <si>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</si>
  <si>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</si>
  <si>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</si>
  <si>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</si>
  <si>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</si>
  <si>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</si>
  <si>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</si>
  <si>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</si>
  <si>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</si>
  <si>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</si>
  <si>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</si>
  <si>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</si>
  <si>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</si>
  <si>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</si>
  <si>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</si>
  <si>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</si>
  <si>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</si>
  <si>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</si>
  <si>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</si>
  <si>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</si>
  <si>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</si>
  <si>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</si>
  <si>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</si>
  <si>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</si>
  <si>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</si>
  <si>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</si>
  <si>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</si>
  <si>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</si>
  <si>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</si>
  <si>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</si>
  <si>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</si>
  <si>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</si>
  <si>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</si>
  <si>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</si>
  <si>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</si>
  <si>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</si>
  <si>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</si>
  <si>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</si>
  <si>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</si>
  <si>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</si>
  <si>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</si>
  <si>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</si>
  <si>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</si>
  <si>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</si>
  <si>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</si>
  <si>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</si>
  <si>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</si>
  <si>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</si>
  <si>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</si>
  <si>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</si>
  <si>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</si>
  <si>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</si>
  <si>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</si>
  <si>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</si>
  <si>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</si>
  <si>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</si>
  <si>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</si>
  <si>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</si>
  <si>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</si>
  <si>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</si>
  <si>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</si>
  <si>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</si>
  <si>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</si>
  <si>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</si>
  <si>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</si>
  <si>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</si>
  <si>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</si>
  <si>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</si>
  <si>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</si>
  <si>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</si>
  <si>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</si>
  <si>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</si>
  <si>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</si>
  <si>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</si>
  <si>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</si>
  <si>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</si>
  <si>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</si>
  <si>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</si>
  <si>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</si>
  <si>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</si>
  <si>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</si>
  <si>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</si>
  <si>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</si>
  <si>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</si>
  <si>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</si>
  <si>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</si>
  <si>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</si>
  <si>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</si>
  <si>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</si>
  <si>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</si>
  <si>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</si>
  <si>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</si>
  <si>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</si>
  <si>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</si>
  <si>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</si>
  <si>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</si>
  <si>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</si>
  <si>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</si>
  <si>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</si>
  <si>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</si>
  <si>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</si>
  <si>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</si>
  <si>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</si>
  <si>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</si>
  <si>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</si>
  <si>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</si>
  <si>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</si>
  <si>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</si>
  <si>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</si>
  <si>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</si>
  <si>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</si>
  <si>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</si>
  <si>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</si>
  <si>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</si>
  <si>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</si>
  <si>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</si>
  <si>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</si>
  <si>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</si>
  <si>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</si>
  <si>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</si>
  <si>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</si>
  <si>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</si>
  <si>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</si>
  <si>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</si>
  <si>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</si>
  <si>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</si>
  <si>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</si>
  <si>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</si>
  <si>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</si>
  <si>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</si>
  <si>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</si>
  <si>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</si>
  <si>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</si>
  <si>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</si>
  <si>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</si>
  <si>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</si>
  <si>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</si>
  <si>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</si>
  <si>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</si>
  <si>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</si>
  <si>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</si>
  <si>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</si>
  <si>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</si>
  <si>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</si>
  <si>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</si>
  <si>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</si>
  <si>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</si>
  <si>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</si>
  <si>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</si>
  <si>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</si>
  <si>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</si>
  <si>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</si>
  <si>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</si>
  <si>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</si>
  <si>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</si>
  <si>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</si>
  <si>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</si>
  <si>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</si>
  <si>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</si>
  <si>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</si>
  <si>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</si>
  <si>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</si>
  <si>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</si>
  <si>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</si>
  <si>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</si>
  <si>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</si>
  <si>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</si>
  <si>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</si>
  <si>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</si>
  <si>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</si>
  <si>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</si>
  <si>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</si>
  <si>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</si>
  <si>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</si>
  <si>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</si>
  <si>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</si>
  <si>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</si>
  <si>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</si>
  <si>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</si>
  <si>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</si>
  <si>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</si>
  <si>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</si>
  <si>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</si>
  <si>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</si>
  <si>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</si>
  <si>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</si>
  <si>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</si>
  <si>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</si>
  <si>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</si>
  <si>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</si>
  <si>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</si>
  <si>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</si>
  <si>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</si>
  <si>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</si>
  <si>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</si>
  <si>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</si>
  <si>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</si>
  <si>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</si>
  <si>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</si>
  <si>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</si>
  <si>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</si>
  <si>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</si>
  <si>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</si>
  <si>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</si>
  <si>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</si>
  <si>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</si>
  <si>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</si>
  <si>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</si>
  <si>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</si>
  <si>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</si>
  <si>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</si>
  <si>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</si>
  <si>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</si>
  <si>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</si>
  <si>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</si>
  <si>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</si>
  <si>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</si>
  <si>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</si>
  <si>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</si>
  <si>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</si>
  <si>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</si>
  <si>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</si>
  <si>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</si>
  <si>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</si>
  <si>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</si>
  <si>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</si>
  <si>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</si>
  <si>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</si>
  <si>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</si>
  <si>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</si>
  <si>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</si>
  <si>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</si>
  <si>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</si>
  <si>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</si>
  <si>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</si>
  <si>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</si>
  <si>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</si>
  <si>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</si>
  <si>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</si>
  <si>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</si>
  <si>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</si>
  <si>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</si>
  <si>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</si>
  <si>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</si>
  <si>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</si>
  <si>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</si>
  <si>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</si>
  <si>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</si>
  <si>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</si>
  <si>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</si>
  <si>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</si>
  <si>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</si>
  <si>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</si>
  <si>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</si>
  <si>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</si>
  <si>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</si>
  <si>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</si>
  <si>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</si>
  <si>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</si>
  <si>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</si>
  <si>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</si>
  <si>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</si>
  <si>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</si>
  <si>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</si>
  <si>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</si>
  <si>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</si>
  <si>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</si>
  <si>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</si>
  <si>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</si>
  <si>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</si>
  <si>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</si>
  <si>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</si>
  <si>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</si>
  <si>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</si>
  <si>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</si>
  <si>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</si>
  <si>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</si>
  <si>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</si>
  <si>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</si>
  <si>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</si>
  <si>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</si>
  <si>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</si>
  <si>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</si>
  <si>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</si>
  <si>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</si>
  <si>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</si>
  <si>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</si>
  <si>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</si>
  <si>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</si>
  <si>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</si>
  <si>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</si>
  <si>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</si>
  <si>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</si>
  <si>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</si>
  <si>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</si>
  <si>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</si>
  <si>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</si>
  <si>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</si>
  <si>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</si>
  <si>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</si>
  <si>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</si>
  <si>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</si>
  <si>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</si>
  <si>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</si>
  <si>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</si>
  <si>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</si>
  <si>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</si>
  <si>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</si>
  <si>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</si>
  <si>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</si>
  <si>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</si>
  <si>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</si>
  <si>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</si>
  <si>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</si>
  <si>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</si>
  <si>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</si>
  <si>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</si>
  <si>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</si>
  <si>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</si>
  <si>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</si>
  <si>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</si>
  <si>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</si>
  <si>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</si>
  <si>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</si>
  <si>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</si>
  <si>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</si>
  <si>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</si>
  <si>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</si>
  <si>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</si>
  <si>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</si>
  <si>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</si>
  <si>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</si>
  <si>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</si>
  <si>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</si>
  <si>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</si>
  <si>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</si>
  <si>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</si>
  <si>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</si>
  <si>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</si>
  <si>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</si>
  <si>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</si>
  <si>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</si>
  <si>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</si>
  <si>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</si>
  <si>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</si>
  <si>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</si>
  <si>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</si>
  <si>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</si>
  <si>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</si>
  <si>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</si>
  <si>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</si>
  <si>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</si>
  <si>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</si>
  <si>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</si>
  <si>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</si>
  <si>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</si>
  <si>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</si>
  <si>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</si>
  <si>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</si>
  <si>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</si>
  <si>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</si>
  <si>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</si>
  <si>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</si>
  <si>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</si>
  <si>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</si>
  <si>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</si>
  <si>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</si>
  <si>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</si>
  <si>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</si>
  <si>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</si>
  <si>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</si>
  <si>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</si>
  <si>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</si>
  <si>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</si>
  <si>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</si>
  <si>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</si>
  <si>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</si>
  <si>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</si>
  <si>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</si>
  <si>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</si>
  <si>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</si>
  <si>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</si>
  <si>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</si>
  <si>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</si>
  <si>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</si>
  <si>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</si>
  <si>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</si>
  <si>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</si>
  <si>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</si>
  <si>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</si>
  <si>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</si>
  <si>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</si>
  <si>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</si>
  <si>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</si>
  <si>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</si>
  <si>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</si>
  <si>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</si>
  <si>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</si>
  <si>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</si>
  <si>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</si>
  <si>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</si>
  <si>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</si>
  <si>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</si>
  <si>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</si>
  <si>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</si>
  <si>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</si>
  <si>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</si>
  <si>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</si>
  <si>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</si>
  <si>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</si>
  <si>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</si>
  <si>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</si>
  <si>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</si>
  <si>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</si>
  <si>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</si>
  <si>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</si>
  <si>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</si>
  <si>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</si>
  <si>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</si>
  <si>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</si>
  <si>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</si>
  <si>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</si>
  <si>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</si>
  <si>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</si>
  <si>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</si>
  <si>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</si>
  <si>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</si>
  <si>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</si>
  <si>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</si>
  <si>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</si>
  <si>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</si>
  <si>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</si>
  <si>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</si>
  <si>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</si>
  <si>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</si>
  <si>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</si>
  <si>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</si>
  <si>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</si>
  <si>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</si>
  <si>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</si>
  <si>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</si>
  <si>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</si>
  <si>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</si>
  <si>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</si>
  <si>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</si>
  <si>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</si>
  <si>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</si>
  <si>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</si>
  <si>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</si>
  <si>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</si>
  <si>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</si>
  <si>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</si>
  <si>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</si>
  <si>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</si>
  <si>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</si>
  <si>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</si>
  <si>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</si>
  <si>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</si>
  <si>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</si>
  <si>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</si>
  <si>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</si>
  <si>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</si>
  <si>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</si>
  <si>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</si>
  <si>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</si>
  <si>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</si>
  <si>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</si>
  <si>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</si>
  <si>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</si>
  <si>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</si>
  <si>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</si>
  <si>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</si>
  <si>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</si>
  <si>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</si>
  <si>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</si>
  <si>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</si>
  <si>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</si>
  <si>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</si>
  <si>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</si>
  <si>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</si>
  <si>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</si>
  <si>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</si>
  <si>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</si>
  <si>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</si>
  <si>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</si>
  <si>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</si>
  <si>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</si>
  <si>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</si>
  <si>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</si>
  <si>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</si>
  <si>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</si>
  <si>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</si>
  <si>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</si>
  <si>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</si>
  <si>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</si>
  <si>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</si>
  <si>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</si>
  <si>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</si>
  <si>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</si>
  <si>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</si>
  <si>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</si>
  <si>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</si>
  <si>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</si>
  <si>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</si>
  <si>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</si>
  <si>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</si>
  <si>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</si>
  <si>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</si>
  <si>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</si>
  <si>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</si>
  <si>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</si>
  <si>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</si>
  <si>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</si>
  <si>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</si>
  <si>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</si>
  <si>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</si>
  <si>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</si>
  <si>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</si>
  <si>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</si>
  <si>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</si>
  <si>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</si>
  <si>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</si>
  <si>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</si>
  <si>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</si>
  <si>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</si>
  <si>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</si>
  <si>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</si>
  <si>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</si>
  <si>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</si>
  <si>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</si>
  <si>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</si>
  <si>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</si>
  <si>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</si>
  <si>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</si>
  <si>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</si>
  <si>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</si>
  <si>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</si>
  <si>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</si>
  <si>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</si>
  <si>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</si>
  <si>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</si>
  <si>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</si>
  <si>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</si>
  <si>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</si>
  <si>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</si>
  <si>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</si>
  <si>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</si>
  <si>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</si>
  <si>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</si>
  <si>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</si>
  <si>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</si>
  <si>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</si>
  <si>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</si>
  <si>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</si>
  <si>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</si>
  <si>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</si>
  <si>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</si>
  <si>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</si>
  <si>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</si>
  <si>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</si>
  <si>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</si>
  <si>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</si>
  <si>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</si>
  <si>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</si>
  <si>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</si>
  <si>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</si>
  <si>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</si>
  <si>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</si>
  <si>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</si>
  <si>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</si>
  <si>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</si>
  <si>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</si>
  <si>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</si>
  <si>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</si>
  <si>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</si>
  <si>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</si>
  <si>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</si>
  <si>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</si>
  <si>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</si>
  <si>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</si>
  <si>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</si>
  <si>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</si>
  <si>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</si>
  <si>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</si>
  <si>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</si>
  <si>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</si>
  <si>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</si>
  <si>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</si>
  <si>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</si>
  <si>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</si>
  <si>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</si>
  <si>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</si>
  <si>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</si>
  <si>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</si>
  <si>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</si>
  <si>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</si>
  <si>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</si>
  <si>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</si>
  <si>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</si>
  <si>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</si>
  <si>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</si>
  <si>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</si>
  <si>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</si>
  <si>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</si>
  <si>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</si>
  <si>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</si>
  <si>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</si>
  <si>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</si>
  <si>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</si>
  <si>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</si>
  <si>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</si>
  <si>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</si>
  <si>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</si>
  <si>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</si>
  <si>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</si>
  <si>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</si>
  <si>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</si>
  <si>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</si>
  <si>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</si>
  <si>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</si>
  <si>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</si>
  <si>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</si>
  <si>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</si>
  <si>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</si>
  <si>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</si>
  <si>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</si>
  <si>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</si>
  <si>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</si>
  <si>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</si>
  <si>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</si>
  <si>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</si>
  <si>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</si>
  <si>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</si>
  <si>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</si>
  <si>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</si>
  <si>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</si>
  <si>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</si>
  <si>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</si>
  <si>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</si>
  <si>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</si>
  <si>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</si>
  <si>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</si>
  <si>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</si>
  <si>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</si>
  <si>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</si>
  <si>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</si>
  <si>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</si>
  <si>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</si>
  <si>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</si>
  <si>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</si>
  <si>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</si>
  <si>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</si>
  <si>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</si>
  <si>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</si>
  <si>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</si>
  <si>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</si>
  <si>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</si>
  <si>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</si>
  <si>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</si>
  <si>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</si>
  <si>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</si>
  <si>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</si>
  <si>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</si>
  <si>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</si>
  <si>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</si>
  <si>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</si>
  <si>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</si>
  <si>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</si>
  <si>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</si>
  <si>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</si>
  <si>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</si>
  <si>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</si>
  <si>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</si>
  <si>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</si>
  <si>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</si>
  <si>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</si>
  <si>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</si>
  <si>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</si>
  <si>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</si>
  <si>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</si>
  <si>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</si>
  <si>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</si>
  <si>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</si>
  <si>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</si>
  <si>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</si>
  <si>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</si>
  <si>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</si>
  <si>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</si>
  <si>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</si>
  <si>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</si>
  <si>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</si>
  <si>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</si>
  <si>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</si>
  <si>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</si>
  <si>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</si>
  <si>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</si>
  <si>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</si>
  <si>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</si>
  <si>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</si>
  <si>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</si>
  <si>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</si>
  <si>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</si>
  <si>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</si>
  <si>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</si>
  <si>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</si>
  <si>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</si>
  <si>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</si>
  <si>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</si>
  <si>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</si>
  <si>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</si>
  <si>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</si>
  <si>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</si>
  <si>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</si>
  <si>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</si>
  <si>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</si>
  <si>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</si>
  <si>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</si>
  <si>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</si>
  <si>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</si>
  <si>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</si>
  <si>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</si>
  <si>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</si>
  <si>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</si>
  <si>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</si>
  <si>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</si>
  <si>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</si>
  <si>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</si>
  <si>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</si>
  <si>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</si>
  <si>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</si>
  <si>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</si>
  <si>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</si>
  <si>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</si>
  <si>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</si>
  <si>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</si>
  <si>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</si>
  <si>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</si>
  <si>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</si>
  <si>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</si>
  <si>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</si>
  <si>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</si>
  <si>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</si>
  <si>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</si>
  <si>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</si>
  <si>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</si>
  <si>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</si>
  <si>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</si>
  <si>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</si>
  <si>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</si>
  <si>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</si>
  <si>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</si>
  <si>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</si>
  <si>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</si>
  <si>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</si>
  <si>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</si>
  <si>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</si>
  <si>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</si>
  <si>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</si>
  <si>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</si>
  <si>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</si>
  <si>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</si>
  <si>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</si>
  <si>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</si>
  <si>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</si>
  <si>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</si>
  <si>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</si>
  <si>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</si>
  <si>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</si>
  <si>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</si>
  <si>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</si>
  <si>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</si>
  <si>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</si>
  <si>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</si>
  <si>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</si>
  <si>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</si>
  <si>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</si>
  <si>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</si>
  <si>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</si>
  <si>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</si>
  <si>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</si>
  <si>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</si>
  <si>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</si>
  <si>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</si>
  <si>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</si>
  <si>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</si>
  <si>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</si>
  <si>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</si>
  <si>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</si>
  <si>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</si>
  <si>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</si>
  <si>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</si>
  <si>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</si>
  <si>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</si>
  <si>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</si>
  <si>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</si>
  <si>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</si>
  <si>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</si>
  <si>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</si>
  <si>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</si>
  <si>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</si>
  <si>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</si>
  <si>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</si>
  <si>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</si>
  <si>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</si>
  <si>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</si>
  <si>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</si>
  <si>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</si>
  <si>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</si>
  <si>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</si>
  <si>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</si>
  <si>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</si>
  <si>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</si>
  <si>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</si>
  <si>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</si>
  <si>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</si>
  <si>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</si>
  <si>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</si>
  <si>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</si>
  <si>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</si>
  <si>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</si>
  <si>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</si>
  <si>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</si>
  <si>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</si>
  <si>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</si>
  <si>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</si>
  <si>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</si>
  <si>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</si>
  <si>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</si>
  <si>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</si>
  <si>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</si>
  <si>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</si>
  <si>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</si>
  <si>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</si>
  <si>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</si>
  <si>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</si>
  <si>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</si>
  <si>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</si>
  <si>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</si>
  <si>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</si>
  <si>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</si>
  <si>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</si>
  <si>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</si>
  <si>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</si>
  <si>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</si>
  <si>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</si>
  <si>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</si>
  <si>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</si>
  <si>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</si>
  <si>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</si>
  <si>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</si>
  <si>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</si>
  <si>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</si>
  <si>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</si>
  <si>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</si>
  <si>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</si>
  <si>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</si>
  <si>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</si>
  <si>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</si>
  <si>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</si>
  <si>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</si>
  <si>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</si>
  <si>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</si>
  <si>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</si>
  <si>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</si>
  <si>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</si>
  <si>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</si>
  <si>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</si>
  <si>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</si>
  <si>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</si>
  <si>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</si>
  <si>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</si>
  <si>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</si>
  <si>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</si>
  <si>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</si>
  <si>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</si>
  <si>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</si>
  <si>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</si>
  <si>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</si>
  <si>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</si>
  <si>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</si>
  <si>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</si>
  <si>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</si>
  <si>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</si>
  <si>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</si>
  <si>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</si>
  <si>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</si>
  <si>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</si>
  <si>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</si>
  <si>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</si>
  <si>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</si>
  <si>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</si>
  <si>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</si>
  <si>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</si>
  <si>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</si>
  <si>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</si>
  <si>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</si>
  <si>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</si>
  <si>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</si>
  <si>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</si>
  <si>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</si>
  <si>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</si>
  <si>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</si>
  <si>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</si>
  <si>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</si>
  <si>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</si>
  <si>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</si>
  <si>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</si>
  <si>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</si>
  <si>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</si>
  <si>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</si>
  <si>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</si>
  <si>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</si>
  <si>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</si>
  <si>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</si>
  <si>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</si>
  <si>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</si>
  <si>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</si>
  <si>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</si>
  <si>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</si>
  <si>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</si>
  <si>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</si>
  <si>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</si>
  <si>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</si>
  <si>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</si>
  <si>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</si>
  <si>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</si>
  <si>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</si>
  <si>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</si>
  <si>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</si>
  <si>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</si>
  <si>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</si>
  <si>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</si>
  <si>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</si>
  <si>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</si>
  <si>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</si>
  <si>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</si>
  <si>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</si>
  <si>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</si>
  <si>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</si>
  <si>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</si>
  <si>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</si>
  <si>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</si>
  <si>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</si>
  <si>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</si>
  <si>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</si>
  <si>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</si>
  <si>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</si>
  <si>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</si>
  <si>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</si>
  <si>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</si>
  <si>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</si>
  <si>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</si>
  <si>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</si>
  <si>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</si>
  <si>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</si>
  <si>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</si>
  <si>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</si>
  <si>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</si>
  <si>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</si>
  <si>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</si>
  <si>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</si>
  <si>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</si>
  <si>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</si>
  <si>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</si>
  <si>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</si>
  <si>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</si>
  <si>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</si>
  <si>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</si>
  <si>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</si>
  <si>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</si>
  <si>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</si>
  <si>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</si>
  <si>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</si>
  <si>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</si>
  <si>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</si>
  <si>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</si>
  <si>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</si>
  <si>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</si>
  <si>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</si>
  <si>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</si>
  <si>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</si>
  <si>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</si>
  <si>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</si>
  <si>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</si>
  <si>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</si>
  <si>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</si>
  <si>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</si>
  <si>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</si>
  <si>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</si>
  <si>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</si>
  <si>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</si>
  <si>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</si>
  <si>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</si>
  <si>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</si>
  <si>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</si>
  <si>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</si>
  <si>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</si>
  <si>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</si>
  <si>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</si>
  <si>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</si>
  <si>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</si>
  <si>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</si>
  <si>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</si>
  <si>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</si>
  <si>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</si>
  <si>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</si>
  <si>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</si>
  <si>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</si>
  <si>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</si>
  <si>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</si>
  <si>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</si>
  <si>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</si>
  <si>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</si>
  <si>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</si>
  <si>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</si>
  <si>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</si>
  <si>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</si>
  <si>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</si>
  <si>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</si>
  <si>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</si>
  <si>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</si>
  <si>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</si>
  <si>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</si>
  <si>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</si>
  <si>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</si>
  <si>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</si>
  <si>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</si>
  <si>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</si>
  <si>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</si>
  <si>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</si>
  <si>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</si>
  <si>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</si>
  <si>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</si>
  <si>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</si>
  <si>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</si>
  <si>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</si>
  <si>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</si>
  <si>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</si>
  <si>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</si>
  <si>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</si>
  <si>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</si>
  <si>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</si>
  <si>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</si>
  <si>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</si>
  <si>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</si>
  <si>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</si>
  <si>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</si>
  <si>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</si>
  <si>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</si>
  <si>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</si>
  <si>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</si>
  <si>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</si>
  <si>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</si>
  <si>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</si>
  <si>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</si>
  <si>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</si>
  <si>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</si>
  <si>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</si>
  <si>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</si>
  <si>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</si>
  <si>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</si>
  <si>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</si>
  <si>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</si>
  <si>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</si>
  <si>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</si>
  <si>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</si>
  <si>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</si>
  <si>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</si>
  <si>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</si>
  <si>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</si>
  <si>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</si>
  <si>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</si>
  <si>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</si>
  <si>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</si>
  <si>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</si>
  <si>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</si>
  <si>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</si>
  <si>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</si>
  <si>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</si>
  <si>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</si>
  <si>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</si>
  <si>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</si>
  <si>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</si>
  <si>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</si>
  <si>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</si>
  <si>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</si>
  <si>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</si>
  <si>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</si>
  <si>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</si>
  <si>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</si>
  <si>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</si>
  <si>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</si>
  <si>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</si>
  <si>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</si>
  <si>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</si>
  <si>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</si>
  <si>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</si>
  <si>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</si>
  <si>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</si>
  <si>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</si>
  <si>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</si>
  <si>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</si>
  <si>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</si>
  <si>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</si>
  <si>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</si>
  <si>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</si>
  <si>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</si>
  <si>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</si>
  <si>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</si>
  <si>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</si>
  <si>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</si>
  <si>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</si>
  <si>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</si>
  <si>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</si>
  <si>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</si>
  <si>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</si>
  <si>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</si>
  <si>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</si>
  <si>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</si>
  <si>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</si>
  <si>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</si>
  <si>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</si>
  <si>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</si>
  <si>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</si>
  <si>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</si>
  <si>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</si>
  <si>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</si>
  <si>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</si>
  <si>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</si>
  <si>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</si>
  <si>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</si>
  <si>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</si>
  <si>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</si>
  <si>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</si>
  <si>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</si>
  <si>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</si>
  <si>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</si>
  <si>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</si>
  <si>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</si>
  <si>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</si>
  <si>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</si>
  <si>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</si>
  <si>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</si>
  <si>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</si>
  <si>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</si>
  <si>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</si>
  <si>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</si>
  <si>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</si>
  <si>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</si>
  <si>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</si>
  <si>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</si>
  <si>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</si>
  <si>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</si>
  <si>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</si>
  <si>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</si>
  <si>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</si>
  <si>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</si>
  <si>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</si>
  <si>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</si>
  <si>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</si>
  <si>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</si>
  <si>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</si>
  <si>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</si>
  <si>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</si>
  <si>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</si>
  <si>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</si>
  <si>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</si>
  <si>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</si>
  <si>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</si>
  <si>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</si>
  <si>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</si>
  <si>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</si>
  <si>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</si>
  <si>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</si>
  <si>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</si>
  <si>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</si>
  <si>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</si>
  <si>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</si>
  <si>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</si>
  <si>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</si>
  <si>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</si>
  <si>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</si>
  <si>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</si>
  <si>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</si>
  <si>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</si>
  <si>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</si>
  <si>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</si>
  <si>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</si>
  <si>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</si>
  <si>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</si>
  <si>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</si>
  <si>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</si>
  <si>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</si>
  <si>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</si>
  <si>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</si>
  <si>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</si>
  <si>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</si>
  <si>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</si>
  <si>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</si>
  <si>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</si>
  <si>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</si>
  <si>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</si>
  <si>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</si>
  <si>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</si>
  <si>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</si>
  <si>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</si>
  <si>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</si>
  <si>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</si>
  <si>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</si>
  <si>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</si>
  <si>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</si>
  <si>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</si>
  <si>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</si>
  <si>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</si>
  <si>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</si>
  <si>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</si>
  <si>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</si>
  <si>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</si>
  <si>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</si>
  <si>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</si>
  <si>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</si>
  <si>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</si>
  <si>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</si>
  <si>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</si>
  <si>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</si>
  <si>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</si>
  <si>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</si>
  <si>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</si>
  <si>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</si>
  <si>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</si>
  <si>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</si>
  <si>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</si>
  <si>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</si>
  <si>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</si>
  <si>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</si>
  <si>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</si>
  <si>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</si>
  <si>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</si>
  <si>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</si>
  <si>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</si>
  <si>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</si>
  <si>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</si>
  <si>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</si>
  <si>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</si>
  <si>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</si>
  <si>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</si>
  <si>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</si>
  <si>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</si>
  <si>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</si>
  <si>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</si>
  <si>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</si>
  <si>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</si>
  <si>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</si>
  <si>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</si>
  <si>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</si>
  <si>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</si>
  <si>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</si>
  <si>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</si>
  <si>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</si>
  <si>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</si>
  <si>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</si>
  <si>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</si>
  <si>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</si>
  <si>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</si>
  <si>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</si>
  <si>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</si>
  <si>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</si>
  <si>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</si>
  <si>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</si>
  <si>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</si>
  <si>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</si>
  <si>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</si>
  <si>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</si>
  <si>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</si>
  <si>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</si>
  <si>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</si>
  <si>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</si>
  <si>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</si>
  <si>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</si>
  <si>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</si>
  <si>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</si>
  <si>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</si>
  <si>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</si>
  <si>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</si>
  <si>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</si>
  <si>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</si>
  <si>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</si>
  <si>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</si>
  <si>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</si>
  <si>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</si>
  <si>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</si>
  <si>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</si>
  <si>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</si>
  <si>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</si>
  <si>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</si>
  <si>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</si>
  <si>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</si>
  <si>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</si>
  <si>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</si>
  <si>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</si>
  <si>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</si>
  <si>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</si>
  <si>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</si>
  <si>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</si>
  <si>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</si>
  <si>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</si>
  <si>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</si>
  <si>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</si>
  <si>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</si>
  <si>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</si>
  <si>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</si>
  <si>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</si>
  <si>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</si>
  <si>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</si>
  <si>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</si>
  <si>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</si>
  <si>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</si>
  <si>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</si>
  <si>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</si>
  <si>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</si>
  <si>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</si>
  <si>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</si>
  <si>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</si>
  <si>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</si>
  <si>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</si>
  <si>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</si>
  <si>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</si>
  <si>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</si>
  <si>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</si>
  <si>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</si>
  <si>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</si>
  <si>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</si>
  <si>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</si>
  <si>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</si>
  <si>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</si>
  <si>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</si>
  <si>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</si>
  <si>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</si>
  <si>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</si>
  <si>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</si>
  <si>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</si>
  <si>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</si>
  <si>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</si>
  <si>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</si>
  <si>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</si>
  <si>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</si>
  <si>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</si>
  <si>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</si>
  <si>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</si>
  <si>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</si>
  <si>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</si>
  <si>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</si>
  <si>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</si>
  <si>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</si>
  <si>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</si>
  <si>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</si>
  <si>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</si>
  <si>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</si>
  <si>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</si>
  <si>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</si>
  <si>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</si>
  <si>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</si>
  <si>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</si>
  <si>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</si>
  <si>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</si>
  <si>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</si>
  <si>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</si>
  <si>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</si>
  <si>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</si>
  <si>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</si>
  <si>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</si>
  <si>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</si>
  <si>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</si>
  <si>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</si>
  <si>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</si>
  <si>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</si>
  <si>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</si>
  <si>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</si>
  <si>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</si>
  <si>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</si>
  <si>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</si>
  <si>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</si>
  <si>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</si>
  <si>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</si>
  <si>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</si>
  <si>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</si>
  <si>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</si>
  <si>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</si>
  <si>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</si>
  <si>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</si>
  <si>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</si>
  <si>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</si>
  <si>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</si>
  <si>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</si>
  <si>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</si>
  <si>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</si>
  <si>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</si>
  <si>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</si>
  <si>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</si>
  <si>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</si>
  <si>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</si>
  <si>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</si>
  <si>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</si>
  <si>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</si>
  <si>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</si>
  <si>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</si>
  <si>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</si>
  <si>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</si>
  <si>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</si>
  <si>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</si>
  <si>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</si>
  <si>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</si>
  <si>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</si>
  <si>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</si>
  <si>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</si>
  <si>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</si>
  <si>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</si>
  <si>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</si>
  <si>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</si>
  <si>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</si>
  <si>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</si>
  <si>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</si>
  <si>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</si>
  <si>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</si>
  <si>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</si>
  <si>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</si>
  <si>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</si>
  <si>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</si>
  <si>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</si>
  <si>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</si>
  <si>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</si>
  <si>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</si>
  <si>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</si>
  <si>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</si>
  <si>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</si>
  <si>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</si>
  <si>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</si>
  <si>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</si>
  <si>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</si>
  <si>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</si>
  <si>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</si>
  <si>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</si>
  <si>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</si>
  <si>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</si>
  <si>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</si>
  <si>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</si>
  <si>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</si>
  <si>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</si>
  <si>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</si>
  <si>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</si>
  <si>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</si>
  <si>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</si>
  <si>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</si>
  <si>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</si>
  <si>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</si>
  <si>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</si>
  <si>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</si>
  <si>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</si>
  <si>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</si>
  <si>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</si>
  <si>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</si>
  <si>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</si>
  <si>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</si>
  <si>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</si>
  <si>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</si>
  <si>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</si>
  <si>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</si>
  <si>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</si>
  <si>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</si>
  <si>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</si>
  <si>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</si>
  <si>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</si>
  <si>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</si>
  <si>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</si>
  <si>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</si>
  <si>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</si>
  <si>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</si>
  <si>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</si>
  <si>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</si>
  <si>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</si>
  <si>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</si>
  <si>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</si>
  <si>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</si>
  <si>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</si>
  <si>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</si>
  <si>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</si>
  <si>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</si>
  <si>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</si>
  <si>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</si>
  <si>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</si>
  <si>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</si>
  <si>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</si>
  <si>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</si>
  <si>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</si>
  <si>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</si>
  <si>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</si>
  <si>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</si>
  <si>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</si>
  <si>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</si>
  <si>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</si>
  <si>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</si>
  <si>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</si>
  <si>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</si>
  <si>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</si>
  <si>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</si>
  <si>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</si>
  <si>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</si>
  <si>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</si>
  <si>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</si>
  <si>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</si>
  <si>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</si>
  <si>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</si>
  <si>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</si>
  <si>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</si>
  <si>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</si>
  <si>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</si>
  <si>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</si>
  <si>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</si>
  <si>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</si>
  <si>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</si>
  <si>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</si>
  <si>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</si>
  <si>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</si>
  <si>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</si>
  <si>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</si>
  <si>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</si>
  <si>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</si>
  <si>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</si>
  <si>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</si>
  <si>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</si>
  <si>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</si>
  <si>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</si>
  <si>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</si>
  <si>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</si>
  <si>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</si>
  <si>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</si>
  <si>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</si>
  <si>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</si>
  <si>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</si>
  <si>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</si>
  <si>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</si>
  <si>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</si>
  <si>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</si>
  <si>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</si>
  <si>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</si>
  <si>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</si>
  <si>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</si>
  <si>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</si>
  <si>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</si>
  <si>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</si>
  <si>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</si>
  <si>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</si>
  <si>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</si>
  <si>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</si>
  <si>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</si>
  <si>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</si>
  <si>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</si>
  <si>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</si>
  <si>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</si>
  <si>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</si>
  <si>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</si>
  <si>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</si>
  <si>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</si>
  <si>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</si>
  <si>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</si>
  <si>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</si>
  <si>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</si>
  <si>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</si>
  <si>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</si>
  <si>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</si>
  <si>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</si>
  <si>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</si>
  <si>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</si>
  <si>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</si>
  <si>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</si>
  <si>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</si>
  <si>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</si>
  <si>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</si>
  <si>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</si>
  <si>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</si>
  <si>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</si>
  <si>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</si>
  <si>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</si>
  <si>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</si>
  <si>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</si>
  <si>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</si>
  <si>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</si>
  <si>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</si>
  <si>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</si>
  <si>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</si>
  <si>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</si>
  <si>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</si>
  <si>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</si>
  <si>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</si>
  <si>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</si>
  <si>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</si>
  <si>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</si>
  <si>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</si>
  <si>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</si>
  <si>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</si>
  <si>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</si>
  <si>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</si>
  <si>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</si>
  <si>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</si>
  <si>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</si>
  <si>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</si>
  <si>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</si>
  <si>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</si>
  <si>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</si>
  <si>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</si>
  <si>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</si>
  <si>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</si>
  <si>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</si>
  <si>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</si>
  <si>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</si>
  <si>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</si>
  <si>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</si>
  <si>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</si>
  <si>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</si>
  <si>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</si>
  <si>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</si>
  <si>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</si>
  <si>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</si>
  <si>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</si>
  <si>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</si>
  <si>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</si>
  <si>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</si>
  <si>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</si>
  <si>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</si>
  <si>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</si>
  <si>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</si>
  <si>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</si>
  <si>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</si>
  <si>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</si>
  <si>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</si>
  <si>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</si>
  <si>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</si>
  <si>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</si>
  <si>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</si>
  <si>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</si>
  <si>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</si>
  <si>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</si>
  <si>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</si>
  <si>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</si>
  <si>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</si>
  <si>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</si>
  <si>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</si>
  <si>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</si>
  <si>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</si>
  <si>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</si>
  <si>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</si>
  <si>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</si>
  <si>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</si>
  <si>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</si>
  <si>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</si>
  <si>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</si>
  <si>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</si>
  <si>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</si>
  <si>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</si>
  <si>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</si>
  <si>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</si>
  <si>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</si>
  <si>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</si>
  <si>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</si>
  <si>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</si>
  <si>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</si>
  <si>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</si>
  <si>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</si>
  <si>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</si>
  <si>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</si>
  <si>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</si>
  <si>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</si>
  <si>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</si>
  <si>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</si>
  <si>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</si>
  <si>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</si>
  <si>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</si>
  <si>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</si>
  <si>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</si>
  <si>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</si>
  <si>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</si>
  <si>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</si>
  <si>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</si>
  <si>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</si>
  <si>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</si>
  <si>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</si>
  <si>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</si>
  <si>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</si>
  <si>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</si>
  <si>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</si>
  <si>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</si>
  <si>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</si>
  <si>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</si>
  <si>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</si>
  <si>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</si>
  <si>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</si>
  <si>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</si>
  <si>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</si>
  <si>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</si>
  <si>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</si>
  <si>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</si>
  <si>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</si>
  <si>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</si>
  <si>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</si>
  <si>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</si>
  <si>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</si>
  <si>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</si>
  <si>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</si>
  <si>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</si>
  <si>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</si>
  <si>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</si>
  <si>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</si>
  <si>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</si>
  <si>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</si>
  <si>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</si>
  <si>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</si>
  <si>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</si>
  <si>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</si>
  <si>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</si>
  <si>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</si>
  <si>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</si>
  <si>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</si>
  <si>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</si>
  <si>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</si>
  <si>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</si>
  <si>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</si>
  <si>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</si>
  <si>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</si>
  <si>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</si>
  <si>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</si>
  <si>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</si>
  <si>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</si>
  <si>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</si>
  <si>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</si>
  <si>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</si>
  <si>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</si>
  <si>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</si>
  <si>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</si>
  <si>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</si>
  <si>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</si>
  <si>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</si>
  <si>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</si>
  <si>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</si>
  <si>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</si>
  <si>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</si>
  <si>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</si>
  <si>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</si>
  <si>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</si>
  <si>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</si>
  <si>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</si>
  <si>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</si>
  <si>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</si>
  <si>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</si>
  <si>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</si>
  <si>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</si>
  <si>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</si>
  <si>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</si>
  <si>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</si>
  <si>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</si>
  <si>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</si>
  <si>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</si>
  <si>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</si>
  <si>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</si>
  <si>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</si>
  <si>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</si>
  <si>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</si>
  <si>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</si>
  <si>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</si>
  <si>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</si>
  <si>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</si>
  <si>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</si>
  <si>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</si>
  <si>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</si>
  <si>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</si>
  <si>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</si>
  <si>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</si>
  <si>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</si>
  <si>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</si>
  <si>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</si>
  <si>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</si>
  <si>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</si>
  <si>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</si>
  <si>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</si>
  <si>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</si>
  <si>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</si>
  <si>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</si>
  <si>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</si>
  <si>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</si>
  <si>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</si>
  <si>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</si>
  <si>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</si>
  <si>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</si>
  <si>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</si>
  <si>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</si>
  <si>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</si>
  <si>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</si>
  <si>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</si>
  <si>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</si>
  <si>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</si>
  <si>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</si>
  <si>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</si>
  <si>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</si>
  <si>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</si>
  <si>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</si>
  <si>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</si>
  <si>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</si>
  <si>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</si>
  <si>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</si>
  <si>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</si>
  <si>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</si>
  <si>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</si>
  <si>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</si>
  <si>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</si>
  <si>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</si>
  <si>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</si>
  <si>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</si>
  <si>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</si>
  <si>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</si>
  <si>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</si>
  <si>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</si>
  <si>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</si>
  <si>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</si>
  <si>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</si>
  <si>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</si>
  <si>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</si>
  <si>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</si>
  <si>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</si>
  <si>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</si>
  <si>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</si>
  <si>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</si>
  <si>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</si>
  <si>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</si>
  <si>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</si>
  <si>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</si>
  <si>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</si>
  <si>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</si>
  <si>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</si>
  <si>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</si>
  <si>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</si>
  <si>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</si>
  <si>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</si>
  <si>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</si>
  <si>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</si>
  <si>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</si>
  <si>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</si>
  <si>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</si>
  <si>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</si>
  <si>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</si>
  <si>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</si>
  <si>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</si>
  <si>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</si>
  <si>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</si>
  <si>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</si>
  <si>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</si>
  <si>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</si>
  <si>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</si>
  <si>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</si>
  <si>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</si>
  <si>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</si>
  <si>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</si>
  <si>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</si>
  <si>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</si>
  <si>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</si>
  <si>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</si>
  <si>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</si>
  <si>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</si>
  <si>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</si>
  <si>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</si>
  <si>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</si>
  <si>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</si>
  <si>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</si>
  <si>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</si>
  <si>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</si>
  <si>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</si>
  <si>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</si>
  <si>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</si>
  <si>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</si>
  <si>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</si>
  <si>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</si>
  <si>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</si>
  <si>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</si>
  <si>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</si>
  <si>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</si>
  <si>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</si>
  <si>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</si>
  <si>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</si>
  <si>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</si>
  <si>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</si>
  <si>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</si>
  <si>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</si>
  <si>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</si>
  <si>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</si>
  <si>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</si>
  <si>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</si>
  <si>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</si>
  <si>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</si>
  <si>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</si>
  <si>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</si>
  <si>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</si>
  <si>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</si>
  <si>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</si>
  <si>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</si>
  <si>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</si>
  <si>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</si>
  <si>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</si>
  <si>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</si>
  <si>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</si>
  <si>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</si>
  <si>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</si>
  <si>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</si>
  <si>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</si>
  <si>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</si>
  <si>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</si>
  <si>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</si>
  <si>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</si>
  <si>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</si>
  <si>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</si>
  <si>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</si>
  <si>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</si>
  <si>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</si>
  <si>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</si>
  <si>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</si>
  <si>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</si>
  <si>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</si>
  <si>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</si>
  <si>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</si>
  <si>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</si>
  <si>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</si>
  <si>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</si>
  <si>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</si>
  <si>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</si>
  <si>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</si>
  <si>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</si>
  <si>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</si>
  <si>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</si>
  <si>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</si>
  <si>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</si>
  <si>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</si>
  <si>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</si>
  <si>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</si>
  <si>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</si>
  <si>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</si>
  <si>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</si>
  <si>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</si>
  <si>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</si>
  <si>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</si>
  <si>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</si>
  <si>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</si>
  <si>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</si>
  <si>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</si>
  <si>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</si>
  <si>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</si>
  <si>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</si>
  <si>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</si>
  <si>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</si>
  <si>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</si>
  <si>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</si>
  <si>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</si>
  <si>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</si>
  <si>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</si>
  <si>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</si>
  <si>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</si>
  <si>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</si>
  <si>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</si>
  <si>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</si>
  <si>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</si>
  <si>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</si>
  <si>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</si>
  <si>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</si>
  <si>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</si>
  <si>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</si>
  <si>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</si>
  <si>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</si>
  <si>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</si>
  <si>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</si>
  <si>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</si>
  <si>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</si>
  <si>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</si>
  <si>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</si>
  <si>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</si>
  <si>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</si>
  <si>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</si>
  <si>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</si>
  <si>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</si>
  <si>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</si>
  <si>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</si>
  <si>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</si>
  <si>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</si>
  <si>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</si>
  <si>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</si>
  <si>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</si>
  <si>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</si>
  <si>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</si>
  <si>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</si>
  <si>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</si>
  <si>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</si>
  <si>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</si>
  <si>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</si>
  <si>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</si>
  <si>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</si>
  <si>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</si>
  <si>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</si>
  <si>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</si>
  <si>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</si>
  <si>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</si>
  <si>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</si>
  <si>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</si>
  <si>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</si>
  <si>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</si>
  <si>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</si>
  <si>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</si>
  <si>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</si>
  <si>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</si>
  <si>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</si>
  <si>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</si>
  <si>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</si>
  <si>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</si>
  <si>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</si>
  <si>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</si>
  <si>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</si>
  <si>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</si>
  <si>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</si>
  <si>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</si>
  <si>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</si>
  <si>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</si>
  <si>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</si>
  <si>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</si>
  <si>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</si>
  <si>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</si>
  <si>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</si>
  <si>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</si>
  <si>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</si>
  <si>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</si>
  <si>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</si>
  <si>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</si>
  <si>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</si>
  <si>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</si>
  <si>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</si>
  <si>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</si>
  <si>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</si>
  <si>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</si>
  <si>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</si>
  <si>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</si>
  <si>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</si>
  <si>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</si>
  <si>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</si>
  <si>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</si>
  <si>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</si>
  <si>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</si>
  <si>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</si>
  <si>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</si>
  <si>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</si>
  <si>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</si>
  <si>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</si>
  <si>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</si>
  <si>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</si>
  <si>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</si>
  <si>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</si>
  <si>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</si>
  <si>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</si>
  <si>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</si>
  <si>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</si>
  <si>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</si>
  <si>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</si>
  <si>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</si>
  <si>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</si>
  <si>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</si>
  <si>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</si>
  <si>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</si>
  <si>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</si>
  <si>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</si>
  <si>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</si>
  <si>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</si>
  <si>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</si>
  <si>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</si>
  <si>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</si>
  <si>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</si>
  <si>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</si>
  <si>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</si>
  <si>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</si>
  <si>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</si>
  <si>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</si>
  <si>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</si>
  <si>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</si>
  <si>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</si>
  <si>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</si>
  <si>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</si>
  <si>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</si>
  <si>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</si>
  <si>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</si>
  <si>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</si>
  <si>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</si>
  <si>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</si>
  <si>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</si>
  <si>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</si>
  <si>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</si>
  <si>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</si>
  <si>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</si>
  <si>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</si>
  <si>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</si>
  <si>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</si>
  <si>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</si>
  <si>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</si>
  <si>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</si>
  <si>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</si>
  <si>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</si>
  <si>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</si>
  <si>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</si>
  <si>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</si>
  <si>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</si>
  <si>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</si>
  <si>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</si>
  <si>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</si>
  <si>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</si>
  <si>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</si>
  <si>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</si>
  <si>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</si>
  <si>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</si>
  <si>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</si>
  <si>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</si>
  <si>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</si>
  <si>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</si>
  <si>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</si>
  <si>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</si>
  <si>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</si>
  <si>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</si>
  <si>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</si>
  <si>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</si>
  <si>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</si>
  <si>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</si>
  <si>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</si>
  <si>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</si>
  <si>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</si>
  <si>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</si>
  <si>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</si>
  <si>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</si>
  <si>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</si>
  <si>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</si>
  <si>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</si>
  <si>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</si>
  <si>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</si>
  <si>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</si>
  <si>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</si>
  <si>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</si>
  <si>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</si>
  <si>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</si>
  <si>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</si>
  <si>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</si>
  <si>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</si>
  <si>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</si>
  <si>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</si>
  <si>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</si>
  <si>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</si>
  <si>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</si>
  <si>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</si>
  <si>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</si>
  <si>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</si>
  <si>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</si>
  <si>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</si>
  <si>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</si>
  <si>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</si>
  <si>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</si>
  <si>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</si>
  <si>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</si>
  <si>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</si>
  <si>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</si>
  <si>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</si>
  <si>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</si>
  <si>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</si>
  <si>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</si>
  <si>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</si>
  <si>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</si>
  <si>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</si>
  <si>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</si>
  <si>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</si>
  <si>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</si>
  <si>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</si>
  <si>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</si>
  <si>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</si>
  <si>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</si>
  <si>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</si>
  <si>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</si>
  <si>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</si>
  <si>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</si>
  <si>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</si>
  <si>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</si>
  <si>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</si>
  <si>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</si>
  <si>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</si>
  <si>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</si>
  <si>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</si>
  <si>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</si>
  <si>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</si>
  <si>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</si>
  <si>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</si>
  <si>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</si>
  <si>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</si>
  <si>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</si>
  <si>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</si>
  <si>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</si>
  <si>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</si>
  <si>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</si>
  <si>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</si>
  <si>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</si>
  <si>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</si>
  <si>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</si>
  <si>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</si>
  <si>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</si>
  <si>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</si>
  <si>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</si>
  <si>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</si>
  <si>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</si>
  <si>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</si>
  <si>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</si>
  <si>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</si>
  <si>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</si>
  <si>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</si>
  <si>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</si>
  <si>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</si>
  <si>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</si>
  <si>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</si>
  <si>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</si>
  <si>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</si>
  <si>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</si>
  <si>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</si>
  <si>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</si>
  <si>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</si>
  <si>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</si>
  <si>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</si>
  <si>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</si>
  <si>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</si>
  <si>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</si>
  <si>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</si>
  <si>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</si>
  <si>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</si>
  <si>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</si>
  <si>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</si>
  <si>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</si>
  <si>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</si>
  <si>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</si>
  <si>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</si>
  <si>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</si>
  <si>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</si>
  <si>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</si>
  <si>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</si>
  <si>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</si>
  <si>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</si>
  <si>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</si>
  <si>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</si>
  <si>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</si>
  <si>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</si>
  <si>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</si>
  <si>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</si>
  <si>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</si>
  <si>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</si>
  <si>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</si>
  <si>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</si>
  <si>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</si>
  <si>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</si>
  <si>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</si>
  <si>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</si>
  <si>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</si>
  <si>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</si>
  <si>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</si>
  <si>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</si>
  <si>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</si>
  <si>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</si>
  <si>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</si>
  <si>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</si>
  <si>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</si>
  <si>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</si>
  <si>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</si>
  <si>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</si>
  <si>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</si>
  <si>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</si>
  <si>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</si>
  <si>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</si>
  <si>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</si>
  <si>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</si>
  <si>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</si>
  <si>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</si>
  <si>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</si>
  <si>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</si>
  <si>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</si>
  <si>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</si>
  <si>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</si>
  <si>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</si>
  <si>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</si>
  <si>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</si>
  <si>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</si>
  <si>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</si>
  <si>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</si>
  <si>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</si>
  <si>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</si>
  <si>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</si>
  <si>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</si>
  <si>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</si>
  <si>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</si>
  <si>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</si>
  <si>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</si>
  <si>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</si>
  <si>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</si>
  <si>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</si>
  <si>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</si>
  <si>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</si>
  <si>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</si>
  <si>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</si>
  <si>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</si>
  <si>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</si>
  <si>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</si>
  <si>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</si>
  <si>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</si>
  <si>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</si>
  <si>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</si>
  <si>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</si>
  <si>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</si>
  <si>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</si>
  <si>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</si>
  <si>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</si>
  <si>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</si>
  <si>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</si>
  <si>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</si>
  <si>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</si>
  <si>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</si>
  <si>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</si>
  <si>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</si>
  <si>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</si>
  <si>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</si>
  <si>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</si>
  <si>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</si>
  <si>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</si>
  <si>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</si>
  <si>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</si>
  <si>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</si>
  <si>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</si>
  <si>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</si>
  <si>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</si>
  <si>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</si>
  <si>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</si>
  <si>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</si>
  <si>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</si>
  <si>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</si>
  <si>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</si>
  <si>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</si>
  <si>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</si>
  <si>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</si>
  <si>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</si>
  <si>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</si>
  <si>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</si>
  <si>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</si>
  <si>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</si>
  <si>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</si>
  <si>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</si>
  <si>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</si>
  <si>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</si>
  <si>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</si>
  <si>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</si>
  <si>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</si>
  <si>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</si>
  <si>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</si>
  <si>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</si>
  <si>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</si>
  <si>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</si>
  <si>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</si>
  <si>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</si>
  <si>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</si>
  <si>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</si>
  <si>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</si>
  <si>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</si>
  <si>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</si>
  <si>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</si>
  <si>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</si>
  <si>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</si>
  <si>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</si>
  <si>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</si>
  <si>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</si>
  <si>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</si>
  <si>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</si>
  <si>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</si>
  <si>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</si>
  <si>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</si>
  <si>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</si>
  <si>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</si>
  <si>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</si>
  <si>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</si>
  <si>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</si>
  <si>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</si>
  <si>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</si>
  <si>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</si>
  <si>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</si>
  <si>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</si>
  <si>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</si>
  <si>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</si>
  <si>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</si>
  <si>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</si>
  <si>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</si>
  <si>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</si>
  <si>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</si>
  <si>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</si>
  <si>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</si>
  <si>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</si>
  <si>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</si>
  <si>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</si>
  <si>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</si>
  <si>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</si>
  <si>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</si>
  <si>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</si>
  <si>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</si>
  <si>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</si>
  <si>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</si>
  <si>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</si>
  <si>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</si>
  <si>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</si>
  <si>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</si>
  <si>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</si>
  <si>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</si>
  <si>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</si>
  <si>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</si>
  <si>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</si>
  <si>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</si>
  <si>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</si>
  <si>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</si>
  <si>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</si>
  <si>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</si>
  <si>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</si>
  <si>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</si>
  <si>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</si>
  <si>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</si>
  <si>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</si>
  <si>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</si>
  <si>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</si>
  <si>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</si>
  <si>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</si>
  <si>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</si>
  <si>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</si>
  <si>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</si>
  <si>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</si>
  <si>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</si>
  <si>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</si>
  <si>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</si>
  <si>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</si>
  <si>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</si>
  <si>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</si>
  <si>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</si>
  <si>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</si>
  <si>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</si>
  <si>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</si>
  <si>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</si>
  <si>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</si>
  <si>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</si>
  <si>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</si>
  <si>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</si>
  <si>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</si>
  <si>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</si>
  <si>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</si>
  <si>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</si>
  <si>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</si>
  <si>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</si>
  <si>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</si>
  <si>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</si>
  <si>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</si>
  <si>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</si>
  <si>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</si>
  <si>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</si>
  <si>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</si>
  <si>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</si>
  <si>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</si>
  <si>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</si>
  <si>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</si>
  <si>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</si>
  <si>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</si>
  <si>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</si>
  <si>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</si>
  <si>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</si>
  <si>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</si>
  <si>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</si>
  <si>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</si>
  <si>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</si>
  <si>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</si>
  <si>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</si>
  <si>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</si>
  <si>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</si>
  <si>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</si>
  <si>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</si>
  <si>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</si>
  <si>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</si>
  <si>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</si>
  <si>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</si>
  <si>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</si>
  <si>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</si>
  <si>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</si>
  <si>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</si>
  <si>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</si>
  <si>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</si>
  <si>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</si>
  <si>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</si>
  <si>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</si>
  <si>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</si>
  <si>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</si>
  <si>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</si>
  <si>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</si>
  <si>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</si>
  <si>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</si>
  <si>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</si>
  <si>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</si>
  <si>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</si>
  <si>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</si>
  <si>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</si>
  <si>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</si>
  <si>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</si>
  <si>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</si>
  <si>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</si>
  <si>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</si>
  <si>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</si>
  <si>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</si>
  <si>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</si>
  <si>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</si>
  <si>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</si>
  <si>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</si>
  <si>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</si>
  <si>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</si>
  <si>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</si>
  <si>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</si>
  <si>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</si>
  <si>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</si>
  <si>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</si>
  <si>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</si>
  <si>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</si>
  <si>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</si>
  <si>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</si>
  <si>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</si>
  <si>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</si>
  <si>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</si>
  <si>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</si>
  <si>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</si>
  <si>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</si>
  <si>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</si>
  <si>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</si>
  <si>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</si>
  <si>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</si>
  <si>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</si>
  <si>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</si>
  <si>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</si>
  <si>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</si>
  <si>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</si>
  <si>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</si>
  <si>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</si>
  <si>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</si>
  <si>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</si>
  <si>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</si>
  <si>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</si>
  <si>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</si>
  <si>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</si>
  <si>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</si>
  <si>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</si>
  <si>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</si>
  <si>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</si>
  <si>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</si>
  <si>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</si>
  <si>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</si>
  <si>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</si>
  <si>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</si>
  <si>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</si>
  <si>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</si>
  <si>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</si>
  <si>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</si>
  <si>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</si>
  <si>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</si>
  <si>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</si>
  <si>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</si>
  <si>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</si>
  <si>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</si>
  <si>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</si>
  <si>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</si>
  <si>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</si>
  <si>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</si>
  <si>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</si>
  <si>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</si>
  <si>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</si>
  <si>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</si>
  <si>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</si>
  <si>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</si>
  <si>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</si>
  <si>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</si>
  <si>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</si>
  <si>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</si>
  <si>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</si>
  <si>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</si>
  <si>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</si>
  <si>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</si>
  <si>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</si>
  <si>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</si>
  <si>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</si>
  <si>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</si>
  <si>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</si>
  <si>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</si>
  <si>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</si>
  <si>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</si>
  <si>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</si>
  <si>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</si>
  <si>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</si>
  <si>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</si>
  <si>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</si>
  <si>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</si>
  <si>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</si>
  <si>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</si>
  <si>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</si>
  <si>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</si>
  <si>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</si>
  <si>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</si>
  <si>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</si>
  <si>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</si>
  <si>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</si>
  <si>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</si>
  <si>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</si>
  <si>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</si>
  <si>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</si>
  <si>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</si>
  <si>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</si>
  <si>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</si>
  <si>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</si>
  <si>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</si>
  <si>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</si>
  <si>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</si>
  <si>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</si>
  <si>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</si>
  <si>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</si>
  <si>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</si>
  <si>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</si>
  <si>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</si>
  <si>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</si>
  <si>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</si>
  <si>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</si>
  <si>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</si>
  <si>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</si>
  <si>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</si>
  <si>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</si>
  <si>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</si>
  <si>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</si>
  <si>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</si>
  <si>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</si>
  <si>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</si>
  <si>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</si>
  <si>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</si>
  <si>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</si>
  <si>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</si>
  <si>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</si>
  <si>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</si>
  <si>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</si>
  <si>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</si>
  <si>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</si>
  <si>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</si>
  <si>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</si>
  <si>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</si>
  <si>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</si>
  <si>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</si>
  <si>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</si>
  <si>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</si>
  <si>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</si>
  <si>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</si>
  <si>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</si>
  <si>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</si>
  <si>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</si>
  <si>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</si>
  <si>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</si>
  <si>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</si>
  <si>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</si>
  <si>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</si>
  <si>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</si>
  <si>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</si>
  <si>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</si>
  <si>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</si>
  <si>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</si>
  <si>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</si>
  <si>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</si>
  <si>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</si>
  <si>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</si>
  <si>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</si>
  <si>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</si>
  <si>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</si>
  <si>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</si>
  <si>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</si>
  <si>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</si>
  <si>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</si>
  <si>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</si>
  <si>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</si>
  <si>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</si>
  <si>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</si>
  <si>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</si>
  <si>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</si>
  <si>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</si>
  <si>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</si>
  <si>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</si>
  <si>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</si>
  <si>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</si>
  <si>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</si>
  <si>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</si>
  <si>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</si>
  <si>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</si>
  <si>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</si>
  <si>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</si>
  <si>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</si>
  <si>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</si>
  <si>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</si>
  <si>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</si>
  <si>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</si>
  <si>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</si>
  <si>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</si>
  <si>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</si>
  <si>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</si>
  <si>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</si>
  <si>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</si>
  <si>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</si>
  <si>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</si>
  <si>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</si>
  <si>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</si>
  <si>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</si>
  <si>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</si>
  <si>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</si>
  <si>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</si>
  <si>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</si>
  <si>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</si>
  <si>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</si>
  <si>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</si>
  <si>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</si>
  <si>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</si>
  <si>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</si>
  <si>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</si>
  <si>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</si>
  <si>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</si>
  <si>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</si>
  <si>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</si>
  <si>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</si>
  <si>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</si>
  <si>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</si>
  <si>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</si>
  <si>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</si>
  <si>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</si>
  <si>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</si>
  <si>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</si>
  <si>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</si>
  <si>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</si>
  <si>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</si>
  <si>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</si>
  <si>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</si>
  <si>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</si>
  <si>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</si>
  <si>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</si>
  <si>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</si>
  <si>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</si>
  <si>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</si>
  <si>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</si>
  <si>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</si>
  <si>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</si>
  <si>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</si>
  <si>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</si>
  <si>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</si>
  <si>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</si>
  <si>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</si>
  <si>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</si>
  <si>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</si>
  <si>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</si>
  <si>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</si>
  <si>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</si>
  <si>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</si>
  <si>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</si>
  <si>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</si>
  <si>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</si>
  <si>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</si>
  <si>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</si>
  <si>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</si>
  <si>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</si>
  <si>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</si>
  <si>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</si>
  <si>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</si>
  <si>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</si>
  <si>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</si>
  <si>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</si>
  <si>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</si>
  <si>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</si>
  <si>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</si>
  <si>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</si>
  <si>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</si>
  <si>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</si>
  <si>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</si>
  <si>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</si>
  <si>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</si>
  <si>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</si>
  <si>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</si>
  <si>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</si>
  <si>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</si>
  <si>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</si>
  <si>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</si>
  <si>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</si>
  <si>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</si>
  <si>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</si>
  <si>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</si>
  <si>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</si>
  <si>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</si>
  <si>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</si>
  <si>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</si>
  <si>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</si>
  <si>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</si>
  <si>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</si>
  <si>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</si>
  <si>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</si>
  <si>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</si>
  <si>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</si>
  <si>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</si>
  <si>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</si>
  <si>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</si>
  <si>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</si>
  <si>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</si>
  <si>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</si>
  <si>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</si>
  <si>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</si>
  <si>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</si>
  <si>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</si>
  <si>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</si>
  <si>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</si>
  <si>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</si>
  <si>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</si>
  <si>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</si>
  <si>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</si>
  <si>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</si>
  <si>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</si>
  <si>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</si>
  <si>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</si>
  <si>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</si>
  <si>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</si>
  <si>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</si>
  <si>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</si>
  <si>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</si>
  <si>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</si>
  <si>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</si>
  <si>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</si>
  <si>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</si>
  <si>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</si>
  <si>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</si>
  <si>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</si>
  <si>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</si>
  <si>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</si>
  <si>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</si>
  <si>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</si>
  <si>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</si>
  <si>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</si>
  <si>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</si>
  <si>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</si>
  <si>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</si>
  <si>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</si>
  <si>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</si>
  <si>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</si>
  <si>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</si>
  <si>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</si>
  <si>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</si>
  <si>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</si>
  <si>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</si>
  <si>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</si>
  <si>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</si>
  <si>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</si>
  <si>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</si>
  <si>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</si>
  <si>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</si>
  <si>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</si>
  <si>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</si>
  <si>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</si>
  <si>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</si>
  <si>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</si>
  <si>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</si>
  <si>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</si>
  <si>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</si>
  <si>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</si>
  <si>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</si>
  <si>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</si>
  <si>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</si>
  <si>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</si>
  <si>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</si>
  <si>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</si>
  <si>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</si>
  <si>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</si>
  <si>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</si>
  <si>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</si>
  <si>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</si>
  <si>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</si>
  <si>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</si>
  <si>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</si>
  <si>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</si>
  <si>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</si>
  <si>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</si>
  <si>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</si>
  <si>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</si>
  <si>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</si>
  <si>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</si>
  <si>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</si>
  <si>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</si>
  <si>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</si>
  <si>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</si>
  <si>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</si>
  <si>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</si>
  <si>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</si>
  <si>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</si>
  <si>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</si>
  <si>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</si>
  <si>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</si>
  <si>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</si>
  <si>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</si>
  <si>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</si>
  <si>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</si>
  <si>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</si>
  <si>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</si>
  <si>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</si>
  <si>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</si>
  <si>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</si>
  <si>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</si>
  <si>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</si>
  <si>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</si>
  <si>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</si>
  <si>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</si>
  <si>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</si>
  <si>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</si>
  <si>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</si>
  <si>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</si>
  <si>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</si>
  <si>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</si>
  <si>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</si>
  <si>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</si>
  <si>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</si>
  <si>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</si>
  <si>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</si>
  <si>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</si>
  <si>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</si>
  <si>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</si>
  <si>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</si>
  <si>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</si>
  <si>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</si>
  <si>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</si>
  <si>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</si>
  <si>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</si>
  <si>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</si>
  <si>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</si>
  <si>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</si>
  <si>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</si>
  <si>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</si>
  <si>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</si>
  <si>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</si>
  <si>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</si>
  <si>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</si>
  <si>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</si>
  <si>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</si>
  <si>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</si>
  <si>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</si>
  <si>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</si>
  <si>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</si>
  <si>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</si>
  <si>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</si>
  <si>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</si>
  <si>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</si>
  <si>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</si>
  <si>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</si>
  <si>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</si>
  <si>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</si>
  <si>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</si>
  <si>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</si>
  <si>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</si>
  <si>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</si>
  <si>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</si>
  <si>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</si>
  <si>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</si>
  <si>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</si>
  <si>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</si>
  <si>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</si>
  <si>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</si>
  <si>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</si>
  <si>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</si>
  <si>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</si>
  <si>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</si>
  <si>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</si>
  <si>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</si>
  <si>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</si>
  <si>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</si>
  <si>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</si>
  <si>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</si>
  <si>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</si>
  <si>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</si>
  <si>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</si>
  <si>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</si>
  <si>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</si>
  <si>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</si>
  <si>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</si>
  <si>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</si>
  <si>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</si>
  <si>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</si>
  <si>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</si>
  <si>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</si>
  <si>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</si>
  <si>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</si>
  <si>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</si>
  <si>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</si>
  <si>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</si>
  <si>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</si>
  <si>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</si>
  <si>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</si>
  <si>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</si>
  <si>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</si>
  <si>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</si>
  <si>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</si>
  <si>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</si>
  <si>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</si>
  <si>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</si>
  <si>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</si>
  <si>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</si>
  <si>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</si>
  <si>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</si>
  <si>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</si>
  <si>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</si>
  <si>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</si>
  <si>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</si>
  <si>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</si>
  <si>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</si>
  <si>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</si>
  <si>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</si>
  <si>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</si>
  <si>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</si>
  <si>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</si>
  <si>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</si>
  <si>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</si>
  <si>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</si>
  <si>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</si>
  <si>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</si>
  <si>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</si>
  <si>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</si>
  <si>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</si>
  <si>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</si>
  <si>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</si>
  <si>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</si>
  <si>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</si>
  <si>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</si>
  <si>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</si>
  <si>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</si>
  <si>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</si>
  <si>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</si>
  <si>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</si>
  <si>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</si>
  <si>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</si>
  <si>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</si>
  <si>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</si>
  <si>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</si>
  <si>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</si>
  <si>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</si>
  <si>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</si>
  <si>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</si>
  <si>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</si>
  <si>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</si>
  <si>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</si>
  <si>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</si>
  <si>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</si>
  <si>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</si>
  <si>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</si>
  <si>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</si>
  <si>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</si>
  <si>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</si>
  <si>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</si>
  <si>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</si>
  <si>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</si>
  <si>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</si>
  <si>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</si>
  <si>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</si>
  <si>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</si>
  <si>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</si>
  <si>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</si>
  <si>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</si>
  <si>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</si>
  <si>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</si>
  <si>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</si>
  <si>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</si>
  <si>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</si>
  <si>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</si>
  <si>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</si>
  <si>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</si>
  <si>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</si>
  <si>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</si>
  <si>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</si>
  <si>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</si>
  <si>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</si>
  <si>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</si>
  <si>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</si>
  <si>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</si>
  <si>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</si>
  <si>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</si>
  <si>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</si>
  <si>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</si>
  <si>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</si>
  <si>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</si>
  <si>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</si>
  <si>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</si>
  <si>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</si>
  <si>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</si>
  <si>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</si>
  <si>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</si>
  <si>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</si>
  <si>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</si>
  <si>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</si>
  <si>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</si>
  <si>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</si>
  <si>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</si>
  <si>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</si>
  <si>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</si>
  <si>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</si>
  <si>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</si>
  <si>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</si>
  <si>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</si>
  <si>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</si>
  <si>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</si>
  <si>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</si>
  <si>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</si>
  <si>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</si>
  <si>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</si>
  <si>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</si>
  <si>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</si>
  <si>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</si>
  <si>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</si>
  <si>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</si>
  <si>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</si>
  <si>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</si>
  <si>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</si>
  <si>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</si>
  <si>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</si>
  <si>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</si>
  <si>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</si>
  <si>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</si>
  <si>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</si>
  <si>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</si>
  <si>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</si>
  <si>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</si>
  <si>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</si>
  <si>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</si>
  <si>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</si>
  <si>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</si>
  <si>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</si>
  <si>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</si>
  <si>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</si>
  <si>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</si>
  <si>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</si>
  <si>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</si>
  <si>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</si>
  <si>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</si>
  <si>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</si>
  <si>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</si>
  <si>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</si>
  <si>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</si>
  <si>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</si>
  <si>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</si>
  <si>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</si>
  <si>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</si>
  <si>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</si>
  <si>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</si>
  <si>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</si>
  <si>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</si>
  <si>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</si>
  <si>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</si>
  <si>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</si>
  <si>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</si>
  <si>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</si>
  <si>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</si>
  <si>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</si>
  <si>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</si>
  <si>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</si>
  <si>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</si>
  <si>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</si>
  <si>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</si>
  <si>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</si>
  <si>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</si>
  <si>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</si>
  <si>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</si>
  <si>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</si>
  <si>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</si>
  <si>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</si>
  <si>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</si>
  <si>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</si>
  <si>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</si>
  <si>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</si>
  <si>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</si>
  <si>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</si>
  <si>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</si>
  <si>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</si>
  <si>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</si>
  <si>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</si>
  <si>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</si>
  <si>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</si>
  <si>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</si>
  <si>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</si>
  <si>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</si>
  <si>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</si>
  <si>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</si>
  <si>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</si>
  <si>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</si>
  <si>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</si>
  <si>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</si>
  <si>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</si>
  <si>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</si>
  <si>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</si>
  <si>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</si>
  <si>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</si>
  <si>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</si>
  <si>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</si>
  <si>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</si>
  <si>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</si>
  <si>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</si>
  <si>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</si>
  <si>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</si>
  <si>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</si>
  <si>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</si>
  <si>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</si>
  <si>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</si>
  <si>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</si>
  <si>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</si>
  <si>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</si>
  <si>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</si>
  <si>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</si>
  <si>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</si>
  <si>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</si>
  <si>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</si>
  <si>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</si>
  <si>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</si>
  <si>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</si>
  <si>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</si>
  <si>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</si>
  <si>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</si>
  <si>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</si>
  <si>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</si>
  <si>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</si>
  <si>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</si>
  <si>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</si>
  <si>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</si>
  <si>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</si>
  <si>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</si>
  <si>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</si>
  <si>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</si>
  <si>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</si>
  <si>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</si>
  <si>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</si>
  <si>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</si>
  <si>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</si>
  <si>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</si>
  <si>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</si>
  <si>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</si>
  <si>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</si>
  <si>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</si>
  <si>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</si>
  <si>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</si>
  <si>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</si>
  <si>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</si>
  <si>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</si>
  <si>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</si>
  <si>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</si>
  <si>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</si>
  <si>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</si>
  <si>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</si>
  <si>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</si>
  <si>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</si>
  <si>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</si>
  <si>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</si>
  <si>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</si>
  <si>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</si>
  <si>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</si>
  <si>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</si>
  <si>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</si>
  <si>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</si>
  <si>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</si>
  <si>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</si>
  <si>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</si>
  <si>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</si>
  <si>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</si>
  <si>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</si>
  <si>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</si>
  <si>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</si>
  <si>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</si>
  <si>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</si>
  <si>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</si>
  <si>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</si>
  <si>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</si>
  <si>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</si>
  <si>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</si>
  <si>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</si>
  <si>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</si>
  <si>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</si>
  <si>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</si>
  <si>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</si>
  <si>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</si>
  <si>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</si>
  <si>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</si>
  <si>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</si>
  <si>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</si>
  <si>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</si>
  <si>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</si>
  <si>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</si>
  <si>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</si>
  <si>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</si>
  <si>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</si>
  <si>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</si>
  <si>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</si>
  <si>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</si>
  <si>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</si>
  <si>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</si>
  <si>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</si>
  <si>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</si>
  <si>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</si>
  <si>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</si>
  <si>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</si>
  <si>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</si>
  <si>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</si>
  <si>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</si>
  <si>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</si>
  <si>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</si>
  <si>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</si>
  <si>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</si>
  <si>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</si>
  <si>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</si>
  <si>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</si>
  <si>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</si>
  <si>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</si>
  <si>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</si>
  <si>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</si>
  <si>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</si>
  <si>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</si>
  <si>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</si>
  <si>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</si>
  <si>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</si>
  <si>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</si>
  <si>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</si>
  <si>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</si>
  <si>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</si>
  <si>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</si>
  <si>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</si>
  <si>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</si>
  <si>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</si>
  <si>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</si>
  <si>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</si>
  <si>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</si>
  <si>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</si>
  <si>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</si>
  <si>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</si>
  <si>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</si>
  <si>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</si>
  <si>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</si>
  <si>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</si>
  <si>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</si>
  <si>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</si>
  <si>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</si>
  <si>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</si>
  <si>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</si>
  <si>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</si>
  <si>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</si>
  <si>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</si>
  <si>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</si>
  <si>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</si>
  <si>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</si>
  <si>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</si>
  <si>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</si>
  <si>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</si>
  <si>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</si>
  <si>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</si>
  <si>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</si>
  <si>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</si>
  <si>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</si>
  <si>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</si>
  <si>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</si>
  <si>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</si>
  <si>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</si>
  <si>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</si>
  <si>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</si>
  <si>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</si>
  <si>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</si>
  <si>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</si>
  <si>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</si>
  <si>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</si>
  <si>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</si>
  <si>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</si>
  <si>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</si>
  <si>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</si>
  <si>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</si>
  <si>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</si>
  <si>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</si>
  <si>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</si>
  <si>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</si>
  <si>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</si>
  <si>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</si>
  <si>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</si>
  <si>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</si>
  <si>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</si>
  <si>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</si>
  <si>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</si>
  <si>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</si>
  <si>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</si>
  <si>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</si>
  <si>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</si>
  <si>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</si>
  <si>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</si>
  <si>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</si>
  <si>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</si>
  <si>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</si>
  <si>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</si>
  <si>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</si>
  <si>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</si>
  <si>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</si>
  <si>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</si>
  <si>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</si>
  <si>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</si>
  <si>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</si>
  <si>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</si>
  <si>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</si>
  <si>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</si>
  <si>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</si>
  <si>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</si>
  <si>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</si>
  <si>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</si>
  <si>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</si>
  <si>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</si>
  <si>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</si>
  <si>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</si>
  <si>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</si>
  <si>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</si>
  <si>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</si>
  <si>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</si>
  <si>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</si>
  <si>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</si>
  <si>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</si>
  <si>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</si>
  <si>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</si>
  <si>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</si>
  <si>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</si>
  <si>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</si>
  <si>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</si>
  <si>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</si>
  <si>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</si>
  <si>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</si>
  <si>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</si>
  <si>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</si>
  <si>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</si>
  <si>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</si>
  <si>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</si>
  <si>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</si>
  <si>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</si>
  <si>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</si>
  <si>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</si>
  <si>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</si>
  <si>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</si>
  <si>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</si>
  <si>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</si>
  <si>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</si>
  <si>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</si>
  <si>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</si>
  <si>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</si>
  <si>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</si>
  <si>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</si>
  <si>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</si>
  <si>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</si>
  <si>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</si>
  <si>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</si>
  <si>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</si>
  <si>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</si>
  <si>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</si>
  <si>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</si>
  <si>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</si>
  <si>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</si>
  <si>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</si>
  <si>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</si>
  <si>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</si>
  <si>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</si>
  <si>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</si>
  <si>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</si>
  <si>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</si>
  <si>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</si>
  <si>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</si>
  <si>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</si>
  <si>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</si>
  <si>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</si>
  <si>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</si>
  <si>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</si>
  <si>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</si>
  <si>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</si>
  <si>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</si>
  <si>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</si>
  <si>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</si>
  <si>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</si>
  <si>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</si>
  <si>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</si>
  <si>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</si>
  <si>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</si>
  <si>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</si>
  <si>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</si>
  <si>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</si>
  <si>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</si>
  <si>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</si>
  <si>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</si>
  <si>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</si>
  <si>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</si>
  <si>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</si>
  <si>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</si>
  <si>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</si>
  <si>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</si>
  <si>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</si>
  <si>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</si>
  <si>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</si>
  <si>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</si>
  <si>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</si>
  <si>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</si>
  <si>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</si>
  <si>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</si>
  <si>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</si>
  <si>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</si>
  <si>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</si>
  <si>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</si>
  <si>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</si>
  <si>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</si>
  <si>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</si>
  <si>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</si>
  <si>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</si>
  <si>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</si>
  <si>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</si>
  <si>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</si>
  <si>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</si>
  <si>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</si>
  <si>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</si>
  <si>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</si>
  <si>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</si>
  <si>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</si>
  <si>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</si>
  <si>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</si>
  <si>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</si>
  <si>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</si>
  <si>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</si>
  <si>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</si>
  <si>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</si>
  <si>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</si>
  <si>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</si>
  <si>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</si>
  <si>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</si>
  <si>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</si>
  <si>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</si>
  <si>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</si>
  <si>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</si>
  <si>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</si>
  <si>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</si>
  <si>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</si>
  <si>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</si>
  <si>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</si>
  <si>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</si>
  <si>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</si>
  <si>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</si>
  <si>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</si>
  <si>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</si>
  <si>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</si>
  <si>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</si>
  <si>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</si>
  <si>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</si>
  <si>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</si>
  <si>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</si>
  <si>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</si>
  <si>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</si>
  <si>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</si>
  <si>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</si>
  <si>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</si>
  <si>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</si>
  <si>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</si>
  <si>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</si>
  <si>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</si>
  <si>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</si>
  <si>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</si>
  <si>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</si>
  <si>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</si>
  <si>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</si>
  <si>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</si>
  <si>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</si>
  <si>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</si>
  <si>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</si>
  <si>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</si>
  <si>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</si>
  <si>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</si>
  <si>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</si>
  <si>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</si>
  <si>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</si>
  <si>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</si>
  <si>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</si>
  <si>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</si>
  <si>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</si>
  <si>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</si>
  <si>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</si>
  <si>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</si>
  <si>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</si>
  <si>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</si>
  <si>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</si>
  <si>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</si>
  <si>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</si>
  <si>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</si>
  <si>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</si>
  <si>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</si>
  <si>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</si>
  <si>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</si>
  <si>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</si>
  <si>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</si>
  <si>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</si>
  <si>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</si>
  <si>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</si>
  <si>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</si>
  <si>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</si>
  <si>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</si>
  <si>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</si>
  <si>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</si>
  <si>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</si>
  <si>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</si>
  <si>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</si>
  <si>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</si>
  <si>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</si>
  <si>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</si>
  <si>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</si>
  <si>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</si>
  <si>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</si>
  <si>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</si>
  <si>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</si>
  <si>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</si>
  <si>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</si>
  <si>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</si>
  <si>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</si>
  <si>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</si>
  <si>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</si>
  <si>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</si>
  <si>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</si>
  <si>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</si>
  <si>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</si>
  <si>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</si>
  <si>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</si>
  <si>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</si>
  <si>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</si>
  <si>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</si>
  <si>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</si>
  <si>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</si>
  <si>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</si>
  <si>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</si>
  <si>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</si>
  <si>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</si>
  <si>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</si>
  <si>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</si>
  <si>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</si>
  <si>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</si>
  <si>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</si>
  <si>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</si>
  <si>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</si>
  <si>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</si>
  <si>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</si>
  <si>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</si>
  <si>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</si>
  <si>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</si>
  <si>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</si>
  <si>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</si>
  <si>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</si>
  <si>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</si>
  <si>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</si>
  <si>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</si>
  <si>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</si>
  <si>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</si>
  <si>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</si>
  <si>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</si>
  <si>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</si>
  <si>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</si>
  <si>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</si>
  <si>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</si>
  <si>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</si>
  <si>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</si>
  <si>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</si>
  <si>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</si>
  <si>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</si>
  <si>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</si>
  <si>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</si>
  <si>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</si>
  <si>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</si>
  <si>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</si>
  <si>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</si>
  <si>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</si>
  <si>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</si>
  <si>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</si>
  <si>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</si>
  <si>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</si>
  <si>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</si>
  <si>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</si>
  <si>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</si>
  <si>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</si>
  <si>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</si>
  <si>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</si>
  <si>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</si>
  <si>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</si>
  <si>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</si>
  <si>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</si>
  <si>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</si>
  <si>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</si>
  <si>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</si>
  <si>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</si>
  <si>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</si>
  <si>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</si>
  <si>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</si>
  <si>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</si>
  <si>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</si>
  <si>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</si>
  <si>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</si>
  <si>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</si>
  <si>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</si>
  <si>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</si>
  <si>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</si>
  <si>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</si>
  <si>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</si>
  <si>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</si>
  <si>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</si>
  <si>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</si>
  <si>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</si>
  <si>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</si>
  <si>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</si>
  <si>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</si>
  <si>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</si>
  <si>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</si>
  <si>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</si>
  <si>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</si>
  <si>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</si>
  <si>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</si>
  <si>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</si>
  <si>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</si>
  <si>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</si>
  <si>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</si>
  <si>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</si>
  <si>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</si>
  <si>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</si>
  <si>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</si>
  <si>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</si>
  <si>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</si>
  <si>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</si>
  <si>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</si>
  <si>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</si>
  <si>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</si>
  <si>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</si>
  <si>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</si>
  <si>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</si>
  <si>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</si>
  <si>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</si>
  <si>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</si>
  <si>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</si>
  <si>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</si>
  <si>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</si>
  <si>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</si>
  <si>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</si>
  <si>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</si>
  <si>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</si>
  <si>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</si>
  <si>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</si>
  <si>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</si>
  <si>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</si>
  <si>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</si>
  <si>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</si>
  <si>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</si>
  <si>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</si>
  <si>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</si>
  <si>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</si>
  <si>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</si>
  <si>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</si>
  <si>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</si>
  <si>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</si>
  <si>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</si>
  <si>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</si>
  <si>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</si>
  <si>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</si>
  <si>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</si>
  <si>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</si>
  <si>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</si>
  <si>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</si>
  <si>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</si>
  <si>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</si>
  <si>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</si>
  <si>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</si>
  <si>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</si>
  <si>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</si>
  <si>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</si>
  <si>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</si>
  <si>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</si>
  <si>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</si>
  <si>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</si>
  <si>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</si>
  <si>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</si>
  <si>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</si>
  <si>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</si>
  <si>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</si>
  <si>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</si>
  <si>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</si>
  <si>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</si>
  <si>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</si>
  <si>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</si>
  <si>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</si>
  <si>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</si>
  <si>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</si>
  <si>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</si>
  <si>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</si>
  <si>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</si>
  <si>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</si>
  <si>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</si>
  <si>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</si>
  <si>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</si>
  <si>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</si>
  <si>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</si>
  <si>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</si>
  <si>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</si>
  <si>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</si>
  <si>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</si>
  <si>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</si>
  <si>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</si>
  <si>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</si>
  <si>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</si>
  <si>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</si>
  <si>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</si>
  <si>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</si>
  <si>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</si>
  <si>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</si>
  <si>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</si>
  <si>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</si>
  <si>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</si>
  <si>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</si>
  <si>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</si>
  <si>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</si>
  <si>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</si>
  <si>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</si>
  <si>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</si>
  <si>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</si>
  <si>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</si>
  <si>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</si>
  <si>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</si>
  <si>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</si>
  <si>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</si>
  <si>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</si>
  <si>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</si>
  <si>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</si>
  <si>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</si>
  <si>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</si>
  <si>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</si>
  <si>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</si>
  <si>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</si>
  <si>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</si>
  <si>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</si>
  <si>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</si>
  <si>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</si>
  <si>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</si>
  <si>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</si>
  <si>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</si>
  <si>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</si>
  <si>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</si>
  <si>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</si>
  <si>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</si>
  <si>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</si>
  <si>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</si>
  <si>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</si>
  <si>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</si>
  <si>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</si>
  <si>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</si>
  <si>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</si>
  <si>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</si>
  <si>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</si>
  <si>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</si>
  <si>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</si>
  <si>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</si>
  <si>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</si>
  <si>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</si>
  <si>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</si>
  <si>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</si>
  <si>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</si>
  <si>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</si>
  <si>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</si>
  <si>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</si>
  <si>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</si>
  <si>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</si>
  <si>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</si>
  <si>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</si>
  <si>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</si>
  <si>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</si>
  <si>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</si>
  <si>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</si>
  <si>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</si>
  <si>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</si>
  <si>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</si>
  <si>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</si>
  <si>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</si>
  <si>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</si>
  <si>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</si>
  <si>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</si>
  <si>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</si>
  <si>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</si>
  <si>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</si>
  <si>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</si>
  <si>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</si>
  <si>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</si>
  <si>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</si>
  <si>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</si>
  <si>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</si>
  <si>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</si>
  <si>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</si>
  <si>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</si>
  <si>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</si>
  <si>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</si>
  <si>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</si>
  <si>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</si>
  <si>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</si>
  <si>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</si>
  <si>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</si>
  <si>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</si>
  <si>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</si>
  <si>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</si>
  <si>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</si>
  <si>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</si>
  <si>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</si>
  <si>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</si>
  <si>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</si>
  <si>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</si>
  <si>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</si>
  <si>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</si>
  <si>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</si>
  <si>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</si>
  <si>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</si>
  <si>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</si>
  <si>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</si>
  <si>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</si>
  <si>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</si>
  <si>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</si>
  <si>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</si>
  <si>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</si>
  <si>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</si>
  <si>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</si>
  <si>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</si>
  <si>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</si>
  <si>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</si>
  <si>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</si>
  <si>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</si>
  <si>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</si>
  <si>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</si>
  <si>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</si>
  <si>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</si>
  <si>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</si>
  <si>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</si>
  <si>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</si>
  <si>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</si>
  <si>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</si>
  <si>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</si>
  <si>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</si>
  <si>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</si>
  <si>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</si>
  <si>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</si>
  <si>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</si>
  <si>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</si>
  <si>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</si>
  <si>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</si>
  <si>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</si>
  <si>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</si>
  <si>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</si>
  <si>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</si>
  <si>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</si>
  <si>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</si>
  <si>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</si>
  <si>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</si>
  <si>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</si>
  <si>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</si>
  <si>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</si>
  <si>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</si>
  <si>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</si>
  <si>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</si>
  <si>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</si>
  <si>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</si>
  <si>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</si>
  <si>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</si>
  <si>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</si>
  <si>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</si>
  <si>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</si>
  <si>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</si>
  <si>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</si>
  <si>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</si>
  <si>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</si>
  <si>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</si>
  <si>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</si>
  <si>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</si>
  <si>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</si>
  <si>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</si>
  <si>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</si>
  <si>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</si>
  <si>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</si>
  <si>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</si>
  <si>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</si>
  <si>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</si>
  <si>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</si>
  <si>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</si>
  <si>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</si>
  <si>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</si>
  <si>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</si>
  <si>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</si>
  <si>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</si>
  <si>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</si>
  <si>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</si>
  <si>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</si>
  <si>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</si>
  <si>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</si>
  <si>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</si>
  <si>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</si>
  <si>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</si>
  <si>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</si>
  <si>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</si>
  <si>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</si>
  <si>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</si>
  <si>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</si>
  <si>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</si>
  <si>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</si>
  <si>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</si>
  <si>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</si>
  <si>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</si>
  <si>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</si>
  <si>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</si>
  <si>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</si>
  <si>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</si>
  <si>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</si>
  <si>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</si>
  <si>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</si>
  <si>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</si>
  <si>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</si>
  <si>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</si>
  <si>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</si>
  <si>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</si>
  <si>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</si>
  <si>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</si>
  <si>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</si>
  <si>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</si>
  <si>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</si>
  <si>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</si>
  <si>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</si>
  <si>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</si>
  <si>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</si>
  <si>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</si>
  <si>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</si>
  <si>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</si>
  <si>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</si>
  <si>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</si>
  <si>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</si>
  <si>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</si>
  <si>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</si>
  <si>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</si>
  <si>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</si>
  <si>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</si>
  <si>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</si>
  <si>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</si>
  <si>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</si>
  <si>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</si>
  <si>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</si>
  <si>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</si>
  <si>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</si>
  <si>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</si>
  <si>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</si>
  <si>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</si>
  <si>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</si>
  <si>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</si>
  <si>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</si>
  <si>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</si>
  <si>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</si>
  <si>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</si>
  <si>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</si>
  <si>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</si>
  <si>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</si>
  <si>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</si>
  <si>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</si>
  <si>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</si>
  <si>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</si>
  <si>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</si>
  <si>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</si>
  <si>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</si>
  <si>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</si>
  <si>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</si>
  <si>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</si>
  <si>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</si>
  <si>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</si>
  <si>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</si>
  <si>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</si>
  <si>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</si>
  <si>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</si>
  <si>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</si>
  <si>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</si>
  <si>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</si>
  <si>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</si>
  <si>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</si>
  <si>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</si>
  <si>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</si>
  <si>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</si>
  <si>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</si>
  <si>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</si>
  <si>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</si>
  <si>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</si>
  <si>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</si>
  <si>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</si>
  <si>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</si>
  <si>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</si>
  <si>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</si>
  <si>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</si>
  <si>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</si>
  <si>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</si>
  <si>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</si>
  <si>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</si>
  <si>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</si>
  <si>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</si>
  <si>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</si>
  <si>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</si>
  <si>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</si>
  <si>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</si>
  <si>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</si>
  <si>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</si>
  <si>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</si>
  <si>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</si>
  <si>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</si>
  <si>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</si>
  <si>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</si>
  <si>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</si>
  <si>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</si>
  <si>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</si>
  <si>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</si>
  <si>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</si>
  <si>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</si>
  <si>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</si>
  <si>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</si>
  <si>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</si>
  <si>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</si>
  <si>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</si>
  <si>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</si>
  <si>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</si>
  <si>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</si>
  <si>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</si>
  <si>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</si>
  <si>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</si>
  <si>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</si>
  <si>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</si>
  <si>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</si>
  <si>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</si>
  <si>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</si>
  <si>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</si>
  <si>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</si>
  <si>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</si>
  <si>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</si>
  <si>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</si>
  <si>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</si>
  <si>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</si>
  <si>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</si>
  <si>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</si>
  <si>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</si>
  <si>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</si>
  <si>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</si>
  <si>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</si>
  <si>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</si>
  <si>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</si>
  <si>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</si>
  <si>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</si>
  <si>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</si>
  <si>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</si>
  <si>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</si>
  <si>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</si>
  <si>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</si>
  <si>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</si>
  <si>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</si>
  <si>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</si>
  <si>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</si>
  <si>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</si>
  <si>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</si>
  <si>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</si>
  <si>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</si>
  <si>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</si>
  <si>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</si>
  <si>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</si>
  <si>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</si>
  <si>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</si>
  <si>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</si>
  <si>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</si>
  <si>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</si>
  <si>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</si>
  <si>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</si>
  <si>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</si>
  <si>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</si>
  <si>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</si>
  <si>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</si>
  <si>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</si>
  <si>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</si>
  <si>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</si>
  <si>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</si>
  <si>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</si>
  <si>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</si>
  <si>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</si>
  <si>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</si>
  <si>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</si>
  <si>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</si>
  <si>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</si>
  <si>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</si>
  <si>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</si>
  <si>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</si>
  <si>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</si>
  <si>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</si>
  <si>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</si>
  <si>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</si>
  <si>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</si>
  <si>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</si>
  <si>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</si>
  <si>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</si>
  <si>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</si>
  <si>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</si>
  <si>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</si>
  <si>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</si>
  <si>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</si>
  <si>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</si>
  <si>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</si>
  <si>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</si>
  <si>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</si>
  <si>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</si>
  <si>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</si>
  <si>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</si>
  <si>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</si>
  <si>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</si>
  <si>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</si>
  <si>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</si>
  <si>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</si>
  <si>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</si>
  <si>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</si>
  <si>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</si>
  <si>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</si>
  <si>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</si>
  <si>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</si>
  <si>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</si>
  <si>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</si>
  <si>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</si>
  <si>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</si>
  <si>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</si>
  <si>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</si>
  <si>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</si>
  <si>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</si>
  <si>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</si>
  <si>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</si>
  <si>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</si>
  <si>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</si>
  <si>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</si>
  <si>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</si>
  <si>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</si>
  <si>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</si>
  <si>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</si>
  <si>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</si>
  <si>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</si>
  <si>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</si>
  <si>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</si>
  <si>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</si>
  <si>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</si>
  <si>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</si>
  <si>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</si>
  <si>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</si>
  <si>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</si>
  <si>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</si>
  <si>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</si>
  <si>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</si>
  <si>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</si>
  <si>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</si>
  <si>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</si>
  <si>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</si>
  <si>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</si>
  <si>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</si>
  <si>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</si>
  <si>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</si>
  <si>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</si>
  <si>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</si>
  <si>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</si>
  <si>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</si>
  <si>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</si>
  <si>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</si>
  <si>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</si>
  <si>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</si>
  <si>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</si>
  <si>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</si>
  <si>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</si>
  <si>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</si>
  <si>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</si>
  <si>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</si>
  <si>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</si>
  <si>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</si>
  <si>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</si>
  <si>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</si>
  <si>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</si>
  <si>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</si>
  <si>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</si>
  <si>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</si>
  <si>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</si>
  <si>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</si>
  <si>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</si>
  <si>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</si>
  <si>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</si>
  <si>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</si>
  <si>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</si>
  <si>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</si>
  <si>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</si>
  <si>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</si>
  <si>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</si>
  <si>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</si>
  <si>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</si>
  <si>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</si>
  <si>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</si>
  <si>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</si>
  <si>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</si>
  <si>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</si>
  <si>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</si>
  <si>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</si>
  <si>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</si>
  <si>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</si>
  <si>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</si>
  <si>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</si>
  <si>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</si>
  <si>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</si>
  <si>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</si>
  <si>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</si>
  <si>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</si>
  <si>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</si>
  <si>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</si>
  <si>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</si>
  <si>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</si>
  <si>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</si>
  <si>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</si>
  <si>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</si>
  <si>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</si>
  <si>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</si>
  <si>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</si>
  <si>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</si>
  <si>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</si>
  <si>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</si>
  <si>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</si>
  <si>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</si>
  <si>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</si>
  <si>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</si>
  <si>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</si>
  <si>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</si>
  <si>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</si>
  <si>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</si>
  <si>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</si>
  <si>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</si>
  <si>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</si>
  <si>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</si>
  <si>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</si>
  <si>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</si>
  <si>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</si>
  <si>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</si>
  <si>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</si>
  <si>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</si>
  <si>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</si>
  <si>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</si>
  <si>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</si>
  <si>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</si>
  <si>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</si>
  <si>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</si>
  <si>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</si>
  <si>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</si>
  <si>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</si>
  <si>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</si>
  <si>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</si>
  <si>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</si>
  <si>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</si>
  <si>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</si>
  <si>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</si>
  <si>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</si>
  <si>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</si>
  <si>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</si>
  <si>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</si>
  <si>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</si>
  <si>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</si>
  <si>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</si>
  <si>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</si>
  <si>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</si>
  <si>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</si>
  <si>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</si>
  <si>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</si>
  <si>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</si>
  <si>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</si>
  <si>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</si>
  <si>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</si>
  <si>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</si>
  <si>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</si>
  <si>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</si>
  <si>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</si>
  <si>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</si>
  <si>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</si>
  <si>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</si>
  <si>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</si>
  <si>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</si>
  <si>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</si>
  <si>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</si>
  <si>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</si>
  <si>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</si>
  <si>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</si>
  <si>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</si>
  <si>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</si>
  <si>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</si>
  <si>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</si>
  <si>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</si>
  <si>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</si>
  <si>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</si>
  <si>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</si>
  <si>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</si>
  <si>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</si>
  <si>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</si>
  <si>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</si>
  <si>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</si>
  <si>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</si>
  <si>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</si>
  <si>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</si>
  <si>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</si>
  <si>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</si>
  <si>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</si>
  <si>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</si>
  <si>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</si>
  <si>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</si>
  <si>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</si>
  <si>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</si>
  <si>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</si>
  <si>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</si>
  <si>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</si>
  <si>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</si>
  <si>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</si>
  <si>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</si>
  <si>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</si>
  <si>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</si>
  <si>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</si>
  <si>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</si>
  <si>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</si>
  <si>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</si>
  <si>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</si>
  <si>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</si>
  <si>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</si>
  <si>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</si>
  <si>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</si>
  <si>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</si>
  <si>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</si>
  <si>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</si>
  <si>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</si>
  <si>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</si>
  <si>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</si>
  <si>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</si>
  <si>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</si>
  <si>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</si>
  <si>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</si>
  <si>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</si>
  <si>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</si>
  <si>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</si>
  <si>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</si>
  <si>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</si>
  <si>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</si>
  <si>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</si>
  <si>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</si>
  <si>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</si>
  <si>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</si>
  <si>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</si>
  <si>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</si>
  <si>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</si>
  <si>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</si>
  <si>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</si>
  <si>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</si>
  <si>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</si>
  <si>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</si>
  <si>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</si>
  <si>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</si>
  <si>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</si>
  <si>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</si>
  <si>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</si>
  <si>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</si>
  <si>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</si>
  <si>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</si>
  <si>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</si>
  <si>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</si>
  <si>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</si>
  <si>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</si>
  <si>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</si>
  <si>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</si>
  <si>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</si>
  <si>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</si>
  <si>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</si>
  <si>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</si>
  <si>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</si>
  <si>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</si>
  <si>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</si>
  <si>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</si>
  <si>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</si>
  <si>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</si>
  <si>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</si>
  <si>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</si>
  <si>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</si>
  <si>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</si>
  <si>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</si>
  <si>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</si>
  <si>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</si>
  <si>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</si>
  <si>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</si>
  <si>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</si>
  <si>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</si>
  <si>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</si>
  <si>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</si>
  <si>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</si>
  <si>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</si>
  <si>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</si>
  <si>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</si>
  <si>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</si>
  <si>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</si>
  <si>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</si>
  <si>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</si>
  <si>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</si>
  <si>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</si>
  <si>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</si>
  <si>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</si>
  <si>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</si>
  <si>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</si>
  <si>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</si>
  <si>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</si>
  <si>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</si>
  <si>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</si>
  <si>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</si>
  <si>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</si>
  <si>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</si>
  <si>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</si>
  <si>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</si>
  <si>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</si>
  <si>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</si>
  <si>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</si>
  <si>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</si>
  <si>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</si>
  <si>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</si>
  <si>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</si>
  <si>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</si>
  <si>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</si>
  <si>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</si>
  <si>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</si>
  <si>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</si>
  <si>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</si>
  <si>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</si>
  <si>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</si>
  <si>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</si>
  <si>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</si>
  <si>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</si>
  <si>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</si>
  <si>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</si>
  <si>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</si>
  <si>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</si>
  <si>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</si>
  <si>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</si>
  <si>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</si>
  <si>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</si>
  <si>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</si>
  <si>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</si>
  <si>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</si>
  <si>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</si>
  <si>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</si>
  <si>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</si>
  <si>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</si>
  <si>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</si>
  <si>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</si>
  <si>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</si>
  <si>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</si>
  <si>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</si>
  <si>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</si>
  <si>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</si>
  <si>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</si>
  <si>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</si>
  <si>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</si>
  <si>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</si>
  <si>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</si>
  <si>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</si>
  <si>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</si>
  <si>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</si>
  <si>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</si>
  <si>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</si>
  <si>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</si>
  <si>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</si>
  <si>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</si>
  <si>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</si>
  <si>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</si>
  <si>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</si>
  <si>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</si>
  <si>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</si>
  <si>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</si>
  <si>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</si>
  <si>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</si>
  <si>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</si>
  <si>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</si>
  <si>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</si>
  <si>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</si>
  <si>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</si>
  <si>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</si>
  <si>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</si>
  <si>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</si>
  <si>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</si>
  <si>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</si>
  <si>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</si>
  <si>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</si>
  <si>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</si>
  <si>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</si>
  <si>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</si>
  <si>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</si>
  <si>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</si>
  <si>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</si>
  <si>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</si>
  <si>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</si>
  <si>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</si>
  <si>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</si>
  <si>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</si>
  <si>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</si>
  <si>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</si>
  <si>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</si>
  <si>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</si>
  <si>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</si>
  <si>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</si>
  <si>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</si>
  <si>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</si>
  <si>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</si>
  <si>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</si>
  <si>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</si>
  <si>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</si>
  <si>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</si>
  <si>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</si>
  <si>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</si>
  <si>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</si>
  <si>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</si>
  <si>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</si>
  <si>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</si>
  <si>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</si>
  <si>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</si>
  <si>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</si>
  <si>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</si>
  <si>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</si>
  <si>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</si>
  <si>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</si>
  <si>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</si>
  <si>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</si>
  <si>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</si>
  <si>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</si>
  <si>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</si>
  <si>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</si>
  <si>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</si>
  <si>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</si>
  <si>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</si>
  <si>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</si>
  <si>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</si>
  <si>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</si>
  <si>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</si>
  <si>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</si>
  <si>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</si>
  <si>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</si>
  <si>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</si>
  <si>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</si>
  <si>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</si>
  <si>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</si>
  <si>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</si>
  <si>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</si>
  <si>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</si>
  <si>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</si>
  <si>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</si>
  <si>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</si>
  <si>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</si>
  <si>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</si>
  <si>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</si>
  <si>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</si>
  <si>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</si>
  <si>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</si>
  <si>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</si>
  <si>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</si>
  <si>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</si>
  <si>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</si>
  <si>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</si>
  <si>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</si>
  <si>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</si>
  <si>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</si>
  <si>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</si>
  <si>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</si>
  <si>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</si>
  <si>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</si>
  <si>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</si>
  <si>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</si>
  <si>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</si>
  <si>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</si>
  <si>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</si>
  <si>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</si>
  <si>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</si>
  <si>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</si>
  <si>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</si>
  <si>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</si>
  <si>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</si>
  <si>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</si>
  <si>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</si>
  <si>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</si>
  <si>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</si>
  <si>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</si>
  <si>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</si>
  <si>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</si>
  <si>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</si>
  <si>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</si>
  <si>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</si>
  <si>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</si>
  <si>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</si>
  <si>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</si>
  <si>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</si>
  <si>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</si>
  <si>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</si>
  <si>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</si>
  <si>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</si>
  <si>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</si>
  <si>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</si>
  <si>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</si>
  <si>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</si>
  <si>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</si>
  <si>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</si>
  <si>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</si>
  <si>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</si>
  <si>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</si>
  <si>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</si>
  <si>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</si>
  <si>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</si>
  <si>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</si>
  <si>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</si>
  <si>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</si>
  <si>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</si>
  <si>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</si>
  <si>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</si>
  <si>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</si>
  <si>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</si>
  <si>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</si>
  <si>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</si>
  <si>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</si>
  <si>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</si>
  <si>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</si>
  <si>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</si>
  <si>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</si>
  <si>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</si>
  <si>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</si>
  <si>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</si>
  <si>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</si>
  <si>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</si>
  <si>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</si>
  <si>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</si>
  <si>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</si>
  <si>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</si>
  <si>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</si>
  <si>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</si>
  <si>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</si>
  <si>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</si>
  <si>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</si>
  <si>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</si>
  <si>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</si>
  <si>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</si>
  <si>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</si>
  <si>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</si>
  <si>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</si>
  <si>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</si>
  <si>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</si>
  <si>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</si>
  <si>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</si>
  <si>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</si>
  <si>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</si>
  <si>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</si>
  <si>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</si>
  <si>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</si>
  <si>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</si>
  <si>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</si>
  <si>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</si>
  <si>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</si>
  <si>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</si>
  <si>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</si>
  <si>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</si>
  <si>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</si>
  <si>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</si>
  <si>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</si>
  <si>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</si>
  <si>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</si>
  <si>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</si>
  <si>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</si>
  <si>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</si>
  <si>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</si>
  <si>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</si>
  <si>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</si>
  <si>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</si>
  <si>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</si>
  <si>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</si>
  <si>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</si>
  <si>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</si>
  <si>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</si>
  <si>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</si>
  <si>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</si>
  <si>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</si>
  <si>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</si>
  <si>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</si>
  <si>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</si>
  <si>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</si>
  <si>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</si>
  <si>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</si>
  <si>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</si>
  <si>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</si>
  <si>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</si>
  <si>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</si>
  <si>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</si>
  <si>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</si>
  <si>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</si>
  <si>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</si>
  <si>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</si>
  <si>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</si>
  <si>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</si>
  <si>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</si>
  <si>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</si>
  <si>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</si>
  <si>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</si>
  <si>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</si>
  <si>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</si>
  <si>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</si>
  <si>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</si>
  <si>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</si>
  <si>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</si>
  <si>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</si>
  <si>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</si>
  <si>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</si>
  <si>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</si>
  <si>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</si>
  <si>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</si>
  <si>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</si>
  <si>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</si>
  <si>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</si>
  <si>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</si>
  <si>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</si>
  <si>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</si>
  <si>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</si>
  <si>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</si>
  <si>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</si>
  <si>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</si>
  <si>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</si>
  <si>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</si>
  <si>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</si>
  <si>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</si>
  <si>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</si>
  <si>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</si>
  <si>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</si>
  <si>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</si>
  <si>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</si>
  <si>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</si>
  <si>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</si>
  <si>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</si>
  <si>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</si>
  <si>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</si>
  <si>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</si>
  <si>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</si>
  <si>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</si>
  <si>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</si>
  <si>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</si>
  <si>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</si>
  <si>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</si>
  <si>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</si>
  <si>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</si>
  <si>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</si>
  <si>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</si>
  <si>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</si>
  <si>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</si>
  <si>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</si>
  <si>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</si>
  <si>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</si>
  <si>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</si>
  <si>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</si>
  <si>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</si>
  <si>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</si>
  <si>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</si>
  <si>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</si>
  <si>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</si>
  <si>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</si>
  <si>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</si>
  <si>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</si>
  <si>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</si>
  <si>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</si>
  <si>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</si>
  <si>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</si>
  <si>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</si>
  <si>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</si>
  <si>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</si>
  <si>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</si>
  <si>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</si>
  <si>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</si>
  <si>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</si>
  <si>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</si>
  <si>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</si>
  <si>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</si>
  <si>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</si>
  <si>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</si>
  <si>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</si>
  <si>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</si>
  <si>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</si>
  <si>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</si>
  <si>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</si>
  <si>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</si>
  <si>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</si>
  <si>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</si>
  <si>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</si>
  <si>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</si>
  <si>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</si>
  <si>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</si>
  <si>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</si>
  <si>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</si>
  <si>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</si>
  <si>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</si>
  <si>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</si>
  <si>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</si>
  <si>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</si>
  <si>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</si>
  <si>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</si>
  <si>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</si>
  <si>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</si>
  <si>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</si>
  <si>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</si>
  <si>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</si>
  <si>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</si>
  <si>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</si>
  <si>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</si>
  <si>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</si>
  <si>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</si>
  <si>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</si>
  <si>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</si>
  <si>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</si>
  <si>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</si>
  <si>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</si>
  <si>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</si>
  <si>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</si>
  <si>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</si>
  <si>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</si>
  <si>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</si>
  <si>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</si>
  <si>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</si>
  <si>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</si>
  <si>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</si>
  <si>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</si>
  <si>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</si>
  <si>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</si>
  <si>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</si>
  <si>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</si>
  <si>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</si>
  <si>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</si>
  <si>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</si>
  <si>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</si>
  <si>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</si>
  <si>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</si>
  <si>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</si>
  <si>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</si>
  <si>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</si>
  <si>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</si>
  <si>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</si>
  <si>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</si>
  <si>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</si>
  <si>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</si>
  <si>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</si>
  <si>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</si>
  <si>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</si>
  <si>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</si>
  <si>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</si>
  <si>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</si>
  <si>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</si>
  <si>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</si>
  <si>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</si>
  <si>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</si>
  <si>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</si>
  <si>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</si>
  <si>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</si>
  <si>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</si>
  <si>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</si>
  <si>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</si>
  <si>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</si>
  <si>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</si>
  <si>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</si>
  <si>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</si>
  <si>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</si>
  <si>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</si>
  <si>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</si>
  <si>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</si>
  <si>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</si>
  <si>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</si>
  <si>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</si>
  <si>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</si>
  <si>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</si>
  <si>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</si>
  <si>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</si>
  <si>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</si>
  <si>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</si>
  <si>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</si>
  <si>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</si>
  <si>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</si>
  <si>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</si>
  <si>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</si>
  <si>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</si>
  <si>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</si>
  <si>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</si>
  <si>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</si>
  <si>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</si>
  <si>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</si>
  <si>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</si>
  <si>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</si>
  <si>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</si>
  <si>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</si>
  <si>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</si>
  <si>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</si>
  <si>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</si>
  <si>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</si>
  <si>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</si>
  <si>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</si>
  <si>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</si>
  <si>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</si>
  <si>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</si>
  <si>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</si>
  <si>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</si>
  <si>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</si>
  <si>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</si>
  <si>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</si>
  <si>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</si>
  <si>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</si>
  <si>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</si>
  <si>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</si>
  <si>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</si>
  <si>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</si>
  <si>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</si>
  <si>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</si>
  <si>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</si>
  <si>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</si>
  <si>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</si>
  <si>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</si>
  <si>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</si>
  <si>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</si>
  <si>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</si>
  <si>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</si>
  <si>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</si>
  <si>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</si>
  <si>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</si>
  <si>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</si>
  <si>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</si>
  <si>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</si>
  <si>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</si>
  <si>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</si>
  <si>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</si>
  <si>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</si>
  <si>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</si>
  <si>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</si>
  <si>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</si>
  <si>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</si>
  <si>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</si>
  <si>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</si>
  <si>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</si>
  <si>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</si>
  <si>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</si>
  <si>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</si>
  <si>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</si>
  <si>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</si>
  <si>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</si>
  <si>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</si>
  <si>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</si>
  <si>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</si>
  <si>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</si>
  <si>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</si>
  <si>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</si>
  <si>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</si>
  <si>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</si>
  <si>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</si>
  <si>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</si>
  <si>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</si>
  <si>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</si>
  <si>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</si>
  <si>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</si>
  <si>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</si>
  <si>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</si>
  <si>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</si>
  <si>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</si>
  <si>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</si>
  <si>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</si>
  <si>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</si>
  <si>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</si>
  <si>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</si>
  <si>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</si>
  <si>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</si>
  <si>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</si>
  <si>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</si>
  <si>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</si>
  <si>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</si>
  <si>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</si>
  <si>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</si>
  <si>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</si>
  <si>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</si>
  <si>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</si>
  <si>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</si>
  <si>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</si>
  <si>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</si>
  <si>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</si>
  <si>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</si>
  <si>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</si>
  <si>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</si>
  <si>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</si>
  <si>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</si>
  <si>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</si>
  <si>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</si>
  <si>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</si>
  <si>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</si>
  <si>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</si>
  <si>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</si>
  <si>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</si>
  <si>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</si>
  <si>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</si>
  <si>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</si>
  <si>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</si>
  <si>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</si>
  <si>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</si>
  <si>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</si>
  <si>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</si>
  <si>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</si>
  <si>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</si>
  <si>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</si>
  <si>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</si>
  <si>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</si>
  <si>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</si>
  <si>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</si>
  <si>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</si>
  <si>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</si>
  <si>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</si>
  <si>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</si>
  <si>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</si>
  <si>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</si>
  <si>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</si>
  <si>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</si>
  <si>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</si>
  <si>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</si>
  <si>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</si>
  <si>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</si>
  <si>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</si>
  <si>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</si>
  <si>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</si>
  <si>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</si>
  <si>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</si>
  <si>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</si>
  <si>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</si>
  <si>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</si>
  <si>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</si>
  <si>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</si>
  <si>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</si>
  <si>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</si>
  <si>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</si>
  <si>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</si>
  <si>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</si>
  <si>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</si>
  <si>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</si>
  <si>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</si>
  <si>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</si>
  <si>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</si>
  <si>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</si>
  <si>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</si>
  <si>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</si>
  <si>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</si>
  <si>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</si>
  <si>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</si>
  <si>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</si>
  <si>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</si>
  <si>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</si>
  <si>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</si>
  <si>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</si>
  <si>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</si>
  <si>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</si>
  <si>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</si>
  <si>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</si>
  <si>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</si>
  <si>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</si>
  <si>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</si>
  <si>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</si>
  <si>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</si>
  <si>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</si>
  <si>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</si>
  <si>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</si>
  <si>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</si>
  <si>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</si>
  <si>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</si>
  <si>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</si>
  <si>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</si>
  <si>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</si>
  <si>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</si>
  <si>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</si>
  <si>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</si>
  <si>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</si>
  <si>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</si>
  <si>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</si>
  <si>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</si>
  <si>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</si>
  <si>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</si>
  <si>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</si>
  <si>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</si>
  <si>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</si>
  <si>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</si>
  <si>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</si>
  <si>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</si>
  <si>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</si>
  <si>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</si>
  <si>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</si>
  <si>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</si>
  <si>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</si>
  <si>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</si>
  <si>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</si>
  <si>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</si>
  <si>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</si>
  <si>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</si>
  <si>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</si>
  <si>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</si>
  <si>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</si>
  <si>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</si>
  <si>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</si>
  <si>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</si>
  <si>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</si>
  <si>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</si>
  <si>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</si>
  <si>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</si>
  <si>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</si>
  <si>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</si>
  <si>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</si>
  <si>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</si>
  <si>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</si>
  <si>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</si>
  <si>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</si>
  <si>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</si>
  <si>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</si>
  <si>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</si>
  <si>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</si>
  <si>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</si>
  <si>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</si>
  <si>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</si>
  <si>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</si>
  <si>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</si>
  <si>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</si>
  <si>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</si>
  <si>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</si>
  <si>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</si>
  <si>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</si>
  <si>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</si>
  <si>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</si>
  <si>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</si>
  <si>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</si>
  <si>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</si>
  <si>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</si>
  <si>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</si>
  <si>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</si>
  <si>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</si>
  <si>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</si>
  <si>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</si>
  <si>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</si>
  <si>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</si>
  <si>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</si>
  <si>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</si>
  <si>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</si>
  <si>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</si>
  <si>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</si>
  <si>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</si>
  <si>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</si>
  <si>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</si>
  <si>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</si>
  <si>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</si>
  <si>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</si>
  <si>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</si>
  <si>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</si>
  <si>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</si>
  <si>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</si>
  <si>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</si>
  <si>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</si>
  <si>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</si>
  <si>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</si>
  <si>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</si>
  <si>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</si>
  <si>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</si>
  <si>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</si>
  <si>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</si>
  <si>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</si>
  <si>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</si>
  <si>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</si>
  <si>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</si>
  <si>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</si>
  <si>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</si>
  <si>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</si>
  <si>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</si>
  <si>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</si>
  <si>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</si>
  <si>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</si>
  <si>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</si>
  <si>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</si>
  <si>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</si>
  <si>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</si>
  <si>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</si>
  <si>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</si>
  <si>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</si>
  <si>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</si>
  <si>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</si>
  <si>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</si>
  <si>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</si>
  <si>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</si>
  <si>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</si>
  <si>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</si>
  <si>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</si>
  <si>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</si>
  <si>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</si>
  <si>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</si>
  <si>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</si>
  <si>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</si>
  <si>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</si>
  <si>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</si>
  <si>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</si>
  <si>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</si>
  <si>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</si>
  <si>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</si>
  <si>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</si>
  <si>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</si>
  <si>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</si>
  <si>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</si>
  <si>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</si>
  <si>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</si>
  <si>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</si>
  <si>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</si>
  <si>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</si>
  <si>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</si>
  <si>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</si>
  <si>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</si>
  <si>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</si>
  <si>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</si>
  <si>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</si>
  <si>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</si>
  <si>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</si>
  <si>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</si>
  <si>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</si>
  <si>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</si>
  <si>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</si>
  <si>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</si>
  <si>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</si>
  <si>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</si>
  <si>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</si>
  <si>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</si>
  <si>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</si>
  <si>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</si>
  <si>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</si>
  <si>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</si>
  <si>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</si>
  <si>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</si>
  <si>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</si>
  <si>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</si>
  <si>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</si>
  <si>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</si>
  <si>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</si>
  <si>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</si>
  <si>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</si>
  <si>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</si>
  <si>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</si>
  <si>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</si>
  <si>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</si>
  <si>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</si>
  <si>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</si>
  <si>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</si>
  <si>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</si>
  <si>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</si>
  <si>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</si>
  <si>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</si>
  <si>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</si>
  <si>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</si>
  <si>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</si>
  <si>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</si>
  <si>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</si>
  <si>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</si>
  <si>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</si>
  <si>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</si>
  <si>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</si>
  <si>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</si>
  <si>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</si>
  <si>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</si>
  <si>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</si>
  <si>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</si>
  <si>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</si>
  <si>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</si>
  <si>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</si>
  <si>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</si>
  <si>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</si>
  <si>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</si>
  <si>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</si>
  <si>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</si>
  <si>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</si>
  <si>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</si>
  <si>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</si>
  <si>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</si>
  <si>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</si>
  <si>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</si>
  <si>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</si>
  <si>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</si>
  <si>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</si>
  <si>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</si>
  <si>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</si>
  <si>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</si>
  <si>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</si>
  <si>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</si>
  <si>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</si>
  <si>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</si>
  <si>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</si>
  <si>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</si>
  <si>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</si>
  <si>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</si>
  <si>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</si>
  <si>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</si>
  <si>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</si>
  <si>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</si>
  <si>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</si>
  <si>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</si>
  <si>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</si>
  <si>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</si>
  <si>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</si>
  <si>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</si>
  <si>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</si>
  <si>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</si>
  <si>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</si>
  <si>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</si>
  <si>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</si>
  <si>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</si>
  <si>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</si>
  <si>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</si>
  <si>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</si>
  <si>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</si>
  <si>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</si>
  <si>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</si>
  <si>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</si>
  <si>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</si>
  <si>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</si>
  <si>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</si>
  <si>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</si>
  <si>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</si>
  <si>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</si>
  <si>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</si>
  <si>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</si>
  <si>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</si>
  <si>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</si>
  <si>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</si>
  <si>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</si>
  <si>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</si>
  <si>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</si>
  <si>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</si>
  <si>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</si>
  <si>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</si>
  <si>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</si>
  <si>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</si>
  <si>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</si>
  <si>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</si>
  <si>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</si>
  <si>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</si>
  <si>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</si>
  <si>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</si>
  <si>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</si>
  <si>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</si>
  <si>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</si>
  <si>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</si>
  <si>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</si>
  <si>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</si>
  <si>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</si>
  <si>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</si>
  <si>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</si>
  <si>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</si>
  <si>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</si>
  <si>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</si>
  <si>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</si>
  <si>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</si>
  <si>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</si>
  <si>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</si>
  <si>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</si>
  <si>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</si>
  <si>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</si>
  <si>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</si>
  <si>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</si>
  <si>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</si>
  <si>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</si>
  <si>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</si>
  <si>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</si>
  <si>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</si>
  <si>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</si>
  <si>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</si>
  <si>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</si>
  <si>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</si>
  <si>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</si>
  <si>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</si>
  <si>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</si>
  <si>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</si>
  <si>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</si>
  <si>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</si>
  <si>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</si>
  <si>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</si>
  <si>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</si>
  <si>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</si>
  <si>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</si>
  <si>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</si>
  <si>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</si>
  <si>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</si>
  <si>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</si>
  <si>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</si>
  <si>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</si>
  <si>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</si>
  <si>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</si>
  <si>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</si>
  <si>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</si>
  <si>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</si>
  <si>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</si>
  <si>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</si>
  <si>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</si>
  <si>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</si>
  <si>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</si>
  <si>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</si>
  <si>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</si>
  <si>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</si>
  <si>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</si>
  <si>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</si>
  <si>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</si>
  <si>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</si>
  <si>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</si>
  <si>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</si>
  <si>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</si>
  <si>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</si>
  <si>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</si>
  <si>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</si>
  <si>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</si>
  <si>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</si>
  <si>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</si>
  <si>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</si>
  <si>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</si>
  <si>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</si>
  <si>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</si>
  <si>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</si>
  <si>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</si>
  <si>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</si>
  <si>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</si>
  <si>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</si>
  <si>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</si>
  <si>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</si>
  <si>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</si>
  <si>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</si>
  <si>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</si>
  <si>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</si>
  <si>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</si>
  <si>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</si>
  <si>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</si>
  <si>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</si>
  <si>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</si>
  <si>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</si>
  <si>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</si>
  <si>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</si>
  <si>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</si>
  <si>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</si>
  <si>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</si>
  <si>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</si>
  <si>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</si>
  <si>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</si>
  <si>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</si>
  <si>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</si>
  <si>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</si>
  <si>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</si>
  <si>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</si>
  <si>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</si>
  <si>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</si>
  <si>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</si>
  <si>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</si>
  <si>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</si>
  <si>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</si>
  <si>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</si>
  <si>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</si>
  <si>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</si>
  <si>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</si>
  <si>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</si>
  <si>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</si>
  <si>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</si>
  <si>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</si>
  <si>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</si>
  <si>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</si>
  <si>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</si>
  <si>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</si>
  <si>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</si>
  <si>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</si>
  <si>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</si>
  <si>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</si>
  <si>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</si>
  <si>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</si>
  <si>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</si>
  <si>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</si>
  <si>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</si>
  <si>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</si>
  <si>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</si>
  <si>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</si>
  <si>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</si>
  <si>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</si>
  <si>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</si>
  <si>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</si>
  <si>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</si>
  <si>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</si>
  <si>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</si>
  <si>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</si>
  <si>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</si>
  <si>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</si>
  <si>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</si>
  <si>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</si>
  <si>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</si>
  <si>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</si>
  <si>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</si>
  <si>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</si>
  <si>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</si>
  <si>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</si>
  <si>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</si>
  <si>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</si>
  <si>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</si>
  <si>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</si>
  <si>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</si>
  <si>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</si>
  <si>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</si>
  <si>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</si>
  <si>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</si>
  <si>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</si>
  <si>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</si>
  <si>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</si>
  <si>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</si>
  <si>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</si>
  <si>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</si>
  <si>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</si>
  <si>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</si>
  <si>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</si>
  <si>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</si>
  <si>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</si>
  <si>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</si>
  <si>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</si>
  <si>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</si>
  <si>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</si>
  <si>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</si>
  <si>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</si>
  <si>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</si>
  <si>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</si>
  <si>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</si>
  <si>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</si>
  <si>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</si>
  <si>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</si>
  <si>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</si>
  <si>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</si>
  <si>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</si>
  <si>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</si>
  <si>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</si>
  <si>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</si>
  <si>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</si>
  <si>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</si>
  <si>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</si>
  <si>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</si>
  <si>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</si>
  <si>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</si>
  <si>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</si>
  <si>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</si>
  <si>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</si>
  <si>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</si>
  <si>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</si>
  <si>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</si>
  <si>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</si>
  <si>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</si>
  <si>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</si>
  <si>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</si>
  <si>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</si>
  <si>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</si>
  <si>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</si>
  <si>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</si>
  <si>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</si>
  <si>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</si>
  <si>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</si>
  <si>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</si>
  <si>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</si>
  <si>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</si>
  <si>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</si>
  <si>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</si>
  <si>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</si>
  <si>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</si>
  <si>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</si>
  <si>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</si>
  <si>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</si>
  <si>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</si>
  <si>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</si>
  <si>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</si>
  <si>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</si>
  <si>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</si>
  <si>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</si>
  <si>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</si>
  <si>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</si>
  <si>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</si>
  <si>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</si>
  <si>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</si>
  <si>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</si>
  <si>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</si>
  <si>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</si>
  <si>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</si>
  <si>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</si>
  <si>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</si>
  <si>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</si>
  <si>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</si>
  <si>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</si>
  <si>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</si>
  <si>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</si>
  <si>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</si>
  <si>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</si>
  <si>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</si>
  <si>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</si>
  <si>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</si>
  <si>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</si>
  <si>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</si>
  <si>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</si>
  <si>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</si>
  <si>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</si>
  <si>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</si>
  <si>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</si>
  <si>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</si>
  <si>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</si>
  <si>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</si>
  <si>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</si>
  <si>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</si>
  <si>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</si>
  <si>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</si>
  <si>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</si>
  <si>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</si>
  <si>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</si>
  <si>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</si>
  <si>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</si>
  <si>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</si>
  <si>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</si>
  <si>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</si>
  <si>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</si>
  <si>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</si>
  <si>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</si>
  <si>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</si>
  <si>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</si>
  <si>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</si>
  <si>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</si>
  <si>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</si>
  <si>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</si>
  <si>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</si>
  <si>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</si>
  <si>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</si>
  <si>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</si>
  <si>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</si>
  <si>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</si>
  <si>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</si>
  <si>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</si>
  <si>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</si>
  <si>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</si>
  <si>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</si>
  <si>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</si>
  <si>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</si>
  <si>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</si>
  <si>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</si>
  <si>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</si>
  <si>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</si>
  <si>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</si>
  <si>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</si>
  <si>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</si>
  <si>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</si>
  <si>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</si>
  <si>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</si>
  <si>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</si>
  <si>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</si>
  <si>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</si>
  <si>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</si>
  <si>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</si>
  <si>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</si>
  <si>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</si>
  <si>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</si>
  <si>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</si>
  <si>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</si>
  <si>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</si>
  <si>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</si>
  <si>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</si>
  <si>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</si>
  <si>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</si>
  <si>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</si>
  <si>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</si>
  <si>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</si>
  <si>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</si>
  <si>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</si>
  <si>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</si>
  <si>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</si>
  <si>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</si>
  <si>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</si>
  <si>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</si>
  <si>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</si>
  <si>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</si>
  <si>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</si>
  <si>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</si>
  <si>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</si>
  <si>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</si>
  <si>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</si>
  <si>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</si>
  <si>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</si>
  <si>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</si>
  <si>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</si>
  <si>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</si>
  <si>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</si>
  <si>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</si>
  <si>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</si>
  <si>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</si>
  <si>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</si>
  <si>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</si>
  <si>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</si>
  <si>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</si>
  <si>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</si>
  <si>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</si>
  <si>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</si>
  <si>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</si>
  <si>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</si>
  <si>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</si>
  <si>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</si>
  <si>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</si>
  <si>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</si>
  <si>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</si>
  <si>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</si>
  <si>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</si>
  <si>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</si>
  <si>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</si>
  <si>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</si>
  <si>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</si>
  <si>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</si>
  <si>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</si>
  <si>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</si>
  <si>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</si>
  <si>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</si>
  <si>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</si>
  <si>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</si>
  <si>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</si>
  <si>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</si>
  <si>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</si>
  <si>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</si>
  <si>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</si>
  <si>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</si>
  <si>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</si>
  <si>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</si>
  <si>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</si>
  <si>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</si>
  <si>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</si>
  <si>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</si>
  <si>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</si>
  <si>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</si>
  <si>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</si>
  <si>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</si>
  <si>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</si>
  <si>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</si>
  <si>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</si>
  <si>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</si>
  <si>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</si>
  <si>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</si>
  <si>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</si>
  <si>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</si>
  <si>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</si>
  <si>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</si>
  <si>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</si>
  <si>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</si>
  <si>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</si>
  <si>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</si>
  <si>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</si>
  <si>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</si>
  <si>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</si>
  <si>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</si>
  <si>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</si>
  <si>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</si>
  <si>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</si>
  <si>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</si>
  <si>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</si>
  <si>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</si>
  <si>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</si>
  <si>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</si>
  <si>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</si>
  <si>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</si>
  <si>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</si>
  <si>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</si>
  <si>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</si>
  <si>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</si>
  <si>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</si>
  <si>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</si>
  <si>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</si>
  <si>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</si>
  <si>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</si>
  <si>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</si>
  <si>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</si>
  <si>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</si>
  <si>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</si>
  <si>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</si>
  <si>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</si>
  <si>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</si>
  <si>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</si>
  <si>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</si>
  <si>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</si>
  <si>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</si>
  <si>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</si>
  <si>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</si>
  <si>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</si>
  <si>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</si>
  <si>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</si>
  <si>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</si>
  <si>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</si>
  <si>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</si>
  <si>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</si>
  <si>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</si>
  <si>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</si>
  <si>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</si>
  <si>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</si>
  <si>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</si>
  <si>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</si>
  <si>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</si>
  <si>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</si>
  <si>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</si>
  <si>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</si>
  <si>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</si>
  <si>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</si>
  <si>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</si>
  <si>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</si>
  <si>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</si>
  <si>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</si>
  <si>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</si>
  <si>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</si>
  <si>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</si>
  <si>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</si>
  <si>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</si>
  <si>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</si>
  <si>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</si>
  <si>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</si>
  <si>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</si>
  <si>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</si>
  <si>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</si>
  <si>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</si>
  <si>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</si>
  <si>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</si>
  <si>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</si>
  <si>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</si>
  <si>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</si>
  <si>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</si>
  <si>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</si>
  <si>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</si>
  <si>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</si>
  <si>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</si>
  <si>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</si>
  <si>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</si>
  <si>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</si>
  <si>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</si>
  <si>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</si>
  <si>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</si>
  <si>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</si>
  <si>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</si>
  <si>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</si>
  <si>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</si>
  <si>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</si>
  <si>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</si>
  <si>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</si>
  <si>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</si>
  <si>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</si>
  <si>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</si>
  <si>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</si>
  <si>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</si>
  <si>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</si>
  <si>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</si>
  <si>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</si>
  <si>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</si>
  <si>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</si>
  <si>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</si>
  <si>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</si>
  <si>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</si>
  <si>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</si>
  <si>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</si>
  <si>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</si>
  <si>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</si>
  <si>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</si>
  <si>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</si>
  <si>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</si>
  <si>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</si>
  <si>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</si>
  <si>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</si>
  <si>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</si>
  <si>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</si>
  <si>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</si>
  <si>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</si>
  <si>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</si>
  <si>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</si>
  <si>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</si>
  <si>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</si>
  <si>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</si>
  <si>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</si>
  <si>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</si>
  <si>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</si>
  <si>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</si>
  <si>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</si>
  <si>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</si>
  <si>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</si>
  <si>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</si>
  <si>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</si>
  <si>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</si>
  <si>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</si>
  <si>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</si>
  <si>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</si>
  <si>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</si>
  <si>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</si>
  <si>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</si>
  <si>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</si>
  <si>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</si>
  <si>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</si>
  <si>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</si>
  <si>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</si>
  <si>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</si>
  <si>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</si>
  <si>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</si>
  <si>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</si>
  <si>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</si>
  <si>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</si>
  <si>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</si>
  <si>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</si>
  <si>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</si>
  <si>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</si>
  <si>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</si>
  <si>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</si>
  <si>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</si>
  <si>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</si>
  <si>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</si>
  <si>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</si>
  <si>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</si>
  <si>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</si>
  <si>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</si>
  <si>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</si>
  <si>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</si>
  <si>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</si>
  <si>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</si>
  <si>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</si>
  <si>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</si>
  <si>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</si>
  <si>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</si>
  <si>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</si>
  <si>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</si>
  <si>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</si>
  <si>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</si>
  <si>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</si>
  <si>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</si>
  <si>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</si>
  <si>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</si>
  <si>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</si>
  <si>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</si>
  <si>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</si>
  <si>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</si>
  <si>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</si>
  <si>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</si>
  <si>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</si>
  <si>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</si>
  <si>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</si>
  <si>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</si>
  <si>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</si>
  <si>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</si>
  <si>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</si>
  <si>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</si>
  <si>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</si>
  <si>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</si>
  <si>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</si>
  <si>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</si>
  <si>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</si>
  <si>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</si>
  <si>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</si>
  <si>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</si>
  <si>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</si>
  <si>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</si>
  <si>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</si>
  <si>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</si>
  <si>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</si>
  <si>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</si>
  <si>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</si>
  <si>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</si>
  <si>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</si>
  <si>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</si>
  <si>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</si>
  <si>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</si>
  <si>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</si>
  <si>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</si>
  <si>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</si>
  <si>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</si>
  <si>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</si>
  <si>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</si>
  <si>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</si>
  <si>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</si>
  <si>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</si>
  <si>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</si>
  <si>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</si>
  <si>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</si>
  <si>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</si>
  <si>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</si>
  <si>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</si>
  <si>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</si>
  <si>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</si>
  <si>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</si>
  <si>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</si>
  <si>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</si>
  <si>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</si>
  <si>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</si>
  <si>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</si>
  <si>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</si>
  <si>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</si>
  <si>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</si>
  <si>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</si>
  <si>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</si>
  <si>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</si>
  <si>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</si>
  <si>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</si>
  <si>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</si>
  <si>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</si>
  <si>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</si>
  <si>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</si>
  <si>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</si>
  <si>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</si>
  <si>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</si>
  <si>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</si>
  <si>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</si>
  <si>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</si>
  <si>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</si>
  <si>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</si>
  <si>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</si>
  <si>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</si>
  <si>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</si>
  <si>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</si>
  <si>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</si>
  <si>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</si>
  <si>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</si>
  <si>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</si>
  <si>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</si>
  <si>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</si>
  <si>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</si>
  <si>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</si>
  <si>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</si>
  <si>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</si>
  <si>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</si>
  <si>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</si>
  <si>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</si>
  <si>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</si>
  <si>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</si>
  <si>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</si>
  <si>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</si>
  <si>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</si>
  <si>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</si>
  <si>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</si>
  <si>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</si>
  <si>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</si>
  <si>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</si>
  <si>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</si>
  <si>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</si>
  <si>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</si>
  <si>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</si>
  <si>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</si>
  <si>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</si>
  <si>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</si>
  <si>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</si>
  <si>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</si>
  <si>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</si>
  <si>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</si>
  <si>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</si>
  <si>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</si>
  <si>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</si>
  <si>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</si>
  <si>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</si>
  <si>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</si>
  <si>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</si>
  <si>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</si>
  <si>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</si>
  <si>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</si>
  <si>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</si>
  <si>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</si>
  <si>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</si>
  <si>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</si>
  <si>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</si>
  <si>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</si>
  <si>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</si>
  <si>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</si>
  <si>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</si>
  <si>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</si>
  <si>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</si>
  <si>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</si>
  <si>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</si>
  <si>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</si>
  <si>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</si>
  <si>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</si>
  <si>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</si>
  <si>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</si>
  <si>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</si>
  <si>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</si>
  <si>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</si>
  <si>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</si>
  <si>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</si>
  <si>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</si>
  <si>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</si>
  <si>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</si>
  <si>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</si>
  <si>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</si>
  <si>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</si>
  <si>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</si>
  <si>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</si>
  <si>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</si>
  <si>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</si>
  <si>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</si>
  <si>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</si>
  <si>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</si>
  <si>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</si>
  <si>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</si>
  <si>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</si>
  <si>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</si>
  <si>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</si>
  <si>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</si>
  <si>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</si>
  <si>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</si>
  <si>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</si>
  <si>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</si>
  <si>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</si>
  <si>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</si>
  <si>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</si>
  <si>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</si>
  <si>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</si>
  <si>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</si>
  <si>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</si>
  <si>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</si>
  <si>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</si>
  <si>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</si>
  <si>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</si>
  <si>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</si>
  <si>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</si>
  <si>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</si>
  <si>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</si>
  <si>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</si>
  <si>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</si>
  <si>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</si>
  <si>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</si>
  <si>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</si>
  <si>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</si>
  <si>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</si>
  <si>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</si>
  <si>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</si>
  <si>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</si>
  <si>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</si>
  <si>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</si>
  <si>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</si>
  <si>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</si>
  <si>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</si>
  <si>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</si>
  <si>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</si>
  <si>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</si>
  <si>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</si>
  <si>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</si>
  <si>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</si>
  <si>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</si>
  <si>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</si>
  <si>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</si>
  <si>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</si>
  <si>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</si>
  <si>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</si>
  <si>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</si>
  <si>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</si>
  <si>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</si>
  <si>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</si>
  <si>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</si>
  <si>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</si>
  <si>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</si>
  <si>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</si>
  <si>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</si>
  <si>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</si>
  <si>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</si>
  <si>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</si>
  <si>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</si>
  <si>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</si>
  <si>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</si>
  <si>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</si>
  <si>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</si>
  <si>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</si>
  <si>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</si>
  <si>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</si>
  <si>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</si>
  <si>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</si>
  <si>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</si>
  <si>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</si>
  <si>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</si>
  <si>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</si>
  <si>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</si>
  <si>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</si>
  <si>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</si>
  <si>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</si>
  <si>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</si>
  <si>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</si>
  <si>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</si>
  <si>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</si>
  <si>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</si>
  <si>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</si>
  <si>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</si>
  <si>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</si>
  <si>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</si>
  <si>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</si>
  <si>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</si>
  <si>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</si>
  <si>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</si>
  <si>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</si>
  <si>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</si>
  <si>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</si>
  <si>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</si>
  <si>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</si>
  <si>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</si>
  <si>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</si>
  <si>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</si>
  <si>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</si>
  <si>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</si>
  <si>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</si>
  <si>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</si>
  <si>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</si>
  <si>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Home&amp;Kitchen</t>
  </si>
  <si>
    <t>Kitchen&amp;HomeAppliances</t>
  </si>
  <si>
    <t>Vacuum,Cleaning&amp;Ironing</t>
  </si>
  <si>
    <t>Vacuums&amp;FloorCare</t>
  </si>
  <si>
    <t>Computers&amp;Accessories</t>
  </si>
  <si>
    <t>Accessories&amp;Peripherals</t>
  </si>
  <si>
    <t>Cables&amp;Accessories</t>
  </si>
  <si>
    <t>Cables</t>
  </si>
  <si>
    <t>Main Category</t>
  </si>
  <si>
    <t>Level 2 Category</t>
  </si>
  <si>
    <t>Level 3 Category</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</si>
  <si>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</si>
  <si>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</si>
  <si>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</si>
  <si>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</si>
  <si>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</si>
  <si>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</si>
  <si>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</si>
  <si>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</si>
  <si>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</si>
  <si>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</si>
  <si>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</si>
  <si>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</si>
  <si>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</si>
  <si>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</si>
  <si>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</si>
  <si>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</si>
  <si>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</si>
  <si>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</si>
  <si>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</si>
  <si>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</si>
  <si>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</si>
  <si>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</si>
  <si>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</si>
  <si>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</si>
  <si>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</si>
  <si>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</si>
  <si>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</si>
  <si>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</si>
  <si>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</si>
  <si>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</si>
  <si>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</si>
  <si>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</si>
  <si>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</si>
  <si>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</si>
  <si>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</si>
  <si>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</si>
  <si>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</si>
  <si>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</si>
  <si>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</si>
  <si>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</si>
  <si>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</si>
  <si>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</si>
  <si>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</si>
  <si>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</si>
  <si>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</si>
  <si>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</si>
  <si>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</si>
  <si>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</si>
  <si>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</si>
  <si>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</si>
  <si>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</si>
  <si>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</si>
  <si>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</si>
  <si>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</si>
  <si>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</si>
  <si>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</si>
  <si>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</si>
  <si>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</si>
  <si>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</si>
  <si>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</si>
  <si>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</si>
  <si>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</si>
  <si>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</si>
  <si>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</si>
  <si>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</si>
  <si>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</si>
  <si>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</si>
  <si>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</si>
  <si>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</si>
  <si>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</si>
  <si>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</si>
  <si>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</si>
  <si>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</si>
  <si>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</si>
  <si>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</si>
  <si>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</si>
  <si>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</si>
  <si>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</si>
  <si>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</si>
  <si>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</si>
  <si>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</si>
  <si>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</si>
  <si>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</si>
  <si>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</si>
  <si>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</si>
  <si>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</si>
  <si>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</si>
  <si>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</si>
  <si>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</si>
  <si>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</si>
  <si>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</si>
  <si>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</si>
  <si>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</si>
  <si>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</si>
  <si>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</si>
  <si>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</si>
  <si>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</si>
  <si>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</si>
  <si>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</si>
  <si>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</si>
  <si>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</si>
  <si>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</si>
  <si>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</si>
  <si>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</si>
  <si>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</si>
  <si>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</si>
  <si>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</si>
  <si>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</si>
  <si>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</si>
  <si>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</si>
  <si>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</si>
  <si>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</si>
  <si>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</si>
  <si>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</si>
  <si>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</si>
  <si>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</si>
  <si>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</si>
  <si>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</si>
  <si>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</si>
  <si>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</si>
  <si>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</si>
  <si>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</si>
  <si>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</si>
  <si>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</si>
  <si>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</si>
  <si>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</si>
  <si>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</si>
  <si>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</si>
  <si>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</si>
  <si>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</si>
  <si>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</si>
  <si>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</si>
  <si>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</si>
  <si>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</si>
  <si>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</si>
  <si>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</si>
  <si>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</si>
  <si>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</si>
  <si>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</si>
  <si>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</si>
  <si>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</si>
  <si>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</si>
  <si>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</si>
  <si>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</si>
  <si>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</si>
  <si>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</si>
  <si>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</si>
  <si>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</si>
  <si>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</si>
  <si>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</si>
  <si>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</si>
  <si>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</si>
  <si>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</si>
  <si>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</si>
  <si>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</si>
  <si>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</si>
  <si>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</si>
  <si>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</si>
  <si>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SmallKitchenAppliances</t>
  </si>
  <si>
    <t>Kettles&amp;HotWaterDispensers</t>
  </si>
  <si>
    <t>Heating,Cooling&amp;AirQuality</t>
  </si>
  <si>
    <t>RoomHeaters</t>
  </si>
  <si>
    <t>ElectricHeaters</t>
  </si>
  <si>
    <t>FanHeaters</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</si>
  <si>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</si>
  <si>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</si>
  <si>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</si>
  <si>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</si>
  <si>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</si>
  <si>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</si>
  <si>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</si>
  <si>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</si>
  <si>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</si>
  <si>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</si>
  <si>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</si>
  <si>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</si>
  <si>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</si>
  <si>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</si>
  <si>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</si>
  <si>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</si>
  <si>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</si>
  <si>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</si>
  <si>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</si>
  <si>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</si>
  <si>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</si>
  <si>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</si>
  <si>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</si>
  <si>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</si>
  <si>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</si>
  <si>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</si>
  <si>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</si>
  <si>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</si>
  <si>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</si>
  <si>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</si>
  <si>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</si>
  <si>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</si>
  <si>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</si>
  <si>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</si>
  <si>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</si>
  <si>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</si>
  <si>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</si>
  <si>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</si>
  <si>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</si>
  <si>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</si>
  <si>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</si>
  <si>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</si>
  <si>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</si>
  <si>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</si>
  <si>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</si>
  <si>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</si>
  <si>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</si>
  <si>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</si>
  <si>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</si>
  <si>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</si>
  <si>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</si>
  <si>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</si>
  <si>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</si>
  <si>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</si>
  <si>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</si>
  <si>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</si>
  <si>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</si>
  <si>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</si>
  <si>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</si>
  <si>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</si>
  <si>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</si>
  <si>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</si>
  <si>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</si>
  <si>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</si>
  <si>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</si>
  <si>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</si>
  <si>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</si>
  <si>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</si>
  <si>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</si>
  <si>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</si>
  <si>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</si>
  <si>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Level 4 Category</t>
  </si>
  <si>
    <t>Total Potential Revenue</t>
  </si>
  <si>
    <t>Discount Range Bucket</t>
  </si>
  <si>
    <t>Price Range Bucket</t>
  </si>
  <si>
    <t>Average Discount %</t>
  </si>
  <si>
    <t>(blank)</t>
  </si>
  <si>
    <t>Grand Total</t>
  </si>
  <si>
    <t>Unique Key</t>
  </si>
  <si>
    <t>product name</t>
  </si>
  <si>
    <t>product id</t>
  </si>
  <si>
    <t>Count of Unique Key</t>
  </si>
  <si>
    <t>Sum of rating_count</t>
  </si>
  <si>
    <t>Average of rating</t>
  </si>
  <si>
    <t>Rank</t>
  </si>
  <si>
    <t>Product Name</t>
  </si>
  <si>
    <t>Average Rating</t>
  </si>
  <si>
    <t>2</t>
  </si>
  <si>
    <t>3</t>
  </si>
  <si>
    <t>4</t>
  </si>
  <si>
    <t>5</t>
  </si>
  <si>
    <t>₹200 - ₹500</t>
  </si>
  <si>
    <t>50% or More</t>
  </si>
  <si>
    <t>Rating Count</t>
  </si>
  <si>
    <t>6</t>
  </si>
  <si>
    <t>Product name</t>
  </si>
  <si>
    <t>BoAt Bassheads 100 in Ear Wired Earphones with Mic(Taffy Pink)</t>
  </si>
  <si>
    <t>BoAt Bassheads 100 in Ear Wired Earphones with Mic(Furious Red)</t>
  </si>
  <si>
    <t>BoAt BassHeads 100 in-Ear Wired Headphones with Mic (Black)</t>
  </si>
  <si>
    <t>Discount Percentage</t>
  </si>
  <si>
    <t>Actual Price</t>
  </si>
  <si>
    <t>Discounted Price</t>
  </si>
  <si>
    <t>Products with&gt;= 50% discount: 662</t>
  </si>
  <si>
    <t>Discount &gt;= 50%</t>
  </si>
  <si>
    <t>Yes</t>
  </si>
  <si>
    <t>No</t>
  </si>
  <si>
    <t>Count</t>
  </si>
  <si>
    <t>Rounded Rating Column</t>
  </si>
  <si>
    <t>Count of product name</t>
  </si>
  <si>
    <t>Rating</t>
  </si>
  <si>
    <t>Number of Products</t>
  </si>
  <si>
    <t>Potential Revenue</t>
  </si>
  <si>
    <t>Sum of Potential Revenue</t>
  </si>
  <si>
    <t>Category</t>
  </si>
  <si>
    <t>&lt;₹200</t>
  </si>
  <si>
    <t>&gt;₹500</t>
  </si>
  <si>
    <t>N/A</t>
  </si>
  <si>
    <t>Weighted Rating Total</t>
  </si>
  <si>
    <t>Observation</t>
  </si>
  <si>
    <t>The scatter chart shows that most products are rated between 4 and 5, regardless of discount level. There is no strong correlation between the level of discount and product rating, indicating that dicounts may not directly influence how customers rate products.</t>
  </si>
  <si>
    <t>Less than 1000?</t>
  </si>
  <si>
    <t>Max Discount Percentage</t>
  </si>
  <si>
    <t>Combined Score</t>
  </si>
  <si>
    <t>Reviews/ Rating Count</t>
  </si>
  <si>
    <t>Avg. Actual Price</t>
  </si>
  <si>
    <t>Avg. Discounted Price</t>
  </si>
  <si>
    <t>Avg. Discount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</si>
</sst>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_ [$₹-4009]\ * #,##0.00_ ;_ [$₹-4009]\ * \-#,##0.00_ ;_ [$₹-4009]\ * &quot;-&quot;??_ ;_ @_ "/>
    <numFmt numFmtId="166" formatCode="[$₹-4009]\ #,##0.00"/>
  </numFmts>
  <fonts count="10">
    <font>
      <sz val="12"/>
      <name val="Aptos Narrow"/>
      <scheme val="minor"/>
    </font>
    <font>
      <sz val="12"/>
      <name val="Aptos Narrow"/>
    </font>
    <font>
      <b/>
      <sz val="12"/>
      <name val="Aptos Narrow"/>
      <family val="2"/>
      <scheme val="minor"/>
    </font>
    <font>
      <sz val="12"/>
      <name val="Aptos Narrow"/>
      <family val="2"/>
      <scheme val="minor"/>
    </font>
    <font>
      <sz val="12"/>
      <name val="Aptos Narrow"/>
      <family val="2"/>
    </font>
    <font>
      <sz val="12"/>
      <name val="Aptos Narrow"/>
      <scheme val="minor"/>
    </font>
    <font>
      <sz val="12"/>
      <color theme="1"/>
      <name val="Aptos Narrow"/>
      <family val="2"/>
    </font>
    <font>
      <sz val="12"/>
      <color theme="1"/>
      <name val="Aptos Narrow"/>
      <family val="2"/>
      <scheme val="minor"/>
    </font>
    <font>
      <sz val="8"/>
      <name val="Aptos Narrow"/>
      <scheme val="minor"/>
    </font>
    <font>
      <sz val="8"/>
      <name val="Aptos Narrow"/>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0"/>
        <bgColor indexed="64"/>
      </patternFill>
    </fill>
  </fills>
  <borders count="5">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9" fontId="5" fillId="0" borderId="0" applyFont="0" applyFill="0" applyBorder="0" applyAlignment="0" applyProtection="0"/>
  </cellStyleXfs>
  <cellXfs count="37">
    <xf numFmtId="0" fontId="0" fillId="0" borderId="0" xfId="0"/>
    <xf numFmtId="0" fontId="2" fillId="0" borderId="0" xfId="0" applyFont="1"/>
    <xf numFmtId="0" fontId="3" fillId="0" borderId="0" xfId="0" applyFont="1"/>
    <xf numFmtId="0" fontId="0" fillId="0" borderId="0" xfId="0" pivotButton="1"/>
    <xf numFmtId="0" fontId="0" fillId="0" borderId="0" xfId="0" applyAlignment="1">
      <alignment horizontal="left"/>
    </xf>
    <xf numFmtId="49" fontId="0" fillId="0" borderId="0" xfId="0" applyNumberFormat="1" applyAlignment="1">
      <alignment horizontal="left"/>
    </xf>
    <xf numFmtId="166" fontId="0" fillId="0" borderId="0" xfId="0" applyNumberFormat="1"/>
    <xf numFmtId="0" fontId="3" fillId="0" borderId="0" xfId="0" applyFont="1" applyAlignment="1">
      <alignment wrapText="1"/>
    </xf>
    <xf numFmtId="0" fontId="0" fillId="0" borderId="2" xfId="0" applyBorder="1"/>
    <xf numFmtId="0" fontId="2" fillId="0" borderId="2" xfId="0" applyFont="1" applyBorder="1"/>
    <xf numFmtId="0" fontId="0" fillId="0" borderId="2" xfId="0" applyBorder="1" applyAlignment="1">
      <alignment wrapText="1"/>
    </xf>
    <xf numFmtId="0" fontId="3" fillId="0" borderId="2" xfId="0" applyFont="1" applyBorder="1" applyAlignment="1">
      <alignment wrapText="1"/>
    </xf>
    <xf numFmtId="0" fontId="0" fillId="0" borderId="3" xfId="0" applyBorder="1"/>
    <xf numFmtId="0" fontId="0" fillId="0" borderId="4" xfId="0" applyBorder="1"/>
    <xf numFmtId="49" fontId="0" fillId="0" borderId="2" xfId="0" applyNumberFormat="1" applyBorder="1"/>
    <xf numFmtId="164" fontId="6" fillId="3" borderId="2" xfId="0" applyNumberFormat="1" applyFont="1" applyFill="1" applyBorder="1"/>
    <xf numFmtId="49" fontId="3" fillId="0" borderId="2" xfId="0" applyNumberFormat="1" applyFont="1" applyBorder="1"/>
    <xf numFmtId="164" fontId="6" fillId="0" borderId="2" xfId="0" applyNumberFormat="1" applyFont="1" applyBorder="1"/>
    <xf numFmtId="164" fontId="6" fillId="4" borderId="2" xfId="0" applyNumberFormat="1" applyFont="1" applyFill="1" applyBorder="1"/>
    <xf numFmtId="0" fontId="2" fillId="0" borderId="0" xfId="0" applyFont="1" applyAlignment="1">
      <alignment horizontal="center" vertical="center"/>
    </xf>
    <xf numFmtId="165" fontId="3" fillId="0" borderId="0" xfId="0" applyNumberFormat="1" applyFont="1"/>
    <xf numFmtId="164" fontId="1" fillId="0" borderId="0" xfId="0" applyNumberFormat="1" applyFont="1"/>
    <xf numFmtId="165" fontId="4" fillId="0" borderId="0" xfId="0" applyNumberFormat="1" applyFont="1"/>
    <xf numFmtId="165" fontId="0" fillId="0" borderId="0" xfId="0" applyNumberFormat="1"/>
    <xf numFmtId="9" fontId="1" fillId="0" borderId="0" xfId="0" applyNumberFormat="1" applyFont="1"/>
    <xf numFmtId="165" fontId="1" fillId="0" borderId="0" xfId="0" applyNumberFormat="1" applyFont="1"/>
    <xf numFmtId="9" fontId="1" fillId="0" borderId="0" xfId="1" applyFont="1" applyAlignment="1"/>
    <xf numFmtId="164" fontId="4" fillId="0" borderId="0" xfId="0" applyNumberFormat="1" applyFont="1"/>
    <xf numFmtId="164" fontId="6" fillId="2" borderId="1" xfId="0" applyNumberFormat="1" applyFont="1" applyFill="1" applyBorder="1"/>
    <xf numFmtId="164" fontId="6" fillId="0" borderId="1" xfId="0" applyNumberFormat="1" applyFont="1" applyBorder="1"/>
    <xf numFmtId="0" fontId="7" fillId="2" borderId="1" xfId="0" applyFont="1" applyFill="1" applyBorder="1"/>
    <xf numFmtId="0" fontId="7" fillId="0" borderId="1" xfId="0" applyFont="1" applyBorder="1"/>
    <xf numFmtId="0" fontId="7" fillId="2" borderId="1" xfId="0" applyFont="1" applyFill="1" applyBorder="1" applyAlignment="1">
      <alignment wrapText="1"/>
    </xf>
    <xf numFmtId="0" fontId="7" fillId="0" borderId="1" xfId="0" applyFont="1" applyBorder="1" applyAlignment="1">
      <alignment wrapText="1"/>
    </xf>
    <xf numFmtId="0" fontId="0" fillId="0" borderId="0" xfId="0" applyNumberFormat="1"/>
    <xf numFmtId="0" fontId="0" fillId="0" borderId="0" xfId="0" applyNumberFormat="1" applyAlignment="1"/>
    <xf numFmtId="0" fontId="0" fillId="0" borderId="0" xfId="0" applyAlignment="1"/>
  </cellXfs>
  <cellStyles count="2">
    <cellStyle name="Normal" xfId="0" builtinId="0"/>
    <cellStyle name="Percent" xfId="1" builtinId="5"/>
  </cellStyles>
  <dxfs count="58">
    <dxf>
      <alignment wrapText="0"/>
    </dxf>
    <dxf>
      <alignment wrapText="0"/>
    </dxf>
    <dxf>
      <alignment wrapText="0"/>
    </dxf>
    <dxf>
      <alignment wrapText="0"/>
    </dxf>
    <dxf>
      <alignment wrapText="0"/>
    </dxf>
    <dxf>
      <alignment wrapText="1"/>
    </dxf>
    <dxf>
      <alignment wrapText="0"/>
    </dxf>
    <dxf>
      <alignment wrapText="1"/>
    </dxf>
    <dxf>
      <alignment wrapText="0"/>
    </dxf>
    <dxf>
      <alignment wrapText="1"/>
    </dxf>
    <dxf>
      <alignment wrapText="0"/>
    </dxf>
    <dxf>
      <alignment wrapText="1"/>
    </dxf>
    <dxf>
      <alignment wrapText="0"/>
    </dxf>
    <dxf>
      <alignment wrapText="0"/>
    </dxf>
    <dxf>
      <alignment wrapText="1"/>
    </dxf>
    <dxf>
      <alignment wrapText="1"/>
    </dxf>
    <dxf>
      <alignment wrapText="0"/>
    </dxf>
    <dxf>
      <alignment wrapText="0"/>
    </dxf>
    <dxf>
      <alignment wrapText="1"/>
    </dxf>
    <dxf>
      <numFmt numFmtId="166" formatCode="[$₹-4009]\ #,##0.00"/>
    </dxf>
    <dxf>
      <numFmt numFmtId="166" formatCode="[$₹-4009]\ #,##0.00"/>
    </dxf>
    <dxf>
      <numFmt numFmtId="166" formatCode="[$₹-4009]\ #,##0.00"/>
    </dxf>
    <dxf>
      <numFmt numFmtId="166" formatCode="[$₹-4009]\ #,##0.0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65" formatCode="_ [$₹-4009]\ * #,##0.00_ ;_ [$₹-4009]\ * \-#,##0.00_ ;_ [$₹-4009]\ * &quot;-&quot;??_ ;_ @_ "/>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64" formatCode="_(* #,##0_);_(* \(#,##0\);_(* &quot;-&quot;??_);_(@_)"/>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64" formatCode="_(* #,##0_);_(* \(#,##0\);_(* &quot;-&quot;??_);_(@_)"/>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64" formatCode="_(* #,##0_);_(* \(#,##0\);_(* &quot;-&quot;??_);_(@_)"/>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3" formatCode="0%"/>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65" formatCode="_ [$₹-4009]\ * #,##0.00_ ;_ [$₹-4009]\ * \-#,##0.00_ ;_ [$₹-4009]\ * &quot;-&quot;??_ ;_ @_ "/>
      <alignment horizontal="general" vertical="bottom" textRotation="0" wrapText="0" indent="0" justifyLastLine="0" shrinkToFit="0" readingOrder="0"/>
    </dxf>
    <dxf>
      <numFmt numFmtId="165" formatCode="_ [$₹-4009]\ * #,##0.00_ ;_ [$₹-4009]\ * \-#,##0.00_ ;_ [$₹-4009]\ * &quot;-&quot;??_ ;_ @_ "/>
      <alignment horizontal="general" vertical="bottom" textRotation="0" wrapText="0" indent="0" justifyLastLine="0" shrinkToFit="0" readingOrder="0"/>
    </dxf>
    <dxf>
      <font>
        <b val="0"/>
        <i val="0"/>
        <strike val="0"/>
        <condense val="0"/>
        <extend val="0"/>
        <outline val="0"/>
        <shadow val="0"/>
        <u val="none"/>
        <vertAlign val="baseline"/>
        <sz val="12"/>
        <color auto="1"/>
        <name val="Aptos Narrow"/>
        <scheme val="none"/>
      </font>
      <numFmt numFmtId="165" formatCode="_ [$₹-4009]\ * #,##0.00_ ;_ [$₹-4009]\ * \-#,##0.00_ ;_ [$₹-4009]\ * &quot;-&quot;??_ ;_ @_ "/>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6" formatCode="[$₹-4009]\ #,##0.00"/>
    </dxf>
    <dxf>
      <numFmt numFmtId="166" formatCode="[$₹-4009]\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Product Rating Relates to Discount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 Raw Data'!$S$1</c:f>
              <c:strCache>
                <c:ptCount val="1"/>
                <c:pt idx="0">
                  <c:v>Rounded Rating Column</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poly"/>
            <c:order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'Amazon Raw Data'!$L$2:$L$1466</c:f>
              <c:numCache>
                <c:formatCode>0%</c:formatCode>
                <c:ptCount val="1465"/>
                <c:pt idx="0">
                  <c:v>0.69</c:v>
                </c:pt>
                <c:pt idx="1">
                  <c:v>0.35</c:v>
                </c:pt>
                <c:pt idx="2">
                  <c:v>0.78</c:v>
                </c:pt>
                <c:pt idx="3">
                  <c:v>0.65</c:v>
                </c:pt>
                <c:pt idx="4">
                  <c:v>0.62</c:v>
                </c:pt>
                <c:pt idx="5">
                  <c:v>0.63</c:v>
                </c:pt>
                <c:pt idx="6">
                  <c:v>0.23</c:v>
                </c:pt>
                <c:pt idx="7">
                  <c:v>0.24</c:v>
                </c:pt>
                <c:pt idx="8">
                  <c:v>0.19</c:v>
                </c:pt>
                <c:pt idx="9">
                  <c:v>0.21</c:v>
                </c:pt>
                <c:pt idx="10">
                  <c:v>0.3</c:v>
                </c:pt>
                <c:pt idx="11">
                  <c:v>0.6</c:v>
                </c:pt>
                <c:pt idx="12">
                  <c:v>0.56000000000000005</c:v>
                </c:pt>
                <c:pt idx="13">
                  <c:v>0.48</c:v>
                </c:pt>
                <c:pt idx="14">
                  <c:v>0.4</c:v>
                </c:pt>
                <c:pt idx="15">
                  <c:v>0.54</c:v>
                </c:pt>
                <c:pt idx="16">
                  <c:v>0.59</c:v>
                </c:pt>
                <c:pt idx="17">
                  <c:v>0.56999999999999995</c:v>
                </c:pt>
                <c:pt idx="18">
                  <c:v>0.44</c:v>
                </c:pt>
                <c:pt idx="19">
                  <c:v>0.5</c:v>
                </c:pt>
                <c:pt idx="20">
                  <c:v>0.54</c:v>
                </c:pt>
                <c:pt idx="21">
                  <c:v>7.0000000000000007E-2</c:v>
                </c:pt>
                <c:pt idx="22">
                  <c:v>0.48</c:v>
                </c:pt>
                <c:pt idx="23">
                  <c:v>0.48</c:v>
                </c:pt>
                <c:pt idx="24">
                  <c:v>0.65</c:v>
                </c:pt>
                <c:pt idx="25">
                  <c:v>0.6</c:v>
                </c:pt>
                <c:pt idx="26">
                  <c:v>0.69</c:v>
                </c:pt>
                <c:pt idx="27">
                  <c:v>0.41</c:v>
                </c:pt>
                <c:pt idx="28">
                  <c:v>0.65</c:v>
                </c:pt>
                <c:pt idx="29">
                  <c:v>0.71</c:v>
                </c:pt>
                <c:pt idx="30">
                  <c:v>0.68</c:v>
                </c:pt>
                <c:pt idx="31">
                  <c:v>0.67</c:v>
                </c:pt>
                <c:pt idx="32">
                  <c:v>0.19</c:v>
                </c:pt>
                <c:pt idx="33">
                  <c:v>0.19</c:v>
                </c:pt>
                <c:pt idx="34">
                  <c:v>0.22</c:v>
                </c:pt>
                <c:pt idx="35">
                  <c:v>0.22</c:v>
                </c:pt>
                <c:pt idx="36">
                  <c:v>0.48</c:v>
                </c:pt>
                <c:pt idx="37">
                  <c:v>0.32</c:v>
                </c:pt>
                <c:pt idx="38">
                  <c:v>0.28000000000000003</c:v>
                </c:pt>
                <c:pt idx="39">
                  <c:v>0.62</c:v>
                </c:pt>
                <c:pt idx="40">
                  <c:v>0.7</c:v>
                </c:pt>
                <c:pt idx="41">
                  <c:v>0.69</c:v>
                </c:pt>
                <c:pt idx="42">
                  <c:v>0.8</c:v>
                </c:pt>
                <c:pt idx="43">
                  <c:v>0.25</c:v>
                </c:pt>
                <c:pt idx="44">
                  <c:v>0.53</c:v>
                </c:pt>
                <c:pt idx="45">
                  <c:v>0.33</c:v>
                </c:pt>
                <c:pt idx="46">
                  <c:v>0.53</c:v>
                </c:pt>
                <c:pt idx="47">
                  <c:v>0.63</c:v>
                </c:pt>
                <c:pt idx="48">
                  <c:v>0.56999999999999995</c:v>
                </c:pt>
                <c:pt idx="49">
                  <c:v>0.63</c:v>
                </c:pt>
                <c:pt idx="50">
                  <c:v>0.41</c:v>
                </c:pt>
                <c:pt idx="51">
                  <c:v>0.24</c:v>
                </c:pt>
                <c:pt idx="52">
                  <c:v>0.5</c:v>
                </c:pt>
                <c:pt idx="53">
                  <c:v>0.5</c:v>
                </c:pt>
                <c:pt idx="54">
                  <c:v>0.64</c:v>
                </c:pt>
                <c:pt idx="55">
                  <c:v>0.7</c:v>
                </c:pt>
                <c:pt idx="56">
                  <c:v>0.7</c:v>
                </c:pt>
                <c:pt idx="57">
                  <c:v>0.65</c:v>
                </c:pt>
                <c:pt idx="58">
                  <c:v>0.66</c:v>
                </c:pt>
                <c:pt idx="59">
                  <c:v>0.5</c:v>
                </c:pt>
                <c:pt idx="60">
                  <c:v>0.67</c:v>
                </c:pt>
                <c:pt idx="61">
                  <c:v>0.56000000000000005</c:v>
                </c:pt>
                <c:pt idx="62">
                  <c:v>0.67</c:v>
                </c:pt>
                <c:pt idx="63">
                  <c:v>0.69</c:v>
                </c:pt>
                <c:pt idx="64">
                  <c:v>0.63</c:v>
                </c:pt>
                <c:pt idx="65">
                  <c:v>0.73</c:v>
                </c:pt>
                <c:pt idx="66">
                  <c:v>0.24</c:v>
                </c:pt>
                <c:pt idx="67">
                  <c:v>0.16</c:v>
                </c:pt>
                <c:pt idx="68">
                  <c:v>0.71</c:v>
                </c:pt>
                <c:pt idx="69">
                  <c:v>0.44</c:v>
                </c:pt>
                <c:pt idx="70">
                  <c:v>0.59</c:v>
                </c:pt>
                <c:pt idx="71">
                  <c:v>0.6</c:v>
                </c:pt>
                <c:pt idx="72">
                  <c:v>0.36</c:v>
                </c:pt>
                <c:pt idx="73">
                  <c:v>0.68</c:v>
                </c:pt>
                <c:pt idx="74">
                  <c:v>0.43</c:v>
                </c:pt>
                <c:pt idx="75">
                  <c:v>0.73</c:v>
                </c:pt>
                <c:pt idx="76">
                  <c:v>0.43</c:v>
                </c:pt>
                <c:pt idx="77">
                  <c:v>0.47</c:v>
                </c:pt>
                <c:pt idx="78">
                  <c:v>0.47</c:v>
                </c:pt>
                <c:pt idx="79">
                  <c:v>0.45</c:v>
                </c:pt>
                <c:pt idx="80">
                  <c:v>0.68</c:v>
                </c:pt>
                <c:pt idx="81">
                  <c:v>0.33</c:v>
                </c:pt>
                <c:pt idx="82">
                  <c:v>0.48</c:v>
                </c:pt>
                <c:pt idx="83">
                  <c:v>0.33</c:v>
                </c:pt>
                <c:pt idx="84">
                  <c:v>0.56999999999999995</c:v>
                </c:pt>
                <c:pt idx="85">
                  <c:v>0.22</c:v>
                </c:pt>
                <c:pt idx="86">
                  <c:v>0.76</c:v>
                </c:pt>
                <c:pt idx="87">
                  <c:v>0.04</c:v>
                </c:pt>
                <c:pt idx="88">
                  <c:v>0.64</c:v>
                </c:pt>
                <c:pt idx="89">
                  <c:v>0.3</c:v>
                </c:pt>
                <c:pt idx="90">
                  <c:v>0.64</c:v>
                </c:pt>
                <c:pt idx="91">
                  <c:v>0.28000000000000003</c:v>
                </c:pt>
                <c:pt idx="92">
                  <c:v>0.59</c:v>
                </c:pt>
                <c:pt idx="93">
                  <c:v>0.47</c:v>
                </c:pt>
                <c:pt idx="94">
                  <c:v>0.47</c:v>
                </c:pt>
                <c:pt idx="95">
                  <c:v>0.6</c:v>
                </c:pt>
                <c:pt idx="96">
                  <c:v>0.18</c:v>
                </c:pt>
                <c:pt idx="97">
                  <c:v>0.28000000000000003</c:v>
                </c:pt>
                <c:pt idx="98">
                  <c:v>0.28000000000000003</c:v>
                </c:pt>
                <c:pt idx="99">
                  <c:v>0.32</c:v>
                </c:pt>
                <c:pt idx="100">
                  <c:v>0.32</c:v>
                </c:pt>
                <c:pt idx="101">
                  <c:v>0.32</c:v>
                </c:pt>
                <c:pt idx="102">
                  <c:v>0.66</c:v>
                </c:pt>
                <c:pt idx="103">
                  <c:v>0.62</c:v>
                </c:pt>
                <c:pt idx="104">
                  <c:v>0.8</c:v>
                </c:pt>
                <c:pt idx="105">
                  <c:v>0.11</c:v>
                </c:pt>
                <c:pt idx="106">
                  <c:v>0.65</c:v>
                </c:pt>
                <c:pt idx="107">
                  <c:v>0.44</c:v>
                </c:pt>
                <c:pt idx="108">
                  <c:v>0.37</c:v>
                </c:pt>
                <c:pt idx="109">
                  <c:v>0.27</c:v>
                </c:pt>
                <c:pt idx="110">
                  <c:v>0.41</c:v>
                </c:pt>
                <c:pt idx="111">
                  <c:v>0.25</c:v>
                </c:pt>
                <c:pt idx="112">
                  <c:v>0.22</c:v>
                </c:pt>
                <c:pt idx="113">
                  <c:v>0.63</c:v>
                </c:pt>
                <c:pt idx="114">
                  <c:v>0.43</c:v>
                </c:pt>
                <c:pt idx="115">
                  <c:v>0.33</c:v>
                </c:pt>
                <c:pt idx="116">
                  <c:v>0.38</c:v>
                </c:pt>
                <c:pt idx="117">
                  <c:v>0.48</c:v>
                </c:pt>
                <c:pt idx="118">
                  <c:v>0.63</c:v>
                </c:pt>
                <c:pt idx="119">
                  <c:v>0.8</c:v>
                </c:pt>
                <c:pt idx="120">
                  <c:v>0.54</c:v>
                </c:pt>
                <c:pt idx="121">
                  <c:v>0.75</c:v>
                </c:pt>
                <c:pt idx="122">
                  <c:v>0.68</c:v>
                </c:pt>
                <c:pt idx="123">
                  <c:v>0.38</c:v>
                </c:pt>
                <c:pt idx="124">
                  <c:v>0.64</c:v>
                </c:pt>
                <c:pt idx="125">
                  <c:v>0.25</c:v>
                </c:pt>
                <c:pt idx="126">
                  <c:v>0</c:v>
                </c:pt>
                <c:pt idx="127">
                  <c:v>0.39</c:v>
                </c:pt>
                <c:pt idx="128">
                  <c:v>0.56999999999999995</c:v>
                </c:pt>
                <c:pt idx="129">
                  <c:v>0.57999999999999996</c:v>
                </c:pt>
                <c:pt idx="130">
                  <c:v>0.43</c:v>
                </c:pt>
                <c:pt idx="131">
                  <c:v>0.08</c:v>
                </c:pt>
                <c:pt idx="132">
                  <c:v>0.43</c:v>
                </c:pt>
                <c:pt idx="133">
                  <c:v>0.48</c:v>
                </c:pt>
                <c:pt idx="134">
                  <c:v>0.54</c:v>
                </c:pt>
                <c:pt idx="135">
                  <c:v>0.64</c:v>
                </c:pt>
                <c:pt idx="136">
                  <c:v>0.25</c:v>
                </c:pt>
                <c:pt idx="137">
                  <c:v>0.59</c:v>
                </c:pt>
                <c:pt idx="138">
                  <c:v>0.33</c:v>
                </c:pt>
                <c:pt idx="139">
                  <c:v>0.5</c:v>
                </c:pt>
                <c:pt idx="140">
                  <c:v>0.25</c:v>
                </c:pt>
                <c:pt idx="141">
                  <c:v>0.27</c:v>
                </c:pt>
                <c:pt idx="142">
                  <c:v>0.22</c:v>
                </c:pt>
                <c:pt idx="143">
                  <c:v>0.38</c:v>
                </c:pt>
                <c:pt idx="144">
                  <c:v>0.61</c:v>
                </c:pt>
                <c:pt idx="145">
                  <c:v>0.46</c:v>
                </c:pt>
                <c:pt idx="146">
                  <c:v>0.54</c:v>
                </c:pt>
                <c:pt idx="147">
                  <c:v>0.18</c:v>
                </c:pt>
                <c:pt idx="148">
                  <c:v>0.44</c:v>
                </c:pt>
                <c:pt idx="149">
                  <c:v>0.52</c:v>
                </c:pt>
                <c:pt idx="150">
                  <c:v>0.26</c:v>
                </c:pt>
                <c:pt idx="151">
                  <c:v>0.26</c:v>
                </c:pt>
                <c:pt idx="152">
                  <c:v>0.26</c:v>
                </c:pt>
                <c:pt idx="153">
                  <c:v>0.44</c:v>
                </c:pt>
                <c:pt idx="154">
                  <c:v>0.27</c:v>
                </c:pt>
                <c:pt idx="155">
                  <c:v>0.31</c:v>
                </c:pt>
                <c:pt idx="156">
                  <c:v>0.27</c:v>
                </c:pt>
                <c:pt idx="157">
                  <c:v>0.35</c:v>
                </c:pt>
                <c:pt idx="158">
                  <c:v>0.77</c:v>
                </c:pt>
                <c:pt idx="159">
                  <c:v>0.19</c:v>
                </c:pt>
                <c:pt idx="160">
                  <c:v>0.19</c:v>
                </c:pt>
                <c:pt idx="161">
                  <c:v>0.19</c:v>
                </c:pt>
                <c:pt idx="162">
                  <c:v>0.4</c:v>
                </c:pt>
                <c:pt idx="163">
                  <c:v>0.21</c:v>
                </c:pt>
                <c:pt idx="164">
                  <c:v>0</c:v>
                </c:pt>
                <c:pt idx="165">
                  <c:v>0.05</c:v>
                </c:pt>
                <c:pt idx="166">
                  <c:v>0.26</c:v>
                </c:pt>
                <c:pt idx="167">
                  <c:v>0.41</c:v>
                </c:pt>
                <c:pt idx="168">
                  <c:v>0.75</c:v>
                </c:pt>
                <c:pt idx="169">
                  <c:v>0.06</c:v>
                </c:pt>
                <c:pt idx="170">
                  <c:v>0.55000000000000004</c:v>
                </c:pt>
                <c:pt idx="171">
                  <c:v>0.23</c:v>
                </c:pt>
                <c:pt idx="172">
                  <c:v>0.62</c:v>
                </c:pt>
                <c:pt idx="173">
                  <c:v>0.25</c:v>
                </c:pt>
                <c:pt idx="174">
                  <c:v>0.6</c:v>
                </c:pt>
                <c:pt idx="175">
                  <c:v>0.5</c:v>
                </c:pt>
                <c:pt idx="176">
                  <c:v>0.5</c:v>
                </c:pt>
                <c:pt idx="177">
                  <c:v>0.62</c:v>
                </c:pt>
                <c:pt idx="178">
                  <c:v>0.31</c:v>
                </c:pt>
                <c:pt idx="179">
                  <c:v>0.76</c:v>
                </c:pt>
                <c:pt idx="180">
                  <c:v>0.82</c:v>
                </c:pt>
                <c:pt idx="181">
                  <c:v>0.79</c:v>
                </c:pt>
                <c:pt idx="182">
                  <c:v>0.61</c:v>
                </c:pt>
                <c:pt idx="183">
                  <c:v>0.45</c:v>
                </c:pt>
                <c:pt idx="184">
                  <c:v>0.78</c:v>
                </c:pt>
                <c:pt idx="185">
                  <c:v>0.78</c:v>
                </c:pt>
                <c:pt idx="186">
                  <c:v>0.16</c:v>
                </c:pt>
                <c:pt idx="187">
                  <c:v>0.69</c:v>
                </c:pt>
                <c:pt idx="188">
                  <c:v>0.63</c:v>
                </c:pt>
                <c:pt idx="189">
                  <c:v>0.63</c:v>
                </c:pt>
                <c:pt idx="190">
                  <c:v>0.53</c:v>
                </c:pt>
                <c:pt idx="191">
                  <c:v>0.31</c:v>
                </c:pt>
                <c:pt idx="192">
                  <c:v>0.83</c:v>
                </c:pt>
                <c:pt idx="193">
                  <c:v>0.49</c:v>
                </c:pt>
                <c:pt idx="194">
                  <c:v>0.8</c:v>
                </c:pt>
                <c:pt idx="195">
                  <c:v>0.8</c:v>
                </c:pt>
                <c:pt idx="196">
                  <c:v>0.8</c:v>
                </c:pt>
                <c:pt idx="197">
                  <c:v>0.66</c:v>
                </c:pt>
                <c:pt idx="198">
                  <c:v>0</c:v>
                </c:pt>
                <c:pt idx="199">
                  <c:v>0.5</c:v>
                </c:pt>
                <c:pt idx="200">
                  <c:v>0.19</c:v>
                </c:pt>
                <c:pt idx="201">
                  <c:v>0.2</c:v>
                </c:pt>
                <c:pt idx="202">
                  <c:v>0.49</c:v>
                </c:pt>
                <c:pt idx="203">
                  <c:v>0.43</c:v>
                </c:pt>
                <c:pt idx="204">
                  <c:v>0.8</c:v>
                </c:pt>
                <c:pt idx="205">
                  <c:v>0.74</c:v>
                </c:pt>
                <c:pt idx="206">
                  <c:v>0.1</c:v>
                </c:pt>
                <c:pt idx="207">
                  <c:v>0.14000000000000001</c:v>
                </c:pt>
                <c:pt idx="208">
                  <c:v>0</c:v>
                </c:pt>
                <c:pt idx="209">
                  <c:v>0.46</c:v>
                </c:pt>
                <c:pt idx="210">
                  <c:v>0</c:v>
                </c:pt>
                <c:pt idx="211">
                  <c:v>0.85</c:v>
                </c:pt>
                <c:pt idx="212">
                  <c:v>0.56000000000000005</c:v>
                </c:pt>
                <c:pt idx="213">
                  <c:v>0.51</c:v>
                </c:pt>
                <c:pt idx="214">
                  <c:v>0.2</c:v>
                </c:pt>
                <c:pt idx="215">
                  <c:v>0.22</c:v>
                </c:pt>
                <c:pt idx="216">
                  <c:v>0.21</c:v>
                </c:pt>
                <c:pt idx="217">
                  <c:v>0.28000000000000003</c:v>
                </c:pt>
                <c:pt idx="218">
                  <c:v>0.7</c:v>
                </c:pt>
                <c:pt idx="219">
                  <c:v>0.57999999999999996</c:v>
                </c:pt>
                <c:pt idx="220">
                  <c:v>0.4</c:v>
                </c:pt>
                <c:pt idx="221">
                  <c:v>0.5</c:v>
                </c:pt>
                <c:pt idx="222">
                  <c:v>0.55000000000000004</c:v>
                </c:pt>
                <c:pt idx="223">
                  <c:v>0.22</c:v>
                </c:pt>
                <c:pt idx="224">
                  <c:v>0.85</c:v>
                </c:pt>
                <c:pt idx="225">
                  <c:v>0.85</c:v>
                </c:pt>
                <c:pt idx="226">
                  <c:v>0.88</c:v>
                </c:pt>
                <c:pt idx="227">
                  <c:v>0.77</c:v>
                </c:pt>
                <c:pt idx="228">
                  <c:v>0.45</c:v>
                </c:pt>
                <c:pt idx="229">
                  <c:v>0.43</c:v>
                </c:pt>
                <c:pt idx="230">
                  <c:v>0.46</c:v>
                </c:pt>
                <c:pt idx="231">
                  <c:v>0.4</c:v>
                </c:pt>
                <c:pt idx="232">
                  <c:v>0.64</c:v>
                </c:pt>
                <c:pt idx="233">
                  <c:v>0.64</c:v>
                </c:pt>
                <c:pt idx="234">
                  <c:v>0.64</c:v>
                </c:pt>
                <c:pt idx="235">
                  <c:v>0.68</c:v>
                </c:pt>
                <c:pt idx="236">
                  <c:v>0.65</c:v>
                </c:pt>
                <c:pt idx="237">
                  <c:v>0.68</c:v>
                </c:pt>
                <c:pt idx="238">
                  <c:v>0.24</c:v>
                </c:pt>
                <c:pt idx="239">
                  <c:v>0.42</c:v>
                </c:pt>
                <c:pt idx="240">
                  <c:v>0.4</c:v>
                </c:pt>
                <c:pt idx="241">
                  <c:v>0.55000000000000004</c:v>
                </c:pt>
                <c:pt idx="242">
                  <c:v>0.4</c:v>
                </c:pt>
                <c:pt idx="243">
                  <c:v>0.44</c:v>
                </c:pt>
                <c:pt idx="244">
                  <c:v>0.56999999999999995</c:v>
                </c:pt>
                <c:pt idx="245">
                  <c:v>0.5</c:v>
                </c:pt>
                <c:pt idx="246">
                  <c:v>0.85</c:v>
                </c:pt>
                <c:pt idx="247">
                  <c:v>0.81</c:v>
                </c:pt>
                <c:pt idx="248">
                  <c:v>0.81</c:v>
                </c:pt>
                <c:pt idx="249">
                  <c:v>0.21</c:v>
                </c:pt>
                <c:pt idx="250">
                  <c:v>0.5</c:v>
                </c:pt>
                <c:pt idx="251">
                  <c:v>0.28999999999999998</c:v>
                </c:pt>
                <c:pt idx="252">
                  <c:v>0.32</c:v>
                </c:pt>
                <c:pt idx="253">
                  <c:v>0.32</c:v>
                </c:pt>
                <c:pt idx="254">
                  <c:v>0.4</c:v>
                </c:pt>
                <c:pt idx="255">
                  <c:v>0.17</c:v>
                </c:pt>
                <c:pt idx="256">
                  <c:v>0.79</c:v>
                </c:pt>
                <c:pt idx="257">
                  <c:v>0.79</c:v>
                </c:pt>
                <c:pt idx="258">
                  <c:v>0.79</c:v>
                </c:pt>
                <c:pt idx="259">
                  <c:v>0.56000000000000005</c:v>
                </c:pt>
                <c:pt idx="260">
                  <c:v>0.63</c:v>
                </c:pt>
                <c:pt idx="261">
                  <c:v>0.08</c:v>
                </c:pt>
                <c:pt idx="262">
                  <c:v>0.14000000000000001</c:v>
                </c:pt>
                <c:pt idx="263">
                  <c:v>0.6</c:v>
                </c:pt>
                <c:pt idx="264">
                  <c:v>0.21</c:v>
                </c:pt>
                <c:pt idx="265">
                  <c:v>0.18</c:v>
                </c:pt>
                <c:pt idx="266">
                  <c:v>0.21</c:v>
                </c:pt>
                <c:pt idx="267">
                  <c:v>0.36</c:v>
                </c:pt>
                <c:pt idx="268">
                  <c:v>0.33</c:v>
                </c:pt>
                <c:pt idx="269">
                  <c:v>0.7</c:v>
                </c:pt>
                <c:pt idx="270">
                  <c:v>0.36</c:v>
                </c:pt>
                <c:pt idx="271">
                  <c:v>0.7</c:v>
                </c:pt>
                <c:pt idx="272">
                  <c:v>0.73</c:v>
                </c:pt>
                <c:pt idx="273">
                  <c:v>0.5</c:v>
                </c:pt>
                <c:pt idx="274">
                  <c:v>0.54</c:v>
                </c:pt>
                <c:pt idx="275">
                  <c:v>0.83</c:v>
                </c:pt>
                <c:pt idx="276">
                  <c:v>0.23</c:v>
                </c:pt>
                <c:pt idx="277">
                  <c:v>0.38</c:v>
                </c:pt>
                <c:pt idx="278">
                  <c:v>0.17</c:v>
                </c:pt>
                <c:pt idx="279">
                  <c:v>0.32</c:v>
                </c:pt>
                <c:pt idx="280">
                  <c:v>0.69</c:v>
                </c:pt>
                <c:pt idx="281">
                  <c:v>0.44</c:v>
                </c:pt>
                <c:pt idx="282">
                  <c:v>0.2</c:v>
                </c:pt>
                <c:pt idx="283">
                  <c:v>0</c:v>
                </c:pt>
                <c:pt idx="284">
                  <c:v>0.26</c:v>
                </c:pt>
                <c:pt idx="285">
                  <c:v>0.18</c:v>
                </c:pt>
                <c:pt idx="286">
                  <c:v>0.3</c:v>
                </c:pt>
                <c:pt idx="287">
                  <c:v>0.26</c:v>
                </c:pt>
                <c:pt idx="288">
                  <c:v>0.18</c:v>
                </c:pt>
                <c:pt idx="289">
                  <c:v>0.3</c:v>
                </c:pt>
                <c:pt idx="290">
                  <c:v>0.28000000000000003</c:v>
                </c:pt>
                <c:pt idx="291">
                  <c:v>0.28000000000000003</c:v>
                </c:pt>
                <c:pt idx="292">
                  <c:v>0.27</c:v>
                </c:pt>
                <c:pt idx="293">
                  <c:v>0.27</c:v>
                </c:pt>
                <c:pt idx="294">
                  <c:v>0.28000000000000003</c:v>
                </c:pt>
                <c:pt idx="295">
                  <c:v>0.28000000000000003</c:v>
                </c:pt>
                <c:pt idx="296">
                  <c:v>0.28000000000000003</c:v>
                </c:pt>
                <c:pt idx="297">
                  <c:v>0.28000000000000003</c:v>
                </c:pt>
                <c:pt idx="298">
                  <c:v>0.65</c:v>
                </c:pt>
                <c:pt idx="299">
                  <c:v>0.15</c:v>
                </c:pt>
                <c:pt idx="300">
                  <c:v>0.13</c:v>
                </c:pt>
                <c:pt idx="301">
                  <c:v>0.28000000000000003</c:v>
                </c:pt>
                <c:pt idx="302">
                  <c:v>0.22</c:v>
                </c:pt>
                <c:pt idx="303">
                  <c:v>0.4</c:v>
                </c:pt>
                <c:pt idx="304">
                  <c:v>0.4</c:v>
                </c:pt>
                <c:pt idx="305">
                  <c:v>0.49</c:v>
                </c:pt>
                <c:pt idx="306">
                  <c:v>0.16</c:v>
                </c:pt>
                <c:pt idx="307">
                  <c:v>0.6</c:v>
                </c:pt>
                <c:pt idx="308">
                  <c:v>0.84</c:v>
                </c:pt>
                <c:pt idx="309">
                  <c:v>0.27</c:v>
                </c:pt>
                <c:pt idx="310">
                  <c:v>0.1</c:v>
                </c:pt>
                <c:pt idx="311">
                  <c:v>0.75</c:v>
                </c:pt>
                <c:pt idx="312">
                  <c:v>0.75</c:v>
                </c:pt>
                <c:pt idx="313">
                  <c:v>0.75</c:v>
                </c:pt>
                <c:pt idx="314">
                  <c:v>0.75</c:v>
                </c:pt>
                <c:pt idx="315">
                  <c:v>0.23</c:v>
                </c:pt>
                <c:pt idx="316">
                  <c:v>0.28000000000000003</c:v>
                </c:pt>
                <c:pt idx="317">
                  <c:v>0</c:v>
                </c:pt>
                <c:pt idx="318">
                  <c:v>0</c:v>
                </c:pt>
                <c:pt idx="319">
                  <c:v>0</c:v>
                </c:pt>
                <c:pt idx="320">
                  <c:v>0.41</c:v>
                </c:pt>
                <c:pt idx="321">
                  <c:v>0.3</c:v>
                </c:pt>
                <c:pt idx="322">
                  <c:v>0.36</c:v>
                </c:pt>
                <c:pt idx="323">
                  <c:v>0.45</c:v>
                </c:pt>
                <c:pt idx="324">
                  <c:v>0.44</c:v>
                </c:pt>
                <c:pt idx="325">
                  <c:v>0.78</c:v>
                </c:pt>
                <c:pt idx="326">
                  <c:v>0.76</c:v>
                </c:pt>
                <c:pt idx="327">
                  <c:v>0.17</c:v>
                </c:pt>
                <c:pt idx="328">
                  <c:v>0.65</c:v>
                </c:pt>
                <c:pt idx="329">
                  <c:v>0.61</c:v>
                </c:pt>
                <c:pt idx="330">
                  <c:v>0.81</c:v>
                </c:pt>
                <c:pt idx="331">
                  <c:v>0.65</c:v>
                </c:pt>
                <c:pt idx="332">
                  <c:v>0.65</c:v>
                </c:pt>
                <c:pt idx="333">
                  <c:v>0.41</c:v>
                </c:pt>
                <c:pt idx="334">
                  <c:v>0.26</c:v>
                </c:pt>
                <c:pt idx="335">
                  <c:v>0.56000000000000005</c:v>
                </c:pt>
                <c:pt idx="336">
                  <c:v>0.39</c:v>
                </c:pt>
                <c:pt idx="337">
                  <c:v>0.49</c:v>
                </c:pt>
                <c:pt idx="338">
                  <c:v>0.4</c:v>
                </c:pt>
                <c:pt idx="339">
                  <c:v>0</c:v>
                </c:pt>
                <c:pt idx="340">
                  <c:v>0.25</c:v>
                </c:pt>
                <c:pt idx="341">
                  <c:v>0.2</c:v>
                </c:pt>
                <c:pt idx="342">
                  <c:v>0.65</c:v>
                </c:pt>
                <c:pt idx="343">
                  <c:v>0.22</c:v>
                </c:pt>
                <c:pt idx="344">
                  <c:v>0.14000000000000001</c:v>
                </c:pt>
                <c:pt idx="345">
                  <c:v>0.24</c:v>
                </c:pt>
                <c:pt idx="346">
                  <c:v>0.3</c:v>
                </c:pt>
                <c:pt idx="347">
                  <c:v>0.42</c:v>
                </c:pt>
                <c:pt idx="348">
                  <c:v>0.3</c:v>
                </c:pt>
                <c:pt idx="349">
                  <c:v>0.87</c:v>
                </c:pt>
                <c:pt idx="350">
                  <c:v>0.65</c:v>
                </c:pt>
                <c:pt idx="351">
                  <c:v>0.38</c:v>
                </c:pt>
                <c:pt idx="352">
                  <c:v>0.32</c:v>
                </c:pt>
                <c:pt idx="353">
                  <c:v>0.76</c:v>
                </c:pt>
                <c:pt idx="354">
                  <c:v>0.53</c:v>
                </c:pt>
                <c:pt idx="355">
                  <c:v>0.76</c:v>
                </c:pt>
                <c:pt idx="356">
                  <c:v>0.41</c:v>
                </c:pt>
                <c:pt idx="357">
                  <c:v>0.61</c:v>
                </c:pt>
                <c:pt idx="358">
                  <c:v>0.21</c:v>
                </c:pt>
                <c:pt idx="359">
                  <c:v>0.16</c:v>
                </c:pt>
                <c:pt idx="360">
                  <c:v>0.66</c:v>
                </c:pt>
                <c:pt idx="361">
                  <c:v>0.56999999999999995</c:v>
                </c:pt>
                <c:pt idx="362">
                  <c:v>0.67</c:v>
                </c:pt>
                <c:pt idx="363">
                  <c:v>0.56999999999999995</c:v>
                </c:pt>
                <c:pt idx="364">
                  <c:v>0.62</c:v>
                </c:pt>
                <c:pt idx="365">
                  <c:v>0.42</c:v>
                </c:pt>
                <c:pt idx="366">
                  <c:v>0.4</c:v>
                </c:pt>
                <c:pt idx="367">
                  <c:v>0.51</c:v>
                </c:pt>
                <c:pt idx="368">
                  <c:v>0.21</c:v>
                </c:pt>
                <c:pt idx="369">
                  <c:v>0</c:v>
                </c:pt>
                <c:pt idx="370">
                  <c:v>0.73</c:v>
                </c:pt>
                <c:pt idx="371">
                  <c:v>0.13</c:v>
                </c:pt>
                <c:pt idx="372">
                  <c:v>0.34</c:v>
                </c:pt>
                <c:pt idx="373">
                  <c:v>0.72</c:v>
                </c:pt>
                <c:pt idx="374">
                  <c:v>0.73</c:v>
                </c:pt>
                <c:pt idx="375">
                  <c:v>0.27</c:v>
                </c:pt>
                <c:pt idx="376">
                  <c:v>0.11</c:v>
                </c:pt>
                <c:pt idx="377">
                  <c:v>0.48</c:v>
                </c:pt>
                <c:pt idx="378">
                  <c:v>0.4</c:v>
                </c:pt>
                <c:pt idx="379">
                  <c:v>0</c:v>
                </c:pt>
                <c:pt idx="380">
                  <c:v>0.34</c:v>
                </c:pt>
                <c:pt idx="381">
                  <c:v>0.91</c:v>
                </c:pt>
                <c:pt idx="382">
                  <c:v>0.91</c:v>
                </c:pt>
                <c:pt idx="383">
                  <c:v>0.91</c:v>
                </c:pt>
                <c:pt idx="384">
                  <c:v>0.91</c:v>
                </c:pt>
                <c:pt idx="385">
                  <c:v>0.91</c:v>
                </c:pt>
                <c:pt idx="386">
                  <c:v>0.06</c:v>
                </c:pt>
                <c:pt idx="387">
                  <c:v>0</c:v>
                </c:pt>
                <c:pt idx="388">
                  <c:v>0.53</c:v>
                </c:pt>
                <c:pt idx="389">
                  <c:v>0.53</c:v>
                </c:pt>
                <c:pt idx="390">
                  <c:v>0.53</c:v>
                </c:pt>
                <c:pt idx="391">
                  <c:v>0.3</c:v>
                </c:pt>
                <c:pt idx="392">
                  <c:v>0.31</c:v>
                </c:pt>
                <c:pt idx="393">
                  <c:v>0.55000000000000004</c:v>
                </c:pt>
                <c:pt idx="394">
                  <c:v>0.21</c:v>
                </c:pt>
                <c:pt idx="395">
                  <c:v>0.28999999999999998</c:v>
                </c:pt>
                <c:pt idx="396">
                  <c:v>0.19</c:v>
                </c:pt>
                <c:pt idx="397">
                  <c:v>0</c:v>
                </c:pt>
                <c:pt idx="398">
                  <c:v>0.19</c:v>
                </c:pt>
                <c:pt idx="399">
                  <c:v>0.57999999999999996</c:v>
                </c:pt>
                <c:pt idx="400">
                  <c:v>0.26</c:v>
                </c:pt>
                <c:pt idx="401">
                  <c:v>0.26</c:v>
                </c:pt>
                <c:pt idx="402">
                  <c:v>0.65</c:v>
                </c:pt>
                <c:pt idx="403">
                  <c:v>0.69</c:v>
                </c:pt>
                <c:pt idx="404">
                  <c:v>0.74</c:v>
                </c:pt>
                <c:pt idx="405">
                  <c:v>0.6</c:v>
                </c:pt>
                <c:pt idx="406">
                  <c:v>0.5</c:v>
                </c:pt>
                <c:pt idx="407">
                  <c:v>0.33</c:v>
                </c:pt>
                <c:pt idx="408">
                  <c:v>0.82</c:v>
                </c:pt>
                <c:pt idx="409">
                  <c:v>0.6</c:v>
                </c:pt>
                <c:pt idx="410">
                  <c:v>0.28999999999999998</c:v>
                </c:pt>
                <c:pt idx="411">
                  <c:v>0.62</c:v>
                </c:pt>
                <c:pt idx="412">
                  <c:v>0.25</c:v>
                </c:pt>
                <c:pt idx="413">
                  <c:v>0.25</c:v>
                </c:pt>
                <c:pt idx="414">
                  <c:v>0.25</c:v>
                </c:pt>
                <c:pt idx="415">
                  <c:v>0.38</c:v>
                </c:pt>
                <c:pt idx="416">
                  <c:v>0.63</c:v>
                </c:pt>
                <c:pt idx="417">
                  <c:v>0.42</c:v>
                </c:pt>
                <c:pt idx="418">
                  <c:v>0.05</c:v>
                </c:pt>
                <c:pt idx="419">
                  <c:v>0.72</c:v>
                </c:pt>
                <c:pt idx="420">
                  <c:v>0.62</c:v>
                </c:pt>
                <c:pt idx="421">
                  <c:v>0.38</c:v>
                </c:pt>
                <c:pt idx="422">
                  <c:v>0.5</c:v>
                </c:pt>
                <c:pt idx="423">
                  <c:v>0.39</c:v>
                </c:pt>
                <c:pt idx="424">
                  <c:v>0.33</c:v>
                </c:pt>
                <c:pt idx="425">
                  <c:v>0.37</c:v>
                </c:pt>
                <c:pt idx="426">
                  <c:v>0.42</c:v>
                </c:pt>
                <c:pt idx="427">
                  <c:v>0.62</c:v>
                </c:pt>
                <c:pt idx="428">
                  <c:v>0.33</c:v>
                </c:pt>
                <c:pt idx="429">
                  <c:v>0.31</c:v>
                </c:pt>
                <c:pt idx="430">
                  <c:v>0.66</c:v>
                </c:pt>
                <c:pt idx="431">
                  <c:v>0.2</c:v>
                </c:pt>
                <c:pt idx="432">
                  <c:v>0.35</c:v>
                </c:pt>
                <c:pt idx="433">
                  <c:v>0.25</c:v>
                </c:pt>
                <c:pt idx="434">
                  <c:v>0.34</c:v>
                </c:pt>
                <c:pt idx="435">
                  <c:v>0.11</c:v>
                </c:pt>
                <c:pt idx="436">
                  <c:v>0.55000000000000004</c:v>
                </c:pt>
                <c:pt idx="437">
                  <c:v>0.49</c:v>
                </c:pt>
                <c:pt idx="438">
                  <c:v>0.35</c:v>
                </c:pt>
                <c:pt idx="439">
                  <c:v>0.35</c:v>
                </c:pt>
                <c:pt idx="440">
                  <c:v>0.48</c:v>
                </c:pt>
                <c:pt idx="441">
                  <c:v>0.1</c:v>
                </c:pt>
                <c:pt idx="442">
                  <c:v>0.31</c:v>
                </c:pt>
                <c:pt idx="443">
                  <c:v>0.48</c:v>
                </c:pt>
                <c:pt idx="444">
                  <c:v>0.44</c:v>
                </c:pt>
                <c:pt idx="445">
                  <c:v>0.1</c:v>
                </c:pt>
                <c:pt idx="446">
                  <c:v>0.47</c:v>
                </c:pt>
                <c:pt idx="447">
                  <c:v>0.63</c:v>
                </c:pt>
                <c:pt idx="448">
                  <c:v>0.43</c:v>
                </c:pt>
                <c:pt idx="449">
                  <c:v>0.66</c:v>
                </c:pt>
                <c:pt idx="450">
                  <c:v>0.44</c:v>
                </c:pt>
                <c:pt idx="451">
                  <c:v>0.38</c:v>
                </c:pt>
                <c:pt idx="452">
                  <c:v>0</c:v>
                </c:pt>
                <c:pt idx="453">
                  <c:v>0</c:v>
                </c:pt>
                <c:pt idx="454">
                  <c:v>0.59</c:v>
                </c:pt>
                <c:pt idx="455">
                  <c:v>0.25</c:v>
                </c:pt>
                <c:pt idx="456">
                  <c:v>0.6</c:v>
                </c:pt>
                <c:pt idx="457">
                  <c:v>0.1</c:v>
                </c:pt>
                <c:pt idx="458">
                  <c:v>0.62</c:v>
                </c:pt>
                <c:pt idx="459">
                  <c:v>0.75</c:v>
                </c:pt>
                <c:pt idx="460">
                  <c:v>0.7</c:v>
                </c:pt>
                <c:pt idx="461">
                  <c:v>0.41</c:v>
                </c:pt>
                <c:pt idx="462">
                  <c:v>0.23</c:v>
                </c:pt>
                <c:pt idx="463">
                  <c:v>0.44</c:v>
                </c:pt>
                <c:pt idx="464">
                  <c:v>0</c:v>
                </c:pt>
                <c:pt idx="465">
                  <c:v>0.51</c:v>
                </c:pt>
                <c:pt idx="466">
                  <c:v>0.41</c:v>
                </c:pt>
                <c:pt idx="467">
                  <c:v>0.6</c:v>
                </c:pt>
                <c:pt idx="468">
                  <c:v>0.43</c:v>
                </c:pt>
                <c:pt idx="469">
                  <c:v>0.64</c:v>
                </c:pt>
                <c:pt idx="470">
                  <c:v>0.13</c:v>
                </c:pt>
                <c:pt idx="471">
                  <c:v>0.66</c:v>
                </c:pt>
                <c:pt idx="472">
                  <c:v>0.6</c:v>
                </c:pt>
                <c:pt idx="473">
                  <c:v>0.55000000000000004</c:v>
                </c:pt>
                <c:pt idx="474">
                  <c:v>0.5</c:v>
                </c:pt>
                <c:pt idx="475">
                  <c:v>0.43</c:v>
                </c:pt>
                <c:pt idx="476">
                  <c:v>0.04</c:v>
                </c:pt>
                <c:pt idx="477">
                  <c:v>0.55000000000000004</c:v>
                </c:pt>
                <c:pt idx="478">
                  <c:v>0.47</c:v>
                </c:pt>
                <c:pt idx="479">
                  <c:v>0.5</c:v>
                </c:pt>
                <c:pt idx="480">
                  <c:v>0.31</c:v>
                </c:pt>
                <c:pt idx="481">
                  <c:v>0.8</c:v>
                </c:pt>
                <c:pt idx="482">
                  <c:v>0.02</c:v>
                </c:pt>
                <c:pt idx="483">
                  <c:v>0</c:v>
                </c:pt>
                <c:pt idx="484">
                  <c:v>0.75</c:v>
                </c:pt>
                <c:pt idx="485">
                  <c:v>0.3</c:v>
                </c:pt>
                <c:pt idx="486">
                  <c:v>0.3</c:v>
                </c:pt>
                <c:pt idx="487">
                  <c:v>0.28999999999999998</c:v>
                </c:pt>
                <c:pt idx="488">
                  <c:v>0.7</c:v>
                </c:pt>
                <c:pt idx="489">
                  <c:v>0.7</c:v>
                </c:pt>
                <c:pt idx="490">
                  <c:v>0.44</c:v>
                </c:pt>
                <c:pt idx="491">
                  <c:v>0.71</c:v>
                </c:pt>
                <c:pt idx="492">
                  <c:v>0.71</c:v>
                </c:pt>
                <c:pt idx="493">
                  <c:v>0.48</c:v>
                </c:pt>
                <c:pt idx="494">
                  <c:v>0.7</c:v>
                </c:pt>
                <c:pt idx="495">
                  <c:v>0.14000000000000001</c:v>
                </c:pt>
                <c:pt idx="496">
                  <c:v>0.14000000000000001</c:v>
                </c:pt>
                <c:pt idx="497">
                  <c:v>0.44</c:v>
                </c:pt>
                <c:pt idx="498">
                  <c:v>0.47</c:v>
                </c:pt>
                <c:pt idx="499">
                  <c:v>0.75</c:v>
                </c:pt>
                <c:pt idx="500">
                  <c:v>0.82</c:v>
                </c:pt>
                <c:pt idx="501">
                  <c:v>0</c:v>
                </c:pt>
                <c:pt idx="502">
                  <c:v>0.56000000000000005</c:v>
                </c:pt>
                <c:pt idx="503">
                  <c:v>7.0000000000000007E-2</c:v>
                </c:pt>
                <c:pt idx="504">
                  <c:v>0.67</c:v>
                </c:pt>
                <c:pt idx="505">
                  <c:v>0.75</c:v>
                </c:pt>
                <c:pt idx="506">
                  <c:v>0.38</c:v>
                </c:pt>
                <c:pt idx="507">
                  <c:v>0.47</c:v>
                </c:pt>
                <c:pt idx="508">
                  <c:v>0</c:v>
                </c:pt>
                <c:pt idx="509">
                  <c:v>0.44</c:v>
                </c:pt>
                <c:pt idx="510">
                  <c:v>0.05</c:v>
                </c:pt>
                <c:pt idx="511">
                  <c:v>0.28000000000000003</c:v>
                </c:pt>
                <c:pt idx="512">
                  <c:v>0.7</c:v>
                </c:pt>
                <c:pt idx="513">
                  <c:v>0.15</c:v>
                </c:pt>
                <c:pt idx="514">
                  <c:v>0.27</c:v>
                </c:pt>
                <c:pt idx="515">
                  <c:v>0.59</c:v>
                </c:pt>
                <c:pt idx="516">
                  <c:v>0.67</c:v>
                </c:pt>
                <c:pt idx="517">
                  <c:v>0.66</c:v>
                </c:pt>
                <c:pt idx="518">
                  <c:v>0.9</c:v>
                </c:pt>
                <c:pt idx="519">
                  <c:v>0.56999999999999995</c:v>
                </c:pt>
                <c:pt idx="520">
                  <c:v>0.24</c:v>
                </c:pt>
                <c:pt idx="521">
                  <c:v>0.65</c:v>
                </c:pt>
                <c:pt idx="522">
                  <c:v>0.6</c:v>
                </c:pt>
                <c:pt idx="523">
                  <c:v>0.34</c:v>
                </c:pt>
                <c:pt idx="524">
                  <c:v>0.79</c:v>
                </c:pt>
                <c:pt idx="525">
                  <c:v>0.48</c:v>
                </c:pt>
                <c:pt idx="526">
                  <c:v>0.25</c:v>
                </c:pt>
                <c:pt idx="527">
                  <c:v>0.64</c:v>
                </c:pt>
                <c:pt idx="528">
                  <c:v>0.46</c:v>
                </c:pt>
                <c:pt idx="529">
                  <c:v>0.66</c:v>
                </c:pt>
                <c:pt idx="530">
                  <c:v>0.5</c:v>
                </c:pt>
                <c:pt idx="531">
                  <c:v>0.42</c:v>
                </c:pt>
                <c:pt idx="532">
                  <c:v>0.17</c:v>
                </c:pt>
                <c:pt idx="533">
                  <c:v>0.43</c:v>
                </c:pt>
                <c:pt idx="534">
                  <c:v>0.22</c:v>
                </c:pt>
                <c:pt idx="535">
                  <c:v>0.62</c:v>
                </c:pt>
                <c:pt idx="536">
                  <c:v>0.57999999999999996</c:v>
                </c:pt>
                <c:pt idx="537">
                  <c:v>0.63</c:v>
                </c:pt>
                <c:pt idx="538">
                  <c:v>0.56000000000000005</c:v>
                </c:pt>
                <c:pt idx="539">
                  <c:v>0.42</c:v>
                </c:pt>
                <c:pt idx="540">
                  <c:v>0.31</c:v>
                </c:pt>
                <c:pt idx="541">
                  <c:v>0.26</c:v>
                </c:pt>
                <c:pt idx="542">
                  <c:v>0.5</c:v>
                </c:pt>
                <c:pt idx="543">
                  <c:v>0.39</c:v>
                </c:pt>
                <c:pt idx="544">
                  <c:v>0.27</c:v>
                </c:pt>
                <c:pt idx="545">
                  <c:v>0.5</c:v>
                </c:pt>
                <c:pt idx="546">
                  <c:v>0.9</c:v>
                </c:pt>
                <c:pt idx="547">
                  <c:v>0.28000000000000003</c:v>
                </c:pt>
                <c:pt idx="548">
                  <c:v>0.28000000000000003</c:v>
                </c:pt>
                <c:pt idx="549">
                  <c:v>0.28000000000000003</c:v>
                </c:pt>
                <c:pt idx="550">
                  <c:v>0.15</c:v>
                </c:pt>
                <c:pt idx="551">
                  <c:v>0.03</c:v>
                </c:pt>
                <c:pt idx="552">
                  <c:v>0.45</c:v>
                </c:pt>
                <c:pt idx="553">
                  <c:v>0.77</c:v>
                </c:pt>
                <c:pt idx="554">
                  <c:v>0.7</c:v>
                </c:pt>
                <c:pt idx="555">
                  <c:v>0.51</c:v>
                </c:pt>
                <c:pt idx="556">
                  <c:v>0.12</c:v>
                </c:pt>
                <c:pt idx="557">
                  <c:v>0.46</c:v>
                </c:pt>
                <c:pt idx="558">
                  <c:v>0.15</c:v>
                </c:pt>
                <c:pt idx="559">
                  <c:v>0.4</c:v>
                </c:pt>
                <c:pt idx="560">
                  <c:v>0.6</c:v>
                </c:pt>
                <c:pt idx="561">
                  <c:v>0.5</c:v>
                </c:pt>
                <c:pt idx="562">
                  <c:v>0.28000000000000003</c:v>
                </c:pt>
                <c:pt idx="563">
                  <c:v>0.37</c:v>
                </c:pt>
                <c:pt idx="564">
                  <c:v>0.49</c:v>
                </c:pt>
                <c:pt idx="565">
                  <c:v>0.5</c:v>
                </c:pt>
                <c:pt idx="566">
                  <c:v>0.08</c:v>
                </c:pt>
                <c:pt idx="567">
                  <c:v>0.43</c:v>
                </c:pt>
                <c:pt idx="568">
                  <c:v>0.75</c:v>
                </c:pt>
                <c:pt idx="569">
                  <c:v>0.41</c:v>
                </c:pt>
                <c:pt idx="570">
                  <c:v>0.35</c:v>
                </c:pt>
                <c:pt idx="571">
                  <c:v>0.28000000000000003</c:v>
                </c:pt>
                <c:pt idx="572">
                  <c:v>0.25</c:v>
                </c:pt>
                <c:pt idx="573">
                  <c:v>0.22</c:v>
                </c:pt>
                <c:pt idx="574">
                  <c:v>0.25</c:v>
                </c:pt>
                <c:pt idx="575">
                  <c:v>0.2</c:v>
                </c:pt>
                <c:pt idx="576">
                  <c:v>0.03</c:v>
                </c:pt>
                <c:pt idx="577">
                  <c:v>0.38</c:v>
                </c:pt>
                <c:pt idx="578">
                  <c:v>0.38</c:v>
                </c:pt>
                <c:pt idx="579">
                  <c:v>0.35</c:v>
                </c:pt>
                <c:pt idx="580">
                  <c:v>0.15</c:v>
                </c:pt>
                <c:pt idx="581">
                  <c:v>0.06</c:v>
                </c:pt>
                <c:pt idx="582">
                  <c:v>0.5</c:v>
                </c:pt>
                <c:pt idx="583">
                  <c:v>0.28000000000000003</c:v>
                </c:pt>
                <c:pt idx="584">
                  <c:v>0.66</c:v>
                </c:pt>
                <c:pt idx="585">
                  <c:v>0.39</c:v>
                </c:pt>
                <c:pt idx="586">
                  <c:v>0.31</c:v>
                </c:pt>
                <c:pt idx="587">
                  <c:v>0.41</c:v>
                </c:pt>
                <c:pt idx="588">
                  <c:v>0.32</c:v>
                </c:pt>
                <c:pt idx="589">
                  <c:v>0.34</c:v>
                </c:pt>
                <c:pt idx="590">
                  <c:v>0.56000000000000005</c:v>
                </c:pt>
                <c:pt idx="591">
                  <c:v>0.22</c:v>
                </c:pt>
                <c:pt idx="592">
                  <c:v>0.57999999999999996</c:v>
                </c:pt>
                <c:pt idx="593">
                  <c:v>0.44</c:v>
                </c:pt>
                <c:pt idx="594">
                  <c:v>0.4</c:v>
                </c:pt>
                <c:pt idx="595">
                  <c:v>0</c:v>
                </c:pt>
                <c:pt idx="596">
                  <c:v>0</c:v>
                </c:pt>
                <c:pt idx="597">
                  <c:v>0.28000000000000003</c:v>
                </c:pt>
                <c:pt idx="598">
                  <c:v>0.11</c:v>
                </c:pt>
                <c:pt idx="599">
                  <c:v>0.38</c:v>
                </c:pt>
                <c:pt idx="600">
                  <c:v>0.15</c:v>
                </c:pt>
                <c:pt idx="601">
                  <c:v>0.65</c:v>
                </c:pt>
                <c:pt idx="602">
                  <c:v>0.35</c:v>
                </c:pt>
                <c:pt idx="603">
                  <c:v>0.54</c:v>
                </c:pt>
                <c:pt idx="604">
                  <c:v>0.38</c:v>
                </c:pt>
                <c:pt idx="605">
                  <c:v>0.53</c:v>
                </c:pt>
                <c:pt idx="606">
                  <c:v>0.14000000000000001</c:v>
                </c:pt>
                <c:pt idx="607">
                  <c:v>0.32</c:v>
                </c:pt>
                <c:pt idx="608">
                  <c:v>0.48</c:v>
                </c:pt>
                <c:pt idx="609">
                  <c:v>0.52</c:v>
                </c:pt>
                <c:pt idx="610">
                  <c:v>0.88</c:v>
                </c:pt>
                <c:pt idx="611">
                  <c:v>0.73</c:v>
                </c:pt>
                <c:pt idx="612">
                  <c:v>0.31</c:v>
                </c:pt>
                <c:pt idx="613">
                  <c:v>0.57999999999999996</c:v>
                </c:pt>
                <c:pt idx="614">
                  <c:v>0.28999999999999998</c:v>
                </c:pt>
                <c:pt idx="615">
                  <c:v>0.53</c:v>
                </c:pt>
                <c:pt idx="616">
                  <c:v>0.55000000000000004</c:v>
                </c:pt>
                <c:pt idx="617">
                  <c:v>0.66</c:v>
                </c:pt>
                <c:pt idx="618">
                  <c:v>0.66</c:v>
                </c:pt>
                <c:pt idx="619">
                  <c:v>0.66</c:v>
                </c:pt>
                <c:pt idx="620">
                  <c:v>0.1</c:v>
                </c:pt>
                <c:pt idx="621">
                  <c:v>0.46</c:v>
                </c:pt>
                <c:pt idx="622">
                  <c:v>0.26</c:v>
                </c:pt>
                <c:pt idx="623">
                  <c:v>0.23</c:v>
                </c:pt>
                <c:pt idx="624">
                  <c:v>0.21</c:v>
                </c:pt>
                <c:pt idx="625">
                  <c:v>0.39</c:v>
                </c:pt>
                <c:pt idx="626">
                  <c:v>0.6</c:v>
                </c:pt>
                <c:pt idx="627">
                  <c:v>0.33</c:v>
                </c:pt>
                <c:pt idx="628">
                  <c:v>0</c:v>
                </c:pt>
                <c:pt idx="629">
                  <c:v>0</c:v>
                </c:pt>
                <c:pt idx="630">
                  <c:v>0.41</c:v>
                </c:pt>
                <c:pt idx="631">
                  <c:v>0.45</c:v>
                </c:pt>
                <c:pt idx="632">
                  <c:v>0.33</c:v>
                </c:pt>
                <c:pt idx="633">
                  <c:v>0</c:v>
                </c:pt>
                <c:pt idx="634">
                  <c:v>0.4</c:v>
                </c:pt>
                <c:pt idx="635">
                  <c:v>0.24</c:v>
                </c:pt>
                <c:pt idx="636">
                  <c:v>0.57999999999999996</c:v>
                </c:pt>
                <c:pt idx="637">
                  <c:v>0</c:v>
                </c:pt>
                <c:pt idx="638">
                  <c:v>0.53</c:v>
                </c:pt>
                <c:pt idx="639">
                  <c:v>0.73</c:v>
                </c:pt>
                <c:pt idx="640">
                  <c:v>0.2</c:v>
                </c:pt>
                <c:pt idx="641">
                  <c:v>0.54</c:v>
                </c:pt>
                <c:pt idx="642">
                  <c:v>0.78</c:v>
                </c:pt>
                <c:pt idx="643">
                  <c:v>0.69</c:v>
                </c:pt>
                <c:pt idx="644">
                  <c:v>0.57999999999999996</c:v>
                </c:pt>
                <c:pt idx="645">
                  <c:v>0.59</c:v>
                </c:pt>
                <c:pt idx="646">
                  <c:v>0.02</c:v>
                </c:pt>
                <c:pt idx="647">
                  <c:v>0.65</c:v>
                </c:pt>
                <c:pt idx="648">
                  <c:v>0.2</c:v>
                </c:pt>
                <c:pt idx="649">
                  <c:v>0.53</c:v>
                </c:pt>
                <c:pt idx="650">
                  <c:v>0.62</c:v>
                </c:pt>
                <c:pt idx="651">
                  <c:v>0.53</c:v>
                </c:pt>
                <c:pt idx="652">
                  <c:v>0.28000000000000003</c:v>
                </c:pt>
                <c:pt idx="653">
                  <c:v>0.5</c:v>
                </c:pt>
                <c:pt idx="654">
                  <c:v>0.5</c:v>
                </c:pt>
                <c:pt idx="655">
                  <c:v>0.61</c:v>
                </c:pt>
                <c:pt idx="656">
                  <c:v>0.43</c:v>
                </c:pt>
                <c:pt idx="657">
                  <c:v>0.38</c:v>
                </c:pt>
                <c:pt idx="658">
                  <c:v>0.5</c:v>
                </c:pt>
                <c:pt idx="659">
                  <c:v>0.79</c:v>
                </c:pt>
                <c:pt idx="660">
                  <c:v>0.37</c:v>
                </c:pt>
                <c:pt idx="661">
                  <c:v>0.4</c:v>
                </c:pt>
                <c:pt idx="662">
                  <c:v>0</c:v>
                </c:pt>
                <c:pt idx="663">
                  <c:v>0.49</c:v>
                </c:pt>
                <c:pt idx="664">
                  <c:v>0.72</c:v>
                </c:pt>
                <c:pt idx="665">
                  <c:v>0.59</c:v>
                </c:pt>
                <c:pt idx="666">
                  <c:v>0.52</c:v>
                </c:pt>
                <c:pt idx="667">
                  <c:v>0.75</c:v>
                </c:pt>
                <c:pt idx="668">
                  <c:v>0.65</c:v>
                </c:pt>
                <c:pt idx="669">
                  <c:v>0.61</c:v>
                </c:pt>
                <c:pt idx="670">
                  <c:v>0.36</c:v>
                </c:pt>
                <c:pt idx="671">
                  <c:v>0.48</c:v>
                </c:pt>
                <c:pt idx="672">
                  <c:v>0.5</c:v>
                </c:pt>
                <c:pt idx="673">
                  <c:v>0</c:v>
                </c:pt>
                <c:pt idx="674">
                  <c:v>0.2</c:v>
                </c:pt>
                <c:pt idx="675">
                  <c:v>0.6</c:v>
                </c:pt>
                <c:pt idx="676">
                  <c:v>0.6</c:v>
                </c:pt>
                <c:pt idx="677">
                  <c:v>0.9</c:v>
                </c:pt>
                <c:pt idx="678">
                  <c:v>0</c:v>
                </c:pt>
                <c:pt idx="679">
                  <c:v>0.7</c:v>
                </c:pt>
                <c:pt idx="680">
                  <c:v>0.36</c:v>
                </c:pt>
                <c:pt idx="681">
                  <c:v>0.14000000000000001</c:v>
                </c:pt>
                <c:pt idx="682">
                  <c:v>0.42</c:v>
                </c:pt>
                <c:pt idx="683">
                  <c:v>0.32</c:v>
                </c:pt>
                <c:pt idx="684">
                  <c:v>0.31</c:v>
                </c:pt>
                <c:pt idx="685">
                  <c:v>0.31</c:v>
                </c:pt>
                <c:pt idx="686">
                  <c:v>0.24</c:v>
                </c:pt>
                <c:pt idx="687">
                  <c:v>0.88</c:v>
                </c:pt>
                <c:pt idx="688">
                  <c:v>0.5</c:v>
                </c:pt>
                <c:pt idx="689">
                  <c:v>0.57999999999999996</c:v>
                </c:pt>
                <c:pt idx="690">
                  <c:v>0.57999999999999996</c:v>
                </c:pt>
                <c:pt idx="691">
                  <c:v>0.55000000000000004</c:v>
                </c:pt>
                <c:pt idx="692">
                  <c:v>0.38</c:v>
                </c:pt>
                <c:pt idx="693">
                  <c:v>0.28999999999999998</c:v>
                </c:pt>
                <c:pt idx="694">
                  <c:v>0</c:v>
                </c:pt>
                <c:pt idx="695">
                  <c:v>0.04</c:v>
                </c:pt>
                <c:pt idx="696">
                  <c:v>0.6</c:v>
                </c:pt>
                <c:pt idx="697">
                  <c:v>0.94</c:v>
                </c:pt>
                <c:pt idx="698">
                  <c:v>0</c:v>
                </c:pt>
                <c:pt idx="699">
                  <c:v>0.27</c:v>
                </c:pt>
                <c:pt idx="700">
                  <c:v>0.7</c:v>
                </c:pt>
                <c:pt idx="701">
                  <c:v>0.54</c:v>
                </c:pt>
                <c:pt idx="702">
                  <c:v>0.41</c:v>
                </c:pt>
                <c:pt idx="703">
                  <c:v>0.45</c:v>
                </c:pt>
                <c:pt idx="704">
                  <c:v>0</c:v>
                </c:pt>
                <c:pt idx="705">
                  <c:v>0.42</c:v>
                </c:pt>
                <c:pt idx="706">
                  <c:v>0.39</c:v>
                </c:pt>
                <c:pt idx="707">
                  <c:v>0.41</c:v>
                </c:pt>
                <c:pt idx="708">
                  <c:v>0.3</c:v>
                </c:pt>
                <c:pt idx="709">
                  <c:v>0.16</c:v>
                </c:pt>
                <c:pt idx="710">
                  <c:v>0.38</c:v>
                </c:pt>
                <c:pt idx="711">
                  <c:v>0.28999999999999998</c:v>
                </c:pt>
                <c:pt idx="712">
                  <c:v>0.27</c:v>
                </c:pt>
                <c:pt idx="713">
                  <c:v>0.75</c:v>
                </c:pt>
                <c:pt idx="714">
                  <c:v>0.77</c:v>
                </c:pt>
                <c:pt idx="715">
                  <c:v>0.25</c:v>
                </c:pt>
                <c:pt idx="716">
                  <c:v>0.5</c:v>
                </c:pt>
                <c:pt idx="717">
                  <c:v>0.23</c:v>
                </c:pt>
                <c:pt idx="718">
                  <c:v>0.31</c:v>
                </c:pt>
                <c:pt idx="719">
                  <c:v>0.33</c:v>
                </c:pt>
                <c:pt idx="720">
                  <c:v>0.46</c:v>
                </c:pt>
                <c:pt idx="721">
                  <c:v>0.48</c:v>
                </c:pt>
                <c:pt idx="722">
                  <c:v>0.37</c:v>
                </c:pt>
                <c:pt idx="723">
                  <c:v>0.28999999999999998</c:v>
                </c:pt>
                <c:pt idx="724">
                  <c:v>0.37</c:v>
                </c:pt>
                <c:pt idx="725">
                  <c:v>0.6</c:v>
                </c:pt>
                <c:pt idx="726">
                  <c:v>0.5</c:v>
                </c:pt>
                <c:pt idx="727">
                  <c:v>0.76</c:v>
                </c:pt>
                <c:pt idx="728">
                  <c:v>0.17</c:v>
                </c:pt>
                <c:pt idx="729">
                  <c:v>0.46</c:v>
                </c:pt>
                <c:pt idx="730">
                  <c:v>0.24</c:v>
                </c:pt>
                <c:pt idx="731">
                  <c:v>0.25</c:v>
                </c:pt>
                <c:pt idx="732">
                  <c:v>0.03</c:v>
                </c:pt>
                <c:pt idx="733">
                  <c:v>0.11</c:v>
                </c:pt>
                <c:pt idx="734">
                  <c:v>0.15</c:v>
                </c:pt>
                <c:pt idx="735">
                  <c:v>0.53</c:v>
                </c:pt>
                <c:pt idx="736">
                  <c:v>0.13</c:v>
                </c:pt>
                <c:pt idx="737">
                  <c:v>0.38</c:v>
                </c:pt>
                <c:pt idx="738">
                  <c:v>0.76</c:v>
                </c:pt>
                <c:pt idx="739">
                  <c:v>0.38</c:v>
                </c:pt>
                <c:pt idx="740">
                  <c:v>0.56999999999999995</c:v>
                </c:pt>
                <c:pt idx="741">
                  <c:v>0.42</c:v>
                </c:pt>
                <c:pt idx="742">
                  <c:v>0.35</c:v>
                </c:pt>
                <c:pt idx="743">
                  <c:v>0.28000000000000003</c:v>
                </c:pt>
                <c:pt idx="744">
                  <c:v>0.54</c:v>
                </c:pt>
                <c:pt idx="745">
                  <c:v>0.32</c:v>
                </c:pt>
                <c:pt idx="746">
                  <c:v>0.38</c:v>
                </c:pt>
                <c:pt idx="747">
                  <c:v>0.12</c:v>
                </c:pt>
                <c:pt idx="748">
                  <c:v>0.53</c:v>
                </c:pt>
                <c:pt idx="749">
                  <c:v>0.59</c:v>
                </c:pt>
                <c:pt idx="750">
                  <c:v>0.51</c:v>
                </c:pt>
                <c:pt idx="751">
                  <c:v>0.55000000000000004</c:v>
                </c:pt>
                <c:pt idx="752">
                  <c:v>0.67</c:v>
                </c:pt>
                <c:pt idx="753">
                  <c:v>0.47</c:v>
                </c:pt>
                <c:pt idx="754">
                  <c:v>0.7</c:v>
                </c:pt>
                <c:pt idx="755">
                  <c:v>0.18</c:v>
                </c:pt>
                <c:pt idx="756">
                  <c:v>0.78</c:v>
                </c:pt>
                <c:pt idx="757">
                  <c:v>0.77</c:v>
                </c:pt>
                <c:pt idx="758">
                  <c:v>0.78</c:v>
                </c:pt>
                <c:pt idx="759">
                  <c:v>0.78</c:v>
                </c:pt>
                <c:pt idx="760">
                  <c:v>0.8</c:v>
                </c:pt>
                <c:pt idx="761">
                  <c:v>0.75</c:v>
                </c:pt>
                <c:pt idx="762">
                  <c:v>0.36</c:v>
                </c:pt>
                <c:pt idx="763">
                  <c:v>0</c:v>
                </c:pt>
                <c:pt idx="764">
                  <c:v>0.6</c:v>
                </c:pt>
                <c:pt idx="765">
                  <c:v>0.56000000000000005</c:v>
                </c:pt>
                <c:pt idx="766">
                  <c:v>0.73</c:v>
                </c:pt>
                <c:pt idx="767">
                  <c:v>0.08</c:v>
                </c:pt>
                <c:pt idx="768">
                  <c:v>0.41</c:v>
                </c:pt>
                <c:pt idx="769">
                  <c:v>0</c:v>
                </c:pt>
                <c:pt idx="770">
                  <c:v>0.47</c:v>
                </c:pt>
                <c:pt idx="771">
                  <c:v>0.75</c:v>
                </c:pt>
                <c:pt idx="772">
                  <c:v>0.59</c:v>
                </c:pt>
                <c:pt idx="773">
                  <c:v>0.25</c:v>
                </c:pt>
                <c:pt idx="774">
                  <c:v>0.43</c:v>
                </c:pt>
                <c:pt idx="775">
                  <c:v>0.18</c:v>
                </c:pt>
                <c:pt idx="776">
                  <c:v>0.43</c:v>
                </c:pt>
                <c:pt idx="777">
                  <c:v>0.82</c:v>
                </c:pt>
                <c:pt idx="778">
                  <c:v>0.49</c:v>
                </c:pt>
                <c:pt idx="779">
                  <c:v>0.34</c:v>
                </c:pt>
                <c:pt idx="780">
                  <c:v>0.22</c:v>
                </c:pt>
                <c:pt idx="781">
                  <c:v>0</c:v>
                </c:pt>
                <c:pt idx="782">
                  <c:v>0.13</c:v>
                </c:pt>
                <c:pt idx="783">
                  <c:v>0.17</c:v>
                </c:pt>
                <c:pt idx="784">
                  <c:v>0.33</c:v>
                </c:pt>
                <c:pt idx="785">
                  <c:v>0.62</c:v>
                </c:pt>
                <c:pt idx="786">
                  <c:v>0</c:v>
                </c:pt>
                <c:pt idx="787">
                  <c:v>0.1</c:v>
                </c:pt>
                <c:pt idx="788">
                  <c:v>0.5</c:v>
                </c:pt>
                <c:pt idx="789">
                  <c:v>0.25</c:v>
                </c:pt>
                <c:pt idx="790">
                  <c:v>0.1</c:v>
                </c:pt>
                <c:pt idx="791">
                  <c:v>0.66</c:v>
                </c:pt>
                <c:pt idx="792">
                  <c:v>0.54</c:v>
                </c:pt>
                <c:pt idx="793">
                  <c:v>0.47</c:v>
                </c:pt>
                <c:pt idx="794">
                  <c:v>0.56999999999999995</c:v>
                </c:pt>
                <c:pt idx="795">
                  <c:v>0.56000000000000005</c:v>
                </c:pt>
                <c:pt idx="796">
                  <c:v>0.5</c:v>
                </c:pt>
                <c:pt idx="797">
                  <c:v>0.24</c:v>
                </c:pt>
                <c:pt idx="798">
                  <c:v>0.53</c:v>
                </c:pt>
                <c:pt idx="799">
                  <c:v>0.54</c:v>
                </c:pt>
                <c:pt idx="800">
                  <c:v>0.56999999999999995</c:v>
                </c:pt>
                <c:pt idx="801">
                  <c:v>0.52</c:v>
                </c:pt>
                <c:pt idx="802">
                  <c:v>0.7</c:v>
                </c:pt>
                <c:pt idx="803">
                  <c:v>0.68</c:v>
                </c:pt>
                <c:pt idx="804">
                  <c:v>0.26</c:v>
                </c:pt>
                <c:pt idx="805">
                  <c:v>0.11</c:v>
                </c:pt>
                <c:pt idx="806">
                  <c:v>0.8</c:v>
                </c:pt>
                <c:pt idx="807">
                  <c:v>0.14000000000000001</c:v>
                </c:pt>
                <c:pt idx="808">
                  <c:v>0.39</c:v>
                </c:pt>
                <c:pt idx="809">
                  <c:v>0.28000000000000003</c:v>
                </c:pt>
                <c:pt idx="810">
                  <c:v>0.66</c:v>
                </c:pt>
                <c:pt idx="811">
                  <c:v>0.6</c:v>
                </c:pt>
                <c:pt idx="812">
                  <c:v>0.6</c:v>
                </c:pt>
                <c:pt idx="813">
                  <c:v>0.66</c:v>
                </c:pt>
                <c:pt idx="814">
                  <c:v>0.66</c:v>
                </c:pt>
                <c:pt idx="815">
                  <c:v>0.25</c:v>
                </c:pt>
                <c:pt idx="816">
                  <c:v>0.62</c:v>
                </c:pt>
                <c:pt idx="817">
                  <c:v>0.37</c:v>
                </c:pt>
                <c:pt idx="818">
                  <c:v>0.25</c:v>
                </c:pt>
                <c:pt idx="819">
                  <c:v>0.37</c:v>
                </c:pt>
                <c:pt idx="820">
                  <c:v>0.56000000000000005</c:v>
                </c:pt>
                <c:pt idx="821">
                  <c:v>0.47</c:v>
                </c:pt>
                <c:pt idx="822">
                  <c:v>0.28000000000000003</c:v>
                </c:pt>
                <c:pt idx="823">
                  <c:v>0.64</c:v>
                </c:pt>
                <c:pt idx="824">
                  <c:v>0.64</c:v>
                </c:pt>
                <c:pt idx="825">
                  <c:v>0</c:v>
                </c:pt>
                <c:pt idx="826">
                  <c:v>0.49</c:v>
                </c:pt>
                <c:pt idx="827">
                  <c:v>0.67</c:v>
                </c:pt>
                <c:pt idx="828">
                  <c:v>0.7</c:v>
                </c:pt>
                <c:pt idx="829">
                  <c:v>0.81</c:v>
                </c:pt>
                <c:pt idx="830">
                  <c:v>0.66</c:v>
                </c:pt>
                <c:pt idx="831">
                  <c:v>0</c:v>
                </c:pt>
                <c:pt idx="832">
                  <c:v>0.47</c:v>
                </c:pt>
                <c:pt idx="833">
                  <c:v>0.1</c:v>
                </c:pt>
                <c:pt idx="834">
                  <c:v>0.06</c:v>
                </c:pt>
                <c:pt idx="835">
                  <c:v>0.5</c:v>
                </c:pt>
                <c:pt idx="836">
                  <c:v>0.63</c:v>
                </c:pt>
                <c:pt idx="837">
                  <c:v>0.56999999999999995</c:v>
                </c:pt>
                <c:pt idx="838">
                  <c:v>0.48</c:v>
                </c:pt>
                <c:pt idx="839">
                  <c:v>0.37</c:v>
                </c:pt>
                <c:pt idx="840">
                  <c:v>0.48</c:v>
                </c:pt>
                <c:pt idx="841">
                  <c:v>0.77</c:v>
                </c:pt>
                <c:pt idx="842">
                  <c:v>0.63</c:v>
                </c:pt>
                <c:pt idx="843">
                  <c:v>0.85</c:v>
                </c:pt>
                <c:pt idx="844">
                  <c:v>0</c:v>
                </c:pt>
                <c:pt idx="845">
                  <c:v>0.46</c:v>
                </c:pt>
                <c:pt idx="846">
                  <c:v>0.24</c:v>
                </c:pt>
                <c:pt idx="847">
                  <c:v>0.6</c:v>
                </c:pt>
                <c:pt idx="848">
                  <c:v>0.23</c:v>
                </c:pt>
                <c:pt idx="849">
                  <c:v>0.43</c:v>
                </c:pt>
                <c:pt idx="850">
                  <c:v>0.8</c:v>
                </c:pt>
                <c:pt idx="851">
                  <c:v>0.8</c:v>
                </c:pt>
                <c:pt idx="852">
                  <c:v>0.15</c:v>
                </c:pt>
                <c:pt idx="853">
                  <c:v>0.34</c:v>
                </c:pt>
                <c:pt idx="854">
                  <c:v>0.24</c:v>
                </c:pt>
                <c:pt idx="855">
                  <c:v>0.63</c:v>
                </c:pt>
                <c:pt idx="856">
                  <c:v>0.26</c:v>
                </c:pt>
                <c:pt idx="857">
                  <c:v>0.27</c:v>
                </c:pt>
                <c:pt idx="858">
                  <c:v>0.16</c:v>
                </c:pt>
                <c:pt idx="859">
                  <c:v>0.85</c:v>
                </c:pt>
                <c:pt idx="860">
                  <c:v>0.6</c:v>
                </c:pt>
                <c:pt idx="861">
                  <c:v>0.6</c:v>
                </c:pt>
                <c:pt idx="862">
                  <c:v>0.14000000000000001</c:v>
                </c:pt>
                <c:pt idx="863">
                  <c:v>0.12</c:v>
                </c:pt>
                <c:pt idx="864">
                  <c:v>0.47</c:v>
                </c:pt>
                <c:pt idx="865">
                  <c:v>0.56000000000000005</c:v>
                </c:pt>
                <c:pt idx="866">
                  <c:v>0.5</c:v>
                </c:pt>
                <c:pt idx="867">
                  <c:v>0.43</c:v>
                </c:pt>
                <c:pt idx="868">
                  <c:v>0.24</c:v>
                </c:pt>
                <c:pt idx="869">
                  <c:v>0.61</c:v>
                </c:pt>
                <c:pt idx="870">
                  <c:v>0.75</c:v>
                </c:pt>
                <c:pt idx="871">
                  <c:v>0.2</c:v>
                </c:pt>
                <c:pt idx="872">
                  <c:v>0.78</c:v>
                </c:pt>
                <c:pt idx="873">
                  <c:v>0.55000000000000004</c:v>
                </c:pt>
                <c:pt idx="874">
                  <c:v>0.13</c:v>
                </c:pt>
                <c:pt idx="875">
                  <c:v>0.13</c:v>
                </c:pt>
                <c:pt idx="876">
                  <c:v>0.45</c:v>
                </c:pt>
                <c:pt idx="877">
                  <c:v>0.6</c:v>
                </c:pt>
                <c:pt idx="878">
                  <c:v>0.41</c:v>
                </c:pt>
                <c:pt idx="879">
                  <c:v>0.57999999999999996</c:v>
                </c:pt>
                <c:pt idx="880">
                  <c:v>0.6</c:v>
                </c:pt>
                <c:pt idx="881">
                  <c:v>0.35</c:v>
                </c:pt>
                <c:pt idx="882">
                  <c:v>0.38</c:v>
                </c:pt>
                <c:pt idx="883">
                  <c:v>0.63</c:v>
                </c:pt>
                <c:pt idx="884">
                  <c:v>0.39</c:v>
                </c:pt>
                <c:pt idx="885">
                  <c:v>0.28999999999999998</c:v>
                </c:pt>
                <c:pt idx="886">
                  <c:v>0.05</c:v>
                </c:pt>
                <c:pt idx="887">
                  <c:v>0.55000000000000004</c:v>
                </c:pt>
                <c:pt idx="888">
                  <c:v>0.27</c:v>
                </c:pt>
                <c:pt idx="889">
                  <c:v>0.78</c:v>
                </c:pt>
                <c:pt idx="890">
                  <c:v>0.9</c:v>
                </c:pt>
                <c:pt idx="891">
                  <c:v>0.59</c:v>
                </c:pt>
                <c:pt idx="892">
                  <c:v>0.38</c:v>
                </c:pt>
                <c:pt idx="893">
                  <c:v>0.54</c:v>
                </c:pt>
                <c:pt idx="894">
                  <c:v>0.6</c:v>
                </c:pt>
                <c:pt idx="895">
                  <c:v>0.62</c:v>
                </c:pt>
                <c:pt idx="896">
                  <c:v>0.8</c:v>
                </c:pt>
                <c:pt idx="897">
                  <c:v>0.17</c:v>
                </c:pt>
                <c:pt idx="898">
                  <c:v>0.28000000000000003</c:v>
                </c:pt>
                <c:pt idx="899">
                  <c:v>0.16</c:v>
                </c:pt>
                <c:pt idx="900">
                  <c:v>0.2</c:v>
                </c:pt>
                <c:pt idx="901">
                  <c:v>0</c:v>
                </c:pt>
                <c:pt idx="902">
                  <c:v>0.25</c:v>
                </c:pt>
                <c:pt idx="903">
                  <c:v>0.81</c:v>
                </c:pt>
                <c:pt idx="904">
                  <c:v>0.84</c:v>
                </c:pt>
                <c:pt idx="905">
                  <c:v>0.64</c:v>
                </c:pt>
                <c:pt idx="906">
                  <c:v>0</c:v>
                </c:pt>
                <c:pt idx="907">
                  <c:v>0.76</c:v>
                </c:pt>
                <c:pt idx="908">
                  <c:v>0.63</c:v>
                </c:pt>
                <c:pt idx="909">
                  <c:v>0.09</c:v>
                </c:pt>
                <c:pt idx="910">
                  <c:v>0.5</c:v>
                </c:pt>
                <c:pt idx="911">
                  <c:v>0.08</c:v>
                </c:pt>
                <c:pt idx="912">
                  <c:v>0.56999999999999995</c:v>
                </c:pt>
                <c:pt idx="913">
                  <c:v>0.43</c:v>
                </c:pt>
                <c:pt idx="914">
                  <c:v>0.45</c:v>
                </c:pt>
                <c:pt idx="915">
                  <c:v>0.46</c:v>
                </c:pt>
                <c:pt idx="916">
                  <c:v>0.42</c:v>
                </c:pt>
                <c:pt idx="917">
                  <c:v>0.6</c:v>
                </c:pt>
                <c:pt idx="918">
                  <c:v>0.66</c:v>
                </c:pt>
                <c:pt idx="919">
                  <c:v>0.38</c:v>
                </c:pt>
                <c:pt idx="920">
                  <c:v>0.76</c:v>
                </c:pt>
                <c:pt idx="921">
                  <c:v>0.6</c:v>
                </c:pt>
                <c:pt idx="922">
                  <c:v>0.6</c:v>
                </c:pt>
                <c:pt idx="923">
                  <c:v>0.6</c:v>
                </c:pt>
                <c:pt idx="924">
                  <c:v>0.54</c:v>
                </c:pt>
                <c:pt idx="925">
                  <c:v>0.62</c:v>
                </c:pt>
                <c:pt idx="926">
                  <c:v>0.5</c:v>
                </c:pt>
                <c:pt idx="927">
                  <c:v>0.54</c:v>
                </c:pt>
                <c:pt idx="928">
                  <c:v>0.48</c:v>
                </c:pt>
                <c:pt idx="929">
                  <c:v>0.51</c:v>
                </c:pt>
                <c:pt idx="930">
                  <c:v>0.37</c:v>
                </c:pt>
                <c:pt idx="931">
                  <c:v>0.53</c:v>
                </c:pt>
                <c:pt idx="932">
                  <c:v>0.47</c:v>
                </c:pt>
                <c:pt idx="933">
                  <c:v>0.34</c:v>
                </c:pt>
                <c:pt idx="934">
                  <c:v>0.41</c:v>
                </c:pt>
                <c:pt idx="935">
                  <c:v>0.6</c:v>
                </c:pt>
                <c:pt idx="936">
                  <c:v>0.49</c:v>
                </c:pt>
                <c:pt idx="937">
                  <c:v>0.53</c:v>
                </c:pt>
                <c:pt idx="938">
                  <c:v>0.28999999999999998</c:v>
                </c:pt>
                <c:pt idx="939">
                  <c:v>0.55000000000000004</c:v>
                </c:pt>
                <c:pt idx="940">
                  <c:v>0.38</c:v>
                </c:pt>
                <c:pt idx="941">
                  <c:v>0.14000000000000001</c:v>
                </c:pt>
                <c:pt idx="942">
                  <c:v>0.18</c:v>
                </c:pt>
                <c:pt idx="943">
                  <c:v>0.37</c:v>
                </c:pt>
                <c:pt idx="944">
                  <c:v>0.33</c:v>
                </c:pt>
                <c:pt idx="945">
                  <c:v>0.51</c:v>
                </c:pt>
                <c:pt idx="946">
                  <c:v>0.28000000000000003</c:v>
                </c:pt>
                <c:pt idx="947">
                  <c:v>0.46</c:v>
                </c:pt>
                <c:pt idx="948">
                  <c:v>0.28000000000000003</c:v>
                </c:pt>
                <c:pt idx="949">
                  <c:v>0.5</c:v>
                </c:pt>
                <c:pt idx="950">
                  <c:v>0.75</c:v>
                </c:pt>
                <c:pt idx="951">
                  <c:v>0.67</c:v>
                </c:pt>
                <c:pt idx="952">
                  <c:v>0.28999999999999998</c:v>
                </c:pt>
                <c:pt idx="953">
                  <c:v>0.52</c:v>
                </c:pt>
                <c:pt idx="954">
                  <c:v>0.26</c:v>
                </c:pt>
                <c:pt idx="955">
                  <c:v>0.2</c:v>
                </c:pt>
                <c:pt idx="956">
                  <c:v>0.4</c:v>
                </c:pt>
                <c:pt idx="957">
                  <c:v>0.7</c:v>
                </c:pt>
                <c:pt idx="958">
                  <c:v>0.2</c:v>
                </c:pt>
                <c:pt idx="959">
                  <c:v>0.63</c:v>
                </c:pt>
                <c:pt idx="960">
                  <c:v>0.77</c:v>
                </c:pt>
                <c:pt idx="961">
                  <c:v>0.18</c:v>
                </c:pt>
                <c:pt idx="962">
                  <c:v>0.37</c:v>
                </c:pt>
                <c:pt idx="963">
                  <c:v>0.46</c:v>
                </c:pt>
                <c:pt idx="964">
                  <c:v>0.5</c:v>
                </c:pt>
                <c:pt idx="965">
                  <c:v>0.8</c:v>
                </c:pt>
                <c:pt idx="966">
                  <c:v>0.49</c:v>
                </c:pt>
                <c:pt idx="967">
                  <c:v>0.74</c:v>
                </c:pt>
                <c:pt idx="968">
                  <c:v>0.28999999999999998</c:v>
                </c:pt>
                <c:pt idx="969">
                  <c:v>0.68</c:v>
                </c:pt>
                <c:pt idx="970">
                  <c:v>0.64</c:v>
                </c:pt>
                <c:pt idx="971">
                  <c:v>0.41</c:v>
                </c:pt>
                <c:pt idx="972">
                  <c:v>0.56999999999999995</c:v>
                </c:pt>
                <c:pt idx="973">
                  <c:v>0.74</c:v>
                </c:pt>
                <c:pt idx="974">
                  <c:v>0.52</c:v>
                </c:pt>
                <c:pt idx="975">
                  <c:v>0.5</c:v>
                </c:pt>
                <c:pt idx="976">
                  <c:v>0.62</c:v>
                </c:pt>
                <c:pt idx="977">
                  <c:v>0.55000000000000004</c:v>
                </c:pt>
                <c:pt idx="978">
                  <c:v>0.63</c:v>
                </c:pt>
                <c:pt idx="979">
                  <c:v>0.55000000000000004</c:v>
                </c:pt>
                <c:pt idx="980">
                  <c:v>0.41</c:v>
                </c:pt>
                <c:pt idx="981">
                  <c:v>0.9</c:v>
                </c:pt>
                <c:pt idx="982">
                  <c:v>0.34</c:v>
                </c:pt>
                <c:pt idx="983">
                  <c:v>0.61</c:v>
                </c:pt>
                <c:pt idx="984">
                  <c:v>0.5</c:v>
                </c:pt>
                <c:pt idx="985">
                  <c:v>0.38</c:v>
                </c:pt>
                <c:pt idx="986">
                  <c:v>0.4</c:v>
                </c:pt>
                <c:pt idx="987">
                  <c:v>0.21</c:v>
                </c:pt>
                <c:pt idx="988">
                  <c:v>0.73</c:v>
                </c:pt>
                <c:pt idx="989">
                  <c:v>0.53</c:v>
                </c:pt>
                <c:pt idx="990">
                  <c:v>0.57999999999999996</c:v>
                </c:pt>
                <c:pt idx="991">
                  <c:v>0.5</c:v>
                </c:pt>
                <c:pt idx="992">
                  <c:v>0.5</c:v>
                </c:pt>
                <c:pt idx="993">
                  <c:v>0.35</c:v>
                </c:pt>
                <c:pt idx="994">
                  <c:v>0.86</c:v>
                </c:pt>
                <c:pt idx="995">
                  <c:v>0.85</c:v>
                </c:pt>
                <c:pt idx="996">
                  <c:v>0.45</c:v>
                </c:pt>
                <c:pt idx="997">
                  <c:v>0.69</c:v>
                </c:pt>
                <c:pt idx="998">
                  <c:v>0.43</c:v>
                </c:pt>
                <c:pt idx="999">
                  <c:v>0.8</c:v>
                </c:pt>
                <c:pt idx="1000">
                  <c:v>0.24</c:v>
                </c:pt>
                <c:pt idx="1001">
                  <c:v>0.64</c:v>
                </c:pt>
                <c:pt idx="1002">
                  <c:v>0.11</c:v>
                </c:pt>
                <c:pt idx="1003">
                  <c:v>0.53</c:v>
                </c:pt>
                <c:pt idx="1004">
                  <c:v>0.55000000000000004</c:v>
                </c:pt>
                <c:pt idx="1005">
                  <c:v>0.47</c:v>
                </c:pt>
                <c:pt idx="1006">
                  <c:v>0.83</c:v>
                </c:pt>
                <c:pt idx="1007">
                  <c:v>0.6</c:v>
                </c:pt>
                <c:pt idx="1008">
                  <c:v>0</c:v>
                </c:pt>
                <c:pt idx="1009">
                  <c:v>0.59</c:v>
                </c:pt>
                <c:pt idx="1010">
                  <c:v>0.5</c:v>
                </c:pt>
                <c:pt idx="1011">
                  <c:v>0.75</c:v>
                </c:pt>
                <c:pt idx="1012">
                  <c:v>0.66</c:v>
                </c:pt>
                <c:pt idx="1013">
                  <c:v>0.4</c:v>
                </c:pt>
                <c:pt idx="1014">
                  <c:v>0.53</c:v>
                </c:pt>
                <c:pt idx="1015">
                  <c:v>0.85</c:v>
                </c:pt>
                <c:pt idx="1016">
                  <c:v>0.62</c:v>
                </c:pt>
                <c:pt idx="1017">
                  <c:v>0.5</c:v>
                </c:pt>
                <c:pt idx="1018">
                  <c:v>0.5</c:v>
                </c:pt>
                <c:pt idx="1019">
                  <c:v>0.61</c:v>
                </c:pt>
                <c:pt idx="1020">
                  <c:v>0.3</c:v>
                </c:pt>
                <c:pt idx="1021">
                  <c:v>0.8</c:v>
                </c:pt>
                <c:pt idx="1022">
                  <c:v>0.56999999999999995</c:v>
                </c:pt>
                <c:pt idx="1023">
                  <c:v>0.8</c:v>
                </c:pt>
                <c:pt idx="1024">
                  <c:v>0.65</c:v>
                </c:pt>
                <c:pt idx="1025">
                  <c:v>0.42</c:v>
                </c:pt>
                <c:pt idx="1026">
                  <c:v>0.12</c:v>
                </c:pt>
                <c:pt idx="1027">
                  <c:v>0.18</c:v>
                </c:pt>
                <c:pt idx="1028">
                  <c:v>0.65</c:v>
                </c:pt>
                <c:pt idx="1029">
                  <c:v>0.76</c:v>
                </c:pt>
                <c:pt idx="1030">
                  <c:v>0.59</c:v>
                </c:pt>
                <c:pt idx="1031">
                  <c:v>0.85</c:v>
                </c:pt>
                <c:pt idx="1032">
                  <c:v>0.44</c:v>
                </c:pt>
                <c:pt idx="1033">
                  <c:v>0.69</c:v>
                </c:pt>
                <c:pt idx="1034">
                  <c:v>0.5</c:v>
                </c:pt>
                <c:pt idx="1035">
                  <c:v>0.8</c:v>
                </c:pt>
                <c:pt idx="1036">
                  <c:v>0.73</c:v>
                </c:pt>
                <c:pt idx="1037">
                  <c:v>0.89</c:v>
                </c:pt>
                <c:pt idx="1038">
                  <c:v>0.88</c:v>
                </c:pt>
                <c:pt idx="1039">
                  <c:v>0.45</c:v>
                </c:pt>
                <c:pt idx="1040">
                  <c:v>0.41</c:v>
                </c:pt>
                <c:pt idx="1041">
                  <c:v>0.73</c:v>
                </c:pt>
                <c:pt idx="1042">
                  <c:v>0.62</c:v>
                </c:pt>
                <c:pt idx="1043">
                  <c:v>0.61</c:v>
                </c:pt>
                <c:pt idx="1044">
                  <c:v>0.52</c:v>
                </c:pt>
                <c:pt idx="1045">
                  <c:v>0.52</c:v>
                </c:pt>
                <c:pt idx="1046">
                  <c:v>0.68</c:v>
                </c:pt>
                <c:pt idx="1047">
                  <c:v>0.75</c:v>
                </c:pt>
                <c:pt idx="1048">
                  <c:v>0.33</c:v>
                </c:pt>
                <c:pt idx="1049">
                  <c:v>0.2</c:v>
                </c:pt>
                <c:pt idx="1050">
                  <c:v>0.5</c:v>
                </c:pt>
                <c:pt idx="1051">
                  <c:v>0.44</c:v>
                </c:pt>
                <c:pt idx="1052">
                  <c:v>0.76</c:v>
                </c:pt>
                <c:pt idx="1053">
                  <c:v>0.5</c:v>
                </c:pt>
                <c:pt idx="1054">
                  <c:v>0.52</c:v>
                </c:pt>
                <c:pt idx="1055">
                  <c:v>0.52</c:v>
                </c:pt>
                <c:pt idx="1056">
                  <c:v>0.47</c:v>
                </c:pt>
                <c:pt idx="1057">
                  <c:v>0.4</c:v>
                </c:pt>
                <c:pt idx="1058">
                  <c:v>0.4</c:v>
                </c:pt>
                <c:pt idx="1059">
                  <c:v>0.51</c:v>
                </c:pt>
                <c:pt idx="1060">
                  <c:v>0.67</c:v>
                </c:pt>
                <c:pt idx="1061">
                  <c:v>0.52</c:v>
                </c:pt>
                <c:pt idx="1062">
                  <c:v>0.8</c:v>
                </c:pt>
                <c:pt idx="1063">
                  <c:v>0.86</c:v>
                </c:pt>
                <c:pt idx="1064">
                  <c:v>0.46</c:v>
                </c:pt>
                <c:pt idx="1065">
                  <c:v>0.75</c:v>
                </c:pt>
                <c:pt idx="1066">
                  <c:v>0.12</c:v>
                </c:pt>
                <c:pt idx="1067">
                  <c:v>0.48</c:v>
                </c:pt>
                <c:pt idx="1068">
                  <c:v>0.65</c:v>
                </c:pt>
                <c:pt idx="1069">
                  <c:v>0.69</c:v>
                </c:pt>
                <c:pt idx="1070">
                  <c:v>0.52</c:v>
                </c:pt>
                <c:pt idx="1071">
                  <c:v>0.51</c:v>
                </c:pt>
                <c:pt idx="1072">
                  <c:v>0.7</c:v>
                </c:pt>
                <c:pt idx="1073">
                  <c:v>0.55000000000000004</c:v>
                </c:pt>
                <c:pt idx="1074">
                  <c:v>0.44</c:v>
                </c:pt>
                <c:pt idx="1075">
                  <c:v>0.88</c:v>
                </c:pt>
                <c:pt idx="1076">
                  <c:v>0.8</c:v>
                </c:pt>
                <c:pt idx="1077">
                  <c:v>0.55000000000000004</c:v>
                </c:pt>
                <c:pt idx="1078">
                  <c:v>0.46</c:v>
                </c:pt>
                <c:pt idx="1079">
                  <c:v>0.36</c:v>
                </c:pt>
                <c:pt idx="1080">
                  <c:v>0.65</c:v>
                </c:pt>
                <c:pt idx="1081">
                  <c:v>0.61</c:v>
                </c:pt>
                <c:pt idx="1082">
                  <c:v>0.65</c:v>
                </c:pt>
                <c:pt idx="1083">
                  <c:v>0.55000000000000004</c:v>
                </c:pt>
                <c:pt idx="1084">
                  <c:v>0.57999999999999996</c:v>
                </c:pt>
                <c:pt idx="1085">
                  <c:v>0.35</c:v>
                </c:pt>
                <c:pt idx="1086">
                  <c:v>0.65</c:v>
                </c:pt>
                <c:pt idx="1087">
                  <c:v>0.55000000000000004</c:v>
                </c:pt>
                <c:pt idx="1088">
                  <c:v>0.14000000000000001</c:v>
                </c:pt>
                <c:pt idx="1089">
                  <c:v>0.39</c:v>
                </c:pt>
                <c:pt idx="1090">
                  <c:v>0.49</c:v>
                </c:pt>
                <c:pt idx="1091">
                  <c:v>0.31</c:v>
                </c:pt>
                <c:pt idx="1092">
                  <c:v>0.75</c:v>
                </c:pt>
                <c:pt idx="1093">
                  <c:v>0.7</c:v>
                </c:pt>
                <c:pt idx="1094">
                  <c:v>0.28999999999999998</c:v>
                </c:pt>
                <c:pt idx="1095">
                  <c:v>0.55000000000000004</c:v>
                </c:pt>
                <c:pt idx="1096">
                  <c:v>0.28999999999999998</c:v>
                </c:pt>
                <c:pt idx="1097">
                  <c:v>0.75</c:v>
                </c:pt>
                <c:pt idx="1098">
                  <c:v>0.59</c:v>
                </c:pt>
                <c:pt idx="1099">
                  <c:v>0.5</c:v>
                </c:pt>
                <c:pt idx="1100">
                  <c:v>0.38</c:v>
                </c:pt>
                <c:pt idx="1101">
                  <c:v>0.73</c:v>
                </c:pt>
                <c:pt idx="1102">
                  <c:v>0.62</c:v>
                </c:pt>
                <c:pt idx="1103">
                  <c:v>0.45</c:v>
                </c:pt>
                <c:pt idx="1104">
                  <c:v>0.54</c:v>
                </c:pt>
                <c:pt idx="1105">
                  <c:v>0.75</c:v>
                </c:pt>
                <c:pt idx="1106">
                  <c:v>0.77</c:v>
                </c:pt>
                <c:pt idx="1107">
                  <c:v>0.43</c:v>
                </c:pt>
                <c:pt idx="1108">
                  <c:v>0.17</c:v>
                </c:pt>
                <c:pt idx="1109">
                  <c:v>0.27</c:v>
                </c:pt>
                <c:pt idx="1110">
                  <c:v>0.57999999999999996</c:v>
                </c:pt>
                <c:pt idx="1111">
                  <c:v>0.71</c:v>
                </c:pt>
                <c:pt idx="1112">
                  <c:v>0.23</c:v>
                </c:pt>
                <c:pt idx="1113">
                  <c:v>0.5</c:v>
                </c:pt>
                <c:pt idx="1114">
                  <c:v>0.6</c:v>
                </c:pt>
                <c:pt idx="1115">
                  <c:v>0.62</c:v>
                </c:pt>
                <c:pt idx="1116">
                  <c:v>0.55000000000000004</c:v>
                </c:pt>
                <c:pt idx="1117">
                  <c:v>0.45</c:v>
                </c:pt>
                <c:pt idx="1118">
                  <c:v>0.6</c:v>
                </c:pt>
                <c:pt idx="1119">
                  <c:v>0.9</c:v>
                </c:pt>
                <c:pt idx="1120">
                  <c:v>0.47</c:v>
                </c:pt>
                <c:pt idx="1121">
                  <c:v>0.35</c:v>
                </c:pt>
                <c:pt idx="1122">
                  <c:v>0.54</c:v>
                </c:pt>
                <c:pt idx="1123">
                  <c:v>0.43</c:v>
                </c:pt>
                <c:pt idx="1124">
                  <c:v>0.79</c:v>
                </c:pt>
                <c:pt idx="1125">
                  <c:v>0.8</c:v>
                </c:pt>
                <c:pt idx="1126">
                  <c:v>0.42</c:v>
                </c:pt>
                <c:pt idx="1127">
                  <c:v>0.55000000000000004</c:v>
                </c:pt>
                <c:pt idx="1128">
                  <c:v>0.4</c:v>
                </c:pt>
                <c:pt idx="1129">
                  <c:v>0.55000000000000004</c:v>
                </c:pt>
                <c:pt idx="1130">
                  <c:v>0.64</c:v>
                </c:pt>
                <c:pt idx="1131">
                  <c:v>0.59</c:v>
                </c:pt>
                <c:pt idx="1132">
                  <c:v>0.6</c:v>
                </c:pt>
                <c:pt idx="1133">
                  <c:v>0.57999999999999996</c:v>
                </c:pt>
                <c:pt idx="1134">
                  <c:v>0.73</c:v>
                </c:pt>
                <c:pt idx="1135">
                  <c:v>0.48</c:v>
                </c:pt>
                <c:pt idx="1136">
                  <c:v>0.62</c:v>
                </c:pt>
                <c:pt idx="1137">
                  <c:v>0.38</c:v>
                </c:pt>
                <c:pt idx="1138">
                  <c:v>0.65</c:v>
                </c:pt>
                <c:pt idx="1139">
                  <c:v>0.6</c:v>
                </c:pt>
                <c:pt idx="1140">
                  <c:v>0.47</c:v>
                </c:pt>
                <c:pt idx="1141">
                  <c:v>0.87</c:v>
                </c:pt>
                <c:pt idx="1142">
                  <c:v>0.75</c:v>
                </c:pt>
                <c:pt idx="1143">
                  <c:v>0.11</c:v>
                </c:pt>
                <c:pt idx="1144">
                  <c:v>0.42</c:v>
                </c:pt>
                <c:pt idx="1145">
                  <c:v>0.57999999999999996</c:v>
                </c:pt>
                <c:pt idx="1146">
                  <c:v>0.28000000000000003</c:v>
                </c:pt>
                <c:pt idx="1147">
                  <c:v>0.75</c:v>
                </c:pt>
                <c:pt idx="1148">
                  <c:v>0.73</c:v>
                </c:pt>
                <c:pt idx="1149">
                  <c:v>0.46</c:v>
                </c:pt>
                <c:pt idx="1150">
                  <c:v>0.51</c:v>
                </c:pt>
                <c:pt idx="1151">
                  <c:v>0.39</c:v>
                </c:pt>
                <c:pt idx="1152">
                  <c:v>0.47</c:v>
                </c:pt>
                <c:pt idx="1153">
                  <c:v>0.43</c:v>
                </c:pt>
                <c:pt idx="1154">
                  <c:v>0.62</c:v>
                </c:pt>
                <c:pt idx="1155">
                  <c:v>0.48</c:v>
                </c:pt>
                <c:pt idx="1156">
                  <c:v>0.45</c:v>
                </c:pt>
                <c:pt idx="1157">
                  <c:v>0.55000000000000004</c:v>
                </c:pt>
                <c:pt idx="1158">
                  <c:v>0.36</c:v>
                </c:pt>
                <c:pt idx="1159">
                  <c:v>0.8</c:v>
                </c:pt>
                <c:pt idx="1160">
                  <c:v>0.67</c:v>
                </c:pt>
                <c:pt idx="1161">
                  <c:v>0</c:v>
                </c:pt>
                <c:pt idx="1162">
                  <c:v>0.6</c:v>
                </c:pt>
                <c:pt idx="1163">
                  <c:v>0.74</c:v>
                </c:pt>
                <c:pt idx="1164">
                  <c:v>0.56999999999999995</c:v>
                </c:pt>
                <c:pt idx="1165">
                  <c:v>0.82</c:v>
                </c:pt>
                <c:pt idx="1166">
                  <c:v>0.71</c:v>
                </c:pt>
                <c:pt idx="1167">
                  <c:v>0.65</c:v>
                </c:pt>
                <c:pt idx="1168">
                  <c:v>0.43</c:v>
                </c:pt>
                <c:pt idx="1169">
                  <c:v>0.63</c:v>
                </c:pt>
                <c:pt idx="1170">
                  <c:v>0</c:v>
                </c:pt>
                <c:pt idx="1171">
                  <c:v>0.33</c:v>
                </c:pt>
                <c:pt idx="1172">
                  <c:v>0.47</c:v>
                </c:pt>
                <c:pt idx="1173">
                  <c:v>0.33</c:v>
                </c:pt>
                <c:pt idx="1174">
                  <c:v>0.8</c:v>
                </c:pt>
                <c:pt idx="1175">
                  <c:v>0.42</c:v>
                </c:pt>
                <c:pt idx="1176">
                  <c:v>0.43</c:v>
                </c:pt>
                <c:pt idx="1177">
                  <c:v>0.17</c:v>
                </c:pt>
                <c:pt idx="1178">
                  <c:v>0</c:v>
                </c:pt>
                <c:pt idx="1179">
                  <c:v>0.69</c:v>
                </c:pt>
                <c:pt idx="1180">
                  <c:v>0.53</c:v>
                </c:pt>
                <c:pt idx="1181">
                  <c:v>0.83</c:v>
                </c:pt>
                <c:pt idx="1182">
                  <c:v>0.45</c:v>
                </c:pt>
                <c:pt idx="1183">
                  <c:v>0.66</c:v>
                </c:pt>
                <c:pt idx="1184">
                  <c:v>0.21</c:v>
                </c:pt>
                <c:pt idx="1185">
                  <c:v>0.57999999999999996</c:v>
                </c:pt>
                <c:pt idx="1186">
                  <c:v>0.49</c:v>
                </c:pt>
                <c:pt idx="1187">
                  <c:v>0.56000000000000005</c:v>
                </c:pt>
                <c:pt idx="1188">
                  <c:v>0.38</c:v>
                </c:pt>
                <c:pt idx="1189">
                  <c:v>0.37</c:v>
                </c:pt>
                <c:pt idx="1190">
                  <c:v>0.43</c:v>
                </c:pt>
                <c:pt idx="1191">
                  <c:v>0.5</c:v>
                </c:pt>
                <c:pt idx="1192">
                  <c:v>0.59</c:v>
                </c:pt>
                <c:pt idx="1193">
                  <c:v>0.37</c:v>
                </c:pt>
                <c:pt idx="1194">
                  <c:v>0.35</c:v>
                </c:pt>
                <c:pt idx="1195">
                  <c:v>0.9</c:v>
                </c:pt>
                <c:pt idx="1196">
                  <c:v>0.49</c:v>
                </c:pt>
                <c:pt idx="1197">
                  <c:v>0.56999999999999995</c:v>
                </c:pt>
                <c:pt idx="1198">
                  <c:v>0.48</c:v>
                </c:pt>
                <c:pt idx="1199">
                  <c:v>0.46</c:v>
                </c:pt>
                <c:pt idx="1200">
                  <c:v>0.61</c:v>
                </c:pt>
                <c:pt idx="1201">
                  <c:v>0.87</c:v>
                </c:pt>
                <c:pt idx="1202">
                  <c:v>0.55000000000000004</c:v>
                </c:pt>
                <c:pt idx="1203">
                  <c:v>0.4</c:v>
                </c:pt>
                <c:pt idx="1204">
                  <c:v>0.33</c:v>
                </c:pt>
                <c:pt idx="1205">
                  <c:v>0.51</c:v>
                </c:pt>
                <c:pt idx="1206">
                  <c:v>0.42</c:v>
                </c:pt>
                <c:pt idx="1207">
                  <c:v>0.21</c:v>
                </c:pt>
                <c:pt idx="1208">
                  <c:v>0.21</c:v>
                </c:pt>
                <c:pt idx="1209">
                  <c:v>0.22</c:v>
                </c:pt>
                <c:pt idx="1210">
                  <c:v>0.43</c:v>
                </c:pt>
                <c:pt idx="1211">
                  <c:v>0.33</c:v>
                </c:pt>
                <c:pt idx="1212">
                  <c:v>0.28999999999999998</c:v>
                </c:pt>
                <c:pt idx="1213">
                  <c:v>0.78</c:v>
                </c:pt>
                <c:pt idx="1214">
                  <c:v>0.17</c:v>
                </c:pt>
                <c:pt idx="1215">
                  <c:v>0.8</c:v>
                </c:pt>
                <c:pt idx="1216">
                  <c:v>0.77</c:v>
                </c:pt>
                <c:pt idx="1217">
                  <c:v>0.56000000000000005</c:v>
                </c:pt>
                <c:pt idx="1218">
                  <c:v>0.46</c:v>
                </c:pt>
                <c:pt idx="1219">
                  <c:v>0.56999999999999995</c:v>
                </c:pt>
                <c:pt idx="1220">
                  <c:v>0.59</c:v>
                </c:pt>
                <c:pt idx="1221">
                  <c:v>0.1</c:v>
                </c:pt>
                <c:pt idx="1222">
                  <c:v>0.76</c:v>
                </c:pt>
                <c:pt idx="1223">
                  <c:v>0.18</c:v>
                </c:pt>
                <c:pt idx="1224">
                  <c:v>0.55000000000000004</c:v>
                </c:pt>
                <c:pt idx="1225">
                  <c:v>0.57999999999999996</c:v>
                </c:pt>
                <c:pt idx="1226">
                  <c:v>0.56999999999999995</c:v>
                </c:pt>
                <c:pt idx="1227">
                  <c:v>0.5</c:v>
                </c:pt>
                <c:pt idx="1228">
                  <c:v>0.56999999999999995</c:v>
                </c:pt>
                <c:pt idx="1229">
                  <c:v>0.38</c:v>
                </c:pt>
                <c:pt idx="1230">
                  <c:v>0.54</c:v>
                </c:pt>
                <c:pt idx="1231">
                  <c:v>0.42</c:v>
                </c:pt>
                <c:pt idx="1232">
                  <c:v>0.69</c:v>
                </c:pt>
                <c:pt idx="1233">
                  <c:v>0.18</c:v>
                </c:pt>
                <c:pt idx="1234">
                  <c:v>0.38</c:v>
                </c:pt>
                <c:pt idx="1235">
                  <c:v>0.61</c:v>
                </c:pt>
                <c:pt idx="1236">
                  <c:v>0.83</c:v>
                </c:pt>
                <c:pt idx="1237">
                  <c:v>0.28999999999999998</c:v>
                </c:pt>
                <c:pt idx="1238">
                  <c:v>0.44</c:v>
                </c:pt>
                <c:pt idx="1239">
                  <c:v>0.55000000000000004</c:v>
                </c:pt>
                <c:pt idx="1240">
                  <c:v>0.54</c:v>
                </c:pt>
                <c:pt idx="1241">
                  <c:v>0.51</c:v>
                </c:pt>
                <c:pt idx="1242">
                  <c:v>0.59</c:v>
                </c:pt>
                <c:pt idx="1243">
                  <c:v>0.17</c:v>
                </c:pt>
                <c:pt idx="1244">
                  <c:v>0.5</c:v>
                </c:pt>
                <c:pt idx="1245">
                  <c:v>0.4</c:v>
                </c:pt>
                <c:pt idx="1246">
                  <c:v>0.43</c:v>
                </c:pt>
                <c:pt idx="1247">
                  <c:v>0.46</c:v>
                </c:pt>
                <c:pt idx="1248">
                  <c:v>0.78</c:v>
                </c:pt>
                <c:pt idx="1249">
                  <c:v>0.51</c:v>
                </c:pt>
                <c:pt idx="1250">
                  <c:v>0.59</c:v>
                </c:pt>
                <c:pt idx="1251">
                  <c:v>0.62</c:v>
                </c:pt>
                <c:pt idx="1252">
                  <c:v>0.69</c:v>
                </c:pt>
                <c:pt idx="1253">
                  <c:v>0.63</c:v>
                </c:pt>
                <c:pt idx="1254">
                  <c:v>0.54</c:v>
                </c:pt>
                <c:pt idx="1255">
                  <c:v>0.43</c:v>
                </c:pt>
                <c:pt idx="1256">
                  <c:v>0.59</c:v>
                </c:pt>
                <c:pt idx="1257">
                  <c:v>0.61</c:v>
                </c:pt>
                <c:pt idx="1258">
                  <c:v>0.55000000000000004</c:v>
                </c:pt>
                <c:pt idx="1259">
                  <c:v>0.6</c:v>
                </c:pt>
                <c:pt idx="1260">
                  <c:v>0.75</c:v>
                </c:pt>
                <c:pt idx="1261">
                  <c:v>0.78</c:v>
                </c:pt>
                <c:pt idx="1262">
                  <c:v>0.45</c:v>
                </c:pt>
                <c:pt idx="1263">
                  <c:v>0.33</c:v>
                </c:pt>
                <c:pt idx="1264">
                  <c:v>0.56999999999999995</c:v>
                </c:pt>
                <c:pt idx="1265">
                  <c:v>0.8</c:v>
                </c:pt>
                <c:pt idx="1266">
                  <c:v>0.42</c:v>
                </c:pt>
                <c:pt idx="1267">
                  <c:v>0.75</c:v>
                </c:pt>
                <c:pt idx="1268">
                  <c:v>0.59</c:v>
                </c:pt>
                <c:pt idx="1269">
                  <c:v>0.15</c:v>
                </c:pt>
                <c:pt idx="1270">
                  <c:v>0.57999999999999996</c:v>
                </c:pt>
                <c:pt idx="1271">
                  <c:v>0.78</c:v>
                </c:pt>
                <c:pt idx="1272">
                  <c:v>0</c:v>
                </c:pt>
                <c:pt idx="1273">
                  <c:v>0.48</c:v>
                </c:pt>
                <c:pt idx="1274">
                  <c:v>0.53</c:v>
                </c:pt>
                <c:pt idx="1275">
                  <c:v>0.35</c:v>
                </c:pt>
                <c:pt idx="1276">
                  <c:v>0.62</c:v>
                </c:pt>
                <c:pt idx="1277">
                  <c:v>0.4</c:v>
                </c:pt>
                <c:pt idx="1278">
                  <c:v>0.8</c:v>
                </c:pt>
                <c:pt idx="1279">
                  <c:v>0.8</c:v>
                </c:pt>
                <c:pt idx="1280">
                  <c:v>0.38</c:v>
                </c:pt>
                <c:pt idx="1281">
                  <c:v>0.4</c:v>
                </c:pt>
                <c:pt idx="1282">
                  <c:v>0.5</c:v>
                </c:pt>
                <c:pt idx="1283">
                  <c:v>0.8</c:v>
                </c:pt>
                <c:pt idx="1284">
                  <c:v>0.36</c:v>
                </c:pt>
                <c:pt idx="1285">
                  <c:v>0.7</c:v>
                </c:pt>
                <c:pt idx="1286">
                  <c:v>0.6</c:v>
                </c:pt>
                <c:pt idx="1287">
                  <c:v>0.6</c:v>
                </c:pt>
                <c:pt idx="1288">
                  <c:v>0.76</c:v>
                </c:pt>
                <c:pt idx="1289">
                  <c:v>0.62</c:v>
                </c:pt>
                <c:pt idx="1290">
                  <c:v>0.63</c:v>
                </c:pt>
                <c:pt idx="1291">
                  <c:v>0.38</c:v>
                </c:pt>
                <c:pt idx="1292">
                  <c:v>0.71</c:v>
                </c:pt>
                <c:pt idx="1293">
                  <c:v>0.75</c:v>
                </c:pt>
                <c:pt idx="1294">
                  <c:v>0.77</c:v>
                </c:pt>
                <c:pt idx="1295">
                  <c:v>0.63</c:v>
                </c:pt>
                <c:pt idx="1296">
                  <c:v>0.64</c:v>
                </c:pt>
                <c:pt idx="1297">
                  <c:v>0.45</c:v>
                </c:pt>
                <c:pt idx="1298">
                  <c:v>0.77</c:v>
                </c:pt>
                <c:pt idx="1299">
                  <c:v>0.6</c:v>
                </c:pt>
                <c:pt idx="1300">
                  <c:v>0.35</c:v>
                </c:pt>
                <c:pt idx="1301">
                  <c:v>0.7</c:v>
                </c:pt>
                <c:pt idx="1302">
                  <c:v>0.74</c:v>
                </c:pt>
                <c:pt idx="1303">
                  <c:v>0.71</c:v>
                </c:pt>
                <c:pt idx="1304">
                  <c:v>0.55000000000000004</c:v>
                </c:pt>
                <c:pt idx="1305">
                  <c:v>0.63</c:v>
                </c:pt>
                <c:pt idx="1306">
                  <c:v>0.44</c:v>
                </c:pt>
                <c:pt idx="1307">
                  <c:v>0.52</c:v>
                </c:pt>
                <c:pt idx="1308">
                  <c:v>0.64</c:v>
                </c:pt>
                <c:pt idx="1309">
                  <c:v>0.35</c:v>
                </c:pt>
                <c:pt idx="1310">
                  <c:v>0.63</c:v>
                </c:pt>
                <c:pt idx="1311">
                  <c:v>0.04</c:v>
                </c:pt>
                <c:pt idx="1312">
                  <c:v>0.57999999999999996</c:v>
                </c:pt>
                <c:pt idx="1313">
                  <c:v>0.39</c:v>
                </c:pt>
                <c:pt idx="1314">
                  <c:v>0.65</c:v>
                </c:pt>
                <c:pt idx="1315">
                  <c:v>0.33</c:v>
                </c:pt>
                <c:pt idx="1316">
                  <c:v>0.56000000000000005</c:v>
                </c:pt>
                <c:pt idx="1317">
                  <c:v>0.5</c:v>
                </c:pt>
                <c:pt idx="1318">
                  <c:v>0</c:v>
                </c:pt>
                <c:pt idx="1319">
                  <c:v>0.71</c:v>
                </c:pt>
                <c:pt idx="1320">
                  <c:v>0.54</c:v>
                </c:pt>
                <c:pt idx="1321">
                  <c:v>0.57999999999999996</c:v>
                </c:pt>
                <c:pt idx="1322">
                  <c:v>0.35</c:v>
                </c:pt>
                <c:pt idx="1323">
                  <c:v>0.62</c:v>
                </c:pt>
                <c:pt idx="1324">
                  <c:v>0.74</c:v>
                </c:pt>
                <c:pt idx="1325">
                  <c:v>0.56999999999999995</c:v>
                </c:pt>
                <c:pt idx="1326">
                  <c:v>0.6</c:v>
                </c:pt>
                <c:pt idx="1327">
                  <c:v>0.51</c:v>
                </c:pt>
                <c:pt idx="1328">
                  <c:v>0.56000000000000005</c:v>
                </c:pt>
                <c:pt idx="1329">
                  <c:v>0.53</c:v>
                </c:pt>
                <c:pt idx="1330">
                  <c:v>0.4</c:v>
                </c:pt>
                <c:pt idx="1331">
                  <c:v>0.62</c:v>
                </c:pt>
                <c:pt idx="1332">
                  <c:v>0.54</c:v>
                </c:pt>
                <c:pt idx="1333">
                  <c:v>0.72</c:v>
                </c:pt>
                <c:pt idx="1334">
                  <c:v>0.59</c:v>
                </c:pt>
                <c:pt idx="1335">
                  <c:v>0.38</c:v>
                </c:pt>
                <c:pt idx="1336">
                  <c:v>0.77</c:v>
                </c:pt>
                <c:pt idx="1337">
                  <c:v>0.6</c:v>
                </c:pt>
                <c:pt idx="1338">
                  <c:v>0.86</c:v>
                </c:pt>
                <c:pt idx="1339">
                  <c:v>0.48</c:v>
                </c:pt>
                <c:pt idx="1340">
                  <c:v>0.49</c:v>
                </c:pt>
                <c:pt idx="1341">
                  <c:v>0.46</c:v>
                </c:pt>
                <c:pt idx="1342">
                  <c:v>0.6</c:v>
                </c:pt>
                <c:pt idx="1343">
                  <c:v>0.44</c:v>
                </c:pt>
                <c:pt idx="1344">
                  <c:v>0.6</c:v>
                </c:pt>
                <c:pt idx="1345">
                  <c:v>0.22</c:v>
                </c:pt>
                <c:pt idx="1346">
                  <c:v>0.8</c:v>
                </c:pt>
                <c:pt idx="1347">
                  <c:v>0.8</c:v>
                </c:pt>
                <c:pt idx="1348">
                  <c:v>0.55000000000000004</c:v>
                </c:pt>
                <c:pt idx="1349">
                  <c:v>0.48</c:v>
                </c:pt>
                <c:pt idx="1350">
                  <c:v>0.16</c:v>
                </c:pt>
              </c:numCache>
            </c:numRef>
          </c:xVal>
          <c:yVal>
            <c:numRef>
              <c:f>'Amazon Raw Data'!$S$2:$S$1466</c:f>
              <c:numCache>
                <c:formatCode>General</c:formatCode>
                <c:ptCount val="1465"/>
                <c:pt idx="0">
                  <c:v>4</c:v>
                </c:pt>
                <c:pt idx="1">
                  <c:v>4</c:v>
                </c:pt>
                <c:pt idx="2">
                  <c:v>4</c:v>
                </c:pt>
                <c:pt idx="3">
                  <c:v>4</c:v>
                </c:pt>
                <c:pt idx="4">
                  <c:v>4</c:v>
                </c:pt>
                <c:pt idx="5">
                  <c:v>4</c:v>
                </c:pt>
                <c:pt idx="6">
                  <c:v>4</c:v>
                </c:pt>
                <c:pt idx="7">
                  <c:v>4</c:v>
                </c:pt>
                <c:pt idx="8">
                  <c:v>4</c:v>
                </c:pt>
                <c:pt idx="9">
                  <c:v>4</c:v>
                </c:pt>
                <c:pt idx="10">
                  <c:v>4</c:v>
                </c:pt>
                <c:pt idx="11">
                  <c:v>4</c:v>
                </c:pt>
                <c:pt idx="12">
                  <c:v>4</c:v>
                </c:pt>
                <c:pt idx="13">
                  <c:v>5</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5</c:v>
                </c:pt>
                <c:pt idx="41">
                  <c:v>4</c:v>
                </c:pt>
                <c:pt idx="42">
                  <c:v>4</c:v>
                </c:pt>
                <c:pt idx="43">
                  <c:v>4</c:v>
                </c:pt>
                <c:pt idx="44">
                  <c:v>4</c:v>
                </c:pt>
                <c:pt idx="45">
                  <c:v>4</c:v>
                </c:pt>
                <c:pt idx="46">
                  <c:v>4</c:v>
                </c:pt>
                <c:pt idx="47">
                  <c:v>4</c:v>
                </c:pt>
                <c:pt idx="48">
                  <c:v>4</c:v>
                </c:pt>
                <c:pt idx="49">
                  <c:v>4</c:v>
                </c:pt>
                <c:pt idx="50">
                  <c:v>5</c:v>
                </c:pt>
                <c:pt idx="51">
                  <c:v>4</c:v>
                </c:pt>
                <c:pt idx="52">
                  <c:v>4</c:v>
                </c:pt>
                <c:pt idx="53">
                  <c:v>4</c:v>
                </c:pt>
                <c:pt idx="54">
                  <c:v>4</c:v>
                </c:pt>
                <c:pt idx="55">
                  <c:v>4</c:v>
                </c:pt>
                <c:pt idx="56">
                  <c:v>4</c:v>
                </c:pt>
                <c:pt idx="57">
                  <c:v>4</c:v>
                </c:pt>
                <c:pt idx="58">
                  <c:v>4</c:v>
                </c:pt>
                <c:pt idx="59">
                  <c:v>4</c:v>
                </c:pt>
                <c:pt idx="60">
                  <c:v>4</c:v>
                </c:pt>
                <c:pt idx="61">
                  <c:v>4</c:v>
                </c:pt>
                <c:pt idx="62">
                  <c:v>4</c:v>
                </c:pt>
                <c:pt idx="63">
                  <c:v>4</c:v>
                </c:pt>
                <c:pt idx="64">
                  <c:v>5</c:v>
                </c:pt>
                <c:pt idx="65">
                  <c:v>5</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5</c:v>
                </c:pt>
                <c:pt idx="90">
                  <c:v>4</c:v>
                </c:pt>
                <c:pt idx="91">
                  <c:v>5</c:v>
                </c:pt>
                <c:pt idx="92">
                  <c:v>4</c:v>
                </c:pt>
                <c:pt idx="93">
                  <c:v>4</c:v>
                </c:pt>
                <c:pt idx="94">
                  <c:v>4</c:v>
                </c:pt>
                <c:pt idx="95">
                  <c:v>4</c:v>
                </c:pt>
                <c:pt idx="96">
                  <c:v>5</c:v>
                </c:pt>
                <c:pt idx="97">
                  <c:v>5</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5</c:v>
                </c:pt>
                <c:pt idx="146">
                  <c:v>5</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5</c:v>
                </c:pt>
                <c:pt idx="181">
                  <c:v>5</c:v>
                </c:pt>
                <c:pt idx="182">
                  <c:v>4</c:v>
                </c:pt>
                <c:pt idx="183">
                  <c:v>4</c:v>
                </c:pt>
                <c:pt idx="184">
                  <c:v>4</c:v>
                </c:pt>
                <c:pt idx="185">
                  <c:v>4</c:v>
                </c:pt>
                <c:pt idx="186">
                  <c:v>5</c:v>
                </c:pt>
                <c:pt idx="187">
                  <c:v>4</c:v>
                </c:pt>
                <c:pt idx="188">
                  <c:v>4</c:v>
                </c:pt>
                <c:pt idx="189">
                  <c:v>4</c:v>
                </c:pt>
                <c:pt idx="190">
                  <c:v>4</c:v>
                </c:pt>
                <c:pt idx="191">
                  <c:v>4</c:v>
                </c:pt>
                <c:pt idx="192">
                  <c:v>4</c:v>
                </c:pt>
                <c:pt idx="193">
                  <c:v>4</c:v>
                </c:pt>
                <c:pt idx="194">
                  <c:v>4</c:v>
                </c:pt>
                <c:pt idx="195">
                  <c:v>4</c:v>
                </c:pt>
                <c:pt idx="196">
                  <c:v>4</c:v>
                </c:pt>
                <c:pt idx="197">
                  <c:v>5</c:v>
                </c:pt>
                <c:pt idx="198">
                  <c:v>4</c:v>
                </c:pt>
                <c:pt idx="199">
                  <c:v>4</c:v>
                </c:pt>
                <c:pt idx="200">
                  <c:v>4</c:v>
                </c:pt>
                <c:pt idx="201">
                  <c:v>4</c:v>
                </c:pt>
                <c:pt idx="202">
                  <c:v>5</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5</c:v>
                </c:pt>
                <c:pt idx="231">
                  <c:v>4</c:v>
                </c:pt>
                <c:pt idx="232">
                  <c:v>4</c:v>
                </c:pt>
                <c:pt idx="233">
                  <c:v>4</c:v>
                </c:pt>
                <c:pt idx="234">
                  <c:v>4</c:v>
                </c:pt>
                <c:pt idx="235">
                  <c:v>4</c:v>
                </c:pt>
                <c:pt idx="236">
                  <c:v>4</c:v>
                </c:pt>
                <c:pt idx="237">
                  <c:v>4</c:v>
                </c:pt>
                <c:pt idx="238">
                  <c:v>4</c:v>
                </c:pt>
                <c:pt idx="239">
                  <c:v>5</c:v>
                </c:pt>
                <c:pt idx="240">
                  <c:v>5</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5</c:v>
                </c:pt>
                <c:pt idx="255">
                  <c:v>4</c:v>
                </c:pt>
                <c:pt idx="256">
                  <c:v>4</c:v>
                </c:pt>
                <c:pt idx="257">
                  <c:v>4</c:v>
                </c:pt>
                <c:pt idx="258">
                  <c:v>4</c:v>
                </c:pt>
                <c:pt idx="259">
                  <c:v>4</c:v>
                </c:pt>
                <c:pt idx="260">
                  <c:v>4</c:v>
                </c:pt>
                <c:pt idx="261">
                  <c:v>4</c:v>
                </c:pt>
                <c:pt idx="262">
                  <c:v>5</c:v>
                </c:pt>
                <c:pt idx="263">
                  <c:v>4</c:v>
                </c:pt>
                <c:pt idx="264">
                  <c:v>4</c:v>
                </c:pt>
                <c:pt idx="265">
                  <c:v>4</c:v>
                </c:pt>
                <c:pt idx="266">
                  <c:v>4</c:v>
                </c:pt>
                <c:pt idx="267">
                  <c:v>4</c:v>
                </c:pt>
                <c:pt idx="268">
                  <c:v>4</c:v>
                </c:pt>
                <c:pt idx="269">
                  <c:v>4</c:v>
                </c:pt>
                <c:pt idx="270">
                  <c:v>4</c:v>
                </c:pt>
                <c:pt idx="271">
                  <c:v>4</c:v>
                </c:pt>
                <c:pt idx="272">
                  <c:v>4</c:v>
                </c:pt>
                <c:pt idx="273">
                  <c:v>4</c:v>
                </c:pt>
                <c:pt idx="274">
                  <c:v>5</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5</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5</c:v>
                </c:pt>
                <c:pt idx="316">
                  <c:v>4</c:v>
                </c:pt>
                <c:pt idx="317">
                  <c:v>4</c:v>
                </c:pt>
                <c:pt idx="318">
                  <c:v>4</c:v>
                </c:pt>
                <c:pt idx="319">
                  <c:v>4</c:v>
                </c:pt>
                <c:pt idx="320">
                  <c:v>4</c:v>
                </c:pt>
                <c:pt idx="321">
                  <c:v>4</c:v>
                </c:pt>
                <c:pt idx="322">
                  <c:v>4</c:v>
                </c:pt>
                <c:pt idx="323">
                  <c:v>4</c:v>
                </c:pt>
                <c:pt idx="324">
                  <c:v>4</c:v>
                </c:pt>
                <c:pt idx="325">
                  <c:v>4</c:v>
                </c:pt>
                <c:pt idx="326">
                  <c:v>4</c:v>
                </c:pt>
                <c:pt idx="327">
                  <c:v>5</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5</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5</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5</c:v>
                </c:pt>
                <c:pt idx="418">
                  <c:v>4</c:v>
                </c:pt>
                <c:pt idx="419">
                  <c:v>4</c:v>
                </c:pt>
                <c:pt idx="420">
                  <c:v>4</c:v>
                </c:pt>
                <c:pt idx="421">
                  <c:v>4</c:v>
                </c:pt>
                <c:pt idx="422">
                  <c:v>4</c:v>
                </c:pt>
                <c:pt idx="423">
                  <c:v>4</c:v>
                </c:pt>
                <c:pt idx="424">
                  <c:v>4</c:v>
                </c:pt>
                <c:pt idx="425">
                  <c:v>4</c:v>
                </c:pt>
                <c:pt idx="426">
                  <c:v>4</c:v>
                </c:pt>
                <c:pt idx="427">
                  <c:v>4</c:v>
                </c:pt>
                <c:pt idx="428">
                  <c:v>4</c:v>
                </c:pt>
                <c:pt idx="429">
                  <c:v>5</c:v>
                </c:pt>
                <c:pt idx="430">
                  <c:v>4</c:v>
                </c:pt>
                <c:pt idx="431">
                  <c:v>4</c:v>
                </c:pt>
                <c:pt idx="432">
                  <c:v>5</c:v>
                </c:pt>
                <c:pt idx="433">
                  <c:v>5</c:v>
                </c:pt>
                <c:pt idx="434">
                  <c:v>4</c:v>
                </c:pt>
                <c:pt idx="435">
                  <c:v>4</c:v>
                </c:pt>
                <c:pt idx="436">
                  <c:v>4</c:v>
                </c:pt>
                <c:pt idx="437">
                  <c:v>4</c:v>
                </c:pt>
                <c:pt idx="438">
                  <c:v>4</c:v>
                </c:pt>
                <c:pt idx="439">
                  <c:v>4</c:v>
                </c:pt>
                <c:pt idx="440">
                  <c:v>4</c:v>
                </c:pt>
                <c:pt idx="441">
                  <c:v>3</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5</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5</c:v>
                </c:pt>
                <c:pt idx="480">
                  <c:v>4</c:v>
                </c:pt>
                <c:pt idx="481">
                  <c:v>4</c:v>
                </c:pt>
                <c:pt idx="482">
                  <c:v>5</c:v>
                </c:pt>
                <c:pt idx="483">
                  <c:v>5</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5</c:v>
                </c:pt>
                <c:pt idx="509">
                  <c:v>4</c:v>
                </c:pt>
                <c:pt idx="510">
                  <c:v>4</c:v>
                </c:pt>
                <c:pt idx="511">
                  <c:v>4</c:v>
                </c:pt>
                <c:pt idx="512">
                  <c:v>4</c:v>
                </c:pt>
                <c:pt idx="513">
                  <c:v>4</c:v>
                </c:pt>
                <c:pt idx="514">
                  <c:v>4</c:v>
                </c:pt>
                <c:pt idx="515">
                  <c:v>4</c:v>
                </c:pt>
                <c:pt idx="516">
                  <c:v>3</c:v>
                </c:pt>
                <c:pt idx="517">
                  <c:v>5</c:v>
                </c:pt>
                <c:pt idx="518">
                  <c:v>4</c:v>
                </c:pt>
                <c:pt idx="519">
                  <c:v>4</c:v>
                </c:pt>
                <c:pt idx="520">
                  <c:v>4</c:v>
                </c:pt>
                <c:pt idx="521">
                  <c:v>4</c:v>
                </c:pt>
                <c:pt idx="522">
                  <c:v>4</c:v>
                </c:pt>
                <c:pt idx="523">
                  <c:v>4</c:v>
                </c:pt>
                <c:pt idx="524">
                  <c:v>4</c:v>
                </c:pt>
                <c:pt idx="525">
                  <c:v>4</c:v>
                </c:pt>
                <c:pt idx="526">
                  <c:v>4</c:v>
                </c:pt>
                <c:pt idx="527">
                  <c:v>3</c:v>
                </c:pt>
                <c:pt idx="528">
                  <c:v>4</c:v>
                </c:pt>
                <c:pt idx="529">
                  <c:v>4</c:v>
                </c:pt>
                <c:pt idx="530">
                  <c:v>5</c:v>
                </c:pt>
                <c:pt idx="531">
                  <c:v>4</c:v>
                </c:pt>
                <c:pt idx="532">
                  <c:v>4</c:v>
                </c:pt>
                <c:pt idx="533">
                  <c:v>4</c:v>
                </c:pt>
                <c:pt idx="534">
                  <c:v>5</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5</c:v>
                </c:pt>
                <c:pt idx="563">
                  <c:v>4</c:v>
                </c:pt>
                <c:pt idx="564">
                  <c:v>4</c:v>
                </c:pt>
                <c:pt idx="565">
                  <c:v>3</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5</c:v>
                </c:pt>
                <c:pt idx="585">
                  <c:v>4</c:v>
                </c:pt>
                <c:pt idx="586">
                  <c:v>4</c:v>
                </c:pt>
                <c:pt idx="587">
                  <c:v>4</c:v>
                </c:pt>
                <c:pt idx="588">
                  <c:v>4</c:v>
                </c:pt>
                <c:pt idx="589">
                  <c:v>4</c:v>
                </c:pt>
                <c:pt idx="590">
                  <c:v>4</c:v>
                </c:pt>
                <c:pt idx="591">
                  <c:v>4</c:v>
                </c:pt>
                <c:pt idx="592">
                  <c:v>5</c:v>
                </c:pt>
                <c:pt idx="593">
                  <c:v>5</c:v>
                </c:pt>
                <c:pt idx="594">
                  <c:v>4</c:v>
                </c:pt>
                <c:pt idx="595">
                  <c:v>5</c:v>
                </c:pt>
                <c:pt idx="596">
                  <c:v>5</c:v>
                </c:pt>
                <c:pt idx="597">
                  <c:v>4</c:v>
                </c:pt>
                <c:pt idx="598">
                  <c:v>4</c:v>
                </c:pt>
                <c:pt idx="599">
                  <c:v>4</c:v>
                </c:pt>
                <c:pt idx="600">
                  <c:v>4</c:v>
                </c:pt>
                <c:pt idx="601">
                  <c:v>4</c:v>
                </c:pt>
                <c:pt idx="602">
                  <c:v>4</c:v>
                </c:pt>
                <c:pt idx="603">
                  <c:v>4</c:v>
                </c:pt>
                <c:pt idx="604">
                  <c:v>4</c:v>
                </c:pt>
                <c:pt idx="605">
                  <c:v>4</c:v>
                </c:pt>
                <c:pt idx="606">
                  <c:v>4</c:v>
                </c:pt>
                <c:pt idx="607">
                  <c:v>4</c:v>
                </c:pt>
                <c:pt idx="608">
                  <c:v>4</c:v>
                </c:pt>
                <c:pt idx="609">
                  <c:v>5</c:v>
                </c:pt>
                <c:pt idx="610">
                  <c:v>4</c:v>
                </c:pt>
                <c:pt idx="611">
                  <c:v>4</c:v>
                </c:pt>
                <c:pt idx="612">
                  <c:v>4</c:v>
                </c:pt>
                <c:pt idx="613">
                  <c:v>4</c:v>
                </c:pt>
                <c:pt idx="614">
                  <c:v>4</c:v>
                </c:pt>
                <c:pt idx="615">
                  <c:v>4</c:v>
                </c:pt>
                <c:pt idx="616">
                  <c:v>4</c:v>
                </c:pt>
                <c:pt idx="617">
                  <c:v>4</c:v>
                </c:pt>
                <c:pt idx="618">
                  <c:v>4</c:v>
                </c:pt>
                <c:pt idx="619">
                  <c:v>4</c:v>
                </c:pt>
                <c:pt idx="620">
                  <c:v>4</c:v>
                </c:pt>
                <c:pt idx="621">
                  <c:v>4</c:v>
                </c:pt>
                <c:pt idx="622">
                  <c:v>5</c:v>
                </c:pt>
                <c:pt idx="623">
                  <c:v>4</c:v>
                </c:pt>
                <c:pt idx="624">
                  <c:v>4</c:v>
                </c:pt>
                <c:pt idx="625">
                  <c:v>4</c:v>
                </c:pt>
                <c:pt idx="626">
                  <c:v>4</c:v>
                </c:pt>
                <c:pt idx="627">
                  <c:v>4</c:v>
                </c:pt>
                <c:pt idx="628">
                  <c:v>4</c:v>
                </c:pt>
                <c:pt idx="629">
                  <c:v>5</c:v>
                </c:pt>
                <c:pt idx="630">
                  <c:v>4</c:v>
                </c:pt>
                <c:pt idx="631">
                  <c:v>4</c:v>
                </c:pt>
                <c:pt idx="632">
                  <c:v>4</c:v>
                </c:pt>
                <c:pt idx="633">
                  <c:v>5</c:v>
                </c:pt>
                <c:pt idx="634">
                  <c:v>4</c:v>
                </c:pt>
                <c:pt idx="635">
                  <c:v>4</c:v>
                </c:pt>
                <c:pt idx="636">
                  <c:v>4</c:v>
                </c:pt>
                <c:pt idx="637">
                  <c:v>4</c:v>
                </c:pt>
                <c:pt idx="638">
                  <c:v>4</c:v>
                </c:pt>
                <c:pt idx="639">
                  <c:v>4</c:v>
                </c:pt>
                <c:pt idx="640">
                  <c:v>4</c:v>
                </c:pt>
                <c:pt idx="641">
                  <c:v>4</c:v>
                </c:pt>
                <c:pt idx="642">
                  <c:v>4</c:v>
                </c:pt>
                <c:pt idx="643">
                  <c:v>4</c:v>
                </c:pt>
                <c:pt idx="644">
                  <c:v>4</c:v>
                </c:pt>
                <c:pt idx="645">
                  <c:v>4</c:v>
                </c:pt>
                <c:pt idx="646">
                  <c:v>5</c:v>
                </c:pt>
                <c:pt idx="647">
                  <c:v>4</c:v>
                </c:pt>
                <c:pt idx="648">
                  <c:v>4</c:v>
                </c:pt>
                <c:pt idx="649">
                  <c:v>4</c:v>
                </c:pt>
                <c:pt idx="650">
                  <c:v>4</c:v>
                </c:pt>
                <c:pt idx="651">
                  <c:v>5</c:v>
                </c:pt>
                <c:pt idx="652">
                  <c:v>4</c:v>
                </c:pt>
                <c:pt idx="653">
                  <c:v>4</c:v>
                </c:pt>
                <c:pt idx="654">
                  <c:v>4</c:v>
                </c:pt>
                <c:pt idx="655">
                  <c:v>4</c:v>
                </c:pt>
                <c:pt idx="656">
                  <c:v>4</c:v>
                </c:pt>
                <c:pt idx="657">
                  <c:v>4</c:v>
                </c:pt>
                <c:pt idx="658">
                  <c:v>5</c:v>
                </c:pt>
                <c:pt idx="659">
                  <c:v>4</c:v>
                </c:pt>
                <c:pt idx="660">
                  <c:v>4</c:v>
                </c:pt>
                <c:pt idx="661">
                  <c:v>4</c:v>
                </c:pt>
                <c:pt idx="662">
                  <c:v>4</c:v>
                </c:pt>
                <c:pt idx="663">
                  <c:v>4</c:v>
                </c:pt>
                <c:pt idx="664">
                  <c:v>4</c:v>
                </c:pt>
                <c:pt idx="665">
                  <c:v>4</c:v>
                </c:pt>
                <c:pt idx="666">
                  <c:v>4</c:v>
                </c:pt>
                <c:pt idx="667">
                  <c:v>5</c:v>
                </c:pt>
                <c:pt idx="668">
                  <c:v>4</c:v>
                </c:pt>
                <c:pt idx="669">
                  <c:v>4</c:v>
                </c:pt>
                <c:pt idx="670">
                  <c:v>4</c:v>
                </c:pt>
                <c:pt idx="671">
                  <c:v>4</c:v>
                </c:pt>
                <c:pt idx="672">
                  <c:v>4</c:v>
                </c:pt>
                <c:pt idx="673">
                  <c:v>4</c:v>
                </c:pt>
                <c:pt idx="674">
                  <c:v>5</c:v>
                </c:pt>
                <c:pt idx="675">
                  <c:v>4</c:v>
                </c:pt>
                <c:pt idx="676">
                  <c:v>4</c:v>
                </c:pt>
                <c:pt idx="677">
                  <c:v>4</c:v>
                </c:pt>
                <c:pt idx="678">
                  <c:v>4</c:v>
                </c:pt>
                <c:pt idx="679">
                  <c:v>4</c:v>
                </c:pt>
                <c:pt idx="680">
                  <c:v>4</c:v>
                </c:pt>
                <c:pt idx="681">
                  <c:v>4</c:v>
                </c:pt>
                <c:pt idx="682">
                  <c:v>4</c:v>
                </c:pt>
                <c:pt idx="683">
                  <c:v>4</c:v>
                </c:pt>
                <c:pt idx="684">
                  <c:v>4</c:v>
                </c:pt>
                <c:pt idx="685">
                  <c:v>4</c:v>
                </c:pt>
                <c:pt idx="686">
                  <c:v>4</c:v>
                </c:pt>
                <c:pt idx="687">
                  <c:v>3</c:v>
                </c:pt>
                <c:pt idx="688">
                  <c:v>4</c:v>
                </c:pt>
                <c:pt idx="689">
                  <c:v>4</c:v>
                </c:pt>
                <c:pt idx="690">
                  <c:v>5</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5</c:v>
                </c:pt>
                <c:pt idx="711">
                  <c:v>4</c:v>
                </c:pt>
                <c:pt idx="712">
                  <c:v>4</c:v>
                </c:pt>
                <c:pt idx="713">
                  <c:v>4</c:v>
                </c:pt>
                <c:pt idx="714">
                  <c:v>4</c:v>
                </c:pt>
                <c:pt idx="715">
                  <c:v>4</c:v>
                </c:pt>
                <c:pt idx="716">
                  <c:v>4</c:v>
                </c:pt>
                <c:pt idx="717">
                  <c:v>4</c:v>
                </c:pt>
                <c:pt idx="718">
                  <c:v>4</c:v>
                </c:pt>
                <c:pt idx="719">
                  <c:v>4</c:v>
                </c:pt>
                <c:pt idx="720">
                  <c:v>4</c:v>
                </c:pt>
                <c:pt idx="721">
                  <c:v>4</c:v>
                </c:pt>
                <c:pt idx="722">
                  <c:v>4</c:v>
                </c:pt>
                <c:pt idx="723">
                  <c:v>5</c:v>
                </c:pt>
                <c:pt idx="724">
                  <c:v>4</c:v>
                </c:pt>
                <c:pt idx="725">
                  <c:v>4</c:v>
                </c:pt>
                <c:pt idx="726">
                  <c:v>4</c:v>
                </c:pt>
                <c:pt idx="727">
                  <c:v>4</c:v>
                </c:pt>
                <c:pt idx="728">
                  <c:v>4</c:v>
                </c:pt>
                <c:pt idx="729">
                  <c:v>5</c:v>
                </c:pt>
                <c:pt idx="730">
                  <c:v>5</c:v>
                </c:pt>
                <c:pt idx="731">
                  <c:v>4</c:v>
                </c:pt>
                <c:pt idx="732">
                  <c:v>4</c:v>
                </c:pt>
                <c:pt idx="733">
                  <c:v>4</c:v>
                </c:pt>
                <c:pt idx="734">
                  <c:v>4</c:v>
                </c:pt>
                <c:pt idx="735">
                  <c:v>4</c:v>
                </c:pt>
                <c:pt idx="736">
                  <c:v>4</c:v>
                </c:pt>
                <c:pt idx="737">
                  <c:v>3</c:v>
                </c:pt>
                <c:pt idx="738">
                  <c:v>4</c:v>
                </c:pt>
                <c:pt idx="739">
                  <c:v>4</c:v>
                </c:pt>
                <c:pt idx="740">
                  <c:v>5</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5</c:v>
                </c:pt>
                <c:pt idx="755">
                  <c:v>4</c:v>
                </c:pt>
                <c:pt idx="756">
                  <c:v>3</c:v>
                </c:pt>
                <c:pt idx="757">
                  <c:v>3</c:v>
                </c:pt>
                <c:pt idx="758">
                  <c:v>3</c:v>
                </c:pt>
                <c:pt idx="759">
                  <c:v>4</c:v>
                </c:pt>
                <c:pt idx="760">
                  <c:v>4</c:v>
                </c:pt>
                <c:pt idx="761">
                  <c:v>4</c:v>
                </c:pt>
                <c:pt idx="762">
                  <c:v>4</c:v>
                </c:pt>
                <c:pt idx="763">
                  <c:v>4</c:v>
                </c:pt>
                <c:pt idx="764">
                  <c:v>4</c:v>
                </c:pt>
                <c:pt idx="765">
                  <c:v>5</c:v>
                </c:pt>
                <c:pt idx="766">
                  <c:v>4</c:v>
                </c:pt>
                <c:pt idx="767">
                  <c:v>5</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5</c:v>
                </c:pt>
                <c:pt idx="821">
                  <c:v>4</c:v>
                </c:pt>
                <c:pt idx="822">
                  <c:v>4</c:v>
                </c:pt>
                <c:pt idx="823">
                  <c:v>4</c:v>
                </c:pt>
                <c:pt idx="824">
                  <c:v>4</c:v>
                </c:pt>
                <c:pt idx="825">
                  <c:v>5</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3</c:v>
                </c:pt>
                <c:pt idx="842">
                  <c:v>5</c:v>
                </c:pt>
                <c:pt idx="843">
                  <c:v>4</c:v>
                </c:pt>
                <c:pt idx="844">
                  <c:v>4</c:v>
                </c:pt>
                <c:pt idx="845">
                  <c:v>4</c:v>
                </c:pt>
                <c:pt idx="846">
                  <c:v>4</c:v>
                </c:pt>
                <c:pt idx="847">
                  <c:v>4</c:v>
                </c:pt>
                <c:pt idx="848">
                  <c:v>4</c:v>
                </c:pt>
                <c:pt idx="849">
                  <c:v>3</c:v>
                </c:pt>
                <c:pt idx="850">
                  <c:v>4</c:v>
                </c:pt>
                <c:pt idx="851">
                  <c:v>4</c:v>
                </c:pt>
                <c:pt idx="852">
                  <c:v>4</c:v>
                </c:pt>
                <c:pt idx="853">
                  <c:v>4</c:v>
                </c:pt>
                <c:pt idx="854">
                  <c:v>5</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5</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5</c:v>
                </c:pt>
                <c:pt idx="889">
                  <c:v>4</c:v>
                </c:pt>
                <c:pt idx="890">
                  <c:v>4</c:v>
                </c:pt>
                <c:pt idx="891">
                  <c:v>5</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5</c:v>
                </c:pt>
                <c:pt idx="916">
                  <c:v>4</c:v>
                </c:pt>
                <c:pt idx="917">
                  <c:v>3</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5</c:v>
                </c:pt>
                <c:pt idx="951">
                  <c:v>4</c:v>
                </c:pt>
                <c:pt idx="952">
                  <c:v>5</c:v>
                </c:pt>
                <c:pt idx="953">
                  <c:v>4</c:v>
                </c:pt>
                <c:pt idx="954">
                  <c:v>4</c:v>
                </c:pt>
                <c:pt idx="955">
                  <c:v>4</c:v>
                </c:pt>
                <c:pt idx="956">
                  <c:v>4</c:v>
                </c:pt>
                <c:pt idx="957">
                  <c:v>4</c:v>
                </c:pt>
                <c:pt idx="958">
                  <c:v>5</c:v>
                </c:pt>
                <c:pt idx="959">
                  <c:v>4</c:v>
                </c:pt>
                <c:pt idx="960">
                  <c:v>4</c:v>
                </c:pt>
                <c:pt idx="961">
                  <c:v>4</c:v>
                </c:pt>
                <c:pt idx="962">
                  <c:v>4</c:v>
                </c:pt>
                <c:pt idx="963">
                  <c:v>4</c:v>
                </c:pt>
                <c:pt idx="964">
                  <c:v>4</c:v>
                </c:pt>
                <c:pt idx="965">
                  <c:v>5</c:v>
                </c:pt>
                <c:pt idx="966">
                  <c:v>4</c:v>
                </c:pt>
                <c:pt idx="967">
                  <c:v>4</c:v>
                </c:pt>
                <c:pt idx="968">
                  <c:v>5</c:v>
                </c:pt>
                <c:pt idx="969">
                  <c:v>4</c:v>
                </c:pt>
                <c:pt idx="970">
                  <c:v>4</c:v>
                </c:pt>
                <c:pt idx="971">
                  <c:v>4</c:v>
                </c:pt>
                <c:pt idx="972">
                  <c:v>4</c:v>
                </c:pt>
                <c:pt idx="973">
                  <c:v>4</c:v>
                </c:pt>
                <c:pt idx="974">
                  <c:v>3</c:v>
                </c:pt>
                <c:pt idx="975">
                  <c:v>4</c:v>
                </c:pt>
                <c:pt idx="976">
                  <c:v>5</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5</c:v>
                </c:pt>
                <c:pt idx="1000">
                  <c:v>4</c:v>
                </c:pt>
                <c:pt idx="1001">
                  <c:v>4</c:v>
                </c:pt>
                <c:pt idx="1002">
                  <c:v>4</c:v>
                </c:pt>
                <c:pt idx="1003">
                  <c:v>4</c:v>
                </c:pt>
                <c:pt idx="1004">
                  <c:v>5</c:v>
                </c:pt>
                <c:pt idx="1005">
                  <c:v>4</c:v>
                </c:pt>
                <c:pt idx="1006">
                  <c:v>4</c:v>
                </c:pt>
                <c:pt idx="1007">
                  <c:v>4</c:v>
                </c:pt>
                <c:pt idx="1008">
                  <c:v>5</c:v>
                </c:pt>
                <c:pt idx="1009">
                  <c:v>4</c:v>
                </c:pt>
                <c:pt idx="1010">
                  <c:v>4</c:v>
                </c:pt>
                <c:pt idx="1011">
                  <c:v>4</c:v>
                </c:pt>
                <c:pt idx="1012">
                  <c:v>4</c:v>
                </c:pt>
                <c:pt idx="1013">
                  <c:v>4</c:v>
                </c:pt>
                <c:pt idx="1014">
                  <c:v>4</c:v>
                </c:pt>
                <c:pt idx="1015">
                  <c:v>4</c:v>
                </c:pt>
                <c:pt idx="1016">
                  <c:v>4</c:v>
                </c:pt>
                <c:pt idx="1017">
                  <c:v>4</c:v>
                </c:pt>
                <c:pt idx="1018">
                  <c:v>4</c:v>
                </c:pt>
                <c:pt idx="1019">
                  <c:v>5</c:v>
                </c:pt>
                <c:pt idx="1020">
                  <c:v>4</c:v>
                </c:pt>
                <c:pt idx="1021">
                  <c:v>5</c:v>
                </c:pt>
                <c:pt idx="1022">
                  <c:v>5</c:v>
                </c:pt>
                <c:pt idx="1023">
                  <c:v>5</c:v>
                </c:pt>
                <c:pt idx="1024">
                  <c:v>4</c:v>
                </c:pt>
                <c:pt idx="1025">
                  <c:v>4</c:v>
                </c:pt>
                <c:pt idx="1026">
                  <c:v>4</c:v>
                </c:pt>
                <c:pt idx="1027">
                  <c:v>4</c:v>
                </c:pt>
                <c:pt idx="1028">
                  <c:v>4</c:v>
                </c:pt>
                <c:pt idx="1029">
                  <c:v>4</c:v>
                </c:pt>
                <c:pt idx="1030">
                  <c:v>4</c:v>
                </c:pt>
                <c:pt idx="1031">
                  <c:v>4</c:v>
                </c:pt>
                <c:pt idx="1032">
                  <c:v>4</c:v>
                </c:pt>
                <c:pt idx="1033">
                  <c:v>4</c:v>
                </c:pt>
                <c:pt idx="1034">
                  <c:v>5</c:v>
                </c:pt>
                <c:pt idx="1035">
                  <c:v>4</c:v>
                </c:pt>
                <c:pt idx="1036">
                  <c:v>4</c:v>
                </c:pt>
                <c:pt idx="1037">
                  <c:v>4</c:v>
                </c:pt>
                <c:pt idx="1038">
                  <c:v>4</c:v>
                </c:pt>
                <c:pt idx="1039">
                  <c:v>4</c:v>
                </c:pt>
                <c:pt idx="1040">
                  <c:v>4</c:v>
                </c:pt>
                <c:pt idx="1041">
                  <c:v>5</c:v>
                </c:pt>
                <c:pt idx="1042">
                  <c:v>5</c:v>
                </c:pt>
                <c:pt idx="1043">
                  <c:v>4</c:v>
                </c:pt>
                <c:pt idx="1044">
                  <c:v>4</c:v>
                </c:pt>
                <c:pt idx="1045">
                  <c:v>4</c:v>
                </c:pt>
                <c:pt idx="1046">
                  <c:v>4</c:v>
                </c:pt>
                <c:pt idx="1047">
                  <c:v>5</c:v>
                </c:pt>
                <c:pt idx="1048">
                  <c:v>4</c:v>
                </c:pt>
                <c:pt idx="1049">
                  <c:v>4</c:v>
                </c:pt>
                <c:pt idx="1050">
                  <c:v>4</c:v>
                </c:pt>
                <c:pt idx="1051">
                  <c:v>5</c:v>
                </c:pt>
                <c:pt idx="1052">
                  <c:v>4</c:v>
                </c:pt>
                <c:pt idx="1053">
                  <c:v>5</c:v>
                </c:pt>
                <c:pt idx="1054">
                  <c:v>4</c:v>
                </c:pt>
                <c:pt idx="1055">
                  <c:v>5</c:v>
                </c:pt>
                <c:pt idx="1056">
                  <c:v>4</c:v>
                </c:pt>
                <c:pt idx="1057">
                  <c:v>4</c:v>
                </c:pt>
                <c:pt idx="1058">
                  <c:v>4</c:v>
                </c:pt>
                <c:pt idx="1059">
                  <c:v>5</c:v>
                </c:pt>
                <c:pt idx="1060">
                  <c:v>5</c:v>
                </c:pt>
                <c:pt idx="1061">
                  <c:v>5</c:v>
                </c:pt>
                <c:pt idx="1062">
                  <c:v>5</c:v>
                </c:pt>
                <c:pt idx="1063">
                  <c:v>4</c:v>
                </c:pt>
                <c:pt idx="1064">
                  <c:v>4</c:v>
                </c:pt>
                <c:pt idx="1065">
                  <c:v>5</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3</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3</c:v>
                </c:pt>
                <c:pt idx="1324">
                  <c:v>3</c:v>
                </c:pt>
                <c:pt idx="1325">
                  <c:v>3</c:v>
                </c:pt>
                <c:pt idx="1326">
                  <c:v>3</c:v>
                </c:pt>
                <c:pt idx="1327">
                  <c:v>3</c:v>
                </c:pt>
                <c:pt idx="1328">
                  <c:v>3</c:v>
                </c:pt>
                <c:pt idx="1329">
                  <c:v>3</c:v>
                </c:pt>
                <c:pt idx="1330">
                  <c:v>3</c:v>
                </c:pt>
                <c:pt idx="1331">
                  <c:v>3</c:v>
                </c:pt>
                <c:pt idx="1332">
                  <c:v>3</c:v>
                </c:pt>
                <c:pt idx="1333">
                  <c:v>3</c:v>
                </c:pt>
                <c:pt idx="1334">
                  <c:v>3</c:v>
                </c:pt>
                <c:pt idx="1335">
                  <c:v>3</c:v>
                </c:pt>
                <c:pt idx="1336">
                  <c:v>3</c:v>
                </c:pt>
                <c:pt idx="1337">
                  <c:v>3</c:v>
                </c:pt>
                <c:pt idx="1338">
                  <c:v>3</c:v>
                </c:pt>
                <c:pt idx="1339">
                  <c:v>3</c:v>
                </c:pt>
                <c:pt idx="1340">
                  <c:v>3</c:v>
                </c:pt>
                <c:pt idx="1341">
                  <c:v>3</c:v>
                </c:pt>
                <c:pt idx="1342">
                  <c:v>3</c:v>
                </c:pt>
                <c:pt idx="1343">
                  <c:v>3</c:v>
                </c:pt>
                <c:pt idx="1344">
                  <c:v>3</c:v>
                </c:pt>
                <c:pt idx="1345">
                  <c:v>3</c:v>
                </c:pt>
                <c:pt idx="1346">
                  <c:v>3</c:v>
                </c:pt>
                <c:pt idx="1347">
                  <c:v>3</c:v>
                </c:pt>
                <c:pt idx="1348">
                  <c:v>2</c:v>
                </c:pt>
                <c:pt idx="1349">
                  <c:v>2</c:v>
                </c:pt>
                <c:pt idx="1350">
                  <c:v>0</c:v>
                </c:pt>
              </c:numCache>
            </c:numRef>
          </c:yVal>
          <c:smooth val="0"/>
          <c:extLst>
            <c:ext xmlns:c16="http://schemas.microsoft.com/office/drawing/2014/chart" uri="{C3380CC4-5D6E-409C-BE32-E72D297353CC}">
              <c16:uniqueId val="{00000000-673C-48BA-9A85-5E117F8986B4}"/>
            </c:ext>
          </c:extLst>
        </c:ser>
        <c:dLbls>
          <c:showLegendKey val="0"/>
          <c:showVal val="0"/>
          <c:showCatName val="0"/>
          <c:showSerName val="0"/>
          <c:showPercent val="0"/>
          <c:showBubbleSize val="0"/>
        </c:dLbls>
        <c:axId val="609952144"/>
        <c:axId val="609950344"/>
      </c:scatterChart>
      <c:valAx>
        <c:axId val="609952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Percentage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50344"/>
        <c:crosses val="autoZero"/>
        <c:crossBetween val="midCat"/>
      </c:valAx>
      <c:valAx>
        <c:axId val="6099503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52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5</xdr:col>
      <xdr:colOff>264319</xdr:colOff>
      <xdr:row>16</xdr:row>
      <xdr:rowOff>76200</xdr:rowOff>
    </xdr:to>
    <xdr:graphicFrame macro="">
      <xdr:nvGraphicFramePr>
        <xdr:cNvPr id="5" name="Chart 4">
          <a:extLst>
            <a:ext uri="{FF2B5EF4-FFF2-40B4-BE49-F238E27FC236}">
              <a16:creationId xmlns:a16="http://schemas.microsoft.com/office/drawing/2014/main" id="{38E64F20-CD4B-497A-9F42-97E15C1B9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8.99572071759" createdVersion="8" refreshedVersion="8" minRefreshableVersion="3" recordCount="1360" xr:uid="{BA04F4AD-BF9F-4328-BB64-FFF9193B0D93}">
  <cacheSource type="worksheet">
    <worksheetSource ref="A1:AE1048576" sheet="Amazon Raw Data"/>
  </cacheSource>
  <cacheFields count="30">
    <cacheField name="product id" numFmtId="0">
      <sharedItems containsBlank="1"/>
    </cacheField>
    <cacheField name="product name" numFmtId="0">
      <sharedItems containsBlank="1" longText="1"/>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Computers&amp;Accessories|Accessories&amp;Peripherals|Adapters|USBtoUSBAdapters"/>
        <s v="OfficeProducts|OfficeElectronics|Calculators|Financial&amp;Busines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OfficeProducts|OfficePaperProducts|Paper|Copy&amp;PrintingPaper|ColouredPaper"/>
        <s v="Home&amp;Kitchen|Kitchen&amp;HomeAppliances|SmallKitchenAppliances|RotiMakers"/>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m/>
      </sharedItems>
    </cacheField>
    <cacheField name="Main Category" numFmtId="0">
      <sharedItems containsBlank="1"/>
    </cacheField>
    <cacheField name="Level 2 Category" numFmtId="0">
      <sharedItems containsBlank="1"/>
    </cacheField>
    <cacheField name="Level 3 Category" numFmtId="0">
      <sharedItems containsBlank="1"/>
    </cacheField>
    <cacheField name="Unique Key" numFmtId="0">
      <sharedItems containsBlank="1" longText="1"/>
    </cacheField>
    <cacheField name="Level 4 Category" numFmtId="0">
      <sharedItems containsBlank="1"/>
    </cacheField>
    <cacheField name="Discounted Price" numFmtId="165">
      <sharedItems containsString="0" containsBlank="1" containsNumber="1" minValue="39" maxValue="77990"/>
    </cacheField>
    <cacheField name="Price Range Bucket" numFmtId="165">
      <sharedItems containsBlank="1"/>
    </cacheField>
    <cacheField name="Actual Price" numFmtId="165">
      <sharedItems containsString="0" containsBlank="1" containsNumber="1" minValue="39" maxValue="139900"/>
    </cacheField>
    <cacheField name="Discount Percentage" numFmtId="0">
      <sharedItems containsString="0" containsBlank="1" containsNumber="1" minValue="0" maxValue="0.94"/>
    </cacheField>
    <cacheField name="Average Discount %" numFmtId="0">
      <sharedItems containsString="0" containsBlank="1" containsNumber="1" minValue="-61" maxValue="139844.25303788419"/>
    </cacheField>
    <cacheField name="Discount Range Bucket" numFmtId="0">
      <sharedItems containsBlank="1"/>
    </cacheField>
    <cacheField name="50% or More" numFmtId="0">
      <sharedItems containsBlank="1"/>
    </cacheField>
    <cacheField name="Potential Revenue" numFmtId="0">
      <sharedItems containsString="0" containsBlank="1" containsNumber="1" minValue="0" maxValue="3451882164"/>
    </cacheField>
    <cacheField name="rating" numFmtId="0">
      <sharedItems containsString="0" containsBlank="1" containsNumber="1" minValue="0" maxValue="5"/>
    </cacheField>
    <cacheField name="Rounded Rating Column" numFmtId="0">
      <sharedItems containsString="0" containsBlank="1" containsNumber="1" containsInteger="1" minValue="0" maxValue="5"/>
    </cacheField>
    <cacheField name="rating_count" numFmtId="0">
      <sharedItems containsString="0" containsBlank="1" containsNumber="1" containsInteger="1" minValue="0" maxValue="426973"/>
    </cacheField>
    <cacheField name="Less than 1000?" numFmtId="0">
      <sharedItems containsBlank="1" count="3">
        <s v="No"/>
        <s v="Yes"/>
        <m/>
      </sharedItems>
    </cacheField>
    <cacheField name="Weighted Rating Total" numFmtId="0">
      <sharedItems containsString="0" containsBlank="1" containsNumber="1" containsInteger="1" minValue="0" maxValue="1707892"/>
    </cacheField>
    <cacheField name="Total Potential Revenue" numFmtId="0">
      <sharedItems containsString="0" containsBlank="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660945370371" createdVersion="8" refreshedVersion="8" minRefreshableVersion="3" recordCount="1360" xr:uid="{2B414480-12E4-4E85-832E-72BFFCF78CB5}">
  <cacheSource type="worksheet">
    <worksheetSource ref="A1:AD1048576" sheet="Amazon Raw Data"/>
  </cacheSource>
  <cacheFields count="30">
    <cacheField name="product id" numFmtId="0">
      <sharedItems containsBlank="1"/>
    </cacheField>
    <cacheField name="product name" numFmtId="0">
      <sharedItems containsBlank="1" count="1338"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Logitech M235 Wireless Mouse, 1000 DPI Optical Tracking, 12 Month Life Battery, Compatible with Windows, Mac, Chromebook/PC/Laptop"/>
        <s v="boAt Rockerz 550 Over Ear Bluetooth Headphones with Upto 20 Hours Playback, 50MM Drivers, Soft Padded Ear Cushions and Physical Noise Isolation, Without Mic (Black)"/>
        <s v="Swiffer Instant Electric Water Heater Faucet Tap Home-Kitchen Instantaneous Water Heater Tank less for Tap, LED Electric Head Water Heaters Tail Gallon Comfort(3000W) ((Pack of 1))"/>
        <s v="HP X1000 Wired USB Mouse with 3 Handy Buttons, Fast-Moving Scroll Wheel and Optical Sensor works on most Surfaces (H2C21AA, Black/Grey)"/>
        <s v="Pigeon by Stovekraft Cruise 1800 watt Induction Cooktop (Black)"/>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Redgear MP35 Speed-Type Gaming Mousepad (Black/Red)"/>
        <s v="Dell MS116 1000Dpi USB Wired Optical Mouse, Led Tracking, Scrolling Wheel, Plug and Play."/>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ELV Aluminum Adjustable Mobile Phone Foldable Tabletop Stand Dock Mount for All Smartphones, Tabs, Kindle, iPad (Black)"/>
        <s v="Elv Aluminium Adjustable Mobile Phone Foldable Holder Tabletop Stand Dock Mount for All Smartphones, Tabs, Kindle, iPad (Moonlight Silver)"/>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Duracell Ultra Alkaline AA Battery, 8 Pcs"/>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Samsung Galaxy S20 FE 5G (Cloud Navy, 8GB RAM, 128GB Storage) with No Cost EMI &amp; Additional Exchange Offers"/>
        <s v="Fire-Boltt Phoenix Smart Watch with Bluetooth Calling 1.3&quot;,120+ Sports Modes, 240*240 PX High Res with SpO2, Heart Rate Monitoring &amp; IP67 Rating"/>
        <s v="Spigen EZ Fit Tempered Glass Screen Protector Guard for iPhone 14/13/13 Pro - 2 Pack"/>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Crucial RAM 8GB DDR4 3200MHz CL22 (or 2933MHz or 2666MHz) Laptop Memory CT8G4SFRA32A"/>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Panasonic CR-2032/5BE Lithium Coin Battery - Pack of 5"/>
        <s v="Philips HL7756/00 Mixer Grinder, 750W, 3 Jars (Black)"/>
        <s v="OFIXO Multi-Purpose Laptop Table/Study Table/Bed Table/Foldable and Portable Wooden/Writing Desk (Wooden)"/>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Havells Aqua Plus 1.2 litre Double Wall Kettle / 304 Stainless Steel Inner Body / Cool touch outer body / Wider mouth/ 2 Year warranty (Black, 1500 Watt)"/>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TP-Link UE300 USB 3.0 to RJ45 Gigabit Ethernet Network Adapter - Plug and Play"/>
        <s v="TP-Link UE300C USB Type-C to RJ45 Gigabit Ethernet Network Adapter/RJ45 LAN Wired Adapter for Ultrabook, Chromebook, Laptop, Desktop, Plug &amp; Play, USB 3.0, Foldable and Portable Design"/>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AirCase Rugged Hard Drive Case for 2.5-inch Western Digital, Seagate, Toshiba, Portable Storage Shell for Gadget Hard Disk USB Cable Power Bank Mobile Charger Earphone, Waterproof (Black)"/>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SanDisk Extreme microSD UHS I Card 128GB for 4K Video on Smartphones,Action Cams 190MB/s Read,90MB/s Write"/>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Duracell Ultra Alkaline AAA Battery, 8 Pcs"/>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ESR Screen Protector Compatible with iPad Pro 11 Inch (2022/2021/2020/2018) and iPad Air 5/4 (2022/2020, 10.9 Inch), Tempered-Glass Film with Alignment Frame, Scratch Resistant, HD Clarity, 2 Pack"/>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Logitech K380 Wireless Multi-Device Keyboard for Windows, Apple iOS, Apple TV Android or Chrome, Bluetooth, Compact Space-Saving Design, PC/Mac/Laptop/Smartphone/Tablet (Dark Grey)"/>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Gizga Essentials Hard Drive Case Shell, 6.35cm/2.5-inch, Portable Storage Organizer Bag for Earphone USB Cable Power Bank Mobile Charger Digital Gadget Hard Disk, Water Resistance Material, Black"/>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Logitech M331 Silent Plus Wireless Mouse, 2.4GHz with USB Nano Receiver, 1000 DPI Optical Tracking, 3 Buttons, 24 Month Life Battery, PC/Mac/Laptop - Black"/>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Goldmedal Curve Plus 202042 Plastic Spice 3-Pin 240V Universal Travel Adaptor (Whit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Logitech G402 Hyperion Fury USB Wired Gaming Mouse, 4,000 DPI, Lightweight, 8 Programmable Buttons, Compatible for PC/Mac - Black"/>
        <s v="Oakter Mini UPS for 12V WiFi Router Broadband Modem | Backup Upto 4 Hours | WiFi Router UPS Power Backup During Power Cuts | UPS for 12V Router Broadband Modem | Current Surge &amp; Deep Discharge Protection"/>
        <s v="Duracell Rechargeable AA 1300mAh Batteries, 4Pcs"/>
        <s v="Logitech Pebble M350 Wireless Mouse with Bluetooth or USB - Silent, Slim Computer Mouse with Quiet Click for Laptop, Notebook, PC and Mac - Graphite"/>
        <s v="Logitech G102 USB Light Sync Gaming Mouse with Customizable RGB Lighting, 6 Programmable Buttons, Gaming Grade Sensor, 8K DPI Tracking, 16.8mn Color, Light Weight - Black"/>
        <s v="Bosch Pro 1000W Mixer Grinder MGM8842MIN - Black"/>
        <s v="KENT Gold Optima Gravity Water Purifier (11016) | UF Technology Based | Non-Electric &amp; Chemical Free | Counter Top | 10L Storage |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Canon PIXMA MG2577s All-in-One Inkjet Colour Printer with 1 Additional Colour Cartridge"/>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amel Oil Pastel with Reusable Plastic Box - 50 Shades"/>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Cuzor 12V Mini ups for WiFi Router | Power Backup up to 4 Hours | Replaceable Battery | Ups for Wi-Fi Router and Modem | Ups for Router up to 2A | ups for uninterrupted wi-fi"/>
        <s v="Havells Ambrose 1200mm Ceiling Fan (Gold Mist Wood)"/>
        <s v="Zodo 8. 5 inch LCD E-Writer Electronic Writing Pad/Tablet Drawing Board (Paperless Memo Digital Tablet)"/>
        <s v="Classmate Soft Cover 6 Subject Spiral Binding Notebook, Single Line, 300 Pages"/>
        <s v="Casio MJ-12D 150 Steps Check and Correct Desktop Calculator"/>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Philips Daily Collection HD2582/00 830-Watt 2-Slice Pop-up Toaster (White)"/>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Samsung Galaxy M53 5G (Deep Ocean Blue, 6GB, 128GB Storage) | 108MP | sAmoled+ 120Hz | 12GB RAM with RAM Plus | Travel Adapter to be Purchased Separately"/>
        <s v="Cookwell Bullet Mixer Grinder (5 Jars, 3 Blades, Silver)"/>
        <s v="Wecool Nylon Braided Multifunction Fast Charging Cable For Android Smartphone, Ios And Type C Usb Devices, 3 In 1 Charging Cable, 3A, (3 Feet) (Black)"/>
        <s v="Spigen EZ Fit Tempered Glass Screen Protector for iPhone 14 Pro Max - 2 Pack (Sensor Protection)"/>
        <s v="LAPSTER Spiral Charger Spiral Charger Cable Protectors for Wires Data Cable Saver Charging Cord Protective Cable Cover Set of 3 (12 Pieces)"/>
        <s v="AmazonBasics - High-Speed Male to Female HDMI Extension Cable - 6 Feet"/>
        <s v="Epson 003 65 ml for EcoTank L1110/L3100/L3101/L3110/L3115/L3116/L3150/L3151/L3152/L3156/L5190 Black Ink Bottle"/>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iQOO 9 SE 5G (Sunset Sierra, 8GB RAM, 128GB Storage) | Qualcomm Snapdragon 888 | 66W Flash Charge"/>
        <s v="Zebronics ZEB-90HB USB Hub, 4 Ports, Pocket Sized, Plug &amp; Play, for Laptop &amp; Computers"/>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Scarters Mouse Pad, Desk Mat Extended for Work from Home/Office/Gaming | Vegan PU Leather | Anti-Skid, Anti-Slip, Reversible Splash-Proof ‚Äì Deskspread ~ Navy Blue &amp; Yellow"/>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Sujata Powermatic Plus 900 Watts Juicer Mixer Grinder"/>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ujata Dynamix DX Mixer Grinder, 900W, 3 Jars (White)"/>
        <s v="Samsung Original 25W USB Travel Lightning Adapter for Cellular Phones, Black"/>
        <s v="3M Post-it Sticky Note Cube, 200 Sheets (4 Colors x 50 Sheets) | 3&quot; x 3&quot; Size | For notes, reminders, study, school and organizing"/>
        <s v="PRO365 Indo Mocktails/Coffee Foamer/Cappuccino/Lemonade/Milk Frother (6 Months Warranty)"/>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OnePlus 126 cm (50 inches) Y Series 4K Ultra HD Smart Android LED TV 50Y1S Pro (Black)"/>
        <s v="OnePlus 108 cm (43 inches) Y Series 4K Ultra HD Smart Android LED TV 43Y1S Pro (Black)"/>
        <s v="Cello Eliza Plastic Laundry Bag/Basket, 50 litres, Light Grey"/>
        <s v="Logitech MK240 Nano Wireless USB Keyboard and Mouse Set, 12 Function Keys 2.4GHz Wireless, 1000DPI, Spill-Resistant Design, PC/Mac, Black/Chartreuse Yellow"/>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Spigen EZ Fit Tempered Glass Screen Protector for iPhone 14 Pro - 2 Pack (Sensor Protection)"/>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Gizga Essentials Cable Organiser, Cord Management System for PC, TV, Home Theater, Speaker &amp; Cables, Reusable Cable Organizer for Desk, WFH Accessories, Organizer Tape Roll, Reusable Cable Ties Strap"/>
        <s v="Sony Bravia 164 cm (65 inches) 4K Ultra HD Smart LED Google TV KD-65X74K (Black)"/>
        <s v="Prestige PIC 15.0+ 1900-Watt Induction Cooktop (Black)"/>
        <s v="Camel Artist Acrylic Color Box - 9ml Tubes, 12 Shades"/>
        <s v="Casio FX-991ES Plus-2nd Edition Scientific Calculator,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AmazonBasics New Release Nylon USB-A to Lightning Cable Cord, MFi Certified Charger for Apple iPhone, iPad, Silver, 6-Ft"/>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ujata Powermatic Plus, Juicer Mixer Grinder with Chutney Jar, 900 Watts, 3 Jars (White)"/>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Prestige PSMFB 800 Watt Sandwich Toaster with Fixed Plates, Black"/>
        <s v="E-COSMOS 5V 1.2W Portable Flexible USB LED Light (Colors May Vary, Small) - Set of 2 Pieces"/>
        <s v="Classmate Drawing Book - Unruled, 40 Pages, 210 mm x 297 mm - Pack Of 4"/>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Fujifilm Instax Mini Single Pack 10 Sheets Instant Film for Fuji Instant Camera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RPM Euro Games Laptop/PC Controller Wired for Windows - 7, 8, 8.1, 10 and XP, Ps3(Upgraded with XYAB Buttons)"/>
        <s v="Robustrion Tempered Glass Screen Protector for iPad 10.2 inch 9th Gen Generation 2021 8th Gen 2020 7th Gen 2019"/>
        <s v="Parker Classic Gold Gold Trim Ball Pen"/>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Double Braided Nylon USB Type-C to Type-C 2.0 Cable Smartphone (Dark Grey, 3 feet)"/>
        <s v="AmazonBasics Double Braided Nylon USB Type-C to Type-C 2.0 Cable, Charging Adapter, Smartphone 6 feet, Dark Grey"/>
        <s v="Classmate Soft Cover 6 Subject Spiral Binding Notebook, Unruled, 300 Pages"/>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Tukzer Gel Mouse Pad Wrist Rest Memory-Foam Ergonomic Mousepad| Cushion Wrist Support &amp; Pain Relief| Suitable for Gaming, Computer, Laptop, Home &amp; Office Non-Slip Rubber Base (Blue)"/>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Lenovo 600 Bluetooth 5.0 Silent Mouse: Compact, Portable, Dongle-Free Multi-Device connectivity with Microsoft Swift Pair | 3-Level Adjustable DPI up to 2400 | Battery Life: up to 1 yr"/>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Instant Pot Air Fryer, Vortex 2QT, Touch Control Panel, 360¬∞ EvenCrisp‚Ñ¢ Technology, Uses 95 % less Oil, 4-in-1 Appliance: Air Fry, Roast, Bake, Reheat (Vortex 1.97Litre, Black)"/>
        <s v="HP v222w 64GB USB 2.0 Pen Drive (Silver)"/>
        <s v="NutriPro Juicer Mixer Grinder - Smoothie Maker - 500 Watts (3 Jars 2 Blades)"/>
        <s v="Usha Steam Pro SI 3713, 1300 W Steam Iron, Powerful steam Output up to 18 g/min, Non-Stick Soleplate (White &amp; Blue)"/>
        <s v="Usha Aurora 1000 W Dry Iron with Innovative Tail Light Indicator, Weilburger Soleplate (White &amp; Grey)"/>
        <s v="SHOPTOSHOP Electric Lint Remover, Best Lint Shaver for Clothes,Lint Remover for Woolen Clothes ,Lint Remover for Sweaters"/>
        <s v="Camlin Elegante Fountain Pen - Black/Blue/Red"/>
        <s v="Luxor 5 Subject Single Ruled Notebook - A4, 70 GSM, 300 pages"/>
        <s v="Portronics Konnect L 1.2M POR-1401 Fast Charging 3A 8 Pin USB Cable with Charge &amp; Sync Function (White)"/>
        <s v="Samsung Galaxy Watch4 Bluetooth(4.4 cm, Black, Compatible with Android only)"/>
        <s v="Sounce Protective Case Cover Compatible Boat Xtend Overall Protective Case TPU HD Clear Ultra-Thin Cover with Unbreakable Screen Guard"/>
        <s v="HUL Pureit Germkill kit for Advanced 23 L water purifier - 3000 L Capacity, Sand, Multicolour"/>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LS LAPSTER Quality Assured Universal Silicone 15.6&quot; Keyboard Protector Skin|| Keyboard Dust Cover|| Keyboard Skin for 15.6&quot; Laptop| 15.6&quot; Keyguard| (3.93 x 11.81 x 0.39 inches)"/>
        <s v="POPIO Tempered Glass Screen Protector Compatible for iPhone 12 / iPhone 12 Pro with Case Friendly Edge to Edge Coverage and Easy Installation kit, Pack of 1"/>
        <s v="Morphy Richards Icon Superb 750W Mixer Grinder, 4 Jars, Silver and Black"/>
        <s v="10k 8k 4k HDMI Cable, Certified 48Gbps 1ms Ultra High Speed HDMI 2.1 Cable 4k 120Hz 144Hz 2k 165Hz 8k 60Hz Dynamic HDR ARC eARC DTS:X Compatible for Mac Gaming PC Soundbar TV Monitor Laptop PS5 4 Xbox"/>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rts [2 Pack] Mini USB C Type C Adapter Plug, Type C Female to USB A Male Charger Charging Cable Adapter Converter compatible for iPhone, Samsung S20 ultra/S21/S10/S8/S9/MacBook Pro iPad Silver"/>
        <s v="Casio MJ-120D 150 Steps Check and Correct Desktop Calculator with Tax Keys, Black"/>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Maharaja Whiteline Odacio Plus 550-Watt Juicer Mixer Grinder with 3 Jars (Black/Silver)"/>
        <s v="HP Deskjet 2723 AIO Printer, Copy, Scan, WiFi, Bluetooth, USB, Simple Setup Smart App, Ideal for Home."/>
        <s v="INALSA Air Fryer Digital 4L Nutri Fry - 1400W with Smart AirCrisp Technology| 8-Preset Menu, Touch Control &amp; Digital Display|Variable Temperature &amp; Timer Control|Free Recipe book|2 Yr Warranty (Black)"/>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Xiaomi Pad 5| Qualcomm Snapdragon 860| 120Hz Refresh Rate| 6GB, 128GB| 2.5K+ Display (10.95-inch/27.81cm)|1 Billion Colours| Dolby Vision Atmos| Quad Speakers| Wi-Fi| Gray"/>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Ikea 903.391.72 Polypropylene Plastic Solid Bevara Sealing Clip (Multicolour) - 30 Pack, Adjustable"/>
        <s v="Sujata Dynamix, Mixer Grinder, 900 Watts, 3 Jars (White)"/>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Dr Trust Electronic Kitchen Digital Scale Weighing Machine (Blue)"/>
        <s v="Canon E4570 All-in-One Wi-Fi Ink Efficient Colour Printer with FAX/ADF/Duplex Printing (Black)- Smart Speaker Compatible, Standard"/>
        <s v="GENERIC Ultra-Mini Bluetooth CSR 4.0 USB Dongle Adapter for Windows Computer ( Black:Golden)"/>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Campfire Spring Chef Prolix Instant Portable Water Heater Geyser 1Ltr. for Use Home Stainless Steel Baking Rack | Restaurant | Office | Labs | Clinics | Saloon | with Installation Kit (With MCB)"/>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RPM Euro Games Gaming Mousepad Speed Type Extended Large (Size - 800 mm x 300 mm x 3 mm)"/>
        <s v="HP Wired Mouse 100 with 1600 DPI Optical Sensor, USB Plug-and -Play,ambidextrous Design, Built-in Scrolling and 3 Handy Buttons. 3-Years Warranty (6VY96AA)"/>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Multifunctional 2 in 1 Electric Egg Boiling Steamer Egg Frying Pan Egg Boiler Electric Automatic Off with Egg Boiler Machine Non-Stick Electric Egg Frying Pan-Tiger Woods (Multy)"/>
        <s v="Saifsmart Outlet Wall Mount Hanger Holder for Dot 3rd Gen, Compact Bracket Case Plug and Built-in Cable Management for Kitchen Bathroom, Bedroom (Black)"/>
        <s v="Sujata Chutney Steel Jar, 400 ml, (White), Stainless Steel"/>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Amkette 30 Pin to USB Charging &amp; Data Sync Cable for iPhone 3G/3GS/4/4s/iPad 1/2/3, iPod Nano 5th/6th Gen and iPod Touch 3rd/4th Gen -1.5m (Black)"/>
        <s v="LG 1.5 Ton 5 Star AI DUAL Inverter Split AC (Copper, Super Convertible 6-in-1 Cooling, HD Filter with Anti-Virus Protection, 2022 Model, PS-Q19YNZE, White)"/>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Ambrane Unbreakable 3 in 1 Fast Charging Braided Multipurpose Cable for Speaker with 2.1 A Speed - 1.25 meter, Black"/>
        <s v="PC SQUARE Laptop Tabletop Stand/ Computer Tablet Stand 6 Angles Adjustable Aluminum Ergonomic Foldable Portable Desktop Holder Compatible with MacBook, HP, Dell, Lenovo &amp; All Other Notebook (Silver)"/>
        <s v="Vedini Transparent Empty Refillable Reusable Fine Mist Spray Bottle for Perfume, Travel with DIY Sticker Set ( 100ml, Pack of 4)"/>
        <s v="SUJATA Powermatic Plus, Juicer Mixer Grinder, 900 Watts, 2 Jars (White)"/>
        <s v="Havells Cista Room Heater, White, 2000 Watts"/>
        <s v="FIGMENT Handheld Milk Frother Rechargeable, 3-Speed Electric Frother for Coffee with 2 Whisks and Coffee Decoration Tool, Coffee Frother Mixer, CRESCENT ENTERPRISES VRW0.50BK (A1)"/>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Classmate Long Book - Unruled, 160 Pages, 314 mm x 194 mm - Pack Of 3"/>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Zebronics Zeb Buds C2 in Ear Type C Wired Earphones with Mic, Braided 1.2 Metre Cable, Metallic Design, 10mm Drivers, in Line Mic &amp; Volume Controller (Blue)"/>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Bajaj Minor 1000 Watts Radiant Room Heater (Steel, ISI Approved)"/>
        <s v="Sujata Supermix, Mixer Grinder, 900 Watts, 3 Jars (White)"/>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ony WI-C100 Wireless Headphones with Customizable Equalizer for Deep Bass &amp; 25 Hrs Battery, DSEE-Upscale, Splash Proof, 360RA, Fast Pair, in-Ear Bluetooth Headset with mic for Phone Calls (Black)"/>
        <s v="Redragon K617 Fizz 60% Wired RGB Gaming Keyboard, 61 Keys Compact Mechanical Keyboard w/White and Grey Color Keycaps, Linear Red Switch, Pro Driver/Software Supported"/>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Cafe JEI French Press Coffee and Tea Maker 600ml with 4 Level Filtration System, Heat Resistant Borosilicate Glass (Black, 600ml)"/>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AmazonBasics 10.2 Gbps High-Speed 4K HDMI Cable with Braided Cord (10-Foot, Dark Grey)"/>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LRIPL Compatible Sony Bravia LCD/led Remote Works with Almost All Sony led/LCD tv's"/>
        <s v="Belkin Apple Certified Lightning To Type C Cable, Fast Charging For Iphone, Ipad, Air Pods, 3.3 Feet (1 Meters)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Duracell USB Lightning Apple Certified (Mfi) Braided Sync &amp; Charge Cable For Iphone, Ipad And Ipod. Fast Charging Lightning Cable, 3.9 Feet (1.2M) - Black"/>
        <s v="MILTON Smart Egg Boiler 360-Watts (Transparent and Silver Grey), Boil Up to 7 Eggs"/>
        <s v="HUMBLE Dynamic Lapel Collar Mic Voice Recording Filter Microphone for Singing Youtube SmartPhones, Black"/>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ZEBRONICS Zeb-Astra 20 Wireless BT v5.0 Portable Speaker with 10W RMS Output, TWS, 10H Backup Approx, Built in Rechargeable Battery FM Radio, AUX, mSD, USB, Call Function and Dual 52mm Drivers Multi"/>
        <s v="Portronics Ruffpad 8.5M Multicolor LCD Writing Pad with Screen 21.5cm (8.5-inch) for Drawing, Playing, Handwriting Gifts for Kids &amp; Adults, India's first notepad to save and share your child's first creatives via Ruffpad app on your Smartphone(Black)"/>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Kyosei Advanced Tempered Glass Compatible with Google Pixel 6a with Military-Grade Anti-Explosion Edge-to-Edge Coverage Screen Protector Guard"/>
        <s v="Isoelite Remote Compatible for Samsung LED/LCD Remote Control Works with All Samsung LED/LCD TV Model No :- BN59-607A (Please Match The Image with Your Old Remote)"/>
        <s v="Belkin USB C to USB-C Fast Charging Type C Cable, 60W PD, 3.3 feet (1 meter) for Laptop, Personal Computer, Tablet, Smartphone - Black, USB-IF Certified"/>
        <s v="Croma 1100 W Dry Iron with Weilburger Dual Soleplate Coating (CRSHAH702SIR11, White)"/>
        <s v="USHA Heat Convector 812 T 2000-Watt with Instant Heating Feature (Black)"/>
        <s v="Brayden Chopro, Electric Vegetable Chopper for Kitchen with 500 ML Capacity, 400 Watts Copper Motor and 4 Bi-Level SS Blades (Black)"/>
        <s v="Hisense 126 cm (50 inches) Bezelless Series 4K Ultra HD Smart LED Google TV 50A6H (Black)"/>
        <s v="SWAPKART Portable Flexible Adjustable Eye Protection USB LED Desk Light Table Lamp for Reading, Working on PC, Laptop, Power Bank, Bedroom ( Multicolour )"/>
        <s v="InstaCuppa Portable Blender for Smoothie, Milk Shakes, Crushing Ice and Juices, USB Rechargeable Personal Blender Machine for Kitchen with 4000 mAh Rechargeable Battery, 230 Watt Motor, 500 ML"/>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Cotbolt Silicone Protective Case Cover for LG an MR21GA Magic Remote Shockproof for LG Smart TV Remote 2021 Protective Skin Waterproof Anti Lost (Black) (Remote Not Included)"/>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Belkin USB C to USB-C Fast Charging Type C Cable, 60W PD, 3.3 feet (1 meter) for Laptop, Personal Computer, Tablet, Smartphone - White, USB-IF Certified"/>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torite USB 2.0 A to Mini 5 pin B Cable for External HDDS/Camera/Card Readers (150cm - 1.5M)"/>
        <s v="Amozo Ultra Hybrid Camera and Drop Protection Back Cover Case for iPhone 13 (Polycarbonate| Back Transparent - Sides Black)"/>
        <s v="akiara - Makes life easy Electric Handy Sewing/Stitch Handheld Cordless Portable White Sewing Machine for Home Tailoring, Hand Machine | Mini Silai | White Hand Machine with Adapter"/>
        <s v="KONVIO NEER 10 Inch Spun Filter (PP SPUN) Cartridge Compatible for 10 Inch Pre-Filter Housing of Water Purifier | Pack of 4 Spun"/>
        <s v="SupCares Laptop Stand 7 Height Adjustable, Aluminium, Ventilated, Foldable, Portable Laptop Holder for Desk &amp; Table Mount Upto 15.6 inch Laptop with Carry Pouch (Silver)"/>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Aqua d pure Active Copper 12-L RO+UV Water Filter Purifier for Home, Kitchen Fully Automatic UF+TDS Controller"/>
        <s v="PHILIPS Handheld Garment Steamer STH3000/20 - Compact &amp; Foldable, Convenient Vertical Steaming, 1000 Watt Quick Heat Up, up to 20g/min, Kills 99.9%* Bacteria (Reno Blue), Small"/>
        <s v="iFFALCON 80 cm (32 inches) HD Ready Smart LED TV¬†32F53 (Black)"/>
        <s v="Classmate Pulse Spiral Notebook - 240 mm x 180 mm, Soft Cover, 200 Pages, Unruled"/>
        <s v="Hisense 108 cm (43 inches) 4K Ultra HD Smart Certified Android LED TV 43A6GE (Black)"/>
        <s v="WeCool S5 Long Selfie Stick, with Large Reinforced Tripod Stand up to 61 Inch / 156 Cms, Ultra Long Multi Function Bluetooth Selfie Stick with 1/4 Screw Compatible with Gopro, Camera, and Ring Light"/>
        <s v="Themisto 350 Watts Egg Boiler-Blue"/>
        <s v="Posh 1.5 Meter High Speed Gold Plated HDMI Male to Female Extension Cable (Black)"/>
        <s v="Caprigo Heavy Duty TV Wall Mount Bracket for 14 to 32 Inch LED/HD/Smart TV‚Äôs, Universal Fixed TV Wall Mount Stand (M452)"/>
        <s v="Realme Smart TV Stick 4K"/>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Boult Audio BassBuds Oak in-Ear Wired Earphones with 10mm Extra Bass Driver and HD Sound with mic(Brown)"/>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oraimo 65W Type C to C Fast Charging Cable USB C to USB C Cable High Speed Syncing, Nylon Braided 1M length with LED Indicator Compatible For Laptop, Macbook, Samsung Galaxy S22 S20 S10 S20Fe S21 S21 Ultra A70 A51 A71 A50S M31 M51 M31S M53 5G"/>
        <s v="USHA 1212 PTC with Adjustable Thermostat Fan Heater (Black/Brown, 1500-Watts)."/>
        <s v="Lapster 65W compatible for OnePlus Dash Warp Charge Cable , type c to c cable fast charging Data Sync Cable Compatible with One Plus 10R / 9RT/ 9 pro/ 9R/ 8T/ 9/ Nord &amp; for All Type C Devices ‚Äì Red, 1 Meter"/>
        <s v="Lint Remover Woolen Clothes Lint Extractor Battery Lint Removing Machine Bhur Remover"/>
        <s v="Aquadpure Copper + Mineral RO+UV+UF 10 to 12 Liter RO + UV + TDS ADJUSTER Water Purifier with Copper Charge Technology black &amp; copper Best For Home and Office (Made In India)"/>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VRPRIME Lint Roller Lint Remover for Clothes, Pet | 360 Sheets Reusable Sticky Easy-Tear Sheet Brush for Clothes, Furniture, Carpet, Dog Fur, Sweater, Dust &amp; Dirt (4 Rolls - 90 Sheet Each Roll)"/>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Gadgetronics Digital Kitchen Weighing Scale &amp; Food Weight Machine for Health, Fitness, Home Baking &amp; Cooking (10 KGs,1 Year Warranty &amp; Batteries Included)"/>
        <s v="Zuvexa USB Rechargeable Electric Foam Maker - Handheld Milk Wand Mixer Frother for Hot Milk, Hand Blender Coffee, Egg Beater (Black)"/>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ise_Colorfit Smart Watch Charger 2 Pin USB Fast Charger Magnetic Charging Cable Adapter (Smart Watch Charger 2 pin)"/>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Oratech Coffee Frother electric, milk frother electric, coffee beater, cappuccino maker, Coffee Foamer, Mocktail Mixer, Coffee Foam Maker, coffee whisker electric, Froth Maker, coffee stirrers electric, coffee frothers, Coffee Blender, (6 Month Warranty) (Multicolour)"/>
        <s v="TVARA LCD Writing Tablet, 8.5&quot; Inch Colorful Toddler Doodle Board Drawing Tablet, Erasable Reusable Electronic Drawing Pads, Educational and Learning Tool for 3-6 Years Old Boy and Girls Mix Colors"/>
        <s v="Amazon Basics Wireless Mouse | 2.4 GHz Connection, 1600 DPI | Type - C Adapter | Upto 12 Months of Battery Life | Ambidextrous Design | Suitable for PC/Mac/Laptop"/>
        <s v="Demokrazy New Nova Lint Cum Fuzz Remover for All Woolens Sweaters, Blankets, Jackets Remover Pill Remover from Carpets, Curtains (Pack of 1)"/>
        <s v="Homeistic Applience‚Ñ¢ Instant Electric Water Heater Faucet Tap For Kitchen And Bathroom Sink Digital Water Heating Tap with Shower Head ABS Body- Shock Proof (Pack Of 1. White)"/>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1000 Watt/2000-Watt Room Heater!! Fan Heater!!Pure White!!HN-2500!!Made in India!!"/>
        <s v="Melbon VM-905 2000-Watt Room Heater (ISI Certified, White Color) Ideal Electric Fan Heater for Small to Medium Room/Area (Plastic Body)"/>
        <s v="WANBO X1 Pro (Upgraded) | Native 1080P Full HD | Android 9 | Projector for Home | LED Cinema | 350ANSI | 3900 lumens | WiFi Bluetooth | HDMI ARC | Dolby DTS | 4D Keystone Correction (Global Version)"/>
        <s v="Syncwire LTG to USB Cable for Fast Charging Compatible with Phone 5/ 5C/ 5S/ 6/ 6S/ 7/8/ X/XR/XS Max/ 11/12/ 13 Series and Pad Air/Mini, Pod &amp; Other Devices (1.1 Meter, White)"/>
        <s v="Macmillan Aquafresh 5 Micron PS-05 10&quot; in PP Spun Filter Candle Set for All Type RO Water Purifier 10 inch (4)"/>
        <s v="VU 108 cm (43 inches) Premium Series Full HD Smart LED TV 43GA (Black)"/>
        <s v="REDTECH USB-C to Lightning Cable 3.3FT, [Apple MFi Certified] Lightning to Type C Fast Charging Cord Compatible with iPhone 14/13/13 pro/Max/12/11/X/XS/XR/8, Supports Power Delivery - White"/>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Silicone Rubber Earbuds Tips, Eartips, Earpads, Earplugs, for Replacement in Earphones and Bluetooth Medium Size (10 Pcs Black)"/>
        <s v="VW 80 cm (32 inches) Playwall Frameless Series HD Ready Android Smart LED TV VW3251 (Black)"/>
        <s v="Electvision Remote Control Compatible with Amazon Fire tv Stick (Pairing Manual Will be Back Side Remote Control)(P)"/>
        <s v="Saiyam Stainless Steel Espresso Maker Stovetop Coffee Percolator Italian Coffee Maker Moka Pot (4 Cup - 200 ml, Silver)"/>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Sounce 65W OnePlus Dash Warp Charge Cable, 6.5A Type-C to USB C PD Data Sync Fast Charging Cable Compatible with One Plus 8T/ 9/ 9R/ 9 pro/ 9RT/ 10R/ Nord &amp; for All Type C Devices ‚Äì Red, 1 Meter"/>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7SEVEN¬Æ Compatible for Samsung Smart 4K Ultra HD TV Monitor Remote Control Replacement of Original Samsung TV Remote for LED OLED UHD QLED and Suitable for 6 7 8 Series Samsung TV with Hot Keys BN59-01259E"/>
        <s v="Duracell Micro USB 3A Braided Sync &amp; Fast Charging Cable, 3.9 Feet (1.2M). Supports QC 2.0/3.0 Charging, High Speed Data Transmission - Black"/>
        <s v="STRIFF Mpad Mouse Mat 230X190X3mm Gaming Mouse Pad, Non-Slip Rubber Base, Waterproof Surface, Premium-Textured, Compatible with Laser and Optical Mice(Universe Black)"/>
        <s v="LOHAYA Television Remote Compatible for VU LED LCD HD Tv Remote Control Model No :- EN2B27V"/>
        <s v="KENT POWP-Sediment Filter 10'' Thread WCAP"/>
        <s v="Duracell CR2016 3V Lithium Coin Battery, 5 pcs, 2016 Coin Button Cell Battery, DL2016"/>
        <s v="SoniVision SA-D10 SA-D100 SA-D40 Home Theater Systems Remote Compatible with Sony RM-ANU156"/>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Smart Multi Cooker Cum Kettle 1.2 Liter 800 Watts, Electric Cooker with Steamer &amp; Boiler for Idlis, Instant Noodles, Momos, Eggs, &amp; Steam Vegetables, Inner Stainless Steel &amp; Cool Touch Outer Body"/>
        <s v="KENT Electric Chopper-B for Kitchen 250 Watt | Chop, Mince, Puree, Whisk, 400 ml Capacity | Stainless Steel Double Chopping Blades | Transparent Chopping Bowl | Anti-Skid | One Touch Operation | Black"/>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BRUSTRO Copytinta Coloured Craft Paper A4 Size 80 GSM Mixed Bright Colour 40 Sheets Pack (10 cols X 4 Sheets) Double Side Color for Office Printing, Art and Craft."/>
        <s v="Libra Roti Maker Electric Automatic | chapati Maker Electric Automatic | roti Maker Machine with 900 Watts for Making Roti/Chapati/Parathas - Stainless Steel"/>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boAt LTG 550v3 Lightning Apple MFi Certified Cable with Spaceship Grade Aluminium Housing,Stress Resistance, Rapid 2.4A Charging &amp; 480mbps Data Sync, 1m Length &amp; 10000+ Bends Lifespan(Mercurial Black)"/>
        <s v="Morphy Richards Aristo 2000 Watts PTC Room Heater (White)"/>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7SEVEN¬Æ Compatible for Mi tv Remote Control Original Suitable with Smart Android 4K LED Non Voice Command Xiaomi Redmi Remote of 4A Model 32 43 55 65 inches"/>
        <s v="Lenovo IdeaPad 3 11th Gen Intel Core i3 15.6&quot; FHD Thin &amp; Light Laptop(8GB/512GB SSD/Windows 11/Office 2021/2Yr Warranty/3months Xbox Game Pass/Platinum Grey/1.7Kg), 81X800LGIN"/>
        <s v="Havells OFR 13 Wave Fin with PTC Fan Heater 2900 Watts (Black)"/>
        <s v="Ambrane Unbreakable 3A Fast Charging Braided Type C Cable    1.5 Meter (RCT15, Blue) Supports QC 2.0/3.0 Charging"/>
        <s v="Cello Non-Stick Aluminium Sandwich Gas Toaster(Black)"/>
        <s v="Sony TV - Remote Compatible for Sony LED Remote Control Works with Sony LED TV by Trend Trail Speed tech &amp; Remote hi Remote &amp; REO India only"/>
        <s v="Candes Gloster All in One Silent Blower Fan Room Heater Ideal for Small and Medium Area, 2000 Watts (White)"/>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PrettyKrafts Laundry Square Shape Basket Bag/Foldable/Multipurpose/Carry Handles/Slanting Lid for Home, Cloth Storage,(Single) Jute Grey"/>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RISONS Thunder Speaker, Multimedia Home Theatre, Floor Standing Speaker, LED Display with Bluetooth, FM, USB, Micro SD Card, AUX Connectivity"/>
        <s v="Wipro Vesta Grill 1000 Watt Sandwich Maker |Dual function-SW Maker&amp;Griller|Non stick Coat -BPA&amp;PTFE Free |Auto Temp Cut-off| Height Control -180·∂ø&amp;105·∂ø |2 year warranty|SS Finish|Standard size"/>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Wipro Vesta 1200 Watt GD203 Heavyweight Automatic Dry Iron| Quick Heat Up| Anti bacterial German Weilburger Double Coated Black Soleplate |2 Years Warranty"/>
        <s v="Remote Compatible for Samsung LED/LCD Remote Control Works with Samsung LED/LCD TV by Trend Trail"/>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Zuvexa Egg Boiler Poacher Automatic Off Steaming, Cooking, Boiling Double Layer 14 Egg Boiler (Multicolor)‚Ä¶"/>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7SEVEN¬Æ Compatible Tata Sky Remote Control Replacement of Original dth SD HD tata Play Set top Box Remote - IR Learning Universal Remote for Any Brand TV - Pairing Must"/>
        <s v="Electvision Remote Control for led Smart tv Compatible with VU Smart Led (Without Voice)"/>
        <s v="Usha Hc 812 T Thermo Fan Room Heater"/>
        <s v="7SEVEN¬Æ Compatible Vu Smart Tv Remote Control Suitable for Original 4K Android LED Ultra HD UHD Vu Tv Remote with Non Voice Feature without google assistant"/>
        <s v="Activa Heat-Max 2000 Watts Room Heater (White color ) with ABS body"/>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SaleOn Instant Coal Heater 500W Charcoal Burner Electric Stove Hot Plate - Mix Colors - Pack of 1 - Only Charcoal Heater"/>
        <s v="Kenstar 2400 Watts 9 Fins Oil Filled Radiator with PTC Fan Heater (BLACK GOLD)"/>
        <s v="Shopoflux Silicone Remote Cover for Mi Smart TV and Mi TV Stick/MI Box S / 3S / MI 4X / 4A Smart LED TV (Black)"/>
        <s v="Airtel DigitalTV HD Setup Box Remote"/>
        <s v="Pigeon Healthifry Digital Air Fryer, 360¬∞ High Speed Air Circulation Technology 1200 W with Non-Stick 4.2 L Basket - Green"/>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POCO C31 (Shadow Gray, 64 GB) (4 GB RAM)"/>
        <s v="Tata Sky Digital TV HD Setup Box Remote"/>
        <s v="iPhone Original 20W C Type Fast PD Charger Compatible with I-Phone13/13 mini/13pro/13 pro Max I-Phone 12/12 Pro/12mini/12 Pro Max, I-Phone11/11 Pro/11 Pro Max 2020 (Only Adapter)"/>
        <s v="Amazon Basics 1500 W Electric Kettle (Stainless Steel Body, 1.5 L)"/>
        <s v="Storite Super Speed USB 3.0 Male to Male Cable for Hard Drive Enclosures, Laptop Cooling Pad, DVD Players(60cm,Black)"/>
        <s v="Karbonn 80 cm (32 Inches) Millennium Series HD Ready LED TV KJW32NSHDF (Phantom Black) with Bezel-Less Design"/>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Wolpin 1 Lint Roller with 60 Sheets Remove Clothes Lint Dog Hair Dust (19 x 13 cm) Orange"/>
        <s v="Kitchenwell 18Pc Plastic Food Snack Bag Pouch Clip Sealer for Keeping Food Fresh for Home, Kitchen, Camping Snack Seal Sealing Bag Clips (Multi-Color) | (Pack of 18)|"/>
        <s v="Livpure Glo Star RO+UV+UF+Mineraliser - 7 L Storage Tank, 15 LPH Water Purifier for Home, Black"/>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Lapster usb 2.0 mantra cable, mantra mfs 100 data cable (black)"/>
        <s v="LACOPINE Mini Pocket Size Lint Roller (White)"/>
        <s v="MI 2-in-1 USB Type C Cable (Micro USB to Type C) 30cm for Smartphone, Headphone, Laptop (White)"/>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Boltt Gladiator 1.96&quot; Biggest Display Smart Watch with Bluetooth Calling, Voice Assistant &amp;123 Sports Modes, 8 Unique UI Interactions, SpO2, 24/7 Heart Rate Tracking"/>
        <s v="Room Heater Warmer Wall-Outlet 400 Watts Electric Handy Room Heater (Room Heaters Home for Bedroom, Reading Books, Work, bathrooms, Rooms, Offices, Home Offices,2022"/>
        <s v="Kitchen Kit Electric Kettle, 1.8L Stainless Steel Tea Kettle, Fast Boil Water Warmer with Auto Shut Off and Boil Dry Protection Tech"/>
        <s v="LONAXA Mini Travel Rechargeable Fruit Juicer - USB Electric Fruit &amp; Vegetable Juice Blender/Grinder for Home and Office Use (Multicolor)‚Ä¶"/>
        <s v="TCL 80 cm (32 inches) HD Ready Certified Android Smart LED TV 32S615 (Black)"/>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Remote Control Compatible for Amazon Fire Tv Stick Remote Control [ 3rd Gen ](Not Compatible for Fire TV Edition Smart TV) from basesailor"/>
        <s v="Noise ColorFit Pro 4 Alpha Bluetooth Calling Smart Watch with 1.78 AMOLED Display, Tru Sync, 60hz Refresh Rate, instacharge, Gesture Control, Functional 360 Digital Crown (Jet Black)"/>
        <s v="AVNISH Tap Water Purifier Filter Faucet 6 Layer Carbon Activated Dust Chlorine Remover Water Softener for Drinking Cartridge Alkaline Taps for Kitchen Sink Bathroom Wash Basin (6-Layer Filtration)"/>
        <s v="Firestick Remote"/>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Hilton Quartz Heater 400/800-Watt ISI 2 Rods Multi Mode Heater Long Lasting Quick Heating Extremely Warm (Grey)"/>
        <s v="KLAM LCD Writing Tablet Screenwriting Toys Board Smart Digital E-Note Pad 8.5 Inch Light Weight Magic Slate for Drawing Playing Noting by Kids and Adults Best Birthday Gift Girls Boys, Multicolor"/>
        <s v="Portable, Handy Compact Plug-in Portable Digital Electric Heater Fan Wall-Outlet Handy Air Warmer Blower Adjustable Timer Digital Display Heater for Home/Office/Camper (Black, 400 Watts)"/>
        <s v="Amazon Basics 2 Amp USB Wall Charger &amp; Micro USB Cable (White)"/>
        <s v="7SEVEN¬Æ Compatible for Tata Sky Remote Original Set Top¬†HD Box and Suitable for SD Tata Play setup Box Remote Control"/>
        <s v="Kitchenwell Multipurpose Portable Electronic Digital Weighing Scale Weight Machine | Weight Machine | 10 Kg"/>
        <s v="C (DEVICE) Lint Remover for Woolen Clothes, Electric Lint Remover, Best Lint Shaver for Clothes Pack of 1"/>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SKYWALL 81.28 cm (32 inches) HD Ready Smart LED TV 32SWELS-PRO (Black)"/>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7SEVEN¬Æ Bluetooth Voice Command Remote for Xiaomi Redmi Mi Smart TV with Netflix &amp; Prime Video Hot Keys XMRM-00A"/>
        <s v="IKEA Frother for Milk"/>
        <s v="7SEVEN¬Æ TCL Remote Control Smart TV RC802V Remote Compatible for TCL TV Remote Original 55EP680 40A325 49S6500 55P8S 55P8 50P8 65P8 40S6500 43S6500FS 49S6800FS 49S6800 49S6510FS(Without Voice Function/Google Assistant and Non-Bluetooth remote)"/>
        <s v="Pigeon Zest Mixer Grinder 3 Speed Control 750 Watt Powerful Copper Motor with 3 Stainless Steel Jars for Dry Grinding, Wet Grinding and Making Chutney and 3 Polycarbonate lids - Blue"/>
        <s v="LRIPL Mi Remote Control with Netflix &amp; Prime Video Button Compatible for Mi 4X LED Android Smart TV 4A Remote Control (32&quot;/43&quot;) with Voice Command (Pairing Required)"/>
        <s v="INDIAS¬Æ‚Ñ¢ Electro-Instant Water Geyser A.B.S. Body Shock Proof Can be Used in Bathroom, Kitchen, wash Area, Hotels, Hospital etc."/>
        <s v="7SEVEN¬Æ Compatible with Fire Tv Stick Remote with Voice Command Feature Suitable for Second Generation Amazon Fire Tv Stick Remote Only - Pairing Must"/>
        <s v="IONIX Tap filter Multilayer | Activated Carbon Faucet Water Filters Universal Interface Home Kitchen Faucet Tap Water Clean Purifier Filter Cartridge Five Layer Water Filter-Pack of 1"/>
        <s v="4 in 1 Handheld Electric Vegetable Cutter Set,Wireless Food Processor Electric Food Chopper for Garlic Chili Pepper Onion Ginger Celery Meat with Brush"/>
        <s v="Amazon Basics 2000/1000 Watt Room Heater with Adjustable Thermostat (ISI certified, White color, Ideal for small to medium room/area)"/>
        <s v="MR. BRAND Portable USB Juicer Electric USB Juice Maker Mixer Bottle Blender Grinder Mixer,6 Blades Rechargeable Bottle with (Multi color) (MULTI MIXER 6 BLED)"/>
        <s v="7SEVEN Compatible LG TV Remote Suitable for LG Non Magic Smart tv Remote Control (Mouse &amp; Voice Non-Support) MR20GA Prime Video and Netflix Hotkeys"/>
        <s v="SHREENOVA ID116 Plus Bluetooth Fitness Smart Watch for Men Women and Kids Activity Tracker (Black)"/>
        <s v="Eopora PTC Ceramic Fast Heating Room Heater for Bedroom, 1500/1000 Watts Room Heater for Home, Electric Heater, Electric Fan Heater for Home Office Bedroom (White)"/>
        <s v="Green Tales Heat Seal Mini Food Sealer-Impulse Machine for Sealing Plastic Bags Packaging"/>
        <s v="LOHAYA Voice Assistant Remote Compatible for Airtel Xstream Set-Top Box Remote Control with Netflix Function (Black) (Non - Voice)"/>
        <s v="!!HANEUL!!1000 Watt/2000-Watt Room Heater!! Fan Heater!!Pure White!!HN-2500!!Made in India!!Thermoset!!"/>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NGI Store 2 Pieces Pet Hair Removers for Your Laundry Catcher Lint Remover for Washing Machine Lint Remover Reusable Portable Silica Gel Clothes Washer Dryer Floating Ball"/>
        <s v="Amazon Brand - Solimo 65W Fast Charging Braided Type C to C Data Cable | Suitable For All Supported Mobile Phones (1 Meter, Black)"/>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m/>
      </sharedItems>
    </cacheField>
    <cacheField name="category" numFmtId="0">
      <sharedItems containsBlank="1" count="212">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Computers&amp;Accessories|Components|InternalSolidStateDrive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Heating,Cooling&amp;AirQuality|WaterHeaters&amp;Geysers|InstantWaterHeaters"/>
        <s v="Home&amp;Kitchen|Kitchen&amp;HomeAppliances|SmallKitchenAppliances|InductionCooktop"/>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PCGamingPeripherals|Gamepads"/>
        <s v="Computers&amp;Accessories|Accessories&amp;Peripherals|Keyboards,Mice&amp;InputDevices|Keyboards"/>
        <s v="Computers&amp;Accessories|Accessories&amp;Peripherals|Keyboards,Mice&amp;InputDevices|Keyboard&amp;MouseSet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Electronics|Mobiles&amp;Accessories|MobileAccessories|Maintenance,Upkeep&amp;Repairs|ScreenProtectors"/>
        <s v="Computers&amp;Accessories|Accessories&amp;Peripherals|LaptopAccessories|CoolingPads"/>
        <s v="Electronics|GeneralPurposeBatteries&amp;BatteryChargers|RechargeableBatteries"/>
        <s v="Computers&amp;Accessories|Components|Memory"/>
        <s v="Electronics|Cameras&amp;Photography|Accessories|Tripods&amp;Monopods|Tabletop&amp;TravelTripods"/>
        <s v="Electronics|GeneralPurposeBatteries&amp;BatteryChargers"/>
        <s v="Computers&amp;Accessories|Accessories&amp;Peripherals|LaptopAccessories|Lapdesks"/>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NetworkingDevices|NetworkAdapters|PowerLANAdapters"/>
        <s v="Computers&amp;Accessories|Accessories&amp;Peripherals|LaptopAccessories|Bags&amp;Sleeves|LaptopSleeves&amp;Slipcases"/>
        <s v="Computers&amp;Accessories|Accessories&amp;Peripherals|HardDiskBags"/>
        <s v="Electronics|Mobiles&amp;Accessories|MobileAccessories|Chargers|WallChargers"/>
        <s v="Computers&amp;Accessories|Printers,Inks&amp;Accessories|Printers"/>
        <s v="Electronics|PowerAccessories|SurgeProtectors"/>
        <s v="Electronics|Cameras&amp;Photography|Accessories|Tripods&amp;Monopods|TripodLeg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Computers&amp;Accessories|Accessories&amp;Peripherals|TabletAccessories|ScreenProtectors"/>
        <s v="Electronics|Mobiles&amp;Accessories|MobileAccessories|StylusPen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OfficeProducts|OfficeElectronics|Calculators|Scientific"/>
        <s v="Electronics|HomeTheater,TV&amp;Video|Accessories|Cables|SpeakerCables"/>
        <s v="Computers&amp;Accessories|NetworkingDevices"/>
        <s v="Computers&amp;Accessories|NetworkingDevices|DataCards&amp;Dongles"/>
        <s v="Computers&amp;Accessories|Printers,Inks&amp;Accessories|Printers|InkjetPrinter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CraftMaterials|PaintingMaterial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OfficeProducts|OfficePaperProducts|Paper|Stationery|Notebooks,WritingPads&amp;Diaries|WireboundNotebooks"/>
        <s v="OfficeProducts|OfficeElectronics|Calculators|Basic"/>
        <s v="OfficeProducts|OfficePaperProducts|Paper|Stationery|Notebooks,WritingPads&amp;Diaries|Notepads&amp;MemoBooks"/>
        <s v="Electronics|Mobiles&amp;Accessories|MobileAccessories|Mounts|Shower&amp;WallMounts"/>
        <s v="Home&amp;Kitchen|Kitchen&amp;HomeAppliances|SmallKitchenAppliances|Pop-upToasters"/>
        <s v="Computers&amp;Accessories|Accessories&amp;Peripherals|Cables&amp;Accessories|CableConnectionProtectors"/>
        <s v="Computers&amp;Accessories|Printers,Inks&amp;Accessories|Inks,Toners&amp;Cartridges|InkjetInkCartridges"/>
        <s v="Computers&amp;Accessories|Accessories&amp;Peripherals|USBHubs"/>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HomeImprovement|Electrical|CordManagement"/>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Electronics|Cameras&amp;Photography|Accessories|Film"/>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Home&amp;Kitchen|Kitchen&amp;HomeAppliances|SmallKitchenAppliances|DeepFatFryers|AirFryers"/>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Computers&amp;Accessories|Accessories&amp;Peripherals|Adapters|USBtoUSBAdapters"/>
        <s v="OfficeProducts|OfficeElectronics|Calculators|Financial&amp;Busines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Computers&amp;Accessories|Tablet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Heating,Cooling&amp;AirQuality|Parts&amp;Accessories|FanParts&amp;Accessories"/>
        <s v="Electronics|Cameras&amp;Photography|VideoCameras"/>
        <s v="Electronics|HomeAudio|Accessories|SpeakerAccessories|Mounts"/>
        <s v="Home&amp;Kitchen|Kitchen&amp;HomeAppliances|SmallKitchenAppliances|SmallApplianceParts&amp;Accessorie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Home&amp;Kitchen|Kitchen&amp;HomeAppliances|SmallKitchenAppliances|Juicer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
        <s v="Home&amp;Kitchen|Kitchen&amp;HomeAppliances|Coffee,Tea&amp;Espresso|CoffeePresses"/>
        <s v="Home&amp;Kitchen|Heating,Cooling&amp;AirQuality|RoomHeaters|HeatConvectors"/>
        <s v="Computers&amp;Accessories|Printers,Inks&amp;Accessories|Inks,Toners&amp;Cartridges|InkjetInkRefills&amp;Kits"/>
        <s v="Electronics|HomeAudio|MediaStreamingDevices|StreamingClients"/>
        <s v="Home&amp;Kitchen|Kitchen&amp;HomeAppliances|SmallKitchenAppliances|WaffleMakers&amp;Irons"/>
        <s v="Electronics|Mobiles&amp;Accessories|MobileAccessories|Mounts|HandlebarMounts"/>
        <s v="Car&amp;Motorbike|CarAccessories|InteriorAccessories|AirPurifiers&amp;Ionizer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OfficeProducts|OfficePaperProducts|Paper|Copy&amp;PrintingPaper|ColouredPaper"/>
        <s v="Home&amp;Kitchen|Kitchen&amp;HomeAppliances|SmallKitchenAppliances|RotiMakers"/>
        <s v="Computers&amp;Accessories|Components|InternalHardDrives"/>
        <s v="Computers&amp;Accessories|Laptops|TraditionalLaptops"/>
        <s v="Electronics|Mobiles&amp;Accessories|MobileAccessories|D√©cor|PhoneCharms"/>
        <s v="Electronics|HomeAudio|Speakers|TowerSpeakers"/>
        <s v="Home&amp;Kitchen|Kitchen&amp;HomeAppliances|Coffee,Tea&amp;Espresso|CoffeeGrinders|ElectricGrinders"/>
        <m/>
      </sharedItems>
    </cacheField>
    <cacheField name="Main Category" numFmtId="0">
      <sharedItems containsBlank="1"/>
    </cacheField>
    <cacheField name="Level 2 Category" numFmtId="0">
      <sharedItems containsBlank="1"/>
    </cacheField>
    <cacheField name="Level 3 Category" numFmtId="0">
      <sharedItems containsBlank="1"/>
    </cacheField>
    <cacheField name="Unique Key" numFmtId="0">
      <sharedItems containsBlank="1" longText="1"/>
    </cacheField>
    <cacheField name="Level 4 Category" numFmtId="0">
      <sharedItems containsBlank="1"/>
    </cacheField>
    <cacheField name="Discounted Price" numFmtId="165">
      <sharedItems containsString="0" containsBlank="1" containsNumber="1" minValue="39" maxValue="77990"/>
    </cacheField>
    <cacheField name="Price Range Bucket" numFmtId="165">
      <sharedItems containsBlank="1" count="4">
        <s v="₹200 - ₹500"/>
        <s v="&gt;₹500"/>
        <s v="&lt;₹200"/>
        <m/>
      </sharedItems>
    </cacheField>
    <cacheField name="Actual Price" numFmtId="165">
      <sharedItems containsString="0" containsBlank="1" containsNumber="1" minValue="39" maxValue="139900"/>
    </cacheField>
    <cacheField name="Discount Percentage" numFmtId="0">
      <sharedItems containsString="0" containsBlank="1" containsNumber="1" minValue="0" maxValue="0.94"/>
    </cacheField>
    <cacheField name="Average Discount %" numFmtId="0">
      <sharedItems containsString="0" containsBlank="1" containsNumber="1" minValue="-61" maxValue="139844.25303788419"/>
    </cacheField>
    <cacheField name="Discount Range Bucket" numFmtId="0">
      <sharedItems containsBlank="1"/>
    </cacheField>
    <cacheField name="Combined Score" numFmtId="0">
      <sharedItems containsString="0" containsBlank="1" containsNumber="1" minValue="0.99199999999999999" maxValue="430.97300000000001"/>
    </cacheField>
    <cacheField name="50% or More" numFmtId="0">
      <sharedItems containsBlank="1"/>
    </cacheField>
    <cacheField name="Potential Revenue" numFmtId="0">
      <sharedItems containsString="0" containsBlank="1" containsNumber="1" minValue="0" maxValue="3451882164"/>
    </cacheField>
    <cacheField name="rating" numFmtId="0">
      <sharedItems containsString="0" containsBlank="1" containsNumber="1" minValue="0" maxValue="5"/>
    </cacheField>
    <cacheField name="Rounded Rating Column" numFmtId="0">
      <sharedItems containsString="0" containsBlank="1" containsNumber="1" containsInteger="1" minValue="0" maxValue="5" count="6">
        <n v="4"/>
        <n v="5"/>
        <n v="3"/>
        <n v="2"/>
        <n v="0"/>
        <m/>
      </sharedItems>
    </cacheField>
    <cacheField name="rating_count" numFmtId="0">
      <sharedItems containsString="0" containsBlank="1" containsNumber="1" containsInteger="1" minValue="0" maxValue="426973"/>
    </cacheField>
    <cacheField name="Less than 1000?" numFmtId="0">
      <sharedItems containsBlank="1"/>
    </cacheField>
    <cacheField name="Weighted Rating Total" numFmtId="0">
      <sharedItems containsString="0" containsBlank="1" containsNumber="1" containsInteger="1" minValue="0" maxValue="1707892"/>
    </cacheField>
    <cacheField name="Total Potential Revenue" numFmtId="0">
      <sharedItems containsString="0" containsBlank="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0">
  <r>
    <s v="B07KSMBL2H"/>
    <s v="AmazonBasics Flexible Premium HDMI Cable (Black, 4K@60Hz, 18Gbps), 3-Foot"/>
    <x v="0"/>
    <s v="Electronics"/>
    <s v="HomeTheater,TV&amp;Video"/>
    <s v="Accessories"/>
    <s v="Electronics|HomeTheater,TV&amp;Video|Accessories|Cables|HDMICables-AmazonBasics Flexible Premium HDMI Cable (Black, 4K@60Hz, 18Gbps), 3-Foot"/>
    <s v="Cables"/>
    <n v="219"/>
    <s v="₹200 - ₹500"/>
    <n v="700"/>
    <n v="0.69"/>
    <n v="668.71428571428567"/>
    <s v="50% or More"/>
    <s v="Yes"/>
    <n v="298881100"/>
    <n v="4.4000000000000004"/>
    <n v="4"/>
    <n v="426973"/>
    <x v="0"/>
    <n v="170789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s v="Amazon Basics High-Speed HDMI Cable, 6 Feet - Supports Ethernet, 3D, 4K video,Black"/>
    <x v="0"/>
    <s v="Electronics"/>
    <s v="HomeTheater,TV&amp;Video"/>
    <s v="Accessories"/>
    <s v="Electronics|HomeTheater,TV&amp;Video|Accessories|Cables|HDMICables-Amazon Basics High-Speed HDMI Cable, 6 Feet - Supports Ethernet, 3D, 4K video,Black"/>
    <s v="Cables"/>
    <n v="309"/>
    <s v="₹200 - ₹500"/>
    <n v="475"/>
    <n v="0.35"/>
    <n v="409.9473684210526"/>
    <s v="&lt;50%"/>
    <s v="No"/>
    <n v="202812175"/>
    <n v="4.4000000000000004"/>
    <n v="4"/>
    <n v="426973"/>
    <x v="0"/>
    <n v="170789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Amazon Basics High-Speed HDMI Cable, 6 Feet (2-Pack),Black"/>
    <x v="0"/>
    <s v="Electronics"/>
    <s v="HomeTheater,TV&amp;Video"/>
    <s v="Accessories"/>
    <s v="Electronics|HomeTheater,TV&amp;Video|Accessories|Cables|HDMICables-Amazon Basics High-Speed HDMI Cable, 6 Feet (2-Pack),Black"/>
    <s v="Cables"/>
    <n v="309"/>
    <s v="₹200 - ₹500"/>
    <n v="1400"/>
    <n v="0.78"/>
    <n v="1377.9285714285713"/>
    <s v="50% or More"/>
    <s v="Yes"/>
    <n v="597762200"/>
    <n v="4.4000000000000004"/>
    <n v="4"/>
    <n v="426973"/>
    <x v="0"/>
    <n v="170789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s v="boAt Bassheads 100 in Ear Wired Earphones with Mic(Taffy Pink)"/>
    <x v="1"/>
    <s v="Electronics"/>
    <s v="Headphones,Earbuds&amp;Accessories"/>
    <s v="Headphones"/>
    <s v="Electronics|Headphones,Earbuds&amp;Accessories|Headphones|In-Ear-boAt Bassheads 100 in Ear Wired Earphones with Mic(Taffy Pink)"/>
    <s v="In-Ear"/>
    <n v="349"/>
    <s v="₹200 - ₹500"/>
    <n v="999"/>
    <n v="0.65"/>
    <n v="964.06506506506503"/>
    <s v="50% or More"/>
    <s v="Yes"/>
    <n v="363349287"/>
    <n v="4.0999999999999996"/>
    <n v="4"/>
    <n v="363713"/>
    <x v="0"/>
    <n v="1454852"/>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x v="1"/>
    <s v="Electronics"/>
    <s v="Headphones,Earbuds&amp;Accessories"/>
    <s v="Headphones"/>
    <s v="Electronics|Headphones,Earbuds&amp;Accessories|Headphones|In-Ear-boAt Bassheads 100 in Ear Wired Earphones with Mic(Furious Red)"/>
    <s v="In-Ear"/>
    <n v="379"/>
    <s v="₹200 - ₹500"/>
    <n v="999"/>
    <n v="0.62"/>
    <n v="961.06206206206207"/>
    <s v="50% or More"/>
    <s v="Yes"/>
    <n v="363349287"/>
    <n v="4.0999999999999996"/>
    <n v="4"/>
    <n v="363713"/>
    <x v="0"/>
    <n v="1454852"/>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boAt BassHeads 100 in-Ear Wired Headphones with Mic (Black)"/>
    <x v="1"/>
    <s v="Electronics"/>
    <s v="Headphones,Earbuds&amp;Accessories"/>
    <s v="Headphones"/>
    <s v="Electronics|Headphones,Earbuds&amp;Accessories|Headphones|In-Ear-boAt BassHeads 100 in-Ear Wired Headphones with Mic (Black)"/>
    <s v="In-Ear"/>
    <n v="365"/>
    <s v="₹200 - ₹500"/>
    <n v="999"/>
    <n v="0.63"/>
    <n v="962.46346346346343"/>
    <s v="50% or More"/>
    <s v="Yes"/>
    <n v="363347289"/>
    <n v="4.0999999999999996"/>
    <n v="4"/>
    <n v="363711"/>
    <x v="0"/>
    <n v="145484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s v="Redmi 9 Activ (Carbon Black, 4GB RAM, 64GB Storage) | Octa-core Helio G35 | 5000 mAh Battery"/>
    <x v="2"/>
    <s v="Electronics"/>
    <s v="Mobiles&amp;Accessories"/>
    <s v="Smartphones&amp;BasicMobiles"/>
    <s v="Electronics|Mobiles&amp;Accessories|Smartphones&amp;BasicMobiles|Smartphones-Redmi 9 Activ (Carbon Black, 4GB RAM, 64GB Storage) | Octa-core Helio G35 | 5000 mAh Battery"/>
    <s v="Smartphones"/>
    <n v="8499"/>
    <s v="&gt;₹500"/>
    <n v="10999"/>
    <n v="0.23"/>
    <n v="10921.72933903082"/>
    <s v="&lt;50%"/>
    <s v="No"/>
    <n v="3451882164"/>
    <n v="4.0999999999999996"/>
    <n v="4"/>
    <n v="313836"/>
    <x v="0"/>
    <n v="125534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
    <s v="Electronics"/>
    <s v="Mobiles&amp;Accessories"/>
    <s v="Smartphones&amp;BasicMobiles"/>
    <s v="Electronics|Mobiles&amp;Accessories|Smartphones&amp;BasicMobiles|Smartphones-Redmi 9A Sport (Coral Green, 2GB RAM, 32GB Storage) | 2GHz Octa-core Helio G25 Processor | 5000 mAh Battery"/>
    <s v="Smartphones"/>
    <n v="6499"/>
    <s v="&gt;₹500"/>
    <n v="8499"/>
    <n v="0.24"/>
    <n v="8422.5321802565013"/>
    <s v="&lt;50%"/>
    <s v="No"/>
    <n v="2667292164"/>
    <n v="4.0999999999999996"/>
    <n v="4"/>
    <n v="313836"/>
    <x v="0"/>
    <n v="125534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s v="Redmi 9A Sport (Carbon Black, 2GB RAM, 32GB Storage) | 2GHz Octa-core Helio G25 Processor | 5000 mAh Battery"/>
    <x v="2"/>
    <s v="Electronics"/>
    <s v="Mobiles&amp;Accessories"/>
    <s v="Smartphones&amp;BasicMobiles"/>
    <s v="Electronics|Mobiles&amp;Accessories|Smartphones&amp;BasicMobiles|Smartphones-Redmi 9A Sport (Carbon Black, 2GB RAM, 32GB Storage) | 2GHz Octa-core Helio G25 Processor | 5000 mAh Battery"/>
    <s v="Smartphones"/>
    <n v="6499"/>
    <s v="&gt;₹500"/>
    <n v="7999"/>
    <n v="0.19"/>
    <n v="7917.752344043005"/>
    <s v="&lt;50%"/>
    <s v="No"/>
    <n v="2510342168"/>
    <n v="4.0999999999999996"/>
    <n v="4"/>
    <n v="313832"/>
    <x v="0"/>
    <n v="1255328"/>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Redmi 9A Sport (Coral Green, 3GB RAM, 32GB Storage) | 2GHz Octa-core Helio G25 Processor | 5000 mAh Battery"/>
    <x v="2"/>
    <s v="Electronics"/>
    <s v="Mobiles&amp;Accessories"/>
    <s v="Smartphones&amp;BasicMobiles"/>
    <s v="Electronics|Mobiles&amp;Accessories|Smartphones&amp;BasicMobiles|Smartphones-Redmi 9A Sport (Coral Green, 3GB RAM, 32GB Storage) | 2GHz Octa-core Helio G25 Processor | 5000 mAh Battery"/>
    <s v="Smartphones"/>
    <n v="7499"/>
    <s v="&gt;₹500"/>
    <n v="9499"/>
    <n v="0.21"/>
    <n v="9420.0548478787241"/>
    <s v="&lt;50%"/>
    <s v="No"/>
    <n v="2981090168"/>
    <n v="4.0999999999999996"/>
    <n v="4"/>
    <n v="313832"/>
    <x v="0"/>
    <n v="1255328"/>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boAt Bassheads 225 in Ear Wired Earphones with Mic(Blue)"/>
    <x v="1"/>
    <s v="Electronics"/>
    <s v="Headphones,Earbuds&amp;Accessories"/>
    <s v="Headphones"/>
    <s v="Electronics|Headphones,Earbuds&amp;Accessories|Headphones|In-Ear-boAt Bassheads 225 in Ear Wired Earphones with Mic(Blue)"/>
    <s v="In-Ear"/>
    <n v="699"/>
    <s v="&gt;₹500"/>
    <n v="999"/>
    <n v="0.3"/>
    <n v="929.03003003003005"/>
    <s v="&lt;50%"/>
    <s v="No"/>
    <n v="272915811"/>
    <n v="4.0999999999999996"/>
    <n v="4"/>
    <n v="273189"/>
    <x v="0"/>
    <n v="1092756"/>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Pigeon Polypropylene Mini Handy and Compact Chopper with 3 Blades for Effortlessly Chopping Vegetables and Fruits for Your Kitchen (12420, Green, 400 ml)"/>
    <x v="3"/>
    <s v="Home&amp;Kitchen"/>
    <s v="Kitchen&amp;Dining"/>
    <s v="KitchenTools"/>
    <s v="Home&amp;Kitchen|Kitchen&amp;Dining|KitchenTools|ManualChoppers&amp;Chippers|Choppers-Pigeon Polypropylene Mini Handy and Compact Chopper with 3 Blades for Effortlessly Chopping Vegetables and Fruits for Your Kitchen (12420, Green, 400 ml)"/>
    <s v="ManualChoppers&amp;Chippers"/>
    <n v="199"/>
    <s v="&lt;₹200"/>
    <n v="495"/>
    <n v="0.6"/>
    <n v="454.79797979797979"/>
    <s v="50% or More"/>
    <s v="Yes"/>
    <n v="133928685"/>
    <n v="4.0999999999999996"/>
    <n v="4"/>
    <n v="270563"/>
    <x v="0"/>
    <n v="1082252"/>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SanDisk Cruzer Blade 32GB USB Flash Drive"/>
    <x v="4"/>
    <s v="Computers&amp;Accessories"/>
    <s v="ExternalDevices&amp;DataStorage"/>
    <s v="PenDrives"/>
    <s v="Computers&amp;Accessories|ExternalDevices&amp;DataStorage|PenDrives-SanDisk Cruzer Blade 32GB USB Flash Drive"/>
    <s v="N/A"/>
    <n v="289"/>
    <s v="₹200 - ₹500"/>
    <n v="650"/>
    <n v="0.56000000000000005"/>
    <n v="605.53846153846155"/>
    <s v="50% or More"/>
    <s v="Yes"/>
    <n v="164518250"/>
    <n v="4.3"/>
    <n v="4"/>
    <n v="253105"/>
    <x v="0"/>
    <n v="101242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SanDisk Extreme SD UHS I 64GB Card for 4K Video for DSLR and Mirrorless Cameras 170MB/s Read &amp; 80MB/s Write"/>
    <x v="5"/>
    <s v="Electronics"/>
    <s v="Accessories"/>
    <s v="MemoryCards"/>
    <s v="Electronics|Accessories|MemoryCards|MicroSD-SanDisk Extreme SD UHS I 64GB Card for 4K Video for DSLR and Mirrorless Cameras 170MB/s Read &amp; 80MB/s Write"/>
    <s v="MicroSD"/>
    <n v="939"/>
    <s v="&gt;₹500"/>
    <n v="1800"/>
    <n v="0.48"/>
    <n v="1747.8333333333333"/>
    <s v="&lt;50%"/>
    <s v="No"/>
    <n v="369093600"/>
    <n v="4.5"/>
    <n v="5"/>
    <n v="205052"/>
    <x v="0"/>
    <n v="102526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s v="JBL C100SI Wired In Ear Headphones with Mic, JBL Pure Bass Sound, One Button Multi-function Remote, Angled Buds for Comfort fit (Black)"/>
    <x v="1"/>
    <s v="Electronics"/>
    <s v="Headphones,Earbuds&amp;Accessories"/>
    <s v="Headphones"/>
    <s v="Electronics|Headphones,Earbuds&amp;Accessories|Headphones|In-Ear-JBL C100SI Wired In Ear Headphones with Mic, JBL Pure Bass Sound, One Button Multi-function Remote, Angled Buds for Comfort fit (Black)"/>
    <s v="In-Ear"/>
    <n v="599"/>
    <s v="&gt;₹500"/>
    <n v="999"/>
    <n v="0.4"/>
    <n v="939.04004004004003"/>
    <s v="&lt;50%"/>
    <s v="No"/>
    <n v="192397410"/>
    <n v="4.0999999999999996"/>
    <n v="4"/>
    <n v="192590"/>
    <x v="0"/>
    <n v="77036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JBL C100SI Wired In Ear Headphones with Mic, JBL Pure Bass Sound, One Button Multi-function Remote, Premium Metallic Finish, Angled Buds for Comfort fit (Red)"/>
    <x v="1"/>
    <s v="Electronics"/>
    <s v="Headphones,Earbuds&amp;Accessories"/>
    <s v="Headphones"/>
    <s v="Electronics|Headphones,Earbuds&amp;Accessories|Headphones|In-Ear-JBL C100SI Wired In Ear Headphones with Mic, JBL Pure Bass Sound, One Button Multi-function Remote, Premium Metallic Finish, Angled Buds for Comfort fit (Red)"/>
    <s v="In-Ear"/>
    <n v="599"/>
    <s v="&gt;₹500"/>
    <n v="1299"/>
    <n v="0.54"/>
    <n v="1252.8876058506544"/>
    <s v="50% or More"/>
    <s v="Yes"/>
    <n v="250173111"/>
    <n v="4.0999999999999996"/>
    <n v="4"/>
    <n v="192589"/>
    <x v="0"/>
    <n v="770356"/>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s v="SanDisk Ultra Dual 64 GB USB 3.0 OTG Pen Drive (Black)"/>
    <x v="4"/>
    <s v="Computers&amp;Accessories"/>
    <s v="ExternalDevices&amp;DataStorage"/>
    <s v="PenDrives"/>
    <s v="Computers&amp;Accessories|ExternalDevices&amp;DataStorage|PenDrives-SanDisk Ultra Dual 64 GB USB 3.0 OTG Pen Drive (Black)"/>
    <s v="N/A"/>
    <n v="579"/>
    <s v="&gt;₹500"/>
    <n v="1400"/>
    <n v="0.59"/>
    <n v="1358.6428571428571"/>
    <s v="50% or More"/>
    <s v="Yes"/>
    <n v="264745600"/>
    <n v="4.3"/>
    <n v="4"/>
    <n v="189104"/>
    <x v="0"/>
    <n v="756416"/>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s v="boAt Airdopes 121v2 in-Ear True Wireless Earbuds with Upto 14 Hours Playback, 8MM Drivers, Battery Indicators, Lightweight Earbuds &amp; Multifunction Controls (Active Black, with Mic)"/>
    <x v="1"/>
    <s v="Electronics"/>
    <s v="Headphones,Earbuds&amp;Accessories"/>
    <s v="Headphones"/>
    <s v="Electronics|Headphones,Earbuds&amp;Accessories|Headphones|In-Ear-boAt Airdopes 121v2 in-Ear True Wireless Earbuds with Upto 14 Hours Playback, 8MM Drivers, Battery Indicators, Lightweight Earbuds &amp; Multifunction Controls (Active Black, with Mic)"/>
    <s v="In-Ear"/>
    <n v="1299"/>
    <s v="&gt;₹500"/>
    <n v="2990"/>
    <n v="0.56999999999999995"/>
    <n v="2946.5551839464883"/>
    <s v="50% or More"/>
    <s v="Yes"/>
    <n v="541184020"/>
    <n v="3.8"/>
    <n v="4"/>
    <n v="180998"/>
    <x v="0"/>
    <n v="723992"/>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s v="TP-Link Nano USB WiFi Dongle 150Mbps High Gain Wireless Network Wi-Fi Adapter for PC Desktop and Laptops, Supports Windows 10/8.1/8/7/XP, Linux, Mac OS X (TL-WN722N)"/>
    <x v="6"/>
    <s v="Computers&amp;Accessories"/>
    <s v="NetworkingDevices"/>
    <s v="NetworkAdapters"/>
    <s v="Computers&amp;Accessories|NetworkingDevices|NetworkAdapters|WirelessUSBAdapters-TP-Link Nano USB WiFi Dongle 150Mbps High Gain Wireless Network Wi-Fi Adapter for PC Desktop and Laptops, Supports Windows 10/8.1/8/7/XP, Linux, Mac OS X (TL-WN722N)"/>
    <s v="WirelessUSBAdapters"/>
    <n v="749"/>
    <s v="&gt;₹500"/>
    <n v="1339"/>
    <n v="0.44"/>
    <n v="1283.0627333831217"/>
    <s v="&lt;50%"/>
    <s v="No"/>
    <n v="240607588"/>
    <n v="4.2"/>
    <n v="4"/>
    <n v="179692"/>
    <x v="0"/>
    <n v="718768"/>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TP-Link USB WiFi Adapter for PC(TL-WN725N), N150 Wireless Network Adapter for Desktop - Nano Size WiFi Dongle Compatible with Windows 11/10/7/8/8.1/XP/ Mac OS 10.9-10.15 Linux Kernel 2.6.18-4.4.3"/>
    <x v="6"/>
    <s v="Computers&amp;Accessories"/>
    <s v="NetworkingDevices"/>
    <s v="NetworkAdapters"/>
    <s v="Computers&amp;Accessories|NetworkingDevices|NetworkAdapters|WirelessUSBAdapters-TP-Link USB WiFi Adapter for PC(TL-WN725N), N150 Wireless Network Adapter for Desktop - Nano Size WiFi Dongle Compatible with Windows 11/10/7/8/8.1/XP/ Mac OS 10.9-10.15 Linux Kernel 2.6.18-4.4.3"/>
    <s v="WirelessUSBAdapters"/>
    <n v="499"/>
    <s v="₹200 - ₹500"/>
    <n v="999"/>
    <n v="0.5"/>
    <n v="949.05005005005"/>
    <s v="50% or More"/>
    <s v="Yes"/>
    <n v="179511309"/>
    <n v="4.2"/>
    <n v="4"/>
    <n v="179691"/>
    <x v="0"/>
    <n v="718764"/>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TP-LINK WiFi Dongle 300 Mbps Mini Wireless Network USB Wi-Fi Adapter for PC Desktop Laptop(Supports Windows 11/10/8.1/8/7/XP, Mac OS 10.9-10.15 and Linux, WPS, Soft AP Mode, USB 2.0) (TL-WN823N),Black"/>
    <x v="6"/>
    <s v="Computers&amp;Accessories"/>
    <s v="NetworkingDevices"/>
    <s v="NetworkAdapters"/>
    <s v="Computers&amp;Accessories|NetworkingDevices|NetworkAdapters|WirelessUSBAdapters-TP-LINK WiFi Dongle 300 Mbps Mini Wireless Network USB Wi-Fi Adapter for PC Desktop Laptop(Supports Windows 11/10/8.1/8/7/XP, Mac OS 10.9-10.15 and Linux, WPS, Soft AP Mode, USB 2.0) (TL-WN823N),Black"/>
    <s v="WirelessUSBAdapters"/>
    <n v="649"/>
    <s v="&gt;₹500"/>
    <n v="1399"/>
    <n v="0.54"/>
    <n v="1352.6097212294496"/>
    <s v="50% or More"/>
    <s v="Yes"/>
    <n v="251387709"/>
    <n v="4.2"/>
    <n v="4"/>
    <n v="179691"/>
    <x v="0"/>
    <n v="718764"/>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s v="MI Power Bank 3i 20000mAh Lithium Polymer 18W Fast Power Delivery Charging | Input- Type C | Micro USB| Triple Output | Sandstone Black"/>
    <x v="7"/>
    <s v="Electronics"/>
    <s v="Mobiles&amp;Accessories"/>
    <s v="MobileAccessories"/>
    <s v="Electronics|Mobiles&amp;Accessories|MobileAccessories|Chargers|PowerBanks-MI Power Bank 3i 20000mAh Lithium Polymer 18W Fast Power Delivery Charging | Input- Type C | Micro USB| Triple Output | Sandstone Black"/>
    <s v="Chargers"/>
    <n v="2049"/>
    <s v="&gt;₹500"/>
    <n v="2199"/>
    <n v="7.0000000000000007E-2"/>
    <n v="2105.8212824010916"/>
    <s v="&lt;50%"/>
    <s v="No"/>
    <n v="393427488"/>
    <n v="4.3"/>
    <n v="4"/>
    <n v="178912"/>
    <x v="0"/>
    <n v="715648"/>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s v="Mi 10000mAH Li-Polymer, Micro-USB and Type C Input Port, Power Bank 3i with 18W Fast Charging (Midnight Black)"/>
    <x v="7"/>
    <s v="Electronics"/>
    <s v="Mobiles&amp;Accessories"/>
    <s v="MobileAccessories"/>
    <s v="Electronics|Mobiles&amp;Accessories|MobileAccessories|Chargers|PowerBanks-Mi 10000mAH Li-Polymer, Micro-USB and Type C Input Port, Power Bank 3i with 18W Fast Charging (Midnight Black)"/>
    <s v="Chargers"/>
    <n v="1149"/>
    <s v="&gt;₹500"/>
    <n v="2199"/>
    <n v="0.48"/>
    <n v="2146.7489768076398"/>
    <s v="&lt;50%"/>
    <s v="No"/>
    <n v="393427488"/>
    <n v="4.3"/>
    <n v="4"/>
    <n v="178912"/>
    <x v="0"/>
    <n v="715648"/>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MI 10000mAh 3i Lithium Polymer Power Bank Dual Input(Micro-USB and Type C) and Output Ports 18W Fast Charging (Metallic Blue)"/>
    <x v="7"/>
    <s v="Electronics"/>
    <s v="Mobiles&amp;Accessories"/>
    <s v="MobileAccessories"/>
    <s v="Electronics|Mobiles&amp;Accessories|MobileAccessories|Chargers|PowerBanks-MI 10000mAh 3i Lithium Polymer Power Bank Dual Input(Micro-USB and Type C) and Output Ports 18W Fast Charging (Metallic Blue)"/>
    <s v="Chargers"/>
    <n v="1149"/>
    <s v="&gt;₹500"/>
    <n v="2199"/>
    <n v="0.48"/>
    <n v="2146.7489768076398"/>
    <s v="&lt;50%"/>
    <s v="No"/>
    <n v="393427488"/>
    <n v="4.3"/>
    <n v="4"/>
    <n v="178912"/>
    <x v="0"/>
    <n v="715648"/>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s v="Amazon Basics USB A to Lightning MFi Certified Charging Cable (White, 1.2 meter)"/>
    <x v="8"/>
    <s v="Computers&amp;Accessories"/>
    <s v="Accessories&amp;Peripherals"/>
    <s v="Cables&amp;Accessories"/>
    <s v="Computers&amp;Accessories|Accessories&amp;Peripherals|Cables&amp;Accessories|Cables|USBCables-Amazon Basics USB A to Lightning MFi Certified Charging Cable (White, 1.2 meter)"/>
    <s v="Cables"/>
    <n v="709"/>
    <s v="&gt;₹500"/>
    <n v="1999"/>
    <n v="0.65"/>
    <n v="1963.5322661330665"/>
    <s v="50% or More"/>
    <s v="Yes"/>
    <n v="357455183"/>
    <n v="4.0999999999999996"/>
    <n v="4"/>
    <n v="178817"/>
    <x v="0"/>
    <n v="715268"/>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s v="boAt Bassheads 242 in Ear Wired Earphones with Mic(Active Black)"/>
    <x v="1"/>
    <s v="Electronics"/>
    <s v="Headphones,Earbuds&amp;Accessories"/>
    <s v="Headphones"/>
    <s v="Electronics|Headphones,Earbuds&amp;Accessories|Headphones|In-Ear-boAt Bassheads 242 in Ear Wired Earphones with Mic(Active Black)"/>
    <s v="In-Ear"/>
    <n v="599"/>
    <s v="&gt;₹500"/>
    <n v="1490"/>
    <n v="0.6"/>
    <n v="1449.7986577181209"/>
    <s v="50% or More"/>
    <s v="Yes"/>
    <n v="240901710"/>
    <n v="4.0999999999999996"/>
    <n v="4"/>
    <n v="161679"/>
    <x v="0"/>
    <n v="646716"/>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boAt Bassheads 242 in Ear Wired Earphones with Mic(Blue)"/>
    <x v="1"/>
    <s v="Electronics"/>
    <s v="Headphones,Earbuds&amp;Accessories"/>
    <s v="Headphones"/>
    <s v="Electronics|Headphones,Earbuds&amp;Accessories|Headphones|In-Ear-boAt Bassheads 242 in Ear Wired Earphones with Mic(Blue)"/>
    <s v="In-Ear"/>
    <n v="455"/>
    <s v="₹200 - ₹500"/>
    <n v="1490"/>
    <n v="0.69"/>
    <n v="1459.4630872483222"/>
    <s v="50% or More"/>
    <s v="Yes"/>
    <n v="240898730"/>
    <n v="4.0999999999999996"/>
    <n v="4"/>
    <n v="161677"/>
    <x v="0"/>
    <n v="646708"/>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TP-Link TL-WA850RE Single_Band 300Mbps RJ45 Wireless Range Extender, Broadband/Wi-Fi Extender, Wi-Fi Booster/Hotspot with 1 Ethernet Port, Plug and Play, Built-in Access Point Mode, White"/>
    <x v="9"/>
    <s v="Computers&amp;Accessories"/>
    <s v="NetworkingDevices"/>
    <s v="Repeaters&amp;Extenders"/>
    <s v="Computers&amp;Accessories|NetworkingDevices|Repeaters&amp;Extenders-TP-Link TL-WA850RE Single_Band 300Mbps RJ45 Wireless Range Extender, Broadband/Wi-Fi Extender, Wi-Fi Booster/Hotspot with 1 Ethernet Port, Plug and Play, Built-in Access Point Mode, White"/>
    <s v="N/A"/>
    <n v="1469"/>
    <s v="&gt;₹500"/>
    <n v="2499"/>
    <n v="0.41"/>
    <n v="2440.2164865946379"/>
    <s v="&lt;50%"/>
    <s v="No"/>
    <n v="391438362"/>
    <n v="4.2"/>
    <n v="4"/>
    <n v="156638"/>
    <x v="0"/>
    <n v="626552"/>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s v="boAt Rockerz 255 Pro+ in-Ear Bluetooth Neckband with Upto 40 Hours Playback, ASAP  Charge, IPX7, Dual Pairing, BT v5.0, with Mic (Active Black)"/>
    <x v="1"/>
    <s v="Electronics"/>
    <s v="Headphones,Earbuds&amp;Accessories"/>
    <s v="Headphones"/>
    <s v="Electronics|Headphones,Earbuds&amp;Accessories|Headphones|In-Ear-boAt Rockerz 255 Pro+ in-Ear Bluetooth Neckband with Upto 40 Hours Playback, ASAP  Charge, IPX7, Dual Pairing, BT v5.0, with Mic (Active Black)"/>
    <s v="In-Ear"/>
    <n v="1399"/>
    <s v="&gt;₹500"/>
    <n v="3990"/>
    <n v="0.65"/>
    <n v="3954.937343358396"/>
    <s v="50% or More"/>
    <s v="Yes"/>
    <n v="565945590"/>
    <n v="4.0999999999999996"/>
    <n v="4"/>
    <n v="141841"/>
    <x v="0"/>
    <n v="567364"/>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s v="Samsung EVO Plus 128GB microSDXC UHS-I U3 130MB/s Full HD &amp; 4K UHD Memory Card with Adapter (MB-MC128KA), Blue"/>
    <x v="5"/>
    <s v="Electronics"/>
    <s v="Accessories"/>
    <s v="MemoryCards"/>
    <s v="Electronics|Accessories|MemoryCards|MicroSD-Samsung EVO Plus 128GB microSDXC UHS-I U3 130MB/s Full HD &amp; 4K UHD Memory Card with Adapter (MB-MC128KA), Blue"/>
    <s v="MicroSD"/>
    <n v="1149"/>
    <s v="&gt;₹500"/>
    <n v="3999"/>
    <n v="0.71"/>
    <n v="3970.2678169542387"/>
    <s v="50% or More"/>
    <s v="Yes"/>
    <n v="560003964"/>
    <n v="4.3"/>
    <n v="4"/>
    <n v="140036"/>
    <x v="0"/>
    <n v="560144"/>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Samsung EVO Plus 64GB microSDXC UHS-I U1 130MB/s Full HD &amp; 4K UHD Memory Card with Adapter (MB-MC64KA), Blue"/>
    <x v="5"/>
    <s v="Electronics"/>
    <s v="Accessories"/>
    <s v="MemoryCards"/>
    <s v="Electronics|Accessories|MemoryCards|MicroSD-Samsung EVO Plus 64GB microSDXC UHS-I U1 130MB/s Full HD &amp; 4K UHD Memory Card with Adapter (MB-MC64KA), Blue"/>
    <s v="MicroSD"/>
    <n v="599"/>
    <s v="&gt;₹500"/>
    <n v="1899"/>
    <n v="0.68"/>
    <n v="1867.4570826750921"/>
    <s v="50% or More"/>
    <s v="Yes"/>
    <n v="265928364"/>
    <n v="4.3"/>
    <n v="4"/>
    <n v="140036"/>
    <x v="0"/>
    <n v="560144"/>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s v="boAt Airdopes 141 Bluetooth Truly Wireless in Ear Earbuds with mic, 42H Playtime, Beast Mode(Low Latency Upto 80ms) for Gaming, ENx Tech, ASAP Charge, IWP, IPX4 Water Resistance (Bold Black)"/>
    <x v="1"/>
    <s v="Electronics"/>
    <s v="Headphones,Earbuds&amp;Accessories"/>
    <s v="Headphones"/>
    <s v="Electronics|Headphones,Earbuds&amp;Accessories|Headphones|In-Ear-boAt Airdopes 141 Bluetooth Truly Wireless in Ear Earbuds with mic, 42H Playtime, Beast Mode(Low Latency Upto 80ms) for Gaming, ENx Tech, ASAP Charge, IWP, IPX4 Water Resistance (Bold Black)"/>
    <s v="In-Ear"/>
    <n v="1499"/>
    <s v="&gt;₹500"/>
    <n v="4490"/>
    <n v="0.67"/>
    <n v="4456.6146993318489"/>
    <s v="50% or More"/>
    <s v="Yes"/>
    <n v="614923460"/>
    <n v="3.9"/>
    <n v="4"/>
    <n v="136954"/>
    <x v="0"/>
    <n v="547816"/>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s v="Nokia 105 Single SIM, Keypad Mobile Phone with Wireless FM Radio | Charcoal"/>
    <x v="10"/>
    <s v="Electronics"/>
    <s v="Mobiles&amp;Accessories"/>
    <s v="Smartphones&amp;BasicMobiles"/>
    <s v="Electronics|Mobiles&amp;Accessories|Smartphones&amp;BasicMobiles|BasicMobiles-Nokia 105 Single SIM, Keypad Mobile Phone with Wireless FM Radio | Charcoal"/>
    <s v="BasicMobiles"/>
    <n v="1299"/>
    <s v="&gt;₹500"/>
    <n v="1599"/>
    <n v="0.19"/>
    <n v="1517.7617260787993"/>
    <s v="&lt;50%"/>
    <s v="No"/>
    <n v="205169289"/>
    <n v="4"/>
    <n v="4"/>
    <n v="128311"/>
    <x v="0"/>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x v="10"/>
    <s v="Electronics"/>
    <s v="Mobiles&amp;Accessories"/>
    <s v="Smartphones&amp;BasicMobiles"/>
    <s v="Electronics|Mobiles&amp;Accessories|Smartphones&amp;BasicMobiles|BasicMobiles-Nokia 105 Single SIM, Keypad Mobile Phone with Wireless FM Radio | Blue"/>
    <s v="BasicMobiles"/>
    <n v="1299"/>
    <s v="&gt;₹500"/>
    <n v="1599"/>
    <n v="0.19"/>
    <n v="1517.7617260787993"/>
    <s v="&lt;50%"/>
    <s v="No"/>
    <n v="205169289"/>
    <n v="4"/>
    <n v="4"/>
    <n v="128311"/>
    <x v="0"/>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x v="10"/>
    <s v="Electronics"/>
    <s v="Mobiles&amp;Accessories"/>
    <s v="Smartphones&amp;BasicMobiles"/>
    <s v="Electronics|Mobiles&amp;Accessories|Smartphones&amp;BasicMobiles|BasicMobiles-Nokia 105 Plus Single SIM, Keypad Mobile Phone with Wireless FM Radio, Memory Card Slot and MP3 Player | Red"/>
    <s v="BasicMobiles"/>
    <n v="1324"/>
    <s v="&gt;₹500"/>
    <n v="1699"/>
    <n v="0.22"/>
    <n v="1621.0718069452619"/>
    <s v="&lt;50%"/>
    <s v="No"/>
    <n v="218000389"/>
    <n v="4"/>
    <n v="4"/>
    <n v="128311"/>
    <x v="0"/>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x v="10"/>
    <s v="Electronics"/>
    <s v="Mobiles&amp;Accessories"/>
    <s v="Smartphones&amp;BasicMobiles"/>
    <s v="Electronics|Mobiles&amp;Accessories|Smartphones&amp;BasicMobiles|BasicMobiles-Nokia 105 Plus Single SIM, Keypad Mobile Phone with Wireless FM Radio, Memory Card Slot and MP3 Player | Charcoal"/>
    <s v="BasicMobiles"/>
    <n v="1324"/>
    <s v="&gt;₹500"/>
    <n v="1699"/>
    <n v="0.22"/>
    <n v="1621.0718069452619"/>
    <s v="&lt;50%"/>
    <s v="No"/>
    <n v="218000389"/>
    <n v="4"/>
    <n v="4"/>
    <n v="128311"/>
    <x v="0"/>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s v="Pigeon by Stovekraft Amaze Plus Electric Kettle (14289) with Stainless Steel Body, 1.5 litre, used for boiling Water, making tea and coffee, instant noodles, soup etc. 1500 Watt (Silver)"/>
    <x v="11"/>
    <s v="Home&amp;Kitchen"/>
    <s v="Kitchen&amp;HomeAppliances"/>
    <s v="SmallKitchenAppliances"/>
    <s v="Home&amp;Kitchen|Kitchen&amp;HomeAppliances|SmallKitchenAppliances|Kettles&amp;HotWaterDispensers|ElectricKettles-Pigeon by Stovekraft Amaze Plus Electric Kettle (14289) with Stainless Steel Body, 1.5 litre, used for boiling Water, making tea and coffee, instant noodles, soup etc. 1500 Watt (Silver)"/>
    <s v="Kettles&amp;HotWaterDispensers"/>
    <n v="649"/>
    <s v="&gt;₹500"/>
    <n v="1245"/>
    <n v="0.48"/>
    <n v="1192.871485943775"/>
    <s v="&lt;50%"/>
    <s v="No"/>
    <n v="153589425"/>
    <n v="3.9"/>
    <n v="4"/>
    <n v="123365"/>
    <x v="0"/>
    <n v="49346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s v="TP-link N300 WiFi Wireless Router TL-WR845N | 300Mbps Wi-Fi Speed | Three 5dBi high gain Antennas | IPv6 Compatible | AP/RE/WISP Mode | Parental Control | Guest Network"/>
    <x v="12"/>
    <s v="Computers&amp;Accessories"/>
    <s v="NetworkingDevices"/>
    <s v="Routers"/>
    <s v="Computers&amp;Accessories|NetworkingDevices|Routers-TP-link N300 WiFi Wireless Router TL-WR845N | 300Mbps Wi-Fi Speed | Three 5dBi high gain Antennas | IPv6 Compatible | AP/RE/WISP Mode | Parental Control | Guest Network"/>
    <s v="N/A"/>
    <n v="1149"/>
    <s v="&gt;₹500"/>
    <n v="1699"/>
    <n v="0.32"/>
    <n v="1631.3719835197176"/>
    <s v="&lt;50%"/>
    <s v="No"/>
    <n v="208090122"/>
    <n v="4.2"/>
    <n v="4"/>
    <n v="122478"/>
    <x v="0"/>
    <n v="48991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s v="Xiaomi Mi Wired in Ear Earphones with Mic Basic with Ultra Deep Bass &amp; Aluminum Alloy Sound Chamber (Black)"/>
    <x v="1"/>
    <s v="Electronics"/>
    <s v="Headphones,Earbuds&amp;Accessories"/>
    <s v="Headphones"/>
    <s v="Electronics|Headphones,Earbuds&amp;Accessories|Headphones|In-Ear-Xiaomi Mi Wired in Ear Earphones with Mic Basic with Ultra Deep Bass &amp; Aluminum Alloy Sound Chamber (Black)"/>
    <s v="In-Ear"/>
    <n v="429"/>
    <s v="₹200 - ₹500"/>
    <n v="599"/>
    <n v="0.28000000000000003"/>
    <n v="527.38063439065104"/>
    <s v="&lt;50%"/>
    <s v="No"/>
    <n v="71560134"/>
    <n v="4.0999999999999996"/>
    <n v="4"/>
    <n v="119466"/>
    <x v="0"/>
    <n v="477864"/>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s v="boAt Rockerz 330 in-Ear Bluetooth Neckband with Upto 30 Hours Playtime, ASAP  Charge, Signature Sound, Dual Pairing &amp; IPX5 with Mic (Active Black)"/>
    <x v="1"/>
    <s v="Electronics"/>
    <s v="Headphones,Earbuds&amp;Accessories"/>
    <s v="Headphones"/>
    <s v="Electronics|Headphones,Earbuds&amp;Accessories|Headphones|In-Ear-boAt Rockerz 330 in-Ear Bluetooth Neckband with Upto 30 Hours Playtime, ASAP  Charge, Signature Sound, Dual Pairing &amp; IPX5 with Mic (Active Black)"/>
    <s v="In-Ear"/>
    <n v="1499"/>
    <s v="&gt;₹500"/>
    <n v="3990"/>
    <n v="0.62"/>
    <n v="3952.4310776942357"/>
    <s v="50% or More"/>
    <s v="Yes"/>
    <n v="438357360"/>
    <n v="4.0999999999999996"/>
    <n v="4"/>
    <n v="109864"/>
    <x v="0"/>
    <n v="439456"/>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s v="AmazonBasics USB 2.0 Cable - A-Male to B-Male - for Personal Computer, Printer- 6 Feet (1.8 Meters), Black"/>
    <x v="8"/>
    <s v="Computers&amp;Accessories"/>
    <s v="Accessories&amp;Peripherals"/>
    <s v="Cables&amp;Accessories"/>
    <s v="Computers&amp;Accessories|Accessories&amp;Peripherals|Cables&amp;Accessories|Cables|USBCables-AmazonBasics USB 2.0 Cable - A-Male to B-Male - for Personal Computer, Printer- 6 Feet (1.8 Meters), Black"/>
    <s v="Cables"/>
    <n v="209"/>
    <s v="₹200 - ₹500"/>
    <n v="695"/>
    <n v="0.7"/>
    <n v="664.92805755395682"/>
    <s v="50% or More"/>
    <s v="Yes"/>
    <n v="74842465"/>
    <n v="4.5"/>
    <n v="5"/>
    <n v="107687"/>
    <x v="0"/>
    <n v="53843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s v="boAt Rockerz 450 Bluetooth On Ear Headphones with Mic, Upto 15 Hours Playback, 40MM Drivers, Padded Ear Cushions, Integrated Controls and Dual Modes(Luscious Black)"/>
    <x v="13"/>
    <s v="Electronics"/>
    <s v="Headphones,Earbuds&amp;Accessories"/>
    <s v="Headphones"/>
    <s v="Electronics|Headphones,Earbuds&amp;Accessories|Headphones|On-Ear-boAt Rockerz 450 Bluetooth On Ear Headphones with Mic, Upto 15 Hours Playback, 40MM Drivers, Padded Ear Cushions, Integrated Controls and Dual Modes(Luscious Black)"/>
    <s v="On-Ear"/>
    <n v="1220"/>
    <s v="&gt;₹500"/>
    <n v="3990"/>
    <n v="0.69"/>
    <n v="3959.4235588972433"/>
    <s v="50% or More"/>
    <s v="Yes"/>
    <n v="427532490"/>
    <n v="4.0999999999999996"/>
    <n v="4"/>
    <n v="107151"/>
    <x v="0"/>
    <n v="428604"/>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s v="Boult Audio Probass Curve Bluetooth Wireless in Ear Earphones with Mic with Ipx5 Water Resistant, 12H Battery Life &amp; Extra Bass (Black)"/>
    <x v="1"/>
    <s v="Electronics"/>
    <s v="Headphones,Earbuds&amp;Accessories"/>
    <s v="Headphones"/>
    <s v="Electronics|Headphones,Earbuds&amp;Accessories|Headphones|In-Ear-Boult Audio Probass Curve Bluetooth Wireless in Ear Earphones with Mic with Ipx5 Water Resistant, 12H Battery Life &amp; Extra Bass (Black)"/>
    <s v="In-Ear"/>
    <n v="899"/>
    <s v="&gt;₹500"/>
    <n v="4499"/>
    <n v="0.8"/>
    <n v="4479.0177817292733"/>
    <s v="50% or More"/>
    <s v="Yes"/>
    <n v="463630948"/>
    <n v="3.8"/>
    <n v="4"/>
    <n v="103052"/>
    <x v="0"/>
    <n v="412208"/>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s v="Sennheiser CX 80S in-Ear Wired Headphones with in-line One-Button Smart Remote with Microphone Black"/>
    <x v="1"/>
    <s v="Electronics"/>
    <s v="Headphones,Earbuds&amp;Accessories"/>
    <s v="Headphones"/>
    <s v="Electronics|Headphones,Earbuds&amp;Accessories|Headphones|In-Ear-Sennheiser CX 80S in-Ear Wired Headphones with in-line One-Button Smart Remote with Microphone Black"/>
    <s v="In-Ear"/>
    <n v="1490"/>
    <s v="&gt;₹500"/>
    <n v="1990"/>
    <n v="0.25"/>
    <n v="1915.1256281407036"/>
    <s v="&lt;50%"/>
    <s v="No"/>
    <n v="195517500"/>
    <n v="4.0999999999999996"/>
    <n v="4"/>
    <n v="98250"/>
    <x v="0"/>
    <n v="39300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x v="13"/>
    <s v="Electronics"/>
    <s v="Headphones,Earbuds&amp;Accessories"/>
    <s v="Headphones"/>
    <s v="Electronics|Headphones,Earbuds&amp;Accessories|Headphones|On-Ear-boAt Rockerz 400 Bluetooth On Ear Headphones With Mic With Upto 8 Hours Playback &amp; Soft Padded Ear Cushions(Grey/Green)"/>
    <s v="On-Ear"/>
    <n v="1399"/>
    <s v="&gt;₹500"/>
    <n v="2990"/>
    <n v="0.53"/>
    <n v="2943.2107023411372"/>
    <s v="50% or More"/>
    <s v="Yes"/>
    <n v="290553250"/>
    <n v="4.0999999999999996"/>
    <n v="4"/>
    <n v="97175"/>
    <x v="0"/>
    <n v="38870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s v="TP-Link USB Bluetooth Adapter for PC, 5.0 Bluetooth Dongle Receiver (UB500) Supports Windows 11/10/8.1/7 for Desktop, Laptop, Mouse, Keyboard, Printers, Headsets, Speakers, PS4/ Xbox Controllers"/>
    <x v="14"/>
    <s v="Computers&amp;Accessories"/>
    <s v="NetworkingDevices"/>
    <s v="NetworkAdapters"/>
    <s v="Computers&amp;Accessories|NetworkingDevices|NetworkAdapters|BluetoothAdapters-TP-Link USB Bluetooth Adapter for PC, 5.0 Bluetooth Dongle Receiver (UB500) Supports Windows 11/10/8.1/7 for Desktop, Laptop, Mouse, Keyboard, Printers, Headsets, Speakers, PS4/ Xbox Controllers"/>
    <s v="BluetoothAdapters"/>
    <n v="599"/>
    <s v="&gt;₹500"/>
    <n v="899"/>
    <n v="0.33"/>
    <n v="832.37041156840928"/>
    <s v="&lt;50%"/>
    <s v="No"/>
    <n v="85509284"/>
    <n v="4.3"/>
    <n v="4"/>
    <n v="95116"/>
    <x v="0"/>
    <n v="380464"/>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s v="boAt Deuce USB 300 2 in 1 Type-C &amp; Micro USB Stress Resistant, Tangle-Free, Sturdy Cable with 3A Fast Charging &amp; 480mbps Data Transmission, 10000+ Bends Lifespan and Extended 1.5m Length(Martian Red)"/>
    <x v="8"/>
    <s v="Computers&amp;Accessories"/>
    <s v="Accessories&amp;Peripherals"/>
    <s v="Cables&amp;Accessories"/>
    <s v="Computers&amp;Accessories|Accessories&amp;Peripherals|Cables&amp;Accessories|Cables|USBCables-boAt Deuce USB 300 2 in 1 Type-C &amp; Micro USB Stress Resistant, Tangle-Free, Sturdy Cable with 3A Fast Charging &amp; 480mbps Data Transmission, 10000+ Bends Lifespan and Extended 1.5m Length(Martian Red)"/>
    <s v="Cables"/>
    <n v="329"/>
    <s v="₹200 - ₹500"/>
    <n v="699"/>
    <n v="0.53"/>
    <n v="651.93276108726752"/>
    <s v="50% or More"/>
    <s v="Yes"/>
    <n v="65959737"/>
    <n v="4.2"/>
    <n v="4"/>
    <n v="94363"/>
    <x v="0"/>
    <n v="37745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s v="boAt Rugged v3 Extra Tough Unbreakable Braided Micro USB Cable 1.5 Meter (Black)"/>
    <x v="8"/>
    <s v="Computers&amp;Accessories"/>
    <s v="Accessories&amp;Peripherals"/>
    <s v="Cables&amp;Accessories"/>
    <s v="Computers&amp;Accessories|Accessories&amp;Peripherals|Cables&amp;Accessories|Cables|USBCables-boAt Rugged v3 Extra Tough Unbreakable Braided Micro USB Cable 1.5 Meter (Black)"/>
    <s v="Cables"/>
    <n v="299"/>
    <s v="₹200 - ₹500"/>
    <n v="799"/>
    <n v="0.63"/>
    <n v="761.5782227784731"/>
    <s v="50% or More"/>
    <s v="Yes"/>
    <n v="75396037"/>
    <n v="4.2"/>
    <n v="4"/>
    <n v="94363"/>
    <x v="0"/>
    <n v="37745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s v="boAt Deuce USB 300 2 in 1 Type-C &amp; Micro USB Stress Resistant, Sturdy Cable with 3A Fast Charging &amp; 480mbps Data Transmission, 10000+ Bends Lifespan and Extended 1.5m Length(Mercurial Black)"/>
    <x v="8"/>
    <s v="Computers&amp;Accessories"/>
    <s v="Accessories&amp;Peripherals"/>
    <s v="Cables&amp;Accessories"/>
    <s v="Computers&amp;Accessories|Accessories&amp;Peripherals|Cables&amp;Accessories|Cables|USBCables-boAt Deuce USB 300 2 in 1 Type-C &amp; Micro USB Stress Resistant, Sturdy Cable with 3A Fast Charging &amp; 480mbps Data Transmission, 10000+ Bends Lifespan and Extended 1.5m Length(Mercurial Black)"/>
    <s v="Cables"/>
    <n v="299"/>
    <s v="₹200 - ₹500"/>
    <n v="699"/>
    <n v="0.56999999999999995"/>
    <n v="656.2246065808298"/>
    <s v="50% or More"/>
    <s v="Yes"/>
    <n v="65959737"/>
    <n v="4.2"/>
    <n v="4"/>
    <n v="94363"/>
    <x v="0"/>
    <n v="37745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s v="boAt Rugged V3 Braided Micro USB Cable (Pearl White)"/>
    <x v="8"/>
    <s v="Computers&amp;Accessories"/>
    <s v="Accessories&amp;Peripherals"/>
    <s v="Cables&amp;Accessories"/>
    <s v="Computers&amp;Accessories|Accessories&amp;Peripherals|Cables&amp;Accessories|Cables|USBCables-boAt Rugged V3 Braided Micro USB Cable (Pearl White)"/>
    <s v="Cables"/>
    <n v="299"/>
    <s v="₹200 - ₹500"/>
    <n v="799"/>
    <n v="0.63"/>
    <n v="761.5782227784731"/>
    <s v="50% or More"/>
    <s v="Yes"/>
    <n v="75396037"/>
    <n v="4.2"/>
    <n v="4"/>
    <n v="94363"/>
    <x v="0"/>
    <n v="37745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s v="TP-Link Tapo 360¬∞ 2MP 1080p Full HD Pan/Tilt Home Security Wi-Fi Smart Camera| Alexa Enabled| 2-Way Audio| Night Vision| Motion Detection| Sound and Light Alarm| Indoor CCTV (Tapo C200) White"/>
    <x v="15"/>
    <s v="Electronics"/>
    <s v="Cameras&amp;Photography"/>
    <s v="SecurityCameras"/>
    <s v="Electronics|Cameras&amp;Photography|SecurityCameras|DomeCameras-TP-Link Tapo 360¬∞ 2MP 1080p Full HD Pan/Tilt Home Security Wi-Fi Smart Camera| Alexa Enabled| 2-Way Audio| Night Vision| Motion Detection| Sound and Light Alarm| Indoor CCTV (Tapo C200) White"/>
    <s v="DomeCameras"/>
    <n v="2499"/>
    <s v="&gt;₹500"/>
    <n v="3299"/>
    <n v="0.24"/>
    <n v="3223.2497726583815"/>
    <s v="&lt;50%"/>
    <s v="No"/>
    <n v="307176488"/>
    <n v="4.2"/>
    <n v="4"/>
    <n v="93112"/>
    <x v="0"/>
    <n v="37244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s v="JBL C50HI, Wired in Ear Headphones with Mic, One Button Multi-Function Remote, Lightweight &amp; Comfortable fit (Black)"/>
    <x v="1"/>
    <s v="Electronics"/>
    <s v="Headphones,Earbuds&amp;Accessories"/>
    <s v="Headphones"/>
    <s v="Electronics|Headphones,Earbuds&amp;Accessories|Headphones|In-Ear-JBL C50HI, Wired in Ear Headphones with Mic, One Button Multi-Function Remote, Lightweight &amp; Comfortable fit (Black)"/>
    <s v="In-Ear"/>
    <n v="499"/>
    <s v="₹200 - ₹500"/>
    <n v="999"/>
    <n v="0.5"/>
    <n v="949.05005005005"/>
    <s v="50% or More"/>
    <s v="Yes"/>
    <n v="92902005"/>
    <n v="3.9"/>
    <n v="4"/>
    <n v="92995"/>
    <x v="0"/>
    <n v="37198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s v="Crucial BX500 240GB 3D NAND SATA 6.35 cm (2.5-inch) SSD (CT240BX500SSD1)"/>
    <x v="16"/>
    <s v="Computers&amp;Accessories"/>
    <s v="Components"/>
    <s v="InternalSolidStateDrives"/>
    <s v="Computers&amp;Accessories|Components|InternalSolidStateDrives-Crucial BX500 240GB 3D NAND SATA 6.35 cm (2.5-inch) SSD (CT240BX500SSD1)"/>
    <s v="N/A"/>
    <n v="1815"/>
    <s v="&gt;₹500"/>
    <n v="3100"/>
    <n v="0.41"/>
    <n v="3041.4516129032259"/>
    <s v="&lt;50%"/>
    <s v="No"/>
    <n v="288067500"/>
    <n v="4.5"/>
    <n v="5"/>
    <n v="92925"/>
    <x v="0"/>
    <n v="4646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232M876"/>
    <s v="Amazonbasics Micro Usb Fast Charging Cable For Android Smartphone,Personal Computer,Printer With Gold Plated Connectors (6 Feet, Black)"/>
    <x v="8"/>
    <s v="Computers&amp;Accessories"/>
    <s v="Accessories&amp;Peripherals"/>
    <s v="Cables&amp;Accessories"/>
    <s v="Computers&amp;Accessories|Accessories&amp;Peripherals|Cables&amp;Accessories|Cables|USBCables-Amazonbasics Micro Usb Fast Charging Cable For Android Smartphone,Personal Computer,Printer With Gold Plated Connectors (6 Feet, Black)"/>
    <s v="Cables"/>
    <n v="199"/>
    <s v="&lt;₹200"/>
    <n v="395"/>
    <n v="0.5"/>
    <n v="344.62025316455697"/>
    <s v="50% or More"/>
    <s v="Yes"/>
    <n v="36575025"/>
    <n v="4.2"/>
    <n v="4"/>
    <n v="92595"/>
    <x v="0"/>
    <n v="37038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AmazonBasics Micro USB Fast Charging Cable for Android Phones with Gold Plated Connectors (3 Feet, Black)"/>
    <x v="8"/>
    <s v="Computers&amp;Accessories"/>
    <s v="Accessories&amp;Peripherals"/>
    <s v="Cables&amp;Accessories"/>
    <s v="Computers&amp;Accessories|Accessories&amp;Peripherals|Cables&amp;Accessories|Cables|USBCables-AmazonBasics Micro USB Fast Charging Cable for Android Phones with Gold Plated Connectors (3 Feet, Black)"/>
    <s v="Cables"/>
    <n v="179"/>
    <s v="&lt;₹200"/>
    <n v="500"/>
    <n v="0.64"/>
    <n v="464.2"/>
    <s v="50% or More"/>
    <s v="Yes"/>
    <n v="46297500"/>
    <n v="4.2"/>
    <n v="4"/>
    <n v="92595"/>
    <x v="0"/>
    <n v="37038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s v="Noise ColorFit Pro 2 Full Touch Control Smart Watch with 35g Weight &amp; Upgraded LCD Display (Deep Wine)"/>
    <x v="17"/>
    <s v="Electronics"/>
    <s v="WearableTechnology"/>
    <s v="SmartWatches"/>
    <s v="Electronics|WearableTechnology|SmartWatches-Noise ColorFit Pro 2 Full Touch Control Smart Watch with 35g Weight &amp; Upgraded LCD Display (Deep Wine)"/>
    <s v="N/A"/>
    <n v="1499"/>
    <s v="&gt;₹500"/>
    <n v="4999"/>
    <n v="0.7"/>
    <n v="4969.0140028005599"/>
    <s v="50% or More"/>
    <s v="Yes"/>
    <n v="462847412"/>
    <n v="4"/>
    <n v="4"/>
    <n v="92588"/>
    <x v="0"/>
    <n v="37035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Noise ColorFit Pro 2 Full Touch Control Smart Watch with 35g Weight &amp; Upgraded LCD Display,IP68 Waterproof,Heart Rate Monitor,Sleep &amp; Step Tracker,Call &amp; Message Alerts &amp; Long Battery Life (Jet Black)"/>
    <x v="17"/>
    <s v="Electronics"/>
    <s v="WearableTechnology"/>
    <s v="SmartWatches"/>
    <s v="Electronics|WearableTechnology|SmartWatches-Noise ColorFit Pro 2 Full Touch Control Smart Watch with 35g Weight &amp; Upgraded LCD Display,IP68 Waterproof,Heart Rate Monitor,Sleep &amp; Step Tracker,Call &amp; Message Alerts &amp; Long Battery Life (Jet Black)"/>
    <s v="N/A"/>
    <n v="1499"/>
    <s v="&gt;₹500"/>
    <n v="4999"/>
    <n v="0.7"/>
    <n v="4969.0140028005599"/>
    <s v="50% or More"/>
    <s v="Yes"/>
    <n v="462847412"/>
    <n v="4"/>
    <n v="4"/>
    <n v="92588"/>
    <x v="0"/>
    <n v="37035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s v="boAt Bassheads 152 in Ear Wired Earphones with Mic(Active Black)"/>
    <x v="1"/>
    <s v="Electronics"/>
    <s v="Headphones,Earbuds&amp;Accessories"/>
    <s v="Headphones"/>
    <s v="Electronics|Headphones,Earbuds&amp;Accessories|Headphones|In-Ear-boAt Bassheads 152 in Ear Wired Earphones with Mic(Active Black)"/>
    <s v="In-Ear"/>
    <n v="449"/>
    <s v="₹200 - ₹500"/>
    <n v="1290"/>
    <n v="0.65"/>
    <n v="1255.1937984496124"/>
    <s v="50% or More"/>
    <s v="Yes"/>
    <n v="118383300"/>
    <n v="4.0999999999999996"/>
    <n v="4"/>
    <n v="91770"/>
    <x v="0"/>
    <n v="36708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s v="boAt BassHeads 900 On-Ear Wired Headphones with Mic (White)"/>
    <x v="13"/>
    <s v="Electronics"/>
    <s v="Headphones,Earbuds&amp;Accessories"/>
    <s v="Headphones"/>
    <s v="Electronics|Headphones,Earbuds&amp;Accessories|Headphones|On-Ear-boAt BassHeads 900 On-Ear Wired Headphones with Mic (White)"/>
    <s v="On-Ear"/>
    <n v="849"/>
    <s v="&gt;₹500"/>
    <n v="2490"/>
    <n v="0.66"/>
    <n v="2455.9036144578313"/>
    <s v="50% or More"/>
    <s v="Yes"/>
    <n v="227058120"/>
    <n v="4.2"/>
    <n v="4"/>
    <n v="91188"/>
    <x v="0"/>
    <n v="364752"/>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s v="JBL Tune 215BT, 16 Hrs Playtime with Quick Charge, in Ear Bluetooth Wireless Earphones with Mic, 12.5mm Premium Earbuds with Pure Bass, BT 5.0, Dual Pairing, Type C &amp; Voice Assistant Support (Black)"/>
    <x v="1"/>
    <s v="Electronics"/>
    <s v="Headphones,Earbuds&amp;Accessories"/>
    <s v="Headphones"/>
    <s v="Electronics|Headphones,Earbuds&amp;Accessories|Headphones|In-Ear-JBL Tune 215BT, 16 Hrs Playtime with Quick Charge, in Ear Bluetooth Wireless Earphones with Mic, 12.5mm Premium Earbuds with Pure Bass, BT 5.0, Dual Pairing, Type C &amp; Voice Assistant Support (Black)"/>
    <s v="In-Ear"/>
    <n v="1499"/>
    <s v="&gt;₹500"/>
    <n v="2999"/>
    <n v="0.5"/>
    <n v="2949.0166722240747"/>
    <s v="50% or More"/>
    <s v="Yes"/>
    <n v="263306202"/>
    <n v="3.7"/>
    <n v="4"/>
    <n v="87798"/>
    <x v="0"/>
    <n v="35119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s v="PTron Tangent Lite Bluetooth 5.0 Earphones with Mic, Hi-Fi Stereo Sound Neckband, 8Hrs Playtime, Lightweight Snug-fit in-Ear Headphones, IPX4 Water Resistant, Fast Charge &amp; Voice Assistant (Black)"/>
    <x v="1"/>
    <s v="Electronics"/>
    <s v="Headphones,Earbuds&amp;Accessories"/>
    <s v="Headphones"/>
    <s v="Electronics|Headphones,Earbuds&amp;Accessories|Headphones|In-Ear-PTron Tangent Lite Bluetooth 5.0 Earphones with Mic, Hi-Fi Stereo Sound Neckband, 8Hrs Playtime, Lightweight Snug-fit in-Ear Headphones, IPX4 Water Resistant, Fast Charge &amp; Voice Assistant (Black)"/>
    <s v="In-Ear"/>
    <n v="599"/>
    <s v="&gt;₹500"/>
    <n v="1800"/>
    <n v="0.67"/>
    <n v="1766.7222222222222"/>
    <s v="50% or More"/>
    <s v="Yes"/>
    <n v="151192800"/>
    <n v="3.5"/>
    <n v="4"/>
    <n v="83996"/>
    <x v="0"/>
    <n v="335984"/>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s v="SanDisk Ultra 64 GB USB Pen Drives (SDDDC2-064G-I35, Black, Silver)"/>
    <x v="4"/>
    <s v="Computers&amp;Accessories"/>
    <s v="ExternalDevices&amp;DataStorage"/>
    <s v="PenDrives"/>
    <s v="Computers&amp;Accessories|ExternalDevices&amp;DataStorage|PenDrives-SanDisk Ultra 64 GB USB Pen Drives (SDDDC2-064G-I35, Black, Silver)"/>
    <s v="N/A"/>
    <n v="729"/>
    <s v="&gt;₹500"/>
    <n v="1650"/>
    <n v="0.56000000000000005"/>
    <n v="1605.8181818181818"/>
    <s v="50% or More"/>
    <s v="Yes"/>
    <n v="135887400"/>
    <n v="4.3"/>
    <n v="4"/>
    <n v="82356"/>
    <x v="0"/>
    <n v="329424"/>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s v="Boult Audio BassBuds X1 in-Ear Wired Earphones with 10mm Extra Bass Driver and HD Sound with mic(Black)"/>
    <x v="1"/>
    <s v="Electronics"/>
    <s v="Headphones,Earbuds&amp;Accessories"/>
    <s v="Headphones"/>
    <s v="Electronics|Headphones,Earbuds&amp;Accessories|Headphones|In-Ear-Boult Audio BassBuds X1 in-Ear Wired Earphones with 10mm Extra Bass Driver and HD Sound with mic(Black)"/>
    <s v="In-Ear"/>
    <n v="329"/>
    <s v="₹200 - ₹500"/>
    <n v="999"/>
    <n v="0.67"/>
    <n v="966.06706706706711"/>
    <s v="50% or More"/>
    <s v="Yes"/>
    <n v="76949973"/>
    <n v="3.9"/>
    <n v="4"/>
    <n v="77027"/>
    <x v="0"/>
    <n v="308108"/>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s v="boAt Bassheads 102 Wired in Ear Earphones with Mic (Mint Green)"/>
    <x v="1"/>
    <s v="Electronics"/>
    <s v="Headphones,Earbuds&amp;Accessories"/>
    <s v="Headphones"/>
    <s v="Electronics|Headphones,Earbuds&amp;Accessories|Headphones|In-Ear-boAt Bassheads 102 Wired in Ear Earphones with Mic (Mint Green)"/>
    <s v="In-Ear"/>
    <n v="399"/>
    <s v="₹200 - ₹500"/>
    <n v="1290"/>
    <n v="0.69"/>
    <n v="1259.0697674418604"/>
    <s v="50% or More"/>
    <s v="Yes"/>
    <n v="98094180"/>
    <n v="4.2"/>
    <n v="4"/>
    <n v="76042"/>
    <x v="0"/>
    <n v="304168"/>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s v="AmazonBasics USB 2.0 Extension Cable for Personal Computer, Printer, 2-Pack - A-Male to A-Female - 3.3 Feet (1 Meter, Black)"/>
    <x v="8"/>
    <s v="Computers&amp;Accessories"/>
    <s v="Accessories&amp;Peripherals"/>
    <s v="Cables&amp;Accessories"/>
    <s v="Computers&amp;Accessories|Accessories&amp;Peripherals|Cables&amp;Accessories|Cables|USBCables-AmazonBasics USB 2.0 Extension Cable for Personal Computer, Printer, 2-Pack - A-Male to A-Female - 3.3 Feet (1 Meter, Black)"/>
    <s v="Cables"/>
    <n v="299"/>
    <s v="₹200 - ₹500"/>
    <n v="800"/>
    <n v="0.63"/>
    <n v="762.625"/>
    <s v="50% or More"/>
    <s v="Yes"/>
    <n v="59981600"/>
    <n v="4.5"/>
    <n v="5"/>
    <n v="74977"/>
    <x v="0"/>
    <n v="37488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AmazonBasics USB 2.0 - A-Male to A-Female Extension Cable for Personal Computer, Printer (Black, 9.8 Feet/3 Meters)"/>
    <x v="8"/>
    <s v="Computers&amp;Accessories"/>
    <s v="Accessories&amp;Peripherals"/>
    <s v="Cables&amp;Accessories"/>
    <s v="Computers&amp;Accessories|Accessories&amp;Peripherals|Cables&amp;Accessories|Cables|USBCables-AmazonBasics USB 2.0 - A-Male to A-Female Extension Cable for Personal Computer, Printer (Black, 9.8 Feet/3 Meters)"/>
    <s v="Cables"/>
    <n v="199"/>
    <s v="&lt;₹200"/>
    <n v="750"/>
    <n v="0.73"/>
    <n v="723.4666666666667"/>
    <s v="50% or More"/>
    <s v="Yes"/>
    <n v="56232000"/>
    <n v="4.5"/>
    <n v="5"/>
    <n v="74976"/>
    <x v="0"/>
    <n v="37488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s v="Western Digital WD 2TB My Passport Portable Hard Disk Drive, USB 3.0 with¬† Automatic Backup, 256 Bit AES Hardware Encryption,Password Protection,Compatible with Windows and Mac, External HDD-Black"/>
    <x v="18"/>
    <s v="Computers&amp;Accessories"/>
    <s v="ExternalDevices&amp;DataStorage"/>
    <s v="ExternalHardDisks"/>
    <s v="Computers&amp;Accessories|ExternalDevices&amp;DataStorage|ExternalHardDisks-Western Digital WD 2TB My Passport Portable Hard Disk Drive, USB 3.0 with¬† Automatic Backup, 256 Bit AES Hardware Encryption,Password Protection,Compatible with Windows and Mac, External HDD-Black"/>
    <s v="N/A"/>
    <n v="5599"/>
    <s v="&gt;₹500"/>
    <n v="7350"/>
    <n v="0.24"/>
    <n v="7273.8231292517003"/>
    <s v="&lt;50%"/>
    <s v="No"/>
    <n v="536586750"/>
    <n v="4.4000000000000004"/>
    <n v="4"/>
    <n v="73005"/>
    <x v="0"/>
    <n v="29202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s v="realme Buds Wireless in Ear Bluetooth Earphones with mic, 11.2mm Bass Boost Driver, Magnetic Fast Pair, Fast Charging and 12 Hrs Playtime (Yellow)"/>
    <x v="1"/>
    <s v="Electronics"/>
    <s v="Headphones,Earbuds&amp;Accessories"/>
    <s v="Headphones"/>
    <s v="Electronics|Headphones,Earbuds&amp;Accessories|Headphones|In-Ear-realme Buds Wireless in Ear Bluetooth Earphones with mic, 11.2mm Bass Boost Driver, Magnetic Fast Pair, Fast Charging and 12 Hrs Playtime (Yellow)"/>
    <s v="In-Ear"/>
    <n v="1679"/>
    <s v="&gt;₹500"/>
    <n v="1999"/>
    <n v="0.16"/>
    <n v="1915.0080040020009"/>
    <s v="&lt;50%"/>
    <s v="No"/>
    <n v="145053437"/>
    <n v="4.0999999999999996"/>
    <n v="4"/>
    <n v="72563"/>
    <x v="0"/>
    <n v="29025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s v="boAt Xtend Smartwatch with Alexa Built-in, 1.69‚Äù HD Display, Multiple Watch Faces, Stress Monitor, Heart &amp; SpO2 Monitoring, 14 Sports Modes, Sleep Monitor, 5 ATM &amp; 7 Days Battery(Charcoal Black)"/>
    <x v="17"/>
    <s v="Electronics"/>
    <s v="WearableTechnology"/>
    <s v="SmartWatches"/>
    <s v="Electronics|WearableTechnology|SmartWatches-boAt Xtend Smartwatch with Alexa Built-in, 1.69‚Äù HD Display, Multiple Watch Faces, Stress Monitor, Heart &amp; SpO2 Monitoring, 14 Sports Modes, Sleep Monitor, 5 ATM &amp; 7 Days Battery(Charcoal Black)"/>
    <s v="N/A"/>
    <n v="2299"/>
    <s v="&gt;₹500"/>
    <n v="7990"/>
    <n v="0.71"/>
    <n v="7961.2265331664585"/>
    <s v="50% or More"/>
    <s v="Yes"/>
    <n v="556279780"/>
    <n v="4.2"/>
    <n v="4"/>
    <n v="69622"/>
    <x v="0"/>
    <n v="278488"/>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8GYG6T12"/>
    <s v="SanDisk Ultra SDHC UHS-I Card 32GB 120MB/s R for DSLR Cameras, for Full HD Recording, 10Y Warranty"/>
    <x v="19"/>
    <s v="Electronics"/>
    <s v="Accessories"/>
    <s v="MemoryCards"/>
    <s v="Electronics|Accessories|MemoryCards|SecureDigitalCards-SanDisk Ultra SDHC UHS-I Card 32GB 120MB/s R for DSLR Cameras, for Full HD Recording, 10Y Warranty"/>
    <s v="SecureDigitalCards"/>
    <n v="449"/>
    <s v="₹200 - ₹500"/>
    <n v="800"/>
    <n v="0.44"/>
    <n v="743.875"/>
    <s v="&lt;50%"/>
    <s v="No"/>
    <n v="55668000"/>
    <n v="4.4000000000000004"/>
    <n v="4"/>
    <n v="69585"/>
    <x v="0"/>
    <n v="27834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AmazonBasics 3.5mm to 2-Male RCA Adapter Cable For Tablet, Smartphone (Black, 15 feet)"/>
    <x v="20"/>
    <s v="Electronics"/>
    <s v="HomeTheater,TV&amp;Video"/>
    <s v="Accessories"/>
    <s v="Electronics|HomeTheater,TV&amp;Video|Accessories|Cables|RCACables-AmazonBasics 3.5mm to 2-Male RCA Adapter Cable For Tablet, Smartphone (Black, 15 feet)"/>
    <s v="Cables"/>
    <n v="489"/>
    <s v="₹200 - ₹500"/>
    <n v="1200"/>
    <n v="0.59"/>
    <n v="1159.25"/>
    <s v="50% or More"/>
    <s v="Yes"/>
    <n v="83445600"/>
    <n v="4.4000000000000004"/>
    <n v="4"/>
    <n v="69538"/>
    <x v="0"/>
    <n v="27815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s v="Boya ByM1 Auxiliary Omnidirectional Lavalier Condenser Microphone with 20ft Audio Cable (Black)"/>
    <x v="21"/>
    <s v="MusicalInstruments"/>
    <s v="Microphones"/>
    <s v="Condenser"/>
    <s v="MusicalInstruments|Microphones|Condenser-Boya ByM1 Auxiliary Omnidirectional Lavalier Condenser Microphone with 20ft Audio Cable (Black)"/>
    <s v="N/A"/>
    <n v="798"/>
    <s v="&gt;₹500"/>
    <n v="1995"/>
    <n v="0.6"/>
    <n v="1955"/>
    <s v="50% or More"/>
    <s v="Yes"/>
    <n v="136984680"/>
    <n v="4"/>
    <n v="4"/>
    <n v="68664"/>
    <x v="0"/>
    <n v="274656"/>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s v="TP-Link AC750 Dual Band Wireless Cable Router, 4 10/100 LAN + 10/100 WAN Ports, Support Guest Network and Parental Control, 750Mbps Speed Wi-Fi, 3 Antennas (Archer C20) Blue, 2.4 GHz"/>
    <x v="12"/>
    <s v="Computers&amp;Accessories"/>
    <s v="NetworkingDevices"/>
    <s v="Routers"/>
    <s v="Computers&amp;Accessories|NetworkingDevices|Routers-TP-Link AC750 Dual Band Wireless Cable Router, 4 10/100 LAN + 10/100 WAN Ports, Support Guest Network and Parental Control, 750Mbps Speed Wi-Fi, 3 Antennas (Archer C20) Blue, 2.4 GHz"/>
    <s v="N/A"/>
    <n v="1529"/>
    <s v="&gt;₹500"/>
    <n v="2399"/>
    <n v="0.36"/>
    <n v="2335.265110462693"/>
    <s v="&lt;50%"/>
    <s v="No"/>
    <n v="164113191"/>
    <n v="4.3"/>
    <n v="4"/>
    <n v="68409"/>
    <x v="0"/>
    <n v="273636"/>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s v="Noise ColorFit Pulse Smartwatch with 3.56 cm (1.4&quot;) Full Touch HD Display, SpO2, Heart Rate, Sleep Monitors &amp; 10-Day Battery - Jet Black"/>
    <x v="17"/>
    <s v="Electronics"/>
    <s v="WearableTechnology"/>
    <s v="SmartWatches"/>
    <s v="Electronics|WearableTechnology|SmartWatches-Noise ColorFit Pulse Smartwatch with 3.56 cm (1.4&quot;) Full Touch HD Display, SpO2, Heart Rate, Sleep Monitors &amp; 10-Day Battery - Jet Black"/>
    <s v="N/A"/>
    <n v="1599"/>
    <s v="&gt;₹500"/>
    <n v="4999"/>
    <n v="0.68"/>
    <n v="4967.0136027205444"/>
    <s v="50% or More"/>
    <s v="Yes"/>
    <n v="339682050"/>
    <n v="4"/>
    <n v="4"/>
    <n v="67950"/>
    <x v="0"/>
    <n v="27180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YW3RN3"/>
    <s v="SanDisk Ultra¬Æ microSDXC‚Ñ¢ UHS-I Card, 256GB, 150MB/s R, 10 Y Warranty, for Smartphones"/>
    <x v="5"/>
    <s v="Electronics"/>
    <s v="Accessories"/>
    <s v="MemoryCards"/>
    <s v="Electronics|Accessories|MemoryCards|MicroSD-SanDisk Ultra¬Æ microSDXC‚Ñ¢ UHS-I Card, 256GB, 150MB/s R, 10 Y Warranty, for Smartphones"/>
    <s v="MicroSD"/>
    <n v="1989"/>
    <s v="&gt;₹500"/>
    <n v="3500"/>
    <n v="0.43"/>
    <n v="3443.1714285714284"/>
    <s v="&lt;50%"/>
    <s v="No"/>
    <n v="235410000"/>
    <n v="4.4000000000000004"/>
    <n v="4"/>
    <n v="67260"/>
    <x v="0"/>
    <n v="26904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SanDisk Ultra microSD UHS-I Card 64GB, 120MB/s R"/>
    <x v="5"/>
    <s v="Electronics"/>
    <s v="Accessories"/>
    <s v="MemoryCards"/>
    <s v="Electronics|Accessories|MemoryCards|MicroSD-SanDisk Ultra microSD UHS-I Card 64GB, 120MB/s R"/>
    <s v="MicroSD"/>
    <n v="649"/>
    <s v="&gt;₹500"/>
    <n v="2400"/>
    <n v="0.73"/>
    <n v="2372.9583333333335"/>
    <s v="50% or More"/>
    <s v="Yes"/>
    <n v="161424000"/>
    <n v="4.4000000000000004"/>
    <n v="4"/>
    <n v="67260"/>
    <x v="0"/>
    <n v="26904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s v="SanDisk Ultra¬Æ microSDXC‚Ñ¢ UHS-I Card, 64GB, 140MB/s R, 10 Y Warranty, for Smartphones"/>
    <x v="5"/>
    <s v="Electronics"/>
    <s v="Accessories"/>
    <s v="MemoryCards"/>
    <s v="Electronics|Accessories|MemoryCards|MicroSD-SanDisk Ultra¬Æ microSDXC‚Ñ¢ UHS-I Card, 64GB, 140MB/s R, 10 Y Warranty, for Smartphones"/>
    <s v="MicroSD"/>
    <n v="569"/>
    <s v="&gt;₹500"/>
    <n v="1000"/>
    <n v="0.43"/>
    <n v="943.1"/>
    <s v="&lt;50%"/>
    <s v="No"/>
    <n v="67259000"/>
    <n v="4.4000000000000004"/>
    <n v="4"/>
    <n v="67259"/>
    <x v="0"/>
    <n v="26903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x v="5"/>
    <s v="Electronics"/>
    <s v="Accessories"/>
    <s v="MemoryCards"/>
    <s v="Electronics|Accessories|MemoryCards|MicroSD-SanDisk Ultra¬Æ microSDXC‚Ñ¢ UHS-I Card, 128GB, 140MB/s R, 10 Y Warranty, for Smartphones"/>
    <s v="MicroSD"/>
    <n v="959"/>
    <s v="&gt;₹500"/>
    <n v="1800"/>
    <n v="0.47"/>
    <n v="1746.7222222222222"/>
    <s v="&lt;50%"/>
    <s v="No"/>
    <n v="121066200"/>
    <n v="4.4000000000000004"/>
    <n v="4"/>
    <n v="67259"/>
    <x v="0"/>
    <n v="26903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SanDisk Ultra microSD UHS-I Card 32GB, 120MB/s R"/>
    <x v="5"/>
    <s v="Electronics"/>
    <s v="Accessories"/>
    <s v="MemoryCards"/>
    <s v="Electronics|Accessories|MemoryCards|MicroSD-SanDisk Ultra microSD UHS-I Card 32GB, 120MB/s R"/>
    <s v="MicroSD"/>
    <n v="369"/>
    <s v="₹200 - ₹500"/>
    <n v="700"/>
    <n v="0.47"/>
    <n v="647.28571428571433"/>
    <s v="&lt;50%"/>
    <s v="No"/>
    <n v="47081300"/>
    <n v="4.4000000000000004"/>
    <n v="4"/>
    <n v="67259"/>
    <x v="0"/>
    <n v="26903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s v="Zebronics ZEB-COUNTY 3W Wireless Bluetooth Portable Speaker With Supporting Carry Handle, USB, SD Card, AUX, FM &amp; Call Function. (Green)"/>
    <x v="22"/>
    <s v="Electronics"/>
    <s v="HomeAudio"/>
    <s v="Speakers"/>
    <s v="Electronics|HomeAudio|Speakers|BluetoothSpeakers-Zebronics ZEB-COUNTY 3W Wireless Bluetooth Portable Speaker With Supporting Carry Handle, USB, SD Card, AUX, FM &amp; Call Function. (Green)"/>
    <s v="BluetoothSpeakers"/>
    <n v="549"/>
    <s v="&gt;₹500"/>
    <n v="999"/>
    <n v="0.45"/>
    <n v="944.04504504504507"/>
    <s v="&lt;50%"/>
    <s v="No"/>
    <n v="64640295"/>
    <n v="3.9"/>
    <n v="4"/>
    <n v="64705"/>
    <x v="0"/>
    <n v="258820"/>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s v="HP v236w USB 2.0 64GB Pen Drive, Metal"/>
    <x v="4"/>
    <s v="Computers&amp;Accessories"/>
    <s v="ExternalDevices&amp;DataStorage"/>
    <s v="PenDrives"/>
    <s v="Computers&amp;Accessories|ExternalDevices&amp;DataStorage|PenDrives-HP v236w USB 2.0 64GB Pen Drive, Metal"/>
    <s v="N/A"/>
    <n v="475"/>
    <s v="₹200 - ₹500"/>
    <n v="1500"/>
    <n v="0.68"/>
    <n v="1468.3333333333333"/>
    <s v="50% or More"/>
    <s v="Yes"/>
    <n v="96409500"/>
    <n v="4.2"/>
    <n v="4"/>
    <n v="64273"/>
    <x v="0"/>
    <n v="257092"/>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s v="JBL Go 2, Wireless Portable Bluetooth Speaker with Mic, JBL Signature Sound, Vibrant Color Options with IPX7 Waterproof &amp; AUX (Blue)"/>
    <x v="22"/>
    <s v="Electronics"/>
    <s v="HomeAudio"/>
    <s v="Speakers"/>
    <s v="Electronics|HomeAudio|Speakers|BluetoothSpeakers-JBL Go 2, Wireless Portable Bluetooth Speaker with Mic, JBL Signature Sound, Vibrant Color Options with IPX7 Waterproof &amp; AUX (Blue)"/>
    <s v="BluetoothSpeakers"/>
    <n v="1999"/>
    <s v="&gt;₹500"/>
    <n v="2999"/>
    <n v="0.33"/>
    <n v="2932.344448149383"/>
    <s v="&lt;50%"/>
    <s v="No"/>
    <n v="191633101"/>
    <n v="4.3"/>
    <n v="4"/>
    <n v="63899"/>
    <x v="0"/>
    <n v="255596"/>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s v="Prestige Electric Kettle PKOSS - 1500watts, Steel (1.5Ltr), Black"/>
    <x v="11"/>
    <s v="Home&amp;Kitchen"/>
    <s v="Kitchen&amp;HomeAppliances"/>
    <s v="SmallKitchenAppliances"/>
    <s v="Home&amp;Kitchen|Kitchen&amp;HomeAppliances|SmallKitchenAppliances|Kettles&amp;HotWaterDispensers|ElectricKettles-Prestige Electric Kettle PKOSS - 1500watts, Steel (1.5Ltr), Black"/>
    <s v="Kettles&amp;HotWaterDispensers"/>
    <n v="749"/>
    <s v="&gt;₹500"/>
    <n v="1445"/>
    <n v="0.48"/>
    <n v="1393.166089965398"/>
    <s v="&lt;50%"/>
    <s v="No"/>
    <n v="91540750"/>
    <n v="3.9"/>
    <n v="4"/>
    <n v="63350"/>
    <x v="0"/>
    <n v="25340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s v="Logitech B170 Wireless Mouse, 2.4 GHz with USB Nano Receiver, Optical Tracking, 12-Months Battery Life, Ambidextrous, PC/Mac/Laptop - Black"/>
    <x v="23"/>
    <s v="Computers&amp;Accessories"/>
    <s v="Accessories&amp;Peripherals"/>
    <s v="Keyboards,Mice&amp;InputDevices"/>
    <s v="Computers&amp;Accessories|Accessories&amp;Peripherals|Keyboards,Mice&amp;InputDevices|Mice-Logitech B170 Wireless Mouse, 2.4 GHz with USB Nano Receiver, Optical Tracking, 12-Months Battery Life, Ambidextrous, PC/Mac/Laptop - Black"/>
    <s v="Mice"/>
    <n v="599"/>
    <s v="&gt;₹500"/>
    <n v="895"/>
    <n v="0.33"/>
    <n v="828.07262569832403"/>
    <s v="&lt;50%"/>
    <s v="No"/>
    <n v="54876030"/>
    <n v="4.4000000000000004"/>
    <n v="4"/>
    <n v="61314"/>
    <x v="0"/>
    <n v="245256"/>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s v="ZEBRONICS Zeb-Thunder Bluetooth Wireless Over Ear Headphone FM, mSD, 9 hrs Playback with Mic (Black)"/>
    <x v="13"/>
    <s v="Electronics"/>
    <s v="Headphones,Earbuds&amp;Accessories"/>
    <s v="Headphones"/>
    <s v="Electronics|Headphones,Earbuds&amp;Accessories|Headphones|On-Ear-ZEBRONICS Zeb-Thunder Bluetooth Wireless Over Ear Headphone FM, mSD, 9 hrs Playback with Mic (Black)"/>
    <s v="On-Ear"/>
    <n v="599"/>
    <s v="&gt;₹500"/>
    <n v="1399"/>
    <n v="0.56999999999999995"/>
    <n v="1356.1837026447463"/>
    <s v="50% or More"/>
    <s v="Yes"/>
    <n v="83976374"/>
    <n v="3.8"/>
    <n v="4"/>
    <n v="60026"/>
    <x v="0"/>
    <n v="240104"/>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s v="OPPO A31 (Mystery Black, 6GB RAM, 128GB Storage) with No Cost EMI/Additional Exchange Offers"/>
    <x v="2"/>
    <s v="Electronics"/>
    <s v="Mobiles&amp;Accessories"/>
    <s v="Smartphones&amp;BasicMobiles"/>
    <s v="Electronics|Mobiles&amp;Accessories|Smartphones&amp;BasicMobiles|Smartphones-OPPO A31 (Mystery Black, 6GB RAM, 128GB Storage) with No Cost EMI/Additional Exchange Offers"/>
    <s v="Smartphones"/>
    <n v="12490"/>
    <s v="&gt;₹500"/>
    <n v="15990"/>
    <n v="0.22"/>
    <n v="15911.888680425265"/>
    <s v="&lt;50%"/>
    <s v="No"/>
    <n v="935510940"/>
    <n v="4.2"/>
    <n v="4"/>
    <n v="58506"/>
    <x v="0"/>
    <n v="234024"/>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s v="PTron Tangentbeat in-Ear Bluetooth 5.0 Wireless Headphones with Mic, Enhanced Bass, 10mm Drivers, Clear Calls, Snug-Fit, Fast Charging, Magnetic Buds, Voice Assistant &amp; IPX4 Wireless Neckband (Black)"/>
    <x v="1"/>
    <s v="Electronics"/>
    <s v="Headphones,Earbuds&amp;Accessories"/>
    <s v="Headphones"/>
    <s v="Electronics|Headphones,Earbuds&amp;Accessories|Headphones|In-Ear-PTron Tangentbeat in-Ear Bluetooth 5.0 Wireless Headphones with Mic, Enhanced Bass, 10mm Drivers, Clear Calls, Snug-Fit, Fast Charging, Magnetic Buds, Voice Assistant &amp; IPX4 Wireless Neckband (Black)"/>
    <s v="In-Ear"/>
    <n v="599"/>
    <s v="&gt;₹500"/>
    <n v="2499"/>
    <n v="0.76"/>
    <n v="2475.030412164866"/>
    <s v="50% or More"/>
    <s v="Yes"/>
    <n v="145346838"/>
    <n v="3.9"/>
    <n v="4"/>
    <n v="58162"/>
    <x v="0"/>
    <n v="23264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s v="Samsung Galaxy M32 Prime Edition (Light Blue, 4GB RAM, 64GB)"/>
    <x v="2"/>
    <s v="Electronics"/>
    <s v="Mobiles&amp;Accessories"/>
    <s v="Smartphones&amp;BasicMobiles"/>
    <s v="Electronics|Mobiles&amp;Accessories|Smartphones&amp;BasicMobiles|Smartphones-Samsung Galaxy M32 Prime Edition (Light Blue, 4GB RAM, 64GB)"/>
    <s v="Smartphones"/>
    <n v="12999"/>
    <s v="&gt;₹500"/>
    <n v="13499"/>
    <n v="0.04"/>
    <n v="13402.70397807245"/>
    <s v="&lt;50%"/>
    <s v="No"/>
    <n v="757266902"/>
    <n v="4.0999999999999996"/>
    <n v="4"/>
    <n v="56098"/>
    <x v="0"/>
    <n v="22439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s v="SanDisk Ultra 128 GB USB 3.0 Pen Drive (Black)"/>
    <x v="4"/>
    <s v="Computers&amp;Accessories"/>
    <s v="ExternalDevices&amp;DataStorage"/>
    <s v="PenDrives"/>
    <s v="Computers&amp;Accessories|ExternalDevices&amp;DataStorage|PenDrives-SanDisk Ultra 128 GB USB 3.0 Pen Drive (Black)"/>
    <s v="N/A"/>
    <n v="889"/>
    <s v="&gt;₹500"/>
    <n v="2500"/>
    <n v="0.64"/>
    <n v="2464.44"/>
    <s v="50% or More"/>
    <s v="Yes"/>
    <n v="139367500"/>
    <n v="4.3"/>
    <n v="4"/>
    <n v="55747"/>
    <x v="0"/>
    <n v="222988"/>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s v="boAt Rockerz 550 Over Ear Bluetooth Headphones with Upto 20 Hours Playback, 50MM Drivers, Soft Padded Ear Cushions and Physical Noise Isolation, Without Mic (Black)"/>
    <x v="24"/>
    <s v="Electronics"/>
    <s v="Headphones,Earbuds&amp;Accessories"/>
    <s v="Headphones"/>
    <s v="Electronics|Headphones,Earbuds&amp;Accessories|Headphones|Over-Ear-boAt Rockerz 550 Over Ear Bluetooth Headphones with Upto 20 Hours Playback, 50MM Drivers, Soft Padded Ear Cushions and Physical Noise Isolation, Without Mic (Black)"/>
    <s v="Over-Ear"/>
    <n v="1799"/>
    <s v="&gt;₹500"/>
    <n v="4999"/>
    <n v="0.64"/>
    <n v="4963.0128025605118"/>
    <s v="50% or More"/>
    <s v="Yes"/>
    <n v="275904808"/>
    <n v="4.0999999999999996"/>
    <n v="4"/>
    <n v="55192"/>
    <x v="0"/>
    <n v="22076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s v="Logitech M235 Wireless Mouse, 1000 DPI Optical Tracking, 12 Month Life Battery, Compatible with Windows, Mac, Chromebook/PC/Laptop"/>
    <x v="23"/>
    <s v="Computers&amp;Accessories"/>
    <s v="Accessories&amp;Peripherals"/>
    <s v="Keyboards,Mice&amp;InputDevices"/>
    <s v="Computers&amp;Accessories|Accessories&amp;Peripherals|Keyboards,Mice&amp;InputDevices|Mice-Logitech M235 Wireless Mouse, 1000 DPI Optical Tracking, 12 Month Life Battery, Compatible with Windows, Mac, Chromebook/PC/Laptop"/>
    <s v="Mice"/>
    <n v="699"/>
    <s v="&gt;₹500"/>
    <n v="995"/>
    <n v="0.3"/>
    <n v="924.748743718593"/>
    <s v="&lt;50%"/>
    <s v="No"/>
    <n v="54132975"/>
    <n v="4.5"/>
    <n v="5"/>
    <n v="54405"/>
    <x v="0"/>
    <n v="27202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s v="HP X1000 Wired USB Mouse with 3 Handy Buttons, Fast-Moving Scroll Wheel and Optical Sensor works on most Surfaces (H2C21AA, Black/Grey)"/>
    <x v="23"/>
    <s v="Computers&amp;Accessories"/>
    <s v="Accessories&amp;Peripherals"/>
    <s v="Keyboards,Mice&amp;InputDevices"/>
    <s v="Computers&amp;Accessories|Accessories&amp;Peripherals|Keyboards,Mice&amp;InputDevices|Mice-HP X1000 Wired USB Mouse with 3 Handy Buttons, Fast-Moving Scroll Wheel and Optical Sensor works on most Surfaces (H2C21AA, Black/Grey)"/>
    <s v="Mice"/>
    <n v="269"/>
    <s v="₹200 - ₹500"/>
    <n v="649"/>
    <n v="0.59"/>
    <n v="607.55161787365182"/>
    <s v="50% or More"/>
    <s v="Yes"/>
    <n v="35250435"/>
    <n v="4.3"/>
    <n v="4"/>
    <n v="54315"/>
    <x v="0"/>
    <n v="21726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s v="Pigeon by Stovekraft Cruise 1800 watt Induction Cooktop (Black)"/>
    <x v="25"/>
    <s v="Home&amp;Kitchen"/>
    <s v="Kitchen&amp;HomeAppliances"/>
    <s v="SmallKitchenAppliances"/>
    <s v="Home&amp;Kitchen|Kitchen&amp;HomeAppliances|SmallKitchenAppliances|InductionCooktop-Pigeon by Stovekraft Cruise 1800 watt Induction Cooktop (Black)"/>
    <s v="InductionCooktop"/>
    <n v="1699"/>
    <s v="&gt;₹500"/>
    <n v="3193"/>
    <n v="0.47"/>
    <n v="3139.7898528030064"/>
    <s v="&lt;50%"/>
    <s v="No"/>
    <n v="172524176"/>
    <n v="3.8"/>
    <n v="4"/>
    <n v="54032"/>
    <x v="0"/>
    <n v="216128"/>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s v="Swiffer Instant Electric Water Heater Faucet Tap Home-Kitchen Instantaneous Water Heater Tank less for Tap, LED Electric Head Water Heaters Tail Gallon Comfort(3000W) ((Pack of 1))"/>
    <x v="26"/>
    <s v="Home&amp;Kitchen"/>
    <s v="Heating,Cooling&amp;AirQuality"/>
    <s v="WaterHeaters&amp;Geysers"/>
    <s v="Home&amp;Kitchen|Heating,Cooling&amp;AirQuality|WaterHeaters&amp;Geysers|InstantWaterHeaters-Swiffer Instant Electric Water Heater Faucet Tap Home-Kitchen Instantaneous Water Heater Tank less for Tap, LED Electric Head Water Heaters Tail Gallon Comfort(3000W) ((Pack of 1))"/>
    <s v="InstantWaterHeaters"/>
    <n v="1439"/>
    <s v="&gt;₹500"/>
    <n v="1999"/>
    <n v="0.28000000000000003"/>
    <n v="1927.0140070035018"/>
    <s v="&lt;50%"/>
    <s v="No"/>
    <n v="107552197"/>
    <n v="4.8"/>
    <n v="5"/>
    <n v="53803"/>
    <x v="0"/>
    <n v="269015"/>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s v="JBL C200SI, Premium in Ear Wired Earphones with Mic, Signature Sound, One Button Multi-Function Remote, Angled Earbuds for Comfort fit (Blue)"/>
    <x v="1"/>
    <s v="Electronics"/>
    <s v="Headphones,Earbuds&amp;Accessories"/>
    <s v="Headphones"/>
    <s v="Electronics|Headphones,Earbuds&amp;Accessories|Headphones|In-Ear-JBL C200SI, Premium in Ear Wired Earphones with Mic, Signature Sound, One Button Multi-Function Remote, Angled Earbuds for Comfort fit (Blue)"/>
    <s v="In-Ear"/>
    <n v="799"/>
    <s v="&gt;₹500"/>
    <n v="1499"/>
    <n v="0.47"/>
    <n v="1445.6977985323549"/>
    <s v="&lt;50%"/>
    <s v="No"/>
    <n v="80418352"/>
    <n v="4.0999999999999996"/>
    <n v="4"/>
    <n v="53648"/>
    <x v="0"/>
    <n v="21459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s v="SanDisk Ultra Dual Drive Go USB Type C Pendrive for Mobile (Black, 128 GB, 5Y - SDDDC3-128G-I35)"/>
    <x v="4"/>
    <s v="Computers&amp;Accessories"/>
    <s v="ExternalDevices&amp;DataStorage"/>
    <s v="PenDrives"/>
    <s v="Computers&amp;Accessories|ExternalDevices&amp;DataStorage|PenDrives-SanDisk Ultra Dual Drive Go USB Type C Pendrive for Mobile (Black, 128 GB, 5Y - SDDDC3-128G-I35)"/>
    <s v="N/A"/>
    <n v="1109"/>
    <s v="&gt;₹500"/>
    <n v="2800"/>
    <n v="0.6"/>
    <n v="2760.3928571428573"/>
    <s v="50% or More"/>
    <s v="Yes"/>
    <n v="149699200"/>
    <n v="4.3"/>
    <n v="4"/>
    <n v="53464"/>
    <x v="0"/>
    <n v="21385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s v="Seagate Expansion 1TB External HDD - USB 3.0 for Windows and Mac with 3 yr Data Recovery Services, Portable Hard Drive (STKM1000400)"/>
    <x v="18"/>
    <s v="Computers&amp;Accessories"/>
    <s v="ExternalDevices&amp;DataStorage"/>
    <s v="ExternalHardDisks"/>
    <s v="Computers&amp;Accessories|ExternalDevices&amp;DataStorage|ExternalHardDisks-Seagate Expansion 1TB External HDD - USB 3.0 for Windows and Mac with 3 yr Data Recovery Services, Portable Hard Drive (STKM1000400)"/>
    <s v="N/A"/>
    <n v="4098"/>
    <s v="&gt;₹500"/>
    <n v="4999"/>
    <n v="0.18"/>
    <n v="4917.0236047209446"/>
    <s v="&lt;50%"/>
    <s v="No"/>
    <n v="253999190"/>
    <n v="4.5"/>
    <n v="5"/>
    <n v="50810"/>
    <x v="0"/>
    <n v="25405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s v="Redmi Note 11 (Space Black, 4GB RAM, 64GB Storage)|90Hz FHD+ AMOLED Display | Qualcomm¬Æ Snapdragon‚Ñ¢ 680-6nm | 33W Charger Included"/>
    <x v="2"/>
    <s v="Electronics"/>
    <s v="Mobiles&amp;Accessories"/>
    <s v="Smartphones&amp;BasicMobiles"/>
    <s v="Electronics|Mobiles&amp;Accessories|Smartphones&amp;BasicMobiles|Smartphones-Redmi Note 11 (Space Black, 4GB RAM, 64GB Storage)|90Hz FHD+ AMOLED Display | Qualcomm¬Æ Snapdragon‚Ñ¢ 680-6nm | 33W Charger Included"/>
    <s v="Smartphones"/>
    <n v="12999"/>
    <s v="&gt;₹500"/>
    <n v="17999"/>
    <n v="0.28000000000000003"/>
    <n v="17926.779321073394"/>
    <s v="&lt;50%"/>
    <s v="No"/>
    <n v="913845228"/>
    <n v="4.0999999999999996"/>
    <n v="4"/>
    <n v="50772"/>
    <x v="0"/>
    <n v="20308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Redmi Note 11 (Horizon Blue, 6GB RAM, 64GB Storage)|90Hz FHD+ AMOLED Display | Qualcomm¬Æ Snapdragon‚Ñ¢ 680-6nm | 33W Charger Included"/>
    <x v="2"/>
    <s v="Electronics"/>
    <s v="Mobiles&amp;Accessories"/>
    <s v="Smartphones&amp;BasicMobiles"/>
    <s v="Electronics|Mobiles&amp;Accessories|Smartphones&amp;BasicMobiles|Smartphones-Redmi Note 11 (Horizon Blue, 6GB RAM, 64GB Storage)|90Hz FHD+ AMOLED Display | Qualcomm¬Æ Snapdragon‚Ñ¢ 680-6nm | 33W Charger Included"/>
    <s v="Smartphones"/>
    <n v="12999"/>
    <s v="&gt;₹500"/>
    <n v="18999"/>
    <n v="0.32"/>
    <n v="18930.580609505763"/>
    <s v="&lt;50%"/>
    <s v="No"/>
    <n v="964617228"/>
    <n v="4.0999999999999996"/>
    <n v="4"/>
    <n v="50772"/>
    <x v="0"/>
    <n v="20308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Redmi Note 11 (Space Black, 6GB RAM, 64GB Storage) | 90Hz FHD+ AMOLED Display | Qualcomm¬Æ Snapdragon‚Ñ¢ 680-6nm | 33W Charger Included"/>
    <x v="2"/>
    <s v="Electronics"/>
    <s v="Mobiles&amp;Accessories"/>
    <s v="Smartphones&amp;BasicMobiles"/>
    <s v="Electronics|Mobiles&amp;Accessories|Smartphones&amp;BasicMobiles|Smartphones-Redmi Note 11 (Space Black, 6GB RAM, 64GB Storage) | 90Hz FHD+ AMOLED Display | Qualcomm¬Æ Snapdragon‚Ñ¢ 680-6nm | 33W Charger Included"/>
    <s v="Smartphones"/>
    <n v="12999"/>
    <s v="&gt;₹500"/>
    <n v="18999"/>
    <n v="0.32"/>
    <n v="18930.580609505763"/>
    <s v="&lt;50%"/>
    <s v="No"/>
    <n v="964617228"/>
    <n v="4.0999999999999996"/>
    <n v="4"/>
    <n v="50772"/>
    <x v="0"/>
    <n v="20308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s v="Redmi Note 11 (Horizon Blue, 6GB RAM, 64GB Storage)|90Hz FHD+ AMOLED Display | Qualcomm¬Æ Snapdragon‚Ñ¢ 680-6nm | 33W Charger Included"/>
    <x v="2"/>
    <s v="Electronics"/>
    <s v="Mobiles&amp;Accessories"/>
    <s v="Smartphones&amp;BasicMobiles"/>
    <s v="Electronics|Mobiles&amp;Accessories|Smartphones&amp;BasicMobiles|Smartphones-Redmi Note 11 (Horizon Blue, 6GB RAM, 64GB Storage)|90Hz FHD+ AMOLED Display | Qualcomm¬Æ Snapdragon‚Ñ¢ 680-6nm | 33W Charger Included"/>
    <s v="Smartphones"/>
    <n v="12999"/>
    <s v="&gt;₹500"/>
    <n v="18999"/>
    <n v="0.32"/>
    <n v="18930.580609505763"/>
    <s v="&lt;50%"/>
    <s v="No"/>
    <n v="964617228"/>
    <n v="4.0999999999999996"/>
    <n v="4"/>
    <n v="50772"/>
    <x v="0"/>
    <n v="20308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s v="Seagate One Touch 2TB External HDD with Password Protection ‚Äì Black, for Windows and Mac, with 3 yr Data Recovery Services, and 4 Months Adobe CC Photography (STKY2000400)"/>
    <x v="18"/>
    <s v="Computers&amp;Accessories"/>
    <s v="ExternalDevices&amp;DataStorage"/>
    <s v="ExternalHardDisks"/>
    <s v="Computers&amp;Accessories|ExternalDevices&amp;DataStorage|ExternalHardDisks-Seagate One Touch 2TB External HDD with Password Protection ‚Äì Black, for Windows and Mac, with 3 yr Data Recovery Services, and 4 Months Adobe CC Photography (STKY2000400)"/>
    <s v="N/A"/>
    <n v="5799"/>
    <s v="&gt;₹500"/>
    <n v="7999"/>
    <n v="0.28000000000000003"/>
    <n v="7926.5034379297413"/>
    <s v="&lt;50%"/>
    <s v="No"/>
    <n v="402133727"/>
    <n v="4.5"/>
    <n v="5"/>
    <n v="50273"/>
    <x v="0"/>
    <n v="25136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s v="TP-Link AC750 Wifi Range Extender | Up to 750Mbps | Dual Band WiFi Extender, Repeater, Wifi Signal Booster, Access Point| Easy Set-Up | Extends Wifi to Smart Home &amp; Alexa Devices (RE200)"/>
    <x v="9"/>
    <s v="Computers&amp;Accessories"/>
    <s v="NetworkingDevices"/>
    <s v="Repeaters&amp;Extenders"/>
    <s v="Computers&amp;Accessories|NetworkingDevices|Repeaters&amp;Extenders-TP-Link AC750 Wifi Range Extender | Up to 750Mbps | Dual Band WiFi Extender, Repeater, Wifi Signal Booster, Access Point| Easy Set-Up | Extends Wifi to Smart Home &amp; Alexa Devices (RE200)"/>
    <s v="N/A"/>
    <n v="1889"/>
    <s v="&gt;₹500"/>
    <n v="5499"/>
    <n v="0.66"/>
    <n v="5464.6482996908526"/>
    <s v="50% or More"/>
    <s v="Yes"/>
    <n v="272480949"/>
    <n v="4.2"/>
    <n v="4"/>
    <n v="49551"/>
    <x v="0"/>
    <n v="198204"/>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s v="boAt Xtend Smartwatch with Alexa Built-in, 1.69‚Äù HD Display, Multiple Watch Faces, Stress Monitor, Heart &amp; SpO2 Monitoring, 14 Sports Modes, Sleep Monitor, 5 ATM &amp; 7 Days Battery(Pitch Black)"/>
    <x v="17"/>
    <s v="Electronics"/>
    <s v="WearableTechnology"/>
    <s v="SmartWatches"/>
    <s v="Electronics|WearableTechnology|SmartWatches-boAt Xtend Smartwatch with Alexa Built-in, 1.69‚Äù HD Display, Multiple Watch Faces, Stress Monitor, Heart &amp; SpO2 Monitoring, 14 Sports Modes, Sleep Monitor, 5 ATM &amp; 7 Days Battery(Pitch Black)"/>
    <s v="N/A"/>
    <n v="2999"/>
    <s v="&gt;₹500"/>
    <n v="7990"/>
    <n v="0.62"/>
    <n v="7952.4655819774716"/>
    <s v="50% or More"/>
    <s v="Yes"/>
    <n v="387107510"/>
    <n v="4.0999999999999996"/>
    <n v="4"/>
    <n v="48449"/>
    <x v="0"/>
    <n v="193796"/>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s v="boAt Airdopes 171 in Ear Bluetooth True Wireless Earbuds with Upto 13 Hours Battery, IPX4, Bluetooth v5.0, Dual Tone Finish with Mic (Mysterious Blue)"/>
    <x v="1"/>
    <s v="Electronics"/>
    <s v="Headphones,Earbuds&amp;Accessories"/>
    <s v="Headphones"/>
    <s v="Electronics|Headphones,Earbuds&amp;Accessories|Headphones|In-Ear-boAt Airdopes 171 in Ear Bluetooth True Wireless Earbuds with Upto 13 Hours Battery, IPX4, Bluetooth v5.0, Dual Tone Finish with Mic (Mysterious Blue)"/>
    <s v="In-Ear"/>
    <n v="1199"/>
    <s v="&gt;₹500"/>
    <n v="5999"/>
    <n v="0.8"/>
    <n v="5979.0133355559256"/>
    <s v="50% or More"/>
    <s v="Yes"/>
    <n v="285078479"/>
    <n v="3.9"/>
    <n v="4"/>
    <n v="47521"/>
    <x v="0"/>
    <n v="190084"/>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s v="Bajaj DX-7 1000W Dry Iron with Advance Soleplate and Anti-bacterial German Coating Technology, White"/>
    <x v="27"/>
    <s v="Home&amp;Kitchen"/>
    <s v="Kitchen&amp;HomeAppliances"/>
    <s v="Vacuum,Cleaning&amp;Ironing"/>
    <s v="Home&amp;Kitchen|Kitchen&amp;HomeAppliances|Vacuum,Cleaning&amp;Ironing|Irons,Steamers&amp;Accessories|Irons|DryIrons-Bajaj DX-7 1000W Dry Iron with Advance Soleplate and Anti-bacterial German Coating Technology, White"/>
    <s v="Irons,Steamers&amp;Accessories"/>
    <n v="775"/>
    <s v="&gt;₹500"/>
    <n v="875"/>
    <n v="0.11"/>
    <n v="786.42857142857144"/>
    <s v="&lt;50%"/>
    <s v="No"/>
    <n v="40816125"/>
    <n v="4.2"/>
    <n v="4"/>
    <n v="46647"/>
    <x v="0"/>
    <n v="186588"/>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s v="ELV Car Mount Adjustable Car Phone Holder Universal Long Arm, Windshield for Smartphones - Black"/>
    <x v="28"/>
    <s v="Electronics"/>
    <s v="Mobiles&amp;Accessories"/>
    <s v="MobileAccessories"/>
    <s v="Electronics|Mobiles&amp;Accessories|MobileAccessories|AutomobileAccessories|Cradles-ELV Car Mount Adjustable Car Phone Holder Universal Long Arm, Windshield for Smartphones - Black"/>
    <s v="AutomobileAccessories"/>
    <n v="349"/>
    <s v="₹200 - ₹500"/>
    <n v="999"/>
    <n v="0.65"/>
    <n v="964.06506506506503"/>
    <s v="50% or More"/>
    <s v="Yes"/>
    <n v="46352601"/>
    <n v="3.9"/>
    <n v="4"/>
    <n v="46399"/>
    <x v="0"/>
    <n v="185596"/>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s v="Redmi 80 cm (32 inches) Android 11 Series HD Ready Smart LED TV | L32M6-RA/L32M7-RA (Black)"/>
    <x v="29"/>
    <s v="Electronics"/>
    <s v="HomeTheater,TV&amp;Video"/>
    <s v="Televisions"/>
    <s v="Electronics|HomeTheater,TV&amp;Video|Televisions|SmartTelevisions-Redmi 80 cm (32 inches) Android 11 Series HD Ready Smart LED TV | L32M6-RA/L32M7-RA (Black)"/>
    <s v="SmartTelevisions"/>
    <n v="13999"/>
    <s v="&gt;₹500"/>
    <n v="24999"/>
    <n v="0.44"/>
    <n v="24943.001760070401"/>
    <s v="&lt;50%"/>
    <s v="No"/>
    <n v="1130904762"/>
    <n v="4.2"/>
    <n v="4"/>
    <n v="45238"/>
    <x v="0"/>
    <n v="18095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x v="29"/>
    <s v="Electronics"/>
    <s v="HomeTheater,TV&amp;Video"/>
    <s v="Televisions"/>
    <s v="Electronics|HomeTheater,TV&amp;Video|Televisions|SmartTelevisions-Redmi 108 cm (43 inches) 4K Ultra HD Android Smart LED TV X43 | L43R7-7AIN (Black)"/>
    <s v="SmartTelevisions"/>
    <n v="26999"/>
    <s v="&gt;₹500"/>
    <n v="42999"/>
    <n v="0.37"/>
    <n v="42936.21016767832"/>
    <s v="&lt;50%"/>
    <s v="No"/>
    <n v="1945188762"/>
    <n v="4.2"/>
    <n v="4"/>
    <n v="45238"/>
    <x v="0"/>
    <n v="18095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Redmi 126 cm (50 inches) 4K Ultra HD Android Smart LED TV X50 | L50M6-RA (Black)"/>
    <x v="29"/>
    <s v="Electronics"/>
    <s v="HomeTheater,TV&amp;Video"/>
    <s v="Televisions"/>
    <s v="Electronics|HomeTheater,TV&amp;Video|Televisions|SmartTelevisions-Redmi 126 cm (50 inches) 4K Ultra HD Android Smart LED TV X50 | L50M6-RA (Black)"/>
    <s v="SmartTelevisions"/>
    <n v="32999"/>
    <s v="&gt;₹500"/>
    <n v="44999"/>
    <n v="0.27"/>
    <n v="44925.667259272428"/>
    <s v="&lt;50%"/>
    <s v="No"/>
    <n v="2035664762"/>
    <n v="4.2"/>
    <n v="4"/>
    <n v="45238"/>
    <x v="0"/>
    <n v="18095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7VQGVL68"/>
    <s v="Glun Multipurpose Portable Electronic Digital Weighing Scale Weight Machine (10 Kg - with Back Light)"/>
    <x v="30"/>
    <s v="Home&amp;Kitchen"/>
    <s v="Kitchen&amp;HomeAppliances"/>
    <s v="SmallKitchenAppliances"/>
    <s v="Home&amp;Kitchen|Kitchen&amp;HomeAppliances|SmallKitchenAppliances|DigitalKitchenScales-Glun Multipurpose Portable Electronic Digital Weighing Scale Weight Machine (10 Kg - with Back Light)"/>
    <s v="DigitalKitchenScales"/>
    <n v="293"/>
    <s v="₹200 - ₹500"/>
    <n v="499"/>
    <n v="0.41"/>
    <n v="440.28256513026054"/>
    <s v="&lt;50%"/>
    <s v="No"/>
    <n v="22452006"/>
    <n v="3.9"/>
    <n v="4"/>
    <n v="44994"/>
    <x v="0"/>
    <n v="17997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s v="MI 360¬∞ Home Security Wireless Camera 2K Pro with Bluetooth Gateway BLE 4.2 l Dual Band Wi-fi Connection l 3 Million 1296p| Full Color in Low-Light | AI Human Detection, White"/>
    <x v="15"/>
    <s v="Electronics"/>
    <s v="Cameras&amp;Photography"/>
    <s v="SecurityCameras"/>
    <s v="Electronics|Cameras&amp;Photography|SecurityCameras|DomeCameras-MI 360¬∞ Home Security Wireless Camera 2K Pro with Bluetooth Gateway BLE 4.2 l Dual Band Wi-fi Connection l 3 Million 1296p| Full Color in Low-Light | AI Human Detection, White"/>
    <s v="DomeCameras"/>
    <n v="4499"/>
    <s v="&gt;₹500"/>
    <n v="5999"/>
    <n v="0.25"/>
    <n v="5924.0041673612268"/>
    <s v="&lt;50%"/>
    <s v="No"/>
    <n v="268131304"/>
    <n v="4.3"/>
    <n v="4"/>
    <n v="44696"/>
    <x v="0"/>
    <n v="178784"/>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s v="BlueRigger High Speed HDMI Cable with Ethernet - Supports 3D, 4K 60Hz and Audio Return - Latest Version (3 Feet / 0.9 Meter)"/>
    <x v="0"/>
    <s v="Electronics"/>
    <s v="HomeTheater,TV&amp;Video"/>
    <s v="Accessories"/>
    <s v="Electronics|HomeTheater,TV&amp;Video|Accessories|Cables|HDMICables-BlueRigger High Speed HDMI Cable with Ethernet - Supports 3D, 4K 60Hz and Audio Return - Latest Version (3 Feet / 0.9 Meter)"/>
    <s v="Cables"/>
    <n v="467"/>
    <s v="₹200 - ₹500"/>
    <n v="599"/>
    <n v="0.22"/>
    <n v="521.03672787979963"/>
    <s v="&lt;50%"/>
    <s v="No"/>
    <n v="26388346"/>
    <n v="4.4000000000000004"/>
    <n v="4"/>
    <n v="44054"/>
    <x v="0"/>
    <n v="17621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s v="Lifelong LLMG23 Power Pro 500-Watt Mixer Grinder with 3 Jars (Liquidizing, Wet Grinding and Chutney Jar), Stainless Steel blades, 1 Year Warranty (Black)"/>
    <x v="31"/>
    <s v="Home&amp;Kitchen"/>
    <s v="Kitchen&amp;HomeAppliances"/>
    <s v="SmallKitchenAppliances"/>
    <s v="Home&amp;Kitchen|Kitchen&amp;HomeAppliances|SmallKitchenAppliances|MixerGrinders-Lifelong LLMG23 Power Pro 500-Watt Mixer Grinder with 3 Jars (Liquidizing, Wet Grinding and Chutney Jar), Stainless Steel blades, 1 Year Warranty (Black)"/>
    <s v="MixerGrinders"/>
    <n v="1299"/>
    <s v="&gt;₹500"/>
    <n v="3500"/>
    <n v="0.63"/>
    <n v="3462.8857142857141"/>
    <s v="50% or More"/>
    <s v="Yes"/>
    <n v="154175000"/>
    <n v="3.8"/>
    <n v="4"/>
    <n v="44050"/>
    <x v="0"/>
    <n v="17620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8NS6PVG"/>
    <s v="Ambrane Unbreakable 60W / 3A Fast Charging 1.5m Braided Type C Cable for Smartphones, Tablets, Laptops &amp; other Type C devices, PD Technology, 480Mbps Data Sync, Quick Charge 3.0 (RCT15A, Black)"/>
    <x v="8"/>
    <s v="Computers&amp;Accessories"/>
    <s v="Accessories&amp;Peripherals"/>
    <s v="Cables&amp;Accessories"/>
    <s v="Computers&amp;Accessories|Accessories&amp;Peripherals|Cables&amp;Accessories|Cables|USBCables-Ambrane Unbreakable 60W / 3A Fast Charging 1.5m Braided Type C Cable for Smartphones, Tablets, Laptops &amp; other Type C devices, PD Technology, 480Mbps Data Sync, Quick Charge 3.0 (RCT15A, Black)"/>
    <s v="Cables"/>
    <n v="199"/>
    <s v="&lt;₹200"/>
    <n v="349"/>
    <n v="0.43"/>
    <n v="291.97994269340973"/>
    <s v="&lt;50%"/>
    <s v="No"/>
    <n v="15353906"/>
    <n v="4"/>
    <n v="4"/>
    <n v="43994"/>
    <x v="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s v="Ambrane Unbreakable 60W / 3A Fast Charging 1.5m Braided Micro USB Cable for Smartphones, Tablets, Laptops &amp; Other Micro USB Devices, 480Mbps Data Sync, Quick Charge 3.0 (RCM15, Black)"/>
    <x v="8"/>
    <s v="Computers&amp;Accessories"/>
    <s v="Accessories&amp;Peripherals"/>
    <s v="Cables&amp;Accessories"/>
    <s v="Computers&amp;Accessories|Accessories&amp;Peripherals|Cables&amp;Accessories|Cables|USBCables-Ambrane Unbreakable 60W / 3A Fast Charging 1.5m Braided Micro USB Cable for Smartphones, Tablets, Laptops &amp; Other Micro USB Devices, 480Mbps Data Sync, Quick Charge 3.0 (RCM15, Black)"/>
    <s v="Cables"/>
    <n v="199"/>
    <s v="&lt;₹200"/>
    <n v="299"/>
    <n v="0.33"/>
    <n v="232.44481605351172"/>
    <s v="&lt;50%"/>
    <s v="No"/>
    <n v="13154206"/>
    <n v="4"/>
    <n v="4"/>
    <n v="43994"/>
    <x v="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s v="Ambrane Unbreakable 60W / 3A Fast Charging 1.5m Braided Type C to Type C Cable for Smartphones, Tablets, Laptops &amp; Other Type C Devices, PD Technology, 480Mbps Data Sync (RCTT15, Black)"/>
    <x v="8"/>
    <s v="Computers&amp;Accessories"/>
    <s v="Accessories&amp;Peripherals"/>
    <s v="Cables&amp;Accessories"/>
    <s v="Computers&amp;Accessories|Accessories&amp;Peripherals|Cables&amp;Accessories|Cables|USBCables-Ambrane Unbreakable 60W / 3A Fast Charging 1.5m Braided Type C to Type C Cable for Smartphones, Tablets, Laptops &amp; Other Type C Devices, PD Technology, 480Mbps Data Sync (RCTT15, Black)"/>
    <s v="Cables"/>
    <n v="249"/>
    <s v="₹200 - ₹500"/>
    <n v="399"/>
    <n v="0.38"/>
    <n v="336.59398496240601"/>
    <s v="&lt;50%"/>
    <s v="No"/>
    <n v="17553606"/>
    <n v="4"/>
    <n v="4"/>
    <n v="43994"/>
    <x v="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56K5DYZ"/>
    <s v="Prestige Iris 750 Watt Mixer Grinder with 3 Stainless Steel Jar + 1 Juicer Jar (White and Blue)"/>
    <x v="31"/>
    <s v="Home&amp;Kitchen"/>
    <s v="Kitchen&amp;HomeAppliances"/>
    <s v="SmallKitchenAppliances"/>
    <s v="Home&amp;Kitchen|Kitchen&amp;HomeAppliances|SmallKitchenAppliances|MixerGrinders-Prestige Iris 750 Watt Mixer Grinder with 3 Stainless Steel Jar + 1 Juicer Jar (White and Blue)"/>
    <s v="MixerGrinders"/>
    <n v="3249"/>
    <s v="&gt;₹500"/>
    <n v="6295"/>
    <n v="0.48"/>
    <n v="6243.3876092136616"/>
    <s v="&lt;50%"/>
    <s v="No"/>
    <n v="271125650"/>
    <n v="3.9"/>
    <n v="4"/>
    <n v="43070"/>
    <x v="0"/>
    <n v="17228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s v="Infinity (JBL Glide 510, 72 Hrs Playtime with Quick Charge, Wireless On Ear Headphone with Mic, Deep Bass, Dual Equalizer, Bluetooth 5.0 with Voice Assistant Support (Black)"/>
    <x v="13"/>
    <s v="Electronics"/>
    <s v="Headphones,Earbuds&amp;Accessories"/>
    <s v="Headphones"/>
    <s v="Electronics|Headphones,Earbuds&amp;Accessories|Headphones|On-Ear-Infinity (JBL Glide 510, 72 Hrs Playtime with Quick Charge, Wireless On Ear Headphone with Mic, Deep Bass, Dual Equalizer, Bluetooth 5.0 with Voice Assistant Support (Black)"/>
    <s v="On-Ear"/>
    <n v="1499"/>
    <s v="&gt;₹500"/>
    <n v="3999"/>
    <n v="0.63"/>
    <n v="3961.515628907227"/>
    <s v="50% or More"/>
    <s v="Yes"/>
    <n v="171057225"/>
    <n v="4.2"/>
    <n v="4"/>
    <n v="42775"/>
    <x v="0"/>
    <n v="17110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s v="STRIFF PS2_01 Multi Angle Mobile/Tablet Tabletop Stand. Phone Holder for iPhone, Android, Samsung, OnePlus, Xiaomi. Portable, Foldable Cell Phone Stand. Perfect for Bed, Office, Home &amp; Desktop (Black)"/>
    <x v="32"/>
    <s v="Electronics"/>
    <s v="Mobiles&amp;Accessories"/>
    <s v="MobileAccessories"/>
    <s v="Electronics|Mobiles&amp;Accessories|MobileAccessories|Stands-STRIFF PS2_01 Multi Angle Mobile/Tablet Tabletop Stand. Phone Holder for iPhone, Android, Samsung, OnePlus, Xiaomi. Portable, Foldable Cell Phone Stand. Perfect for Bed, Office, Home &amp; Desktop (Black)"/>
    <s v="Stands"/>
    <n v="99"/>
    <s v="&lt;₹200"/>
    <n v="499"/>
    <n v="0.8"/>
    <n v="479.16032064128257"/>
    <s v="50% or More"/>
    <s v="Yes"/>
    <n v="21277859"/>
    <n v="4.3"/>
    <n v="4"/>
    <n v="42641"/>
    <x v="0"/>
    <n v="170564"/>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s v="AmazonBasics New Release ABS USB-A to Lightning Cable Cord, Fast Charging MFi Certified Charger for Apple iPhone, iPad Tablet (3-Ft, White)"/>
    <x v="8"/>
    <s v="Computers&amp;Accessories"/>
    <s v="Accessories&amp;Peripherals"/>
    <s v="Cables&amp;Accessories"/>
    <s v="Computers&amp;Accessories|Accessories&amp;Peripherals|Cables&amp;Accessories|Cables|USBCables-AmazonBasics New Release ABS USB-A to Lightning Cable Cord, Fast Charging MFi Certified Charger for Apple iPhone, iPad Tablet (3-Ft, White)"/>
    <s v="Cables"/>
    <n v="689"/>
    <s v="&gt;₹500"/>
    <n v="1500"/>
    <n v="0.54"/>
    <n v="1454.0666666666666"/>
    <s v="50% or More"/>
    <s v="Yes"/>
    <n v="63451500"/>
    <n v="4.2"/>
    <n v="4"/>
    <n v="42301"/>
    <x v="0"/>
    <n v="169204"/>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s v="Fire-Boltt India's No 1 Smartwatch Brand Ring Bluetooth Calling with SpO2 &amp; 1.7‚Äù Metal Body with Blood Oxygen Monitoring, Continuous Heart Rate, Full Touch &amp; Multiple Watch Faces"/>
    <x v="17"/>
    <s v="Electronics"/>
    <s v="WearableTechnology"/>
    <s v="SmartWatches"/>
    <s v="Electronics|WearableTechnology|SmartWatches-Fire-Boltt India's No 1 Smartwatch Brand Ring Bluetooth Calling with SpO2 &amp; 1.7‚Äù Metal Body with Blood Oxygen Monitoring, Continuous Heart Rate, Full Touch &amp; Multiple Watch Faces"/>
    <s v="N/A"/>
    <n v="2499"/>
    <s v="&gt;₹500"/>
    <n v="9999"/>
    <n v="0.75"/>
    <n v="9974.0075007500745"/>
    <s v="50% or More"/>
    <s v="Yes"/>
    <n v="421347861"/>
    <n v="4.0999999999999996"/>
    <n v="4"/>
    <n v="42139"/>
    <x v="0"/>
    <n v="168556"/>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s v="SanDisk 1TB Extreme Portable SSD 1050MB/s R, 1000MB/s W,Upto 2 Meter Drop Protection with IP55 Water/dust Resistance, HW Encryption, PC,MAC &amp; TypeC Smartphone Compatible, 5Y Warranty, External SSD"/>
    <x v="33"/>
    <s v="Computers&amp;Accessories"/>
    <s v="ExternalDevices&amp;DataStorage"/>
    <s v="ExternalSolidStateDrives"/>
    <s v="Computers&amp;Accessories|ExternalDevices&amp;DataStorage|ExternalSolidStateDrives-SanDisk 1TB Extreme Portable SSD 1050MB/s R, 1000MB/s W,Upto 2 Meter Drop Protection with IP55 Water/dust Resistance, HW Encryption, PC,MAC &amp; TypeC Smartphone Compatible, 5Y Warranty, External SSD"/>
    <s v="N/A"/>
    <n v="10389"/>
    <s v="&gt;₹500"/>
    <n v="32000"/>
    <n v="0.68"/>
    <n v="31967.534374999999"/>
    <s v="50% or More"/>
    <s v="Yes"/>
    <n v="1324736000"/>
    <n v="4.4000000000000004"/>
    <n v="4"/>
    <n v="41398"/>
    <x v="0"/>
    <n v="16559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s v="Bajaj Rex 500W Mixer Grinder with Nutri-Pro Feature, 3 Jars, White"/>
    <x v="31"/>
    <s v="Home&amp;Kitchen"/>
    <s v="Kitchen&amp;HomeAppliances"/>
    <s v="SmallKitchenAppliances"/>
    <s v="Home&amp;Kitchen|Kitchen&amp;HomeAppliances|SmallKitchenAppliances|MixerGrinders-Bajaj Rex 500W Mixer Grinder with Nutri-Pro Feature, 3 Jars, White"/>
    <s v="MixerGrinders"/>
    <n v="1999"/>
    <s v="&gt;₹500"/>
    <n v="3210"/>
    <n v="0.38"/>
    <n v="3147.7258566978194"/>
    <s v="&lt;50%"/>
    <s v="No"/>
    <n v="132730290"/>
    <n v="4.2"/>
    <n v="4"/>
    <n v="41349"/>
    <x v="0"/>
    <n v="165396"/>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boAt Stone 650 10W Bluetooth Speaker with Upto 7 Hours Playback, IPX5 and Integrated Controls (Blue)"/>
    <x v="22"/>
    <s v="Electronics"/>
    <s v="HomeAudio"/>
    <s v="Speakers"/>
    <s v="Electronics|HomeAudio|Speakers|BluetoothSpeakers-boAt Stone 650 10W Bluetooth Speaker with Upto 7 Hours Playback, IPX5 and Integrated Controls (Blue)"/>
    <s v="BluetoothSpeakers"/>
    <n v="1799"/>
    <s v="&gt;₹500"/>
    <n v="4990"/>
    <n v="0.64"/>
    <n v="4953.9478957915835"/>
    <s v="50% or More"/>
    <s v="Yes"/>
    <n v="205717740"/>
    <n v="4.2"/>
    <n v="4"/>
    <n v="41226"/>
    <x v="0"/>
    <n v="164904"/>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s v="ENVIE ECR-20 Charger for AA &amp; AAA Rechargeable Batteries"/>
    <x v="34"/>
    <s v="Electronics"/>
    <s v="Cameras&amp;Photography"/>
    <s v="Accessories"/>
    <s v="Electronics|Cameras&amp;Photography|Accessories|Batteries&amp;Chargers|BatteryChargers-ENVIE ECR-20 Charger for AA &amp; AAA Rechargeable Batteries"/>
    <s v="Batteries&amp;Chargers"/>
    <n v="299"/>
    <s v="₹200 - ₹500"/>
    <n v="400"/>
    <n v="0.25"/>
    <n v="325.25"/>
    <s v="&lt;50%"/>
    <s v="No"/>
    <n v="16358000"/>
    <n v="3.8"/>
    <n v="4"/>
    <n v="40895"/>
    <x v="0"/>
    <n v="16358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s v="Prestige Sandwich Maker PGMFD 01, Black"/>
    <x v="35"/>
    <s v="Home&amp;Kitchen"/>
    <s v="Kitchen&amp;HomeAppliances"/>
    <s v="SmallKitchenAppliances"/>
    <s v="Home&amp;Kitchen|Kitchen&amp;HomeAppliances|SmallKitchenAppliances|SandwichMakers-Prestige Sandwich Maker PGMFD 01, Black"/>
    <s v="SandwichMakers"/>
    <n v="1299"/>
    <s v="&gt;₹500"/>
    <n v="1299"/>
    <n v="0"/>
    <n v="1199"/>
    <s v="&lt;50%"/>
    <s v="No"/>
    <n v="52097694"/>
    <n v="4.2"/>
    <n v="4"/>
    <n v="40106"/>
    <x v="0"/>
    <n v="16042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s v="Philips Viva Collection HD4928/01 2100-Watt Induction Cooktop with Feather Touch Sensor and Crystal Glass Plate (Black)"/>
    <x v="25"/>
    <s v="Home&amp;Kitchen"/>
    <s v="Kitchen&amp;HomeAppliances"/>
    <s v="SmallKitchenAppliances"/>
    <s v="Home&amp;Kitchen|Kitchen&amp;HomeAppliances|SmallKitchenAppliances|InductionCooktop-Philips Viva Collection HD4928/01 2100-Watt Induction Cooktop with Feather Touch Sensor and Crystal Glass Plate (Black)"/>
    <s v="InductionCooktop"/>
    <n v="3229"/>
    <s v="&gt;₹500"/>
    <n v="5295"/>
    <n v="0.39"/>
    <n v="5234.0179414542017"/>
    <s v="&lt;50%"/>
    <s v="No"/>
    <n v="210338580"/>
    <n v="4.2"/>
    <n v="4"/>
    <n v="39724"/>
    <x v="0"/>
    <n v="158896"/>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s v="Noise ColorFit Ultra SE Smart Watch with 1.75&quot;(4.3cm) HD Display, Aluminium Alloy Body, 60 Sports Modes, Spo2, Lightweight, Stock Market Info, Calls &amp; SMS Reply (Vintage Brown)"/>
    <x v="17"/>
    <s v="Electronics"/>
    <s v="WearableTechnology"/>
    <s v="SmartWatches"/>
    <s v="Electronics|WearableTechnology|SmartWatches-Noise ColorFit Ultra SE Smart Watch with 1.75&quot;(4.3cm) HD Display, Aluminium Alloy Body, 60 Sports Modes, Spo2, Lightweight, Stock Market Info, Calls &amp; SMS Reply (Vintage Brown)"/>
    <s v="N/A"/>
    <n v="2799"/>
    <s v="&gt;₹500"/>
    <n v="6499"/>
    <n v="0.56999999999999995"/>
    <n v="6455.9318356670256"/>
    <s v="50% or More"/>
    <s v="Yes"/>
    <n v="252674621"/>
    <n v="4.0999999999999996"/>
    <n v="4"/>
    <n v="38879"/>
    <x v="0"/>
    <n v="155516"/>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s v="Noise ColorFit Ultra Smart Watch with 1.75&quot; HD Display, Aluminium Alloy Body, 60 Sports Modes, Spo2, Lightweight, Stock Market Info, Calls &amp; SMS Reply (Space Blue)"/>
    <x v="17"/>
    <s v="Electronics"/>
    <s v="WearableTechnology"/>
    <s v="SmartWatches"/>
    <s v="Electronics|WearableTechnology|SmartWatches-Noise ColorFit Ultra Smart Watch with 1.75&quot; HD Display, Aluminium Alloy Body, 60 Sports Modes, Spo2, Lightweight, Stock Market Info, Calls &amp; SMS Reply (Space Blue)"/>
    <s v="N/A"/>
    <n v="2499"/>
    <s v="&gt;₹500"/>
    <n v="5999"/>
    <n v="0.57999999999999996"/>
    <n v="5957.3430571761965"/>
    <s v="50% or More"/>
    <s v="Yes"/>
    <n v="233235121"/>
    <n v="4.0999999999999996"/>
    <n v="4"/>
    <n v="38879"/>
    <x v="0"/>
    <n v="155516"/>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s v="boAt Dual Port Rapid Car Charger (Qualcomm Certified) with Quick Charge 3.0 + Free Micro USB Cable - (Black)"/>
    <x v="36"/>
    <s v="Electronics"/>
    <s v="Mobiles&amp;Accessories"/>
    <s v="MobileAccessories"/>
    <s v="Electronics|Mobiles&amp;Accessories|MobileAccessories|Chargers|AutomobileChargers-boAt Dual Port Rapid Car Charger (Qualcomm Certified) with Quick Charge 3.0 + Free Micro USB Cable - (Black)"/>
    <s v="Chargers"/>
    <n v="571"/>
    <s v="&gt;₹500"/>
    <n v="999"/>
    <n v="0.43"/>
    <n v="941.84284284284286"/>
    <s v="&lt;50%"/>
    <s v="No"/>
    <n v="38182779"/>
    <n v="4.3"/>
    <n v="4"/>
    <n v="38221"/>
    <x v="0"/>
    <n v="15288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Philips GC1905 1440-Watt Steam Iron with Spray (Blue)"/>
    <x v="37"/>
    <s v="Home&amp;Kitchen"/>
    <s v="Kitchen&amp;HomeAppliances"/>
    <s v="Vacuum,Cleaning&amp;Ironing"/>
    <s v="Home&amp;Kitchen|Kitchen&amp;HomeAppliances|Vacuum,Cleaning&amp;Ironing|Irons,Steamers&amp;Accessories|Irons|SteamIrons-Philips GC1905 1440-Watt Steam Iron with Spray (Blue)"/>
    <s v="Irons,Steamers&amp;Accessories"/>
    <n v="1614"/>
    <s v="&gt;₹500"/>
    <n v="1745"/>
    <n v="0.08"/>
    <n v="1652.5071633237822"/>
    <s v="&lt;50%"/>
    <s v="No"/>
    <n v="66264630"/>
    <n v="4.3"/>
    <n v="4"/>
    <n v="37974"/>
    <x v="0"/>
    <n v="151896"/>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s v="realme Buds Classic Wired in Ear Earphones with Mic (Black)"/>
    <x v="1"/>
    <s v="Electronics"/>
    <s v="Headphones,Earbuds&amp;Accessories"/>
    <s v="Headphones"/>
    <s v="Electronics|Headphones,Earbuds&amp;Accessories|Headphones|In-Ear-realme Buds Classic Wired in Ear Earphones with Mic (Black)"/>
    <s v="In-Ear"/>
    <n v="399"/>
    <s v="₹200 - ₹500"/>
    <n v="699"/>
    <n v="0.43"/>
    <n v="641.91845493562232"/>
    <s v="&lt;50%"/>
    <s v="No"/>
    <n v="26434083"/>
    <n v="4"/>
    <n v="4"/>
    <n v="37817"/>
    <x v="0"/>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s v="USHA EI 1602 1000 W Lightweight Dry Iron with Non-Stick Soleplate (Multi-colour)"/>
    <x v="27"/>
    <s v="Home&amp;Kitchen"/>
    <s v="Kitchen&amp;HomeAppliances"/>
    <s v="Vacuum,Cleaning&amp;Ironing"/>
    <s v="Home&amp;Kitchen|Kitchen&amp;HomeAppliances|Vacuum,Cleaning&amp;Ironing|Irons,Steamers&amp;Accessories|Irons|DryIrons-USHA EI 1602 1000 W Lightweight Dry Iron with Non-Stick Soleplate (Multi-colour)"/>
    <s v="Irons,Steamers&amp;Accessories"/>
    <n v="616"/>
    <s v="&gt;₹500"/>
    <n v="1190"/>
    <n v="0.48"/>
    <n v="1138.2352941176471"/>
    <s v="&lt;50%"/>
    <s v="No"/>
    <n v="44179940"/>
    <n v="4.0999999999999996"/>
    <n v="4"/>
    <n v="37126"/>
    <x v="0"/>
    <n v="148504"/>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s v="URBN 20000 mAh lithium_polymer Power Bank with 12 Watt Fast Charging, Camo"/>
    <x v="7"/>
    <s v="Electronics"/>
    <s v="Mobiles&amp;Accessories"/>
    <s v="MobileAccessories"/>
    <s v="Electronics|Mobiles&amp;Accessories|MobileAccessories|Chargers|PowerBanks-URBN 20000 mAh lithium_polymer Power Bank with 12 Watt Fast Charging, Camo"/>
    <s v="Chargers"/>
    <n v="1599"/>
    <s v="&gt;₹500"/>
    <n v="3499"/>
    <n v="0.54"/>
    <n v="3453.3012289225494"/>
    <s v="50% or More"/>
    <s v="Yes"/>
    <n v="127307616"/>
    <n v="4"/>
    <n v="4"/>
    <n v="36384"/>
    <x v="0"/>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s v="URBN 10000 mAh Lithium Power Bank UPR10K with 12 Watt Fast Charging, Blue"/>
    <x v="7"/>
    <s v="Electronics"/>
    <s v="Mobiles&amp;Accessories"/>
    <s v="MobileAccessories"/>
    <s v="Electronics|Mobiles&amp;Accessories|MobileAccessories|Chargers|PowerBanks-URBN 10000 mAh Lithium Power Bank UPR10K with 12 Watt Fast Charging, Blue"/>
    <s v="Chargers"/>
    <n v="900"/>
    <s v="&gt;₹500"/>
    <n v="2499"/>
    <n v="0.64"/>
    <n v="2462.9855942376953"/>
    <s v="50% or More"/>
    <s v="Yes"/>
    <n v="90923616"/>
    <n v="4"/>
    <n v="4"/>
    <n v="36384"/>
    <x v="0"/>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0ABMASXG"/>
    <s v="Bajaj Immersion Rod Water Heater 1500 Watts, Silver"/>
    <x v="38"/>
    <s v="Home&amp;Kitchen"/>
    <s v="Heating,Cooling&amp;AirQuality"/>
    <s v="WaterHeaters&amp;Geysers"/>
    <s v="Home&amp;Kitchen|Heating,Cooling&amp;AirQuality|WaterHeaters&amp;Geysers|ImmersionRods-Bajaj Immersion Rod Water Heater 1500 Watts, Silver"/>
    <s v="ImmersionRods"/>
    <n v="539"/>
    <s v="&gt;₹500"/>
    <n v="720"/>
    <n v="0.25"/>
    <n v="645.13888888888891"/>
    <s v="&lt;50%"/>
    <s v="No"/>
    <n v="25932240"/>
    <n v="4.0999999999999996"/>
    <n v="4"/>
    <n v="36017"/>
    <x v="0"/>
    <n v="14406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s v="AmazonBasics High-Speed Braided HDMI Cable - 3 Feet - Supports Ethernet, 3D, 4K and Audio Return (Black)"/>
    <x v="0"/>
    <s v="Electronics"/>
    <s v="HomeTheater,TV&amp;Video"/>
    <s v="Accessories"/>
    <s v="Electronics|HomeTheater,TV&amp;Video|Accessories|Cables|HDMICables-AmazonBasics High-Speed Braided HDMI Cable - 3 Feet - Supports Ethernet, 3D, 4K and Audio Return (Black)"/>
    <s v="Cables"/>
    <n v="269"/>
    <s v="₹200 - ₹500"/>
    <n v="650"/>
    <n v="0.59"/>
    <n v="608.61538461538464"/>
    <s v="50% or More"/>
    <s v="Yes"/>
    <n v="23320050"/>
    <n v="4.4000000000000004"/>
    <n v="4"/>
    <n v="35877"/>
    <x v="0"/>
    <n v="143508"/>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s v="Butterfly EKN 1.5-Litre Electric Kettle (Silver with Black)"/>
    <x v="39"/>
    <s v="Home&amp;Kitchen"/>
    <s v="Kitchen&amp;HomeAppliances"/>
    <s v="SmallKitchenAppliances"/>
    <s v="Home&amp;Kitchen|Kitchen&amp;HomeAppliances|SmallKitchenAppliances|Kettles&amp;HotWaterDispensers|Kettle&amp;ToasterSets-Butterfly EKN 1.5-Litre Electric Kettle (Silver with Black)"/>
    <s v="Kettles&amp;HotWaterDispensers"/>
    <n v="749"/>
    <s v="&gt;₹500"/>
    <n v="1111"/>
    <n v="0.33"/>
    <n v="1043.5832583258325"/>
    <s v="&lt;50%"/>
    <s v="No"/>
    <n v="39654923"/>
    <n v="4.2"/>
    <n v="4"/>
    <n v="35693"/>
    <x v="0"/>
    <n v="142772"/>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s v="TP-Link Archer AC1200 Archer C6 Wi-Fi Speed Up to 867 Mbps/5 GHz + 400 Mbps/2.4 GHz, 5 Gigabit Ports, 4 External Antennas, MU-MIMO, Dual Band, WiFi Coverage with Access Point Mode, Black"/>
    <x v="12"/>
    <s v="Computers&amp;Accessories"/>
    <s v="NetworkingDevices"/>
    <s v="Routers"/>
    <s v="Computers&amp;Accessories|NetworkingDevices|Routers-TP-Link Archer AC1200 Archer C6 Wi-Fi Speed Up to 867 Mbps/5 GHz + 400 Mbps/2.4 GHz, 5 Gigabit Ports, 4 External Antennas, MU-MIMO, Dual Band, WiFi Coverage with Access Point Mode, Black"/>
    <s v="N/A"/>
    <n v="2499"/>
    <s v="&gt;₹500"/>
    <n v="4999"/>
    <n v="0.5"/>
    <n v="4949.0100020004002"/>
    <s v="50% or More"/>
    <s v="Yes"/>
    <n v="175084976"/>
    <n v="4.4000000000000004"/>
    <n v="4"/>
    <n v="35024"/>
    <x v="0"/>
    <n v="140096"/>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B42LWKN"/>
    <s v="OnePlus 80 cm (32 inches) Y Series HD Ready LED Smart Android TV 32Y1 (Black)"/>
    <x v="29"/>
    <s v="Electronics"/>
    <s v="HomeTheater,TV&amp;Video"/>
    <s v="Televisions"/>
    <s v="Electronics|HomeTheater,TV&amp;Video|Televisions|SmartTelevisions-OnePlus 80 cm (32 inches) Y Series HD Ready LED Smart Android TV 32Y1 (Black)"/>
    <s v="SmartTelevisions"/>
    <n v="14999"/>
    <s v="&gt;₹500"/>
    <n v="19999"/>
    <n v="0.25"/>
    <n v="19924.001250062502"/>
    <s v="&lt;50%"/>
    <s v="No"/>
    <n v="697945101"/>
    <n v="4.2"/>
    <n v="4"/>
    <n v="34899"/>
    <x v="0"/>
    <n v="139596"/>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OnePlus 80 cm (32 inches) Y Series HD Ready Smart Android LED TV 32 Y1S (Black)"/>
    <x v="29"/>
    <s v="Electronics"/>
    <s v="HomeTheater,TV&amp;Video"/>
    <s v="Televisions"/>
    <s v="Electronics|HomeTheater,TV&amp;Video|Televisions|SmartTelevisions-OnePlus 80 cm (32 inches) Y Series HD Ready Smart Android LED TV 32 Y1S (Black)"/>
    <s v="SmartTelevisions"/>
    <n v="15999"/>
    <s v="&gt;₹500"/>
    <n v="21999"/>
    <n v="0.27"/>
    <n v="21926.273966998499"/>
    <s v="&lt;50%"/>
    <s v="No"/>
    <n v="767743101"/>
    <n v="4.2"/>
    <n v="4"/>
    <n v="34899"/>
    <x v="0"/>
    <n v="139596"/>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OnePlus 108 cm (43 inches) Y Series Full HD Smart Android LED TV 43 Y1S (Black)"/>
    <x v="29"/>
    <s v="Electronics"/>
    <s v="HomeTheater,TV&amp;Video"/>
    <s v="Televisions"/>
    <s v="Electronics|HomeTheater,TV&amp;Video|Televisions|SmartTelevisions-OnePlus 108 cm (43 inches) Y Series Full HD Smart Android LED TV 43 Y1S (Black)"/>
    <s v="SmartTelevisions"/>
    <n v="24999"/>
    <s v="&gt;₹500"/>
    <n v="31999"/>
    <n v="0.22"/>
    <n v="31920.875683615111"/>
    <s v="&lt;50%"/>
    <s v="No"/>
    <n v="1116733101"/>
    <n v="4.2"/>
    <n v="4"/>
    <n v="34899"/>
    <x v="0"/>
    <n v="139596"/>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s v="Logitech M221 Wireless Mouse, Silent Buttons, 2.4 GHz with USB Mini Receiver, 1000 DPI Optical Tracking, 18-Month Battery Life, Ambidextrous PC / Mac / Laptop - Charcoal Grey"/>
    <x v="23"/>
    <s v="Computers&amp;Accessories"/>
    <s v="Accessories&amp;Peripherals"/>
    <s v="Keyboards,Mice&amp;InputDevices"/>
    <s v="Computers&amp;Accessories|Accessories&amp;Peripherals|Keyboards,Mice&amp;InputDevices|Mice-Logitech M221 Wireless Mouse, Silent Buttons, 2.4 GHz with USB Mini Receiver, 1000 DPI Optical Tracking, 18-Month Battery Life, Ambidextrous PC / Mac / Laptop - Charcoal Grey"/>
    <s v="Mice"/>
    <n v="799"/>
    <s v="&gt;₹500"/>
    <n v="1295"/>
    <n v="0.38"/>
    <n v="1233.3011583011582"/>
    <s v="&lt;50%"/>
    <s v="No"/>
    <n v="45133340"/>
    <n v="4.4000000000000004"/>
    <n v="4"/>
    <n v="34852"/>
    <x v="0"/>
    <n v="139408"/>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s v="Amazon Basics USB A to Lightning PVC Molded Nylon MFi Certified Charging Cable (Black, 1.2 meter)"/>
    <x v="8"/>
    <s v="Computers&amp;Accessories"/>
    <s v="Accessories&amp;Peripherals"/>
    <s v="Cables&amp;Accessories"/>
    <s v="Computers&amp;Accessories|Accessories&amp;Peripherals|Cables&amp;Accessories|Cables|USBCables-Amazon Basics USB A to Lightning PVC Molded Nylon MFi Certified Charging Cable (Black, 1.2 meter)"/>
    <s v="Cables"/>
    <n v="789"/>
    <s v="&gt;₹500"/>
    <n v="1999"/>
    <n v="0.61"/>
    <n v="1959.5302651325662"/>
    <s v="50% or More"/>
    <s v="Yes"/>
    <n v="69045460"/>
    <n v="4.2"/>
    <n v="4"/>
    <n v="34540"/>
    <x v="0"/>
    <n v="13816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s v="Zebronics ZEB-KM2100 Multimedia USB Keyboard Comes with 114 Keys Including 12 Dedicated Multimedia Keys &amp; with Rupee Key"/>
    <x v="40"/>
    <s v="Computers&amp;Accessories"/>
    <s v="Accessories&amp;Peripherals"/>
    <s v="Keyboards,Mice&amp;InputDevices"/>
    <s v="Computers&amp;Accessories|Accessories&amp;Peripherals|Keyboards,Mice&amp;InputDevices|Keyboards-Zebronics ZEB-KM2100 Multimedia USB Keyboard Comes with 114 Keys Including 12 Dedicated Multimedia Keys &amp; with Rupee Key"/>
    <s v="Keyboards"/>
    <n v="329"/>
    <s v="₹200 - ₹500"/>
    <n v="399"/>
    <n v="0.18"/>
    <n v="316.54385964912279"/>
    <s v="&lt;50%"/>
    <s v="No"/>
    <n v="13460265"/>
    <n v="3.6"/>
    <n v="4"/>
    <n v="33735"/>
    <x v="0"/>
    <n v="13494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s v="Dell USB Wireless Keyboard and Mouse Set- KM3322W, Anti-Fade &amp; Spill-Resistant Keys, up to 36 Month Battery Life, 3Y Advance Exchange Warranty, Black"/>
    <x v="41"/>
    <s v="Computers&amp;Accessories"/>
    <s v="Accessories&amp;Peripherals"/>
    <s v="Keyboards,Mice&amp;InputDevices"/>
    <s v="Computers&amp;Accessories|Accessories&amp;Peripherals|Keyboards,Mice&amp;InputDevices|Keyboard&amp;MouseSets-Dell USB Wireless Keyboard and Mouse Set- KM3322W, Anti-Fade &amp; Spill-Resistant Keys, up to 36 Month Battery Life, 3Y Advance Exchange Warranty, Black"/>
    <s v="Keyboard&amp;MouseSets"/>
    <n v="1399"/>
    <s v="&gt;₹500"/>
    <n v="2498"/>
    <n v="0.44"/>
    <n v="2441.9951961569254"/>
    <s v="&lt;50%"/>
    <s v="No"/>
    <n v="84225066"/>
    <n v="4.2"/>
    <n v="4"/>
    <n v="33717"/>
    <x v="0"/>
    <n v="134868"/>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s v="boAt Rockerz 370 On Ear Bluetooth Headphones with Upto 12 Hours Playtime, Cozy Padded Earcups and Bluetooth v5.0, with Mic (Buoyant Black)"/>
    <x v="13"/>
    <s v="Electronics"/>
    <s v="Headphones,Earbuds&amp;Accessories"/>
    <s v="Headphones"/>
    <s v="Electronics|Headphones,Earbuds&amp;Accessories|Headphones|On-Ear-boAt Rockerz 370 On Ear Bluetooth Headphones with Upto 12 Hours Playtime, Cozy Padded Earcups and Bluetooth v5.0, with Mic (Buoyant Black)"/>
    <s v="On-Ear"/>
    <n v="1199"/>
    <s v="&gt;₹500"/>
    <n v="2499"/>
    <n v="0.52"/>
    <n v="2451.0208083233292"/>
    <s v="50% or More"/>
    <s v="Yes"/>
    <n v="83926416"/>
    <n v="4"/>
    <n v="4"/>
    <n v="33584"/>
    <x v="0"/>
    <n v="13433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s v="Redgear MP35 Speed-Type Gaming Mousepad (Black/Red)"/>
    <x v="42"/>
    <s v="Computers&amp;Accessories"/>
    <s v="Accessories&amp;Peripherals"/>
    <s v="PCGamingPeripherals"/>
    <s v="Computers&amp;Accessories|Accessories&amp;Peripherals|PCGamingPeripherals|Gamepads-Redgear MP35 Speed-Type Gaming Mousepad (Black/Red)"/>
    <s v="Gamepads"/>
    <n v="299"/>
    <s v="₹200 - ₹500"/>
    <n v="550"/>
    <n v="0.46"/>
    <n v="495.63636363636363"/>
    <s v="&lt;50%"/>
    <s v="No"/>
    <n v="18388700"/>
    <n v="4.5999999999999996"/>
    <n v="5"/>
    <n v="33434"/>
    <x v="0"/>
    <n v="16717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s v="Dell MS116 1000Dpi USB Wired Optical Mouse, Led Tracking, Scrolling Wheel, Plug and Play."/>
    <x v="23"/>
    <s v="Computers&amp;Accessories"/>
    <s v="Accessories&amp;Peripherals"/>
    <s v="Keyboards,Mice&amp;InputDevices"/>
    <s v="Computers&amp;Accessories|Accessories&amp;Peripherals|Keyboards,Mice&amp;InputDevices|Mice-Dell MS116 1000Dpi USB Wired Optical Mouse, Led Tracking, Scrolling Wheel, Plug and Play."/>
    <s v="Mice"/>
    <n v="299"/>
    <s v="₹200 - ₹500"/>
    <n v="650"/>
    <n v="0.54"/>
    <n v="604"/>
    <s v="50% or More"/>
    <s v="Yes"/>
    <n v="21564400"/>
    <n v="4.5"/>
    <n v="5"/>
    <n v="33176"/>
    <x v="0"/>
    <n v="16588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s v="Eureka Forbes Trendy Zip 1000 Watts powerful suction vacuum cleaner with resuable dust bag &amp; 5 accessories,1 year warrantycompact,light weight &amp; easy to use (Black)"/>
    <x v="43"/>
    <s v="Home&amp;Kitchen"/>
    <s v="Kitchen&amp;HomeAppliances"/>
    <s v="Vacuum,Cleaning&amp;Ironing"/>
    <s v="Home&amp;Kitchen|Kitchen&amp;HomeAppliances|Vacuum,Cleaning&amp;Ironing|Vacuums&amp;FloorCare|Vacuums|CanisterVacuums-Eureka Forbes Trendy Zip 1000 Watts powerful suction vacuum cleaner with resuable dust bag &amp; 5 accessories,1 year warrantycompact,light weight &amp; easy to use (Black)"/>
    <s v="Vacuums&amp;FloorCare"/>
    <n v="2799"/>
    <s v="&gt;₹500"/>
    <n v="3799"/>
    <n v="0.26"/>
    <n v="3725.3227165043431"/>
    <s v="&lt;50%"/>
    <s v="No"/>
    <n v="125104869"/>
    <n v="3.9"/>
    <n v="4"/>
    <n v="32931"/>
    <x v="0"/>
    <n v="131724"/>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s v="OPPO A74 5G (Fantastic Purple,6GB RAM,128GB Storage) with No Cost EMI/Additional Exchange Offers"/>
    <x v="2"/>
    <s v="Electronics"/>
    <s v="Mobiles&amp;Accessories"/>
    <s v="Smartphones&amp;BasicMobiles"/>
    <s v="Electronics|Mobiles&amp;Accessories|Smartphones&amp;BasicMobiles|Smartphones-OPPO A74 5G (Fantastic Purple,6GB RAM,128GB Storage) with No Cost EMI/Additional Exchange Offers"/>
    <s v="Smartphones"/>
    <n v="15490"/>
    <s v="&gt;₹500"/>
    <n v="20990"/>
    <n v="0.26"/>
    <n v="20916.202953787517"/>
    <s v="&lt;50%"/>
    <s v="No"/>
    <n v="690906840"/>
    <n v="4.2"/>
    <n v="4"/>
    <n v="32916"/>
    <x v="0"/>
    <n v="131664"/>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OPPO A74 5G (Fluid Black, 6GB RAM, 128GB Storage) with No Cost EMI/Additional Exchange Offers"/>
    <x v="2"/>
    <s v="Electronics"/>
    <s v="Mobiles&amp;Accessories"/>
    <s v="Smartphones&amp;BasicMobiles"/>
    <s v="Electronics|Mobiles&amp;Accessories|Smartphones&amp;BasicMobiles|Smartphones-OPPO A74 5G (Fluid Black, 6GB RAM, 128GB Storage) with No Cost EMI/Additional Exchange Offers"/>
    <s v="Smartphones"/>
    <n v="15490"/>
    <s v="&gt;₹500"/>
    <n v="20990"/>
    <n v="0.26"/>
    <n v="20916.202953787517"/>
    <s v="&lt;50%"/>
    <s v="No"/>
    <n v="690906840"/>
    <n v="4.2"/>
    <n v="4"/>
    <n v="32916"/>
    <x v="0"/>
    <n v="131664"/>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MI 80 cm (32 inches) 5A Series HD Ready Smart Android LED TV L32M7-5AIN (Black)"/>
    <x v="29"/>
    <s v="Electronics"/>
    <s v="HomeTheater,TV&amp;Video"/>
    <s v="Televisions"/>
    <s v="Electronics|HomeTheater,TV&amp;Video|Televisions|SmartTelevisions-MI 80 cm (32 inches) 5A Series HD Ready Smart Android LED TV L32M7-5AIN (Black)"/>
    <s v="SmartTelevisions"/>
    <n v="13999"/>
    <s v="&gt;₹500"/>
    <n v="24999"/>
    <n v="0.44"/>
    <n v="24943.001760070401"/>
    <s v="&lt;50%"/>
    <s v="No"/>
    <n v="820967160"/>
    <n v="4.2"/>
    <n v="4"/>
    <n v="32840"/>
    <x v="0"/>
    <n v="13136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s v="MI 100 cm (40 inches) 5A Series Full HD Smart Android LED TV with 24W Dolby Audio &amp; Metal Bezel-Less Frame (Black) (2022 Model)"/>
    <x v="29"/>
    <s v="Electronics"/>
    <s v="HomeTheater,TV&amp;Video"/>
    <s v="Televisions"/>
    <s v="Electronics|HomeTheater,TV&amp;Video|Televisions|SmartTelevisions-MI 100 cm (40 inches) 5A Series Full HD Smart Android LED TV with 24W Dolby Audio &amp; Metal Bezel-Less Frame (Black) (2022 Model)"/>
    <s v="SmartTelevisions"/>
    <n v="21999"/>
    <s v="&gt;₹500"/>
    <n v="29999"/>
    <n v="0.27"/>
    <n v="29925.667555585187"/>
    <s v="&lt;50%"/>
    <s v="No"/>
    <n v="985167160"/>
    <n v="4.2"/>
    <n v="4"/>
    <n v="32840"/>
    <x v="0"/>
    <n v="13136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s v="MI 108 cm (43 inches) 5A Series Full HD Smart Android LED TV L43M7-EAIN (Black)"/>
    <x v="29"/>
    <s v="Electronics"/>
    <s v="HomeTheater,TV&amp;Video"/>
    <s v="Televisions"/>
    <s v="Electronics|HomeTheater,TV&amp;Video|Televisions|SmartTelevisions-MI 108 cm (43 inches) 5A Series Full HD Smart Android LED TV L43M7-EAIN (Black)"/>
    <s v="SmartTelevisions"/>
    <n v="24999"/>
    <s v="&gt;₹500"/>
    <n v="35999"/>
    <n v="0.31"/>
    <n v="35929.556404344563"/>
    <s v="&lt;50%"/>
    <s v="No"/>
    <n v="1182207160"/>
    <n v="4.2"/>
    <n v="4"/>
    <n v="32840"/>
    <x v="0"/>
    <n v="13136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s v="Mi 100 cm (40 inches) Horizon Edition Full HD Android LED TV 4A | L40M6-EI (Black)"/>
    <x v="29"/>
    <s v="Electronics"/>
    <s v="HomeTheater,TV&amp;Video"/>
    <s v="Televisions"/>
    <s v="Electronics|HomeTheater,TV&amp;Video|Televisions|SmartTelevisions-Mi 100 cm (40 inches) Horizon Edition Full HD Android LED TV 4A | L40M6-EI (Black)"/>
    <s v="SmartTelevisions"/>
    <n v="21999"/>
    <s v="&gt;₹500"/>
    <n v="29999"/>
    <n v="0.27"/>
    <n v="29925.667555585187"/>
    <s v="&lt;50%"/>
    <s v="No"/>
    <n v="985167160"/>
    <n v="4.2"/>
    <n v="4"/>
    <n v="32840"/>
    <x v="0"/>
    <n v="13136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s v="MI 80 cm (32 inches) HD Ready Smart Android LED TV 5A Pro | L32M7-EAIN (Black)"/>
    <x v="29"/>
    <s v="Electronics"/>
    <s v="HomeTheater,TV&amp;Video"/>
    <s v="Televisions"/>
    <s v="Electronics|HomeTheater,TV&amp;Video|Televisions|SmartTelevisions-MI 80 cm (32 inches) HD Ready Smart Android LED TV 5A Pro | L32M7-EAIN (Black)"/>
    <s v="SmartTelevisions"/>
    <n v="16999"/>
    <s v="&gt;₹500"/>
    <n v="25999"/>
    <n v="0.35"/>
    <n v="25933.61671602754"/>
    <s v="&lt;50%"/>
    <s v="No"/>
    <n v="853807160"/>
    <n v="4.2"/>
    <n v="4"/>
    <n v="32840"/>
    <x v="0"/>
    <n v="13136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7DJLFMPS"/>
    <s v="HP 32GB Class 10 MicroSD Memory Card (U1 TF Card¬†32GB)"/>
    <x v="5"/>
    <s v="Electronics"/>
    <s v="Accessories"/>
    <s v="MemoryCards"/>
    <s v="Electronics|Accessories|MemoryCards|MicroSD-HP 32GB Class 10 MicroSD Memory Card (U1 TF Card¬†32GB)"/>
    <s v="MicroSD"/>
    <n v="369"/>
    <s v="₹200 - ₹500"/>
    <n v="1600"/>
    <n v="0.77"/>
    <n v="1576.9375"/>
    <s v="50% or More"/>
    <s v="Yes"/>
    <n v="52200000"/>
    <n v="4"/>
    <n v="4"/>
    <n v="32625"/>
    <x v="0"/>
    <n v="1305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s v="Redmi Note 11T 5G (Matte Black, 6GB RAM, 128GB ROM)| Dimensity 810 5G | 33W Pro Fast Charging | Charger Included | Additional Exchange Offers|Get 2 Months of YouTube Premium Free!"/>
    <x v="2"/>
    <s v="Electronics"/>
    <s v="Mobiles&amp;Accessories"/>
    <s v="Smartphones&amp;BasicMobiles"/>
    <s v="Electronics|Mobiles&amp;Accessories|Smartphones&amp;BasicMobiles|Smartphones-Redmi Note 11T 5G (Matte Black, 6GB RAM, 128GB ROM)| Dimensity 810 5G | 33W Pro Fast Charging | Charger Included | Additional Exchange Offers|Get 2 Months of YouTube Premium Free!"/>
    <s v="Smartphones"/>
    <n v="16999"/>
    <s v="&gt;₹500"/>
    <n v="20999"/>
    <n v="0.19"/>
    <n v="20918.048526120292"/>
    <s v="&lt;50%"/>
    <s v="No"/>
    <n v="668230178"/>
    <n v="4.0999999999999996"/>
    <n v="4"/>
    <n v="31822"/>
    <x v="0"/>
    <n v="12728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Redmi Note 11T 5G (Aquamarine Blue, 6GB RAM, 128GB ROM)| Dimensity 810 5G | 33W Pro Fast Charging | Charger Included | Additional Exchange Offers| Get 2 Months of YouTube Premium Free!"/>
    <x v="2"/>
    <s v="Electronics"/>
    <s v="Mobiles&amp;Accessories"/>
    <s v="Smartphones&amp;BasicMobiles"/>
    <s v="Electronics|Mobiles&amp;Accessories|Smartphones&amp;BasicMobiles|Smartphones-Redmi Note 11T 5G (Aquamarine Blue, 6GB RAM, 128GB ROM)| Dimensity 810 5G | 33W Pro Fast Charging | Charger Included | Additional Exchange Offers| Get 2 Months of YouTube Premium Free!"/>
    <s v="Smartphones"/>
    <n v="16999"/>
    <s v="&gt;₹500"/>
    <n v="20999"/>
    <n v="0.19"/>
    <n v="20918.048526120292"/>
    <s v="&lt;50%"/>
    <s v="No"/>
    <n v="668230178"/>
    <n v="4.0999999999999996"/>
    <n v="4"/>
    <n v="31822"/>
    <x v="0"/>
    <n v="12728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Redmi Note 11T 5G (Stardust White, 6GB RAM, 128GB ROM)| Dimensity 810 5G | 33W Pro Fast Charging | Charger Included | Additional Exchange Offers|Get 2 Months of YouTube Premium Free!"/>
    <x v="2"/>
    <s v="Electronics"/>
    <s v="Mobiles&amp;Accessories"/>
    <s v="Smartphones&amp;BasicMobiles"/>
    <s v="Electronics|Mobiles&amp;Accessories|Smartphones&amp;BasicMobiles|Smartphones-Redmi Note 11T 5G (Stardust White, 6GB RAM, 128GB ROM)| Dimensity 810 5G | 33W Pro Fast Charging | Charger Included | Additional Exchange Offers|Get 2 Months of YouTube Premium Free!"/>
    <s v="Smartphones"/>
    <n v="16999"/>
    <s v="&gt;₹500"/>
    <n v="20999"/>
    <n v="0.19"/>
    <n v="20918.048526120292"/>
    <s v="&lt;50%"/>
    <s v="No"/>
    <n v="668230178"/>
    <n v="4.0999999999999996"/>
    <n v="4"/>
    <n v="31822"/>
    <x v="0"/>
    <n v="12728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s v="Prestige 1.5 Litre Kettle 1500-watts, Red"/>
    <x v="11"/>
    <s v="Home&amp;Kitchen"/>
    <s v="Kitchen&amp;HomeAppliances"/>
    <s v="SmallKitchenAppliances"/>
    <s v="Home&amp;Kitchen|Kitchen&amp;HomeAppliances|SmallKitchenAppliances|Kettles&amp;HotWaterDispensers|ElectricKettles-Prestige 1.5 Litre Kettle 1500-watts, Red"/>
    <s v="Kettles&amp;HotWaterDispensers"/>
    <n v="749"/>
    <s v="&gt;₹500"/>
    <n v="1245"/>
    <n v="0.4"/>
    <n v="1184.8393574297188"/>
    <s v="&lt;50%"/>
    <s v="No"/>
    <n v="39569835"/>
    <n v="3.9"/>
    <n v="4"/>
    <n v="31783"/>
    <x v="0"/>
    <n v="127132"/>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s v="Duracell Rechargeable AA 2500mAh Batteries, 4 Pcs"/>
    <x v="44"/>
    <s v="Electronics"/>
    <s v="GeneralPurposeBatteries&amp;BatteryChargers"/>
    <s v="DisposableBatteries"/>
    <s v="Electronics|GeneralPurposeBatteries&amp;BatteryChargers|DisposableBatteries-Duracell Rechargeable AA 2500mAh Batteries, 4 Pcs"/>
    <s v="N/A"/>
    <n v="879"/>
    <s v="&gt;₹500"/>
    <n v="1109"/>
    <n v="0.21"/>
    <n v="1029.7394048692515"/>
    <s v="&lt;50%"/>
    <s v="No"/>
    <n v="35043291"/>
    <n v="4.4000000000000004"/>
    <n v="4"/>
    <n v="31599"/>
    <x v="0"/>
    <n v="12639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5X6RQ"/>
    <s v="Samsung Ehs64 Ehs64Avfwecinu Hands-Free Wired In Ear Earphones With Mic With Remote Note (White)"/>
    <x v="1"/>
    <s v="Electronics"/>
    <s v="Headphones,Earbuds&amp;Accessories"/>
    <s v="Headphones"/>
    <s v="Electronics|Headphones,Earbuds&amp;Accessories|Headphones|In-Ear-Samsung Ehs64 Ehs64Avfwecinu Hands-Free Wired In Ear Earphones With Mic With Remote Note (White)"/>
    <s v="In-Ear"/>
    <n v="499"/>
    <s v="₹200 - ₹500"/>
    <n v="499"/>
    <n v="0"/>
    <n v="399"/>
    <s v="&lt;50%"/>
    <s v="No"/>
    <n v="15737961"/>
    <n v="4.2"/>
    <n v="4"/>
    <n v="31539"/>
    <x v="0"/>
    <n v="126156"/>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Samsung Original EHS64 Wired in Ear Earphones with Mic, Black"/>
    <x v="1"/>
    <s v="Electronics"/>
    <s v="Headphones,Earbuds&amp;Accessories"/>
    <s v="Headphones"/>
    <s v="Electronics|Headphones,Earbuds&amp;Accessories|Headphones|In-Ear-Samsung Original EHS64 Wired in Ear Earphones with Mic, Black"/>
    <s v="In-Ear"/>
    <n v="949"/>
    <s v="&gt;₹500"/>
    <n v="999"/>
    <n v="0.05"/>
    <n v="904.00500500500505"/>
    <s v="&lt;50%"/>
    <s v="No"/>
    <n v="31507461"/>
    <n v="4.2"/>
    <n v="4"/>
    <n v="31539"/>
    <x v="0"/>
    <n v="126156"/>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3L62T7W"/>
    <s v="Logitech B100 Wired USB Mouse, 3 yr Warranty, 800 DPI Optical Tracking, Ambidextrous PC/Mac/Laptop - Black"/>
    <x v="23"/>
    <s v="Computers&amp;Accessories"/>
    <s v="Accessories&amp;Peripherals"/>
    <s v="Keyboards,Mice&amp;InputDevices"/>
    <s v="Computers&amp;Accessories|Accessories&amp;Peripherals|Keyboards,Mice&amp;InputDevices|Mice-Logitech B100 Wired USB Mouse, 3 yr Warranty, 800 DPI Optical Tracking, Ambidextrous PC/Mac/Laptop - Black"/>
    <s v="Mice"/>
    <n v="279"/>
    <s v="₹200 - ₹500"/>
    <n v="375"/>
    <n v="0.26"/>
    <n v="300.60000000000002"/>
    <s v="&lt;50%"/>
    <s v="No"/>
    <n v="11825250"/>
    <n v="4.3"/>
    <n v="4"/>
    <n v="31534"/>
    <x v="0"/>
    <n v="12613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s v="Prestige PIC 20 1600 Watt Induction Cooktop with Push button (Black)"/>
    <x v="25"/>
    <s v="Home&amp;Kitchen"/>
    <s v="Kitchen&amp;HomeAppliances"/>
    <s v="SmallKitchenAppliances"/>
    <s v="Home&amp;Kitchen|Kitchen&amp;HomeAppliances|SmallKitchenAppliances|InductionCooktop-Prestige PIC 20 1600 Watt Induction Cooktop with Push button (Black)"/>
    <s v="InductionCooktop"/>
    <n v="2148"/>
    <s v="&gt;₹500"/>
    <n v="3645"/>
    <n v="0.41"/>
    <n v="3586.0699588477364"/>
    <s v="&lt;50%"/>
    <s v="No"/>
    <n v="114409260"/>
    <n v="4.0999999999999996"/>
    <n v="4"/>
    <n v="31388"/>
    <x v="0"/>
    <n v="125552"/>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s v="Fire-Boltt Ninja Calling 1.69&quot; Bluetooth Calling Smart Watch, Dial Pad, Speaker, AI Voice Assistant with 450 NITS Peak Brightness, Wrist Gaming &amp; 100+ Watch Faces with SpO2, HR, Multiple Sports Mode"/>
    <x v="17"/>
    <s v="Electronics"/>
    <s v="WearableTechnology"/>
    <s v="SmartWatches"/>
    <s v="Electronics|WearableTechnology|SmartWatches-Fire-Boltt Ninja Calling 1.69&quot; Bluetooth Calling Smart Watch, Dial Pad, Speaker, AI Voice Assistant with 450 NITS Peak Brightness, Wrist Gaming &amp; 100+ Watch Faces with SpO2, HR, Multiple Sports Mode"/>
    <s v="N/A"/>
    <n v="1999"/>
    <s v="&gt;₹500"/>
    <n v="7999"/>
    <n v="0.75"/>
    <n v="7974.0093761720218"/>
    <s v="50% or More"/>
    <s v="Yes"/>
    <n v="250408695"/>
    <n v="4.2"/>
    <n v="4"/>
    <n v="31305"/>
    <x v="0"/>
    <n v="12522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s v="realme narzo 50i (Mint Green, 2GB RAM+32GB Storage) Octa Core Processor | 6.5&quot; inch Large Display"/>
    <x v="2"/>
    <s v="Electronics"/>
    <s v="Mobiles&amp;Accessories"/>
    <s v="Smartphones&amp;BasicMobiles"/>
    <s v="Electronics|Mobiles&amp;Accessories|Smartphones&amp;BasicMobiles|Smartphones-realme narzo 50i (Mint Green, 2GB RAM+32GB Storage) Octa Core Processor | 6.5&quot; inch Large Display"/>
    <s v="Smartphones"/>
    <n v="7499"/>
    <s v="&gt;₹500"/>
    <n v="7999"/>
    <n v="0.06"/>
    <n v="7905.2507813476686"/>
    <s v="&lt;50%"/>
    <s v="No"/>
    <n v="247225093"/>
    <n v="4"/>
    <n v="4"/>
    <n v="30907"/>
    <x v="0"/>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s v="Infinity (JBL Fuze Pint, Wireless Ultra Portable Mini Speaker with Mic, Deep Bass, Dual Equalizer, Bluetooth 5.0 with Voice Assistant Support for Mobiles (Black)"/>
    <x v="45"/>
    <s v="Electronics"/>
    <s v="HomeAudio"/>
    <s v="Speakers"/>
    <s v="Electronics|HomeAudio|Speakers|OutdoorSpeakers-Infinity (JBL Fuze Pint, Wireless Ultra Portable Mini Speaker with Mic, Deep Bass, Dual Equalizer, Bluetooth 5.0 with Voice Assistant Support for Mobiles (Black)"/>
    <s v="OutdoorSpeakers"/>
    <n v="899"/>
    <s v="&gt;₹500"/>
    <n v="1999"/>
    <n v="0.55000000000000004"/>
    <n v="1954.0275137568785"/>
    <s v="50% or More"/>
    <s v="Yes"/>
    <n v="60907531"/>
    <n v="4.0999999999999996"/>
    <n v="4"/>
    <n v="30469"/>
    <x v="0"/>
    <n v="12187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s v="MI Usb Type-C Cable Smartphone (Black)"/>
    <x v="8"/>
    <s v="Computers&amp;Accessories"/>
    <s v="Accessories&amp;Peripherals"/>
    <s v="Cables&amp;Accessories"/>
    <s v="Computers&amp;Accessories|Accessories&amp;Peripherals|Cables&amp;Accessories|Cables|USBCables-MI Usb Type-C Cable Smartphone (Black)"/>
    <s v="Cables"/>
    <n v="229"/>
    <s v="₹200 - ₹500"/>
    <n v="299"/>
    <n v="0.23"/>
    <n v="222.41137123745818"/>
    <s v="&lt;50%"/>
    <s v="No"/>
    <n v="9092889"/>
    <n v="4.3"/>
    <n v="4"/>
    <n v="30411"/>
    <x v="0"/>
    <n v="121644"/>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s v="MI Xiaomi USB Type C HYperCharge Cable 6A 100cm Sturdy and Durable Black Supports 120W HyperCharging"/>
    <x v="8"/>
    <s v="Computers&amp;Accessories"/>
    <s v="Accessories&amp;Peripherals"/>
    <s v="Cables&amp;Accessories"/>
    <s v="Computers&amp;Accessories|Accessories&amp;Peripherals|Cables&amp;Accessories|Cables|USBCables-MI Xiaomi USB Type C HYperCharge Cable 6A 100cm Sturdy and Durable Black Supports 120W HyperCharging"/>
    <s v="Cables"/>
    <n v="499"/>
    <s v="₹200 - ₹500"/>
    <n v="1299"/>
    <n v="0.62"/>
    <n v="1260.5858352578907"/>
    <s v="50% or More"/>
    <s v="Yes"/>
    <n v="39503889"/>
    <n v="4.3"/>
    <n v="4"/>
    <n v="30411"/>
    <x v="0"/>
    <n v="121644"/>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9TBCVJS3"/>
    <s v="Amazfit GTS2 Mini (New Version) Smart Watch with Always-on AMOLED Display, Alexa Built-in, SpO2, 14 Days' Battery Life, 68 Sports Modes, GPS, HR, Sleep &amp; Stress Monitoring (Meteor Black)"/>
    <x v="17"/>
    <s v="Electronics"/>
    <s v="WearableTechnology"/>
    <s v="SmartWatches"/>
    <s v="Electronics|WearableTechnology|SmartWatches-Amazfit GTS2 Mini (New Version) Smart Watch with Always-on AMOLED Display, Alexa Built-in, SpO2, 14 Days' Battery Life, 68 Sports Modes, GPS, HR, Sleep &amp; Stress Monitoring (Meteor Black)"/>
    <s v="N/A"/>
    <n v="5998"/>
    <s v="&gt;₹500"/>
    <n v="7999"/>
    <n v="0.25"/>
    <n v="7924.0156269533691"/>
    <s v="&lt;50%"/>
    <s v="No"/>
    <n v="242809645"/>
    <n v="4.2"/>
    <n v="4"/>
    <n v="30355"/>
    <x v="0"/>
    <n v="12142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NVPSCQT"/>
    <s v="Noise ColorFit Pulse Grand Smart Watch with 1.69&quot;(4.29cm) HD Display, 60 Sports Modes, 150 Watch Faces, Fast Charge, Spo2, Stress, Sleep, Heart Rate Monitoring &amp; IP68 Waterproof (Jet Black)"/>
    <x v="17"/>
    <s v="Electronics"/>
    <s v="WearableTechnology"/>
    <s v="SmartWatches"/>
    <s v="Electronics|WearableTechnology|SmartWatches-Noise ColorFit Pulse Grand Smart Watch with 1.69&quot;(4.29cm) HD Display, 60 Sports Modes, 150 Watch Faces, Fast Charge, Spo2, Stress, Sleep, Heart Rate Monitoring &amp; IP68 Waterproof (Jet Black)"/>
    <s v="N/A"/>
    <n v="1599"/>
    <s v="&gt;₹500"/>
    <n v="3999"/>
    <n v="0.6"/>
    <n v="3959.0150037509379"/>
    <s v="50% or More"/>
    <s v="Yes"/>
    <n v="120985746"/>
    <n v="4"/>
    <n v="4"/>
    <n v="30254"/>
    <x v="0"/>
    <n v="12101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s v="Noise ColorFit Pulse Grand Smart Watch with 1.69&quot; HD Display, 60 Sports Modes, 150 Watch Faces, Spo2 Monitoring, Call Notification, Quick Replies to Text &amp; Calls (Rose Pink)"/>
    <x v="17"/>
    <s v="Electronics"/>
    <s v="WearableTechnology"/>
    <s v="SmartWatches"/>
    <s v="Electronics|WearableTechnology|SmartWatches-Noise ColorFit Pulse Grand Smart Watch with 1.69&quot; HD Display, 60 Sports Modes, 150 Watch Faces, Spo2 Monitoring, Call Notification, Quick Replies to Text &amp; Calls (Rose Pink)"/>
    <s v="N/A"/>
    <n v="1999"/>
    <s v="&gt;₹500"/>
    <n v="3990"/>
    <n v="0.5"/>
    <n v="3939.8997493734337"/>
    <s v="50% or More"/>
    <s v="Yes"/>
    <n v="120713460"/>
    <n v="4"/>
    <n v="4"/>
    <n v="30254"/>
    <x v="0"/>
    <n v="121016"/>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s v="Noise ColorFit Pulse Grand Smart Watch with 1.69&quot;(4.29cm) HD Display, 60 Sports Modes, 150 Watch Faces, Fast Charge, Spo2, Stress, Sleep, Heart Rate Monitoring &amp; IP68 Waterproof (Electric Blue)"/>
    <x v="17"/>
    <s v="Electronics"/>
    <s v="WearableTechnology"/>
    <s v="SmartWatches"/>
    <s v="Electronics|WearableTechnology|SmartWatches-Noise ColorFit Pulse Grand Smart Watch with 1.69&quot;(4.29cm) HD Display, 60 Sports Modes, 150 Watch Faces, Fast Charge, Spo2, Stress, Sleep, Heart Rate Monitoring &amp; IP68 Waterproof (Electric Blue)"/>
    <s v="N/A"/>
    <n v="1999"/>
    <s v="&gt;₹500"/>
    <n v="3999"/>
    <n v="0.5"/>
    <n v="3949.0125031257812"/>
    <s v="50% or More"/>
    <s v="Yes"/>
    <n v="120985746"/>
    <n v="4"/>
    <n v="4"/>
    <n v="30254"/>
    <x v="0"/>
    <n v="12101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SLMR1K6"/>
    <s v="SanDisk Ultra Flair 64GB USB 3.0 Pen Drive, Multicolor"/>
    <x v="4"/>
    <s v="Computers&amp;Accessories"/>
    <s v="ExternalDevices&amp;DataStorage"/>
    <s v="PenDrives"/>
    <s v="Computers&amp;Accessories|ExternalDevices&amp;DataStorage|PenDrives-SanDisk Ultra Flair 64GB USB 3.0 Pen Drive, Multicolor"/>
    <s v="N/A"/>
    <n v="519"/>
    <s v="&gt;₹500"/>
    <n v="1350"/>
    <n v="0.62"/>
    <n v="1311.5555555555557"/>
    <s v="50% or More"/>
    <s v="Yes"/>
    <n v="40578300"/>
    <n v="4.3"/>
    <n v="4"/>
    <n v="30058"/>
    <x v="0"/>
    <n v="120232"/>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s v="BlueRigger Digital Optical Audio Toslink Cable (3.3 Feet / 1 Meter) With 8 Channel (7.1) Audio Support (for Home Theatre, Xbox, Playstation etc.)"/>
    <x v="46"/>
    <s v="Electronics"/>
    <s v="HomeTheater,TV&amp;Video"/>
    <s v="Accessories"/>
    <s v="Electronics|HomeTheater,TV&amp;Video|Accessories|Cables|OpticalCables-BlueRigger Digital Optical Audio Toslink Cable (3.3 Feet / 1 Meter) With 8 Channel (7.1) Audio Support (for Home Theatre, Xbox, Playstation etc.)"/>
    <s v="Cables"/>
    <n v="416"/>
    <s v="₹200 - ₹500"/>
    <n v="599"/>
    <n v="0.31"/>
    <n v="529.55091819699499"/>
    <s v="&lt;50%"/>
    <s v="No"/>
    <n v="17983777"/>
    <n v="4.2"/>
    <n v="4"/>
    <n v="30023"/>
    <x v="0"/>
    <n v="120092"/>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BlueRigger Digital Optical Audio Toslink Cable (6 Feet / 1.8 Meter) With 8 Channel (7.1) Audio Support (for Home Theatre, Xbox, Playstation etc.)"/>
    <x v="46"/>
    <s v="Electronics"/>
    <s v="HomeTheater,TV&amp;Video"/>
    <s v="Accessories"/>
    <s v="Electronics|HomeTheater,TV&amp;Video|Accessories|Cables|OpticalCables-BlueRigger Digital Optical Audio Toslink Cable (6 Feet / 1.8 Meter) With 8 Channel (7.1) Audio Support (for Home Theatre, Xbox, Playstation etc.)"/>
    <s v="Cables"/>
    <n v="486"/>
    <s v="₹200 - ₹500"/>
    <n v="1999"/>
    <n v="0.76"/>
    <n v="1974.6878439219611"/>
    <s v="50% or More"/>
    <s v="Yes"/>
    <n v="60015977"/>
    <n v="4.2"/>
    <n v="4"/>
    <n v="30023"/>
    <x v="0"/>
    <n v="120092"/>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AmazonBasics USB Type-C to USB Type-C 2.0 Cable - 3 Feet Laptop (0.9 Meters) - White"/>
    <x v="8"/>
    <s v="Computers&amp;Accessories"/>
    <s v="Accessories&amp;Peripherals"/>
    <s v="Cables&amp;Accessories"/>
    <s v="Computers&amp;Accessories|Accessories&amp;Peripherals|Cables&amp;Accessories|Cables|USBCables-AmazonBasics USB Type-C to USB Type-C 2.0 Cable - 3 Feet Laptop (0.9 Meters) - White"/>
    <s v="Cables"/>
    <n v="329"/>
    <s v="₹200 - ₹500"/>
    <n v="845"/>
    <n v="0.61"/>
    <n v="806.06508875739644"/>
    <s v="50% or More"/>
    <s v="Yes"/>
    <n v="25135370"/>
    <n v="4.2"/>
    <n v="4"/>
    <n v="29746"/>
    <x v="0"/>
    <n v="118984"/>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s v="AmazonBasics USB Type-C to USB Type-C 2.0 Cable for Charging Adapter, Smartphone - 9 Feet (2.7 Meters) - White"/>
    <x v="8"/>
    <s v="Computers&amp;Accessories"/>
    <s v="Accessories&amp;Peripherals"/>
    <s v="Cables&amp;Accessories"/>
    <s v="Computers&amp;Accessories|Accessories&amp;Peripherals|Cables&amp;Accessories|Cables|USBCables-AmazonBasics USB Type-C to USB Type-C 2.0 Cable for Charging Adapter, Smartphone - 9 Feet (2.7 Meters) - White"/>
    <s v="Cables"/>
    <n v="549"/>
    <s v="&gt;₹500"/>
    <n v="995"/>
    <n v="0.45"/>
    <n v="939.8241206030151"/>
    <s v="&lt;50%"/>
    <s v="No"/>
    <n v="29597270"/>
    <n v="4.2"/>
    <n v="4"/>
    <n v="29746"/>
    <x v="0"/>
    <n v="118984"/>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s v="Fire-Boltt India's No 1 Smartwatch Brand Talk 2 Bluetooth Calling Smartwatch with Dual Button, Hands On Voice Assistance, 60 Sports Modes, in Built Mic &amp; Speaker with IP68 Rating"/>
    <x v="17"/>
    <s v="Electronics"/>
    <s v="WearableTechnology"/>
    <s v="SmartWatches"/>
    <s v="Electronics|WearableTechnology|SmartWatches-Fire-Boltt India's No 1 Smartwatch Brand Talk 2 Bluetooth Calling Smartwatch with Dual Button, Hands On Voice Assistance, 60 Sports Modes, in Built Mic &amp; Speaker with IP68 Rating"/>
    <s v="N/A"/>
    <n v="2199"/>
    <s v="&gt;₹500"/>
    <n v="9999"/>
    <n v="0.78"/>
    <n v="9977.0078007800785"/>
    <s v="50% or More"/>
    <s v="Yes"/>
    <n v="294690528"/>
    <n v="4.2"/>
    <n v="4"/>
    <n v="29472"/>
    <x v="0"/>
    <n v="11788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Fire-Boltt India's No 1 Smartwatch Brand Talk 2 Bluetooth Calling Smartwatch with Dual Button, Hands On Voice Assistance, 60 Sports Modes, in Built Mic &amp; Speaker with IP68 Rating"/>
    <x v="17"/>
    <s v="Electronics"/>
    <s v="WearableTechnology"/>
    <s v="SmartWatches"/>
    <s v="Electronics|WearableTechnology|SmartWatches-Fire-Boltt India's No 1 Smartwatch Brand Talk 2 Bluetooth Calling Smartwatch with Dual Button, Hands On Voice Assistance, 60 Sports Modes, in Built Mic &amp; Speaker with IP68 Rating"/>
    <s v="N/A"/>
    <n v="2199"/>
    <s v="&gt;₹500"/>
    <n v="9999"/>
    <n v="0.78"/>
    <n v="9977.0078007800785"/>
    <s v="50% or More"/>
    <s v="Yes"/>
    <n v="294680529"/>
    <n v="4.2"/>
    <n v="4"/>
    <n v="29471"/>
    <x v="0"/>
    <n v="117884"/>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s v="ELV Aluminum Adjustable Mobile Phone Foldable Tabletop Stand Dock Mount for All Smartphones, Tabs, Kindle, iPad (Black)"/>
    <x v="32"/>
    <s v="Electronics"/>
    <s v="Mobiles&amp;Accessories"/>
    <s v="MobileAccessories"/>
    <s v="Electronics|Mobiles&amp;Accessories|MobileAccessories|Stands-ELV Aluminum Adjustable Mobile Phone Foldable Tabletop Stand Dock Mount for All Smartphones, Tabs, Kindle, iPad (Black)"/>
    <s v="Stands"/>
    <n v="269"/>
    <s v="₹200 - ₹500"/>
    <n v="1499"/>
    <n v="0.82"/>
    <n v="1481.0547031354236"/>
    <s v="50% or More"/>
    <s v="Yes"/>
    <n v="43438022"/>
    <n v="4.5"/>
    <n v="5"/>
    <n v="28978"/>
    <x v="0"/>
    <n v="14489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v Aluminium Adjustable Mobile Phone Foldable Holder Tabletop Stand Dock Mount for All Smartphones, Tabs, Kindle, iPad (Moonlight Silver)"/>
    <x v="32"/>
    <s v="Electronics"/>
    <s v="Mobiles&amp;Accessories"/>
    <s v="MobileAccessories"/>
    <s v="Electronics|Mobiles&amp;Accessories|MobileAccessories|Stands-Elv Aluminium Adjustable Mobile Phone Foldable Holder Tabletop Stand Dock Mount for All Smartphones, Tabs, Kindle, iPad (Moonlight Silver)"/>
    <s v="Stands"/>
    <n v="314"/>
    <s v="₹200 - ₹500"/>
    <n v="1499"/>
    <n v="0.79"/>
    <n v="1478.0527018012008"/>
    <s v="50% or More"/>
    <s v="Yes"/>
    <n v="43438022"/>
    <n v="4.5"/>
    <n v="5"/>
    <n v="28978"/>
    <x v="0"/>
    <n v="14489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s v="Dell KB216 Wired Multimedia USB Keyboard with Super Quite Plunger Keys with Spill-Resistant ‚Äì Black"/>
    <x v="40"/>
    <s v="Computers&amp;Accessories"/>
    <s v="Accessories&amp;Peripherals"/>
    <s v="Keyboards,Mice&amp;InputDevices"/>
    <s v="Computers&amp;Accessories|Accessories&amp;Peripherals|Keyboards,Mice&amp;InputDevices|Keyboards-Dell KB216 Wired Multimedia USB Keyboard with Super Quite Plunger Keys with Spill-Resistant ‚Äì Black"/>
    <s v="Keyboards"/>
    <n v="549"/>
    <s v="&gt;₹500"/>
    <n v="1799"/>
    <n v="0.69"/>
    <n v="1768.4830461367426"/>
    <s v="50% or More"/>
    <s v="Yes"/>
    <n v="51863371"/>
    <n v="4.3"/>
    <n v="4"/>
    <n v="28829"/>
    <x v="0"/>
    <n v="115316"/>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74H97TJ"/>
    <s v="boAt A 350 Type C Cable for Smartphone, Charging Adapter (1.5m, Carbon Black)"/>
    <x v="8"/>
    <s v="Computers&amp;Accessories"/>
    <s v="Accessories&amp;Peripherals"/>
    <s v="Cables&amp;Accessories"/>
    <s v="Computers&amp;Accessories|Accessories&amp;Peripherals|Cables&amp;Accessories|Cables|USBCables-boAt A 350 Type C Cable for Smartphone, Charging Adapter (1.5m, Carbon Black)"/>
    <s v="Cables"/>
    <n v="299"/>
    <s v="₹200 - ₹500"/>
    <n v="799"/>
    <n v="0.63"/>
    <n v="761.5782227784731"/>
    <s v="50% or More"/>
    <s v="Yes"/>
    <n v="23004009"/>
    <n v="4.4000000000000004"/>
    <n v="4"/>
    <n v="28791"/>
    <x v="0"/>
    <n v="115164"/>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s v="Boat A 350 Type C Cable 1.5m(Jet Black)"/>
    <x v="8"/>
    <s v="Computers&amp;Accessories"/>
    <s v="Accessories&amp;Peripherals"/>
    <s v="Cables&amp;Accessories"/>
    <s v="Computers&amp;Accessories|Accessories&amp;Peripherals|Cables&amp;Accessories|Cables|USBCables-Boat A 350 Type C Cable 1.5m(Jet Black)"/>
    <s v="Cables"/>
    <n v="299"/>
    <s v="₹200 - ₹500"/>
    <n v="798"/>
    <n v="0.63"/>
    <n v="760.531328320802"/>
    <s v="50% or More"/>
    <s v="Yes"/>
    <n v="22975218"/>
    <n v="4.4000000000000004"/>
    <n v="4"/>
    <n v="28791"/>
    <x v="0"/>
    <n v="115164"/>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5OW3M1W"/>
    <s v="AmazonBasics 6-Feet DisplayPort (not USB port) to HDMI Cable Black"/>
    <x v="0"/>
    <s v="Electronics"/>
    <s v="HomeTheater,TV&amp;Video"/>
    <s v="Accessories"/>
    <s v="Electronics|HomeTheater,TV&amp;Video|Accessories|Cables|HDMICables-AmazonBasics 6-Feet DisplayPort (not USB port) to HDMI Cable Black"/>
    <s v="Cables"/>
    <n v="799"/>
    <s v="&gt;₹500"/>
    <n v="1700"/>
    <n v="0.53"/>
    <n v="1653"/>
    <s v="50% or More"/>
    <s v="Yes"/>
    <n v="48684600"/>
    <n v="4.0999999999999996"/>
    <n v="4"/>
    <n v="28638"/>
    <x v="0"/>
    <n v="114552"/>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s v="atomberg Renesa 1200mm BLDC Motor with Remote 3 Blade Energy Saving Ceiling Fan (Matt Black)"/>
    <x v="47"/>
    <s v="Home&amp;Kitchen"/>
    <s v="Heating,Cooling&amp;AirQuality"/>
    <s v="Fans"/>
    <s v="Home&amp;Kitchen|Heating,Cooling&amp;AirQuality|Fans|CeilingFans-atomberg Renesa 1200mm BLDC Motor with Remote 3 Blade Energy Saving Ceiling Fan (Matt Black)"/>
    <s v="CeilingFans"/>
    <n v="3569"/>
    <s v="&gt;₹500"/>
    <n v="5190"/>
    <n v="0.31"/>
    <n v="5121.2331406551057"/>
    <s v="&lt;50%"/>
    <s v="No"/>
    <n v="148584510"/>
    <n v="4.3"/>
    <n v="4"/>
    <n v="28629"/>
    <x v="0"/>
    <n v="114516"/>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s v="Boult Audio AirBass PowerBuds with Inbuilt Powerbank, 120H Total Playtime, IPX7 Fully Waterproof, Lightning Boult Type-C Fast Charging, Low Latency Gaming, TWS Earbuds with Pro+ Calling Mic (Black)"/>
    <x v="1"/>
    <s v="Electronics"/>
    <s v="Headphones,Earbuds&amp;Accessories"/>
    <s v="Headphones"/>
    <s v="Electronics|Headphones,Earbuds&amp;Accessories|Headphones|In-Ear-Boult Audio AirBass PowerBuds with Inbuilt Powerbank, 120H Total Playtime, IPX7 Fully Waterproof, Lightning Boult Type-C Fast Charging, Low Latency Gaming, TWS Earbuds with Pro+ Calling Mic (Black)"/>
    <s v="In-Ear"/>
    <n v="1499"/>
    <s v="&gt;₹500"/>
    <n v="8999"/>
    <n v="0.83"/>
    <n v="8982.3425936215135"/>
    <s v="50% or More"/>
    <s v="Yes"/>
    <n v="254887676"/>
    <n v="3.7"/>
    <n v="4"/>
    <n v="28324"/>
    <x v="0"/>
    <n v="113296"/>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s v="Duracell Ultra Alkaline AA Battery, 8 Pcs"/>
    <x v="44"/>
    <s v="Electronics"/>
    <s v="GeneralPurposeBatteries&amp;BatteryChargers"/>
    <s v="DisposableBatteries"/>
    <s v="Electronics|GeneralPurposeBatteries&amp;BatteryChargers|DisposableBatteries-Duracell Ultra Alkaline AA Battery, 8 Pcs"/>
    <s v="N/A"/>
    <n v="266"/>
    <s v="₹200 - ₹500"/>
    <n v="315"/>
    <n v="0.16"/>
    <n v="230.55555555555554"/>
    <s v="&lt;50%"/>
    <s v="No"/>
    <n v="8829450"/>
    <n v="4.5"/>
    <n v="5"/>
    <n v="28030"/>
    <x v="0"/>
    <n v="14015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s v="Samsung Galaxy S20 FE 5G (Cloud Navy, 8GB RAM, 128GB Storage) with No Cost EMI &amp; Additional Exchange Offers"/>
    <x v="2"/>
    <s v="Electronics"/>
    <s v="Mobiles&amp;Accessories"/>
    <s v="Smartphones&amp;BasicMobiles"/>
    <s v="Electronics|Mobiles&amp;Accessories|Smartphones&amp;BasicMobiles|Smartphones-Samsung Galaxy S20 FE 5G (Cloud Navy, 8GB RAM, 128GB Storage) with No Cost EMI &amp; Additional Exchange Offers"/>
    <s v="Smartphones"/>
    <n v="37990"/>
    <s v="&gt;₹500"/>
    <n v="74999"/>
    <n v="0.49"/>
    <n v="74948.345991279886"/>
    <s v="&lt;50%"/>
    <s v="No"/>
    <n v="2084222210"/>
    <n v="4.2"/>
    <n v="4"/>
    <n v="27790"/>
    <x v="0"/>
    <n v="11116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S9DNF"/>
    <s v="Fire-Boltt Phoenix Smart Watch with Bluetooth Calling 1.3&quot;,120+ Sports Modes, 240*240 PX High Res with SpO2, Heart Rate Monitoring &amp; IP67 Rating"/>
    <x v="17"/>
    <s v="Electronics"/>
    <s v="WearableTechnology"/>
    <s v="SmartWatches"/>
    <s v="Electronics|WearableTechnology|SmartWatches-Fire-Boltt Phoenix Smart Watch with Bluetooth Calling 1.3&quot;,120+ Sports Modes, 240*240 PX High Res with SpO2, Heart Rate Monitoring &amp; IP67 Rating"/>
    <s v="N/A"/>
    <n v="1999"/>
    <s v="&gt;₹500"/>
    <n v="9999"/>
    <n v="0.8"/>
    <n v="9979.0080008000805"/>
    <s v="50% or More"/>
    <s v="Yes"/>
    <n v="277012296"/>
    <n v="4.3"/>
    <n v="4"/>
    <n v="27704"/>
    <x v="0"/>
    <n v="11081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Fire-Boltt Phoenix Smart Watch with Bluetooth Calling 1.3&quot;,120+ Sports Modes, 240*240 PX High Res with SpO2, Heart Rate Monitoring &amp; IP67 Rating"/>
    <x v="17"/>
    <s v="Electronics"/>
    <s v="WearableTechnology"/>
    <s v="SmartWatches"/>
    <s v="Electronics|WearableTechnology|SmartWatches-Fire-Boltt Phoenix Smart Watch with Bluetooth Calling 1.3&quot;,120+ Sports Modes, 240*240 PX High Res with SpO2, Heart Rate Monitoring &amp; IP67 Rating"/>
    <s v="N/A"/>
    <n v="1998"/>
    <s v="&gt;₹500"/>
    <n v="9999"/>
    <n v="0.8"/>
    <n v="9979.0180018001793"/>
    <s v="50% or More"/>
    <s v="Yes"/>
    <n v="276932304"/>
    <n v="4.3"/>
    <n v="4"/>
    <n v="27696"/>
    <x v="0"/>
    <n v="11078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Fire-Boltt Phoenix Smart Watch with Bluetooth Calling 1.3&quot;,120+ Sports Modes, 240*240 PX High Res with SpO2, Heart Rate Monitoring &amp; IP67 Rating"/>
    <x v="17"/>
    <s v="Electronics"/>
    <s v="WearableTechnology"/>
    <s v="SmartWatches"/>
    <s v="Electronics|WearableTechnology|SmartWatches-Fire-Boltt Phoenix Smart Watch with Bluetooth Calling 1.3&quot;,120+ Sports Modes, 240*240 PX High Res with SpO2, Heart Rate Monitoring &amp; IP67 Rating"/>
    <s v="N/A"/>
    <n v="1999"/>
    <s v="&gt;₹500"/>
    <n v="9999"/>
    <n v="0.8"/>
    <n v="9979.0080008000805"/>
    <s v="50% or More"/>
    <s v="Yes"/>
    <n v="276932304"/>
    <n v="4.3"/>
    <n v="4"/>
    <n v="27696"/>
    <x v="0"/>
    <n v="11078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s v="Mi 80 cm (32 inches) HD Ready Android Smart LED TV 4A PRO | L32M5-AL (Black)"/>
    <x v="29"/>
    <s v="Electronics"/>
    <s v="HomeTheater,TV&amp;Video"/>
    <s v="Televisions"/>
    <s v="Electronics|HomeTheater,TV&amp;Video|Televisions|SmartTelevisions-Mi 80 cm (32 inches) HD Ready Android Smart LED TV 4A PRO | L32M5-AL (Black)"/>
    <s v="SmartTelevisions"/>
    <n v="14999"/>
    <s v="&gt;₹500"/>
    <n v="14999"/>
    <n v="0"/>
    <n v="14899"/>
    <s v="&lt;50%"/>
    <s v="No"/>
    <n v="412592492"/>
    <n v="4.3"/>
    <n v="4"/>
    <n v="27508"/>
    <x v="0"/>
    <n v="11003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s v="Zinq Five Fan Cooling Pad and Laptop Stand with Dual Height Adjustment and Dual USB Port Extension (Black)"/>
    <x v="48"/>
    <s v="Computers&amp;Accessories"/>
    <s v="Accessories&amp;Peripherals"/>
    <s v="LaptopAccessories"/>
    <s v="Computers&amp;Accessories|Accessories&amp;Peripherals|LaptopAccessories|CoolingPads-Zinq Five Fan Cooling Pad and Laptop Stand with Dual Height Adjustment and Dual USB Port Extension (Black)"/>
    <s v="CoolingPads"/>
    <n v="999"/>
    <s v="&gt;₹500"/>
    <n v="1999"/>
    <n v="0.5"/>
    <n v="1949.0250125062532"/>
    <s v="50% or More"/>
    <s v="Yes"/>
    <n v="54854559"/>
    <n v="4.2"/>
    <n v="4"/>
    <n v="27441"/>
    <x v="0"/>
    <n v="109764"/>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s v="Zebronics Zeb-Transformer Gaming Keyboard and Mouse Combo (USB, Braided Cable)"/>
    <x v="41"/>
    <s v="Computers&amp;Accessories"/>
    <s v="Accessories&amp;Peripherals"/>
    <s v="Keyboards,Mice&amp;InputDevices"/>
    <s v="Computers&amp;Accessories|Accessories&amp;Peripherals|Keyboards,Mice&amp;InputDevices|Keyboard&amp;MouseSets-Zebronics Zeb-Transformer Gaming Keyboard and Mouse Combo (USB, Braided Cable)"/>
    <s v="Keyboard&amp;MouseSets"/>
    <n v="1299"/>
    <s v="&gt;₹500"/>
    <n v="1599"/>
    <n v="0.19"/>
    <n v="1517.7617260787993"/>
    <s v="&lt;50%"/>
    <s v="No"/>
    <n v="43529577"/>
    <n v="4.3"/>
    <n v="4"/>
    <n v="27223"/>
    <x v="0"/>
    <n v="108892"/>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Duracell Plus AAA Rechargeable Batteries (750 mAh) Pack of 4"/>
    <x v="49"/>
    <s v="Electronics"/>
    <s v="GeneralPurposeBatteries&amp;BatteryChargers"/>
    <s v="RechargeableBatteries"/>
    <s v="Electronics|GeneralPurposeBatteries&amp;BatteryChargers|RechargeableBatteries-Duracell Plus AAA Rechargeable Batteries (750 mAh) Pack of 4"/>
    <s v="N/A"/>
    <n v="399"/>
    <s v="₹200 - ₹500"/>
    <n v="499"/>
    <n v="0.2"/>
    <n v="419.04008016032066"/>
    <s v="&lt;50%"/>
    <s v="No"/>
    <n v="13573299"/>
    <n v="4.3"/>
    <n v="4"/>
    <n v="27201"/>
    <x v="0"/>
    <n v="108804"/>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s v="Mi 108 cm (43 inches) Full HD Android LED TV 4C | L43M6-INC (Black)"/>
    <x v="29"/>
    <s v="Electronics"/>
    <s v="HomeTheater,TV&amp;Video"/>
    <s v="Televisions"/>
    <s v="Electronics|HomeTheater,TV&amp;Video|Televisions|SmartTelevisions-Mi 108 cm (43 inches) Full HD Android LED TV 4C | L43M6-INC (Black)"/>
    <s v="SmartTelevisions"/>
    <n v="19999"/>
    <s v="&gt;₹500"/>
    <n v="34999"/>
    <n v="0.43"/>
    <n v="34941.858367381923"/>
    <s v="&lt;50%"/>
    <s v="No"/>
    <n v="950257849"/>
    <n v="4.3"/>
    <n v="4"/>
    <n v="27151"/>
    <x v="0"/>
    <n v="108604"/>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s v="SYVO WT 3130 Aluminum Tripod (133CM), Universal Lightweight Tripod with Mobile Phone Holder Mount &amp; Carry Bag for All Smart Phones, Gopro, Cameras - Brown"/>
    <x v="50"/>
    <s v="Electronics"/>
    <s v="Cameras&amp;Photography"/>
    <s v="Accessories"/>
    <s v="Electronics|Cameras&amp;Photography|Accessories|Tripods&amp;Monopods|Tabletop&amp;TravelTripods-SYVO WT 3130 Aluminum Tripod (133CM), Universal Lightweight Tripod with Mobile Phone Holder Mount &amp; Carry Bag for All Smart Phones, Gopro, Cameras - Brown"/>
    <s v="Tripods&amp;Monopods"/>
    <n v="799"/>
    <s v="&gt;₹500"/>
    <n v="3990"/>
    <n v="0.8"/>
    <n v="3969.9749373433583"/>
    <s v="50% or More"/>
    <s v="Yes"/>
    <n v="108284610"/>
    <n v="4.3"/>
    <n v="4"/>
    <n v="27139"/>
    <x v="0"/>
    <n v="10855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s v="boAt Flash Edition Smart Watch with Activity Tracker, Multiple Sports Modes, 1.3&quot; Screen, 170+ Watch Faces, Sleep Monitor, Gesture, Camera &amp; Music Control, IP68 &amp; 7 Days Battery Life(Lightning Black)"/>
    <x v="17"/>
    <s v="Electronics"/>
    <s v="WearableTechnology"/>
    <s v="SmartWatches"/>
    <s v="Electronics|WearableTechnology|SmartWatches-boAt Flash Edition Smart Watch with Activity Tracker, Multiple Sports Modes, 1.3&quot; Screen, 170+ Watch Faces, Sleep Monitor, Gesture, Camera &amp; Music Control, IP68 &amp; 7 Days Battery Life(Lightning Black)"/>
    <s v="N/A"/>
    <n v="1799"/>
    <s v="&gt;₹500"/>
    <n v="6990"/>
    <n v="0.74"/>
    <n v="6964.2632331902714"/>
    <s v="50% or More"/>
    <s v="Yes"/>
    <n v="187891200"/>
    <n v="4"/>
    <n v="4"/>
    <n v="26880"/>
    <x v="0"/>
    <n v="10752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5RTJH1M"/>
    <s v="Spigen EZ Fit Tempered Glass Screen Protector Guard for iPhone 14/13/13 Pro - 2 Pack"/>
    <x v="51"/>
    <s v="Electronics"/>
    <s v="Mobiles&amp;Accessories"/>
    <s v="MobileAccessories"/>
    <s v="Electronics|Mobiles&amp;Accessories|MobileAccessories|Maintenance,Upkeep&amp;Repairs|ScreenProtectors-Spigen EZ Fit Tempered Glass Screen Protector Guard for iPhone 14/13/13 Pro - 2 Pack"/>
    <s v="Maintenance,Upkeep&amp;Repairs"/>
    <n v="999"/>
    <s v="&gt;₹500"/>
    <n v="2899"/>
    <n v="0.66"/>
    <n v="2864.5398413245948"/>
    <s v="50% or More"/>
    <s v="Yes"/>
    <n v="77122097"/>
    <n v="4.5999999999999996"/>
    <n v="5"/>
    <n v="26603"/>
    <x v="0"/>
    <n v="133015"/>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s v="Panasonic CR-2032/5BE Lithium Coin Battery - Pack of 5"/>
    <x v="52"/>
    <s v="Electronics"/>
    <s v="GeneralPurposeBatteries&amp;BatteryChargers"/>
    <s v="N/A"/>
    <s v="Electronics|GeneralPurposeBatteries&amp;BatteryChargers-Panasonic CR-2032/5BE Lithium Coin Battery - Pack of 5"/>
    <s v="N/A"/>
    <n v="225"/>
    <s v="₹200 - ₹500"/>
    <n v="250"/>
    <n v="0.1"/>
    <n v="160"/>
    <s v="&lt;50%"/>
    <s v="No"/>
    <n v="6639000"/>
    <n v="4.4000000000000004"/>
    <n v="4"/>
    <n v="26556"/>
    <x v="0"/>
    <n v="106224"/>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s v="Philips HL7756/00 Mixer Grinder, 750W, 3 Jars (Black)"/>
    <x v="31"/>
    <s v="Home&amp;Kitchen"/>
    <s v="Kitchen&amp;HomeAppliances"/>
    <s v="SmallKitchenAppliances"/>
    <s v="Home&amp;Kitchen|Kitchen&amp;HomeAppliances|SmallKitchenAppliances|MixerGrinders-Philips HL7756/00 Mixer Grinder, 750W, 3 Jars (Black)"/>
    <s v="MixerGrinders"/>
    <n v="3699"/>
    <s v="&gt;₹500"/>
    <n v="4295"/>
    <n v="0.14000000000000001"/>
    <n v="4208.876600698487"/>
    <s v="&lt;50%"/>
    <s v="No"/>
    <n v="114002185"/>
    <n v="4.0999999999999996"/>
    <n v="4"/>
    <n v="26543"/>
    <x v="0"/>
    <n v="106172"/>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s v="OFIXO Multi-Purpose Laptop Table/Study Table/Bed Table/Foldable and Portable Wooden/Writing Desk (Wooden)"/>
    <x v="53"/>
    <s v="Computers&amp;Accessories"/>
    <s v="Accessories&amp;Peripherals"/>
    <s v="LaptopAccessories"/>
    <s v="Computers&amp;Accessories|Accessories&amp;Peripherals|LaptopAccessories|Lapdesks-OFIXO Multi-Purpose Laptop Table/Study Table/Bed Table/Foldable and Portable Wooden/Writing Desk (Wooden)"/>
    <s v="Lapdesks"/>
    <n v="599"/>
    <s v="&gt;₹500"/>
    <n v="599"/>
    <n v="0"/>
    <n v="499"/>
    <s v="&lt;50%"/>
    <s v="No"/>
    <n v="15827377"/>
    <n v="4"/>
    <n v="4"/>
    <n v="26423"/>
    <x v="0"/>
    <n v="105692"/>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s v="Crucial RAM 8GB DDR4 3200MHz CL22 (or 2933MHz or 2666MHz) Laptop Memory CT8G4SFRA32A"/>
    <x v="54"/>
    <s v="Computers&amp;Accessories"/>
    <s v="Components"/>
    <s v="Memory"/>
    <s v="Computers&amp;Accessories|Components|Memory-Crucial RAM 8GB DDR4 3200MHz CL22 (or 2933MHz or 2666MHz) Laptop Memory CT8G4SFRA32A"/>
    <s v="N/A"/>
    <n v="1792"/>
    <s v="&gt;₹500"/>
    <n v="3500"/>
    <n v="0.49"/>
    <n v="3448.8"/>
    <s v="&lt;50%"/>
    <s v="No"/>
    <n v="91679000"/>
    <n v="4.5"/>
    <n v="5"/>
    <n v="26194"/>
    <x v="0"/>
    <n v="13097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s v="Wonderchef Nutri-blend Mixer, Grinder &amp; Blender | Powerful 400W 22000 RPM motor | Stainless steel Blades | 2 unbreakable jars | 2 Years warranty | Online recipe book by Chef Sanjeev Kapoor | Black"/>
    <x v="55"/>
    <s v="Home&amp;Kitchen"/>
    <s v="Kitchen&amp;HomeAppliances"/>
    <s v="SmallKitchenAppliances"/>
    <s v="Home&amp;Kitchen|Kitchen&amp;HomeAppliances|SmallKitchenAppliances|JuicerMixerGrinders-Wonderchef Nutri-blend Mixer, Grinder &amp; Blender | Powerful 400W 22000 RPM motor | Stainless steel Blades | 2 unbreakable jars | 2 Years warranty | Online recipe book by Chef Sanjeev Kapoor | Black"/>
    <s v="JuicerMixerGrinders"/>
    <n v="2699"/>
    <s v="&gt;₹500"/>
    <n v="5000"/>
    <n v="0.46"/>
    <n v="4946.0200000000004"/>
    <s v="&lt;50%"/>
    <s v="No"/>
    <n v="130820000"/>
    <n v="4"/>
    <n v="4"/>
    <n v="26164"/>
    <x v="0"/>
    <n v="10465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s v="Panasonic Eneloop BQ-CC55N Advanced, Smart and Quick Charger for AA &amp; AAA Rechargeable Batteries, White"/>
    <x v="52"/>
    <s v="Electronics"/>
    <s v="GeneralPurposeBatteries&amp;BatteryChargers"/>
    <s v="N/A"/>
    <s v="Electronics|GeneralPurposeBatteries&amp;BatteryChargers-Panasonic Eneloop BQ-CC55N Advanced, Smart and Quick Charger for AA &amp; AAA Rechargeable Batteries, White"/>
    <s v="N/A"/>
    <n v="1500"/>
    <s v="&gt;₹500"/>
    <n v="1500"/>
    <n v="0"/>
    <n v="1400"/>
    <s v="&lt;50%"/>
    <s v="No"/>
    <n v="38994000"/>
    <n v="4.4000000000000004"/>
    <n v="4"/>
    <n v="25996"/>
    <x v="0"/>
    <n v="103984"/>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s v="Boult Audio Truebuds with 30H Playtime, IPX7 Waterproof, Lightning Boult‚Ñ¢ Type C Fast Charging (10 Min=100Mins), BoomX‚Ñ¢ Tech Rich Bass, Pro+ Calling HD Mic, Touch Controls in Ear Earbuds TWS (Grey)"/>
    <x v="1"/>
    <s v="Electronics"/>
    <s v="Headphones,Earbuds&amp;Accessories"/>
    <s v="Headphones"/>
    <s v="Electronics|Headphones,Earbuds&amp;Accessories|Headphones|In-Ear-Boult Audio Truebuds with 30H Playtime, IPX7 Waterproof, Lightning Boult‚Ñ¢ Type C Fast Charging (10 Min=100Mins), BoomX‚Ñ¢ Tech Rich Bass, Pro+ Calling HD Mic, Touch Controls in Ear Earbuds TWS (Grey)"/>
    <s v="In-Ear"/>
    <n v="1199"/>
    <s v="&gt;₹500"/>
    <n v="7999"/>
    <n v="0.85"/>
    <n v="7984.0106263282914"/>
    <s v="50% or More"/>
    <s v="Yes"/>
    <n v="207254090"/>
    <n v="3.6"/>
    <n v="4"/>
    <n v="25910"/>
    <x v="0"/>
    <n v="10364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s v="MemeHo¬Æ Smart Standard Multi-Purpose Laptop Table with Dock Stand/Study Table/Bed Table/Foldable and Portable/Ergonomic &amp; Rounded Edges/Non-Slip Legs/Engineered Wood with Cup Holder (Black)"/>
    <x v="53"/>
    <s v="Computers&amp;Accessories"/>
    <s v="Accessories&amp;Peripherals"/>
    <s v="LaptopAccessories"/>
    <s v="Computers&amp;Accessories|Accessories&amp;Peripherals|LaptopAccessories|Lapdesks-MemeHo¬Æ Smart Standard Multi-Purpose Laptop Table with Dock Stand/Study Table/Bed Table/Foldable and Portable/Ergonomic &amp; Rounded Edges/Non-Slip Legs/Engineered Wood with Cup Holder (Black)"/>
    <s v="Lapdesks"/>
    <n v="656"/>
    <s v="&gt;₹500"/>
    <n v="1499"/>
    <n v="0.56000000000000005"/>
    <n v="1455.2374916611075"/>
    <s v="50% or More"/>
    <s v="Yes"/>
    <n v="38828597"/>
    <n v="4.3"/>
    <n v="4"/>
    <n v="25903"/>
    <x v="0"/>
    <n v="103612"/>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s v="Lenovo 300 Wired Plug &amp; Play USB Mouse, High Resolution 1600 DPI Optical Sensor, 3-Button Design with clickable Scroll Wheel, Ambidextrous, Ergonomic Mouse for Comfortable All-Day Grip (GX30M39704)"/>
    <x v="23"/>
    <s v="Computers&amp;Accessories"/>
    <s v="Accessories&amp;Peripherals"/>
    <s v="Keyboards,Mice&amp;InputDevices"/>
    <s v="Computers&amp;Accessories|Accessories&amp;Peripherals|Keyboards,Mice&amp;InputDevices|Mice-Lenovo 300 Wired Plug &amp; Play USB Mouse, High Resolution 1600 DPI Optical Sensor, 3-Button Design with clickable Scroll Wheel, Ambidextrous, Ergonomic Mouse for Comfortable All-Day Grip (GX30M39704)"/>
    <s v="Mice"/>
    <n v="289"/>
    <s v="₹200 - ₹500"/>
    <n v="590"/>
    <n v="0.51"/>
    <n v="541.01694915254234"/>
    <s v="50% or More"/>
    <s v="Yes"/>
    <n v="15272740"/>
    <n v="4.4000000000000004"/>
    <n v="4"/>
    <n v="25886"/>
    <x v="0"/>
    <n v="103544"/>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39K9YL"/>
    <s v="Redmi Note 11 Pro + 5G (Stealth Black, 6GB RAM, 128GB Storage) | 67W Turbo Charge | 120Hz Super AMOLED Display | Additional Exchange Offers | Charger Included"/>
    <x v="2"/>
    <s v="Electronics"/>
    <s v="Mobiles&amp;Accessories"/>
    <s v="Smartphones&amp;BasicMobiles"/>
    <s v="Electronics|Mobiles&amp;Accessories|Smartphones&amp;BasicMobiles|Smartphones-Redmi Note 11 Pro + 5G (Stealth Black, 6GB RAM, 128GB Storage) | 67W Turbo Charge | 120Hz Super AMOLED Display | Additional Exchange Offers | Charger Included"/>
    <s v="Smartphones"/>
    <n v="19999"/>
    <s v="&gt;₹500"/>
    <n v="24999"/>
    <n v="0.2"/>
    <n v="24919.000800032001"/>
    <s v="&lt;50%"/>
    <s v="No"/>
    <n v="645574176"/>
    <n v="3.9"/>
    <n v="4"/>
    <n v="25824"/>
    <x v="0"/>
    <n v="10329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Redmi Note 11 Pro + 5G (Phantom White, 8GB RAM, 128GB Storage) | 67W Turbo Charge | 120Hz Super AMOLED Display | Additional Exchange Offers | Charger Included"/>
    <x v="2"/>
    <s v="Electronics"/>
    <s v="Mobiles&amp;Accessories"/>
    <s v="Smartphones&amp;BasicMobiles"/>
    <s v="Electronics|Mobiles&amp;Accessories|Smartphones&amp;BasicMobiles|Smartphones-Redmi Note 11 Pro + 5G (Phantom White, 8GB RAM, 128GB Storage) | 67W Turbo Charge | 120Hz Super AMOLED Display | Additional Exchange Offers | Charger Included"/>
    <s v="Smartphones"/>
    <n v="20999"/>
    <s v="&gt;₹500"/>
    <n v="26999"/>
    <n v="0.22"/>
    <n v="26921.223045297975"/>
    <s v="&lt;50%"/>
    <s v="No"/>
    <n v="697222176"/>
    <n v="3.9"/>
    <n v="4"/>
    <n v="25824"/>
    <x v="0"/>
    <n v="10329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x v="2"/>
    <s v="Electronics"/>
    <s v="Mobiles&amp;Accessories"/>
    <s v="Smartphones&amp;BasicMobiles"/>
    <s v="Electronics|Mobiles&amp;Accessories|Smartphones&amp;BasicMobiles|Smartphones-Redmi Note 11 Pro + 5G (Stealth Black, 8GB RAM, 256GB Storage) | 67W Turbo Charge | 120Hz Super AMOLED Display | Additional Exchange Offers | Charger Included"/>
    <s v="Smartphones"/>
    <n v="22999"/>
    <s v="&gt;₹500"/>
    <n v="28999"/>
    <n v="0.21"/>
    <n v="28919.690368633401"/>
    <s v="&lt;50%"/>
    <s v="No"/>
    <n v="748870176"/>
    <n v="3.9"/>
    <n v="4"/>
    <n v="25824"/>
    <x v="0"/>
    <n v="10329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2MQS060"/>
    <s v="Logitech MK215 Wireless Keyboard and Mouse Combo for Windows, 2.4 GHz Wireless, Compact Design, 2-Year Battery Life(Keyboard),5 Month Battery Life(Mouse) PC/Laptop- Black"/>
    <x v="41"/>
    <s v="Computers&amp;Accessories"/>
    <s v="Accessories&amp;Peripherals"/>
    <s v="Keyboards,Mice&amp;InputDevices"/>
    <s v="Computers&amp;Accessories|Accessories&amp;Peripherals|Keyboards,Mice&amp;InputDevices|Keyboard&amp;MouseSets-Logitech MK215 Wireless Keyboard and Mouse Combo for Windows, 2.4 GHz Wireless, Compact Design, 2-Year Battery Life(Keyboard),5 Month Battery Life(Mouse) PC/Laptop- Black"/>
    <s v="Keyboard&amp;MouseSets"/>
    <n v="1295"/>
    <s v="&gt;₹500"/>
    <n v="1795"/>
    <n v="0.28000000000000003"/>
    <n v="1722.8551532033425"/>
    <s v="&lt;50%"/>
    <s v="No"/>
    <n v="46258945"/>
    <n v="4.0999999999999996"/>
    <n v="4"/>
    <n v="25771"/>
    <x v="0"/>
    <n v="103084"/>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s v="GIZGA Essentials Portable Tabletop Tablet Stand Mobile Holder, Desktop Stand, Cradle, Dock for iPad, Smartphone, Kindle, E-Reader, Fully Foldable, Adjustable Angle, Anti-Slip Pads, Black"/>
    <x v="56"/>
    <s v="Computers&amp;Accessories"/>
    <s v="Accessories&amp;Peripherals"/>
    <s v="TabletAccessories"/>
    <s v="Computers&amp;Accessories|Accessories&amp;Peripherals|TabletAccessories|Stands-GIZGA Essentials Portable Tabletop Tablet Stand Mobile Holder, Desktop Stand, Cradle, Dock for iPad, Smartphone, Kindle, E-Reader, Fully Foldable, Adjustable Angle, Anti-Slip Pads, Black"/>
    <s v="Stands"/>
    <n v="149"/>
    <s v="&lt;₹200"/>
    <n v="499"/>
    <n v="0.7"/>
    <n v="469.14028056112227"/>
    <s v="50% or More"/>
    <s v="Yes"/>
    <n v="12777893"/>
    <n v="4.0999999999999996"/>
    <n v="4"/>
    <n v="25607"/>
    <x v="0"/>
    <n v="102428"/>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s v="Redgear Pro Wireless Gamepad with 2.4GHz Wireless Technology, Integrated Dual Intensity Motor, Illuminated Keys for PC(Compatible with Windows 7/8/8.1/10 only)"/>
    <x v="42"/>
    <s v="Computers&amp;Accessories"/>
    <s v="Accessories&amp;Peripherals"/>
    <s v="PCGamingPeripherals"/>
    <s v="Computers&amp;Accessories|Accessories&amp;Peripherals|PCGamingPeripherals|Gamepads-Redgear Pro Wireless Gamepad with 2.4GHz Wireless Technology, Integrated Dual Intensity Motor, Illuminated Keys for PC(Compatible with Windows 7/8/8.1/10 only)"/>
    <s v="Gamepads"/>
    <n v="1699"/>
    <s v="&gt;₹500"/>
    <n v="3999"/>
    <n v="0.57999999999999996"/>
    <n v="3956.5143785946489"/>
    <s v="50% or More"/>
    <s v="Yes"/>
    <n v="101926512"/>
    <n v="4.2"/>
    <n v="4"/>
    <n v="25488"/>
    <x v="0"/>
    <n v="10195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s v="Butterfly Jet Elite Mixer Grinder, 750W, 4 Jars (Grey)"/>
    <x v="31"/>
    <s v="Home&amp;Kitchen"/>
    <s v="Kitchen&amp;HomeAppliances"/>
    <s v="SmallKitchenAppliances"/>
    <s v="Home&amp;Kitchen|Kitchen&amp;HomeAppliances|SmallKitchenAppliances|MixerGrinders-Butterfly Jet Elite Mixer Grinder, 750W, 4 Jars (Grey)"/>
    <s v="MixerGrinders"/>
    <n v="3499"/>
    <s v="&gt;₹500"/>
    <n v="5795"/>
    <n v="0.4"/>
    <n v="5734.6203623813635"/>
    <s v="&lt;50%"/>
    <s v="No"/>
    <n v="146845300"/>
    <n v="3.9"/>
    <n v="4"/>
    <n v="25340"/>
    <x v="0"/>
    <n v="10136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s v="Infinity (JBL Fuze 100, Wireless Portable Bluetooth Speaker with Mic, Deep Bass, Dual Equalizer, IPX7 Waterproof, Rugged Fabric Design (Black)"/>
    <x v="45"/>
    <s v="Electronics"/>
    <s v="HomeAudio"/>
    <s v="Speakers"/>
    <s v="Electronics|HomeAudio|Speakers|OutdoorSpeakers-Infinity (JBL Fuze 100, Wireless Portable Bluetooth Speaker with Mic, Deep Bass, Dual Equalizer, IPX7 Waterproof, Rugged Fabric Design (Black)"/>
    <s v="OutdoorSpeakers"/>
    <n v="1499"/>
    <s v="&gt;₹500"/>
    <n v="2999"/>
    <n v="0.5"/>
    <n v="2949.0166722240747"/>
    <s v="50% or More"/>
    <s v="Yes"/>
    <n v="75760738"/>
    <n v="4.0999999999999996"/>
    <n v="4"/>
    <n v="25262"/>
    <x v="0"/>
    <n v="10104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s v="AmazonBasics 6 Feet DisplayPort to DisplayPort Cable - (Not HDMI Cable) (Gold)"/>
    <x v="57"/>
    <s v="Computers&amp;Accessories"/>
    <s v="Accessories&amp;Peripherals"/>
    <s v="Cables&amp;Accessories"/>
    <s v="Computers&amp;Accessories|Accessories&amp;Peripherals|Cables&amp;Accessories|Cables|DVICables-AmazonBasics 6 Feet DisplayPort to DisplayPort Cable - (Not HDMI Cable) (Gold)"/>
    <s v="Cables"/>
    <n v="499"/>
    <s v="₹200 - ₹500"/>
    <n v="1100"/>
    <n v="0.55000000000000004"/>
    <n v="1054.6363636363637"/>
    <s v="50% or More"/>
    <s v="Yes"/>
    <n v="27694700"/>
    <n v="4.4000000000000004"/>
    <n v="4"/>
    <n v="25177"/>
    <x v="0"/>
    <n v="10070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s v="Western Digital WD 1.5TB Elements Portable Hard Disk Drive, USB 3.0, Compatible with PC, PS4 and Xbox, External HDD (WDBU6Y0015BBK-WESN)"/>
    <x v="18"/>
    <s v="Computers&amp;Accessories"/>
    <s v="ExternalDevices&amp;DataStorage"/>
    <s v="ExternalHardDisks"/>
    <s v="Computers&amp;Accessories|ExternalDevices&amp;DataStorage|ExternalHardDisks-Western Digital WD 1.5TB Elements Portable Hard Disk Drive, USB 3.0, Compatible with PC, PS4 and Xbox, External HDD (WDBU6Y0015BBK-WESN)"/>
    <s v="N/A"/>
    <n v="4449"/>
    <s v="&gt;₹500"/>
    <n v="5734"/>
    <n v="0.22"/>
    <n v="5656.4101848622249"/>
    <s v="&lt;50%"/>
    <s v="No"/>
    <n v="143384404"/>
    <n v="4.4000000000000004"/>
    <n v="4"/>
    <n v="25006"/>
    <x v="0"/>
    <n v="100024"/>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1TFSP6"/>
    <s v="pTron Solero TB301 3A Type-C Data and Fast Charging Cable, Made in India, 480Mbps Data Sync, Strong and Durable 1.5-Meter Nylon Braided USB Cable for Type-C Devices for Charging Adapter (Black)"/>
    <x v="8"/>
    <s v="Computers&amp;Accessories"/>
    <s v="Accessories&amp;Peripherals"/>
    <s v="Cables&amp;Accessories"/>
    <s v="Computers&amp;Accessories|Accessories&amp;Peripherals|Cables&amp;Accessories|Cables|USBCables-pTron Solero TB301 3A Type-C Data and Fast Charging Cable, Made in India, 480Mbps Data Sync, Strong and Durable 1.5-Meter Nylon Braided USB Cable for Type-C Devices for Charging Adapter (Black)"/>
    <s v="Cables"/>
    <n v="149"/>
    <s v="&lt;₹200"/>
    <n v="1000"/>
    <n v="0.85"/>
    <n v="985.1"/>
    <s v="50% or More"/>
    <s v="Yes"/>
    <n v="24871000"/>
    <n v="3.9"/>
    <n v="4"/>
    <n v="24871"/>
    <x v="0"/>
    <n v="99484"/>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pTron Solero MB301 3A Micro USB Data &amp; Charging Cable, Made in India, 480Mbps Data Sync, Strong &amp; Durable 1.5-Meter Nylon Braided USB Cable for Micro USB Devices - (Black)"/>
    <x v="8"/>
    <s v="Computers&amp;Accessories"/>
    <s v="Accessories&amp;Peripherals"/>
    <s v="Cables&amp;Accessories"/>
    <s v="Computers&amp;Accessories|Accessories&amp;Peripherals|Cables&amp;Accessories|Cables|USBCables-pTron Solero MB301 3A Micro USB Data &amp; Charging Cable, Made in India, 480Mbps Data Sync, Strong &amp; Durable 1.5-Meter Nylon Braided USB Cable for Micro USB Devices - (Black)"/>
    <s v="Cables"/>
    <n v="99"/>
    <s v="&lt;₹200"/>
    <n v="666.66"/>
    <n v="0.85"/>
    <n v="651.80985149851494"/>
    <s v="50% or More"/>
    <s v="Yes"/>
    <n v="16580500.859999999"/>
    <n v="3.9"/>
    <n v="4"/>
    <n v="24871"/>
    <x v="0"/>
    <n v="99484"/>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PTron Solero T241 2.4A Type-C Data &amp; Charging USB Cable, Made in India, 480Mbps Data Sync, Durable 1-Meter Long USB Cable for Type-C USB Devices for Charging Adapter (Black)"/>
    <x v="8"/>
    <s v="Computers&amp;Accessories"/>
    <s v="Accessories&amp;Peripherals"/>
    <s v="Cables&amp;Accessories"/>
    <s v="Computers&amp;Accessories|Accessories&amp;Peripherals|Cables&amp;Accessories|Cables|USBCables-PTron Solero T241 2.4A Type-C Data &amp; Charging USB Cable, Made in India, 480Mbps Data Sync, Durable 1-Meter Long USB Cable for Type-C USB Devices for Charging Adapter (Black)"/>
    <s v="Cables"/>
    <n v="99"/>
    <s v="&lt;₹200"/>
    <n v="800"/>
    <n v="0.88"/>
    <n v="787.625"/>
    <s v="50% or More"/>
    <s v="Yes"/>
    <n v="19896800"/>
    <n v="3.9"/>
    <n v="4"/>
    <n v="24871"/>
    <x v="0"/>
    <n v="99484"/>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7XCM6T4N"/>
    <s v="STRIFF Adjustable Laptop Tabletop Stand Patented Riser Ventilated Portable Foldable Compatible with MacBook Notebook Tablet Tray Desk Table Book with Free Phone Stand (Black)"/>
    <x v="58"/>
    <s v="Computers&amp;Accessories"/>
    <s v="Accessories&amp;Peripherals"/>
    <s v="LaptopAccessories"/>
    <s v="Computers&amp;Accessories|Accessories&amp;Peripherals|LaptopAccessories|NotebookComputerStands-STRIFF Adjustable Laptop Tabletop Stand Patented Riser Ventilated Portable Foldable Compatible with MacBook Notebook Tablet Tray Desk Table Book with Free Phone Stand (Black)"/>
    <s v="NotebookComputerStands"/>
    <n v="349"/>
    <s v="₹200 - ₹500"/>
    <n v="1499"/>
    <n v="0.77"/>
    <n v="1475.717811874583"/>
    <s v="50% or More"/>
    <s v="Yes"/>
    <n v="37161709"/>
    <n v="4.3"/>
    <n v="4"/>
    <n v="24791"/>
    <x v="0"/>
    <n v="99164"/>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s v="TP-Link AC600 600 Mbps WiFi Wireless Network USB Adapter for Desktop PC with 2.4GHz/5GHz High Gain Dual Band 5dBi Antenna Wi-Fi, Supports Windows 11/10/8.1/8/7/XP, Mac OS 10.15 and earlier (Archer T2U Plus)"/>
    <x v="6"/>
    <s v="Computers&amp;Accessories"/>
    <s v="NetworkingDevices"/>
    <s v="NetworkAdapters"/>
    <s v="Computers&amp;Accessories|NetworkingDevices|NetworkAdapters|WirelessUSBAdapters-TP-Link AC600 600 Mbps WiFi Wireless Network USB Adapter for Desktop PC with 2.4GHz/5GHz High Gain Dual Band 5dBi Antenna Wi-Fi, Supports Windows 11/10/8.1/8/7/XP, Mac OS 10.15 and earlier (Archer T2U Plus)"/>
    <s v="WirelessUSBAdapters"/>
    <n v="1199"/>
    <s v="&gt;₹500"/>
    <n v="2199"/>
    <n v="0.45"/>
    <n v="2144.4752160072762"/>
    <s v="&lt;50%"/>
    <s v="No"/>
    <n v="54491220"/>
    <n v="4.4000000000000004"/>
    <n v="4"/>
    <n v="24780"/>
    <x v="0"/>
    <n v="9912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s v="TP-LINK AC1300 Archer T3U Plus High Gain USB 3.0 Wi-Fi Dongle, Wireless Dual Band MU-MIMO WiFi Adapter with High Gain Antenna, Supports Windows 11/10/8.1/8/7/XP/MacOS"/>
    <x v="6"/>
    <s v="Computers&amp;Accessories"/>
    <s v="NetworkingDevices"/>
    <s v="NetworkAdapters"/>
    <s v="Computers&amp;Accessories|NetworkingDevices|NetworkAdapters|WirelessUSBAdapters-TP-LINK AC1300 Archer T3U Plus High Gain USB 3.0 Wi-Fi Dongle, Wireless Dual Band MU-MIMO WiFi Adapter with High Gain Antenna, Supports Windows 11/10/8.1/8/7/XP/MacOS"/>
    <s v="WirelessUSBAdapters"/>
    <n v="1699"/>
    <s v="&gt;₹500"/>
    <n v="2999"/>
    <n v="0.43"/>
    <n v="2942.3477825941982"/>
    <s v="&lt;50%"/>
    <s v="No"/>
    <n v="74315220"/>
    <n v="4.4000000000000004"/>
    <n v="4"/>
    <n v="24780"/>
    <x v="0"/>
    <n v="9912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IBRHE3E"/>
    <s v="Gizga Essentials Professional 3-in-1 Cleaning Kit for Camera, Lens, Binocular, Laptop, TV, Monitor, Smartphone, Tablet (Includes: Cleaning Liquid 100ml, Plush Microfiber Cloth, Dust Removal Brush)"/>
    <x v="59"/>
    <s v="Electronics"/>
    <s v="Cameras&amp;Photography"/>
    <s v="Accessories"/>
    <s v="Electronics|Cameras&amp;Photography|Accessories|Cleaners|CleaningKits-Gizga Essentials Professional 3-in-1 Cleaning Kit for Camera, Lens, Binocular, Laptop, TV, Monitor, Smartphone, Tablet (Includes: Cleaning Liquid 100ml, Plush Microfiber Cloth, Dust Removal Brush)"/>
    <s v="Cleaners"/>
    <n v="299"/>
    <s v="₹200 - ₹500"/>
    <n v="499"/>
    <n v="0.4"/>
    <n v="439.08016032064126"/>
    <s v="&lt;50%"/>
    <s v="No"/>
    <n v="12191568"/>
    <n v="4.2"/>
    <n v="4"/>
    <n v="24432"/>
    <x v="0"/>
    <n v="9772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s v="Wayona Nylon Braided USB to Lightning Fast Charging and Data Sync Cable Compatible for iPhone 13, 12,11, X, 8, 7, 6, 5, iPad Air, Pro, Mini (3 FT Pack of 1, Grey)"/>
    <x v="8"/>
    <s v="Computers&amp;Accessories"/>
    <s v="Accessories&amp;Peripherals"/>
    <s v="Cables&amp;Accessories"/>
    <s v="Computers&amp;Accessories|Accessories&amp;Peripherals|Cables&amp;Accessories|Cables|USBCables-Wayona Nylon Braided USB to Lightning Fast Charging and Data Sync Cable Compatible for iPhone 13, 12,11, X, 8, 7, 6, 5, iPad Air, Pro, Mini (3 FT Pack of 1, Grey)"/>
    <s v="Cables"/>
    <n v="399"/>
    <s v="₹200 - ₹500"/>
    <n v="1099"/>
    <n v="0.64"/>
    <n v="1062.6942675159235"/>
    <s v="50% or More"/>
    <s v="Yes"/>
    <n v="26671631"/>
    <n v="4.2"/>
    <n v="4"/>
    <n v="24269"/>
    <x v="0"/>
    <n v="9707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s v="Wayona Nylon Braided 3A Lightning to USB A Syncing and Fast Charging Data Cable for iPhone, Ipad (3 FT Pack of 1, Black)"/>
    <x v="8"/>
    <s v="Computers&amp;Accessories"/>
    <s v="Accessories&amp;Peripherals"/>
    <s v="Cables&amp;Accessories"/>
    <s v="Computers&amp;Accessories|Accessories&amp;Peripherals|Cables&amp;Accessories|Cables|USBCables-Wayona Nylon Braided 3A Lightning to USB A Syncing and Fast Charging Data Cable for iPhone, Ipad (3 FT Pack of 1, Black)"/>
    <s v="Cables"/>
    <n v="399"/>
    <s v="₹200 - ₹500"/>
    <n v="1099"/>
    <n v="0.64"/>
    <n v="1062.6942675159235"/>
    <s v="50% or More"/>
    <s v="Yes"/>
    <n v="26671631"/>
    <n v="4.2"/>
    <n v="4"/>
    <n v="24269"/>
    <x v="0"/>
    <n v="97076"/>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Wayona Usb Nylon Braided Data Sync And Charging Cable For Iphone, Ipad Tablet (Red, Black)"/>
    <x v="8"/>
    <s v="Computers&amp;Accessories"/>
    <s v="Accessories&amp;Peripherals"/>
    <s v="Cables&amp;Accessories"/>
    <s v="Computers&amp;Accessories|Accessories&amp;Peripherals|Cables&amp;Accessories|Cables|USBCables-Wayona Usb Nylon Braided Data Sync And Charging Cable For Iphone, Ipad Tablet (Red, Black)"/>
    <s v="Cables"/>
    <n v="399"/>
    <s v="₹200 - ₹500"/>
    <n v="1099"/>
    <n v="0.64"/>
    <n v="1062.6942675159235"/>
    <s v="50% or More"/>
    <s v="Yes"/>
    <n v="26671631"/>
    <n v="4.2"/>
    <n v="4"/>
    <n v="24269"/>
    <x v="0"/>
    <n v="97076"/>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s v="Wayona Nylon Braided (2 Pack) Lightning Fast Usb Data Cable Fast Charger Cord For Iphone, Ipad Tablet (3 Ft Pack Of 2, Grey)"/>
    <x v="8"/>
    <s v="Computers&amp;Accessories"/>
    <s v="Accessories&amp;Peripherals"/>
    <s v="Cables&amp;Accessories"/>
    <s v="Computers&amp;Accessories|Accessories&amp;Peripherals|Cables&amp;Accessories|Cables|USBCables-Wayona Nylon Braided (2 Pack) Lightning Fast Usb Data Cable Fast Charger Cord For Iphone, Ipad Tablet (3 Ft Pack Of 2, Grey)"/>
    <s v="Cables"/>
    <n v="649"/>
    <s v="&gt;₹500"/>
    <n v="1999"/>
    <n v="0.68"/>
    <n v="1966.5337668834418"/>
    <s v="50% or More"/>
    <s v="Yes"/>
    <n v="48513731"/>
    <n v="4.2"/>
    <n v="4"/>
    <n v="24269"/>
    <x v="0"/>
    <n v="9707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s v="Wayona Nylon Braided 2M / 6Ft Fast Charge Usb To Lightning Data Sync And Charging Cable For Iphone, Ipad Tablet (6 Ft Pack Of 1, Grey)"/>
    <x v="8"/>
    <s v="Computers&amp;Accessories"/>
    <s v="Accessories&amp;Peripherals"/>
    <s v="Cables&amp;Accessories"/>
    <s v="Computers&amp;Accessories|Accessories&amp;Peripherals|Cables&amp;Accessories|Cables|USBCables-Wayona Nylon Braided 2M / 6Ft Fast Charge Usb To Lightning Data Sync And Charging Cable For Iphone, Ipad Tablet (6 Ft Pack Of 1, Grey)"/>
    <s v="Cables"/>
    <n v="449"/>
    <s v="₹200 - ₹500"/>
    <n v="1299"/>
    <n v="0.65"/>
    <n v="1264.4349499615089"/>
    <s v="50% or More"/>
    <s v="Yes"/>
    <n v="31525431"/>
    <n v="4.2"/>
    <n v="4"/>
    <n v="24269"/>
    <x v="0"/>
    <n v="97076"/>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s v="Wayona Nylon Braided Usb Syncing And Charging Cable Sync And Charging Cable For Iphone, Ipad (3 Ft, Black) - Pack Of 2"/>
    <x v="8"/>
    <s v="Computers&amp;Accessories"/>
    <s v="Accessories&amp;Peripherals"/>
    <s v="Cables&amp;Accessories"/>
    <s v="Computers&amp;Accessories|Accessories&amp;Peripherals|Cables&amp;Accessories|Cables|USBCables-Wayona Nylon Braided Usb Syncing And Charging Cable Sync And Charging Cable For Iphone, Ipad (3 Ft, Black) - Pack Of 2"/>
    <s v="Cables"/>
    <n v="649"/>
    <s v="&gt;₹500"/>
    <n v="1999"/>
    <n v="0.68"/>
    <n v="1966.5337668834418"/>
    <s v="50% or More"/>
    <s v="Yes"/>
    <n v="48513731"/>
    <n v="4.2"/>
    <n v="4"/>
    <n v="24269"/>
    <x v="0"/>
    <n v="9707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Bajaj Majesty DX-11 1000W Dry Iron with Advance Soleplate and Anti-bacterial German Coating Technology, White and Blue"/>
    <x v="27"/>
    <s v="Home&amp;Kitchen"/>
    <s v="Kitchen&amp;HomeAppliances"/>
    <s v="Vacuum,Cleaning&amp;Ironing"/>
    <s v="Home&amp;Kitchen|Kitchen&amp;HomeAppliances|Vacuum,Cleaning&amp;Ironing|Irons,Steamers&amp;Accessories|Irons|DryIrons-Bajaj Majesty DX-11 1000W Dry Iron with Advance Soleplate and Anti-bacterial German Coating Technology, White and Blue"/>
    <s v="Irons,Steamers&amp;Accessories"/>
    <n v="599"/>
    <s v="&gt;₹500"/>
    <n v="785"/>
    <n v="0.24"/>
    <n v="708.69426751592357"/>
    <s v="&lt;50%"/>
    <s v="No"/>
    <n v="19033895"/>
    <n v="4.2"/>
    <n v="4"/>
    <n v="24247"/>
    <x v="0"/>
    <n v="96988"/>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s v="Havells Aqua Plus 1.2 litre Double Wall Kettle / 304 Stainless Steel Inner Body / Cool touch outer body / Wider mouth/ 2 Year warranty (Black, 1500 Watt)"/>
    <x v="11"/>
    <s v="Home&amp;Kitchen"/>
    <s v="Kitchen&amp;HomeAppliances"/>
    <s v="SmallKitchenAppliances"/>
    <s v="Home&amp;Kitchen|Kitchen&amp;HomeAppliances|SmallKitchenAppliances|Kettles&amp;HotWaterDispensers|ElectricKettles-Havells Aqua Plus 1.2 litre Double Wall Kettle / 304 Stainless Steel Inner Body / Cool touch outer body / Wider mouth/ 2 Year warranty (Black, 1500 Watt)"/>
    <s v="Kettles&amp;HotWaterDispensers"/>
    <n v="1625"/>
    <s v="&gt;₹500"/>
    <n v="2995"/>
    <n v="0.46"/>
    <n v="2940.7429048414024"/>
    <s v="&lt;50%"/>
    <s v="No"/>
    <n v="70334580"/>
    <n v="4.5"/>
    <n v="5"/>
    <n v="23484"/>
    <x v="0"/>
    <n v="11742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s v="Bajaj DX-6 1000W Dry Iron with Advance Soleplate and Anti-bacterial German Coating Technology, White"/>
    <x v="27"/>
    <s v="Home&amp;Kitchen"/>
    <s v="Kitchen&amp;HomeAppliances"/>
    <s v="Vacuum,Cleaning&amp;Ironing"/>
    <s v="Home&amp;Kitchen|Kitchen&amp;HomeAppliances|Vacuum,Cleaning&amp;Ironing|Irons,Steamers&amp;Accessories|Irons|DryIrons-Bajaj DX-6 1000W Dry Iron with Advance Soleplate and Anti-bacterial German Coating Technology, White"/>
    <s v="Irons,Steamers&amp;Accessories"/>
    <n v="625"/>
    <s v="&gt;₹500"/>
    <n v="1400"/>
    <n v="0.55000000000000004"/>
    <n v="1355.3571428571429"/>
    <s v="50% or More"/>
    <s v="Yes"/>
    <n v="32642400"/>
    <n v="4.2"/>
    <n v="4"/>
    <n v="23316"/>
    <x v="0"/>
    <n v="93264"/>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HP Z3700 Wireless Optical Mouse with USB Receiver and 2.4GHz Wireless Connection/ 1200DPI / 16 Months Long Battery Life /Ambidextrous and Slim Design (Modern Gold)"/>
    <x v="23"/>
    <s v="Computers&amp;Accessories"/>
    <s v="Accessories&amp;Peripherals"/>
    <s v="Keyboards,Mice&amp;InputDevices"/>
    <s v="Computers&amp;Accessories|Accessories&amp;Peripherals|Keyboards,Mice&amp;InputDevices|Mice-HP Z3700 Wireless Optical Mouse with USB Receiver and 2.4GHz Wireless Connection/ 1200DPI / 16 Months Long Battery Life /Ambidextrous and Slim Design (Modern Gold)"/>
    <s v="Mice"/>
    <n v="899"/>
    <s v="&gt;₹500"/>
    <n v="1499"/>
    <n v="0.4"/>
    <n v="1439.0266844563041"/>
    <s v="&lt;50%"/>
    <s v="No"/>
    <n v="34737826"/>
    <n v="4.2"/>
    <n v="4"/>
    <n v="23174"/>
    <x v="0"/>
    <n v="9269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s v="TP-Link AC1300 USB WiFi Adapter (Archer T3U) - 2.4G/5G Dual Band Mini Wireless Network Adapter for PC Desktop, MU-MIMO Wi-Fi Dongle, USB 3.0, Supports Windows 11,10, 8.1, 8, 7, XP/Mac OS 10.15 and earlier"/>
    <x v="6"/>
    <s v="Computers&amp;Accessories"/>
    <s v="NetworkingDevices"/>
    <s v="NetworkAdapters"/>
    <s v="Computers&amp;Accessories|NetworkingDevices|NetworkAdapters|WirelessUSBAdapters-TP-Link AC1300 USB WiFi Adapter (Archer T3U) - 2.4G/5G Dual Band Mini Wireless Network Adapter for PC Desktop, MU-MIMO Wi-Fi Dongle, USB 3.0, Supports Windows 11,10, 8.1, 8, 7, XP/Mac OS 10.15 and earlier"/>
    <s v="WirelessUSBAdapters"/>
    <n v="1399"/>
    <s v="&gt;₹500"/>
    <n v="2499"/>
    <n v="0.44"/>
    <n v="2443.017607042817"/>
    <s v="&lt;50%"/>
    <s v="No"/>
    <n v="57899331"/>
    <n v="4.4000000000000004"/>
    <n v="4"/>
    <n v="23169"/>
    <x v="0"/>
    <n v="9267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s v="SanDisk Ultra Dual Drive Luxe USB Type C Flash Drive (Silver, 128 GB, 5Y - SDDDC4-128G-I35)"/>
    <x v="4"/>
    <s v="Computers&amp;Accessories"/>
    <s v="ExternalDevices&amp;DataStorage"/>
    <s v="PenDrives"/>
    <s v="Computers&amp;Accessories|ExternalDevices&amp;DataStorage|PenDrives-SanDisk Ultra Dual Drive Luxe USB Type C Flash Drive (Silver, 128 GB, 5Y - SDDDC4-128G-I35)"/>
    <s v="N/A"/>
    <n v="1299"/>
    <s v="&gt;₹500"/>
    <n v="3000"/>
    <n v="0.56999999999999995"/>
    <n v="2956.7"/>
    <s v="50% or More"/>
    <s v="Yes"/>
    <n v="69066000"/>
    <n v="4.3"/>
    <n v="4"/>
    <n v="23022"/>
    <x v="0"/>
    <n v="92088"/>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s v="GIZGA Club-laptop Neoprene Reversible for 15.6-inches Laptop Sleeve - Black-Red"/>
    <x v="60"/>
    <s v="Computers&amp;Accessories"/>
    <s v="Accessories&amp;Peripherals"/>
    <s v="LaptopAccessories"/>
    <s v="Computers&amp;Accessories|Accessories&amp;Peripherals|LaptopAccessories|Bags&amp;Sleeves|LaptopSleeves&amp;Slipcases-GIZGA Club-laptop Neoprene Reversible for 15.6-inches Laptop Sleeve - Black-Red"/>
    <s v="Bags&amp;Sleeves"/>
    <n v="249"/>
    <s v="₹200 - ₹500"/>
    <n v="499"/>
    <n v="0.5"/>
    <n v="449.10020040080161"/>
    <s v="50% or More"/>
    <s v="Yes"/>
    <n v="11407140"/>
    <n v="4.2"/>
    <n v="4"/>
    <n v="22860"/>
    <x v="0"/>
    <n v="9144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s v="Fire-Boltt Ninja 3 Smartwatch Full Touch 1.69 &quot; &amp; 60 Sports Modes with IP68, Sp02 Tracking, Over 100 Cloud based watch faces ( Silver )"/>
    <x v="17"/>
    <s v="Electronics"/>
    <s v="WearableTechnology"/>
    <s v="SmartWatches"/>
    <s v="Electronics|WearableTechnology|SmartWatches-Fire-Boltt Ninja 3 Smartwatch Full Touch 1.69 &quot; &amp; 60 Sports Modes with IP68, Sp02 Tracking, Over 100 Cloud based watch faces ( Silver )"/>
    <s v="N/A"/>
    <n v="1499"/>
    <s v="&gt;₹500"/>
    <n v="9999"/>
    <n v="0.85"/>
    <n v="9984.0085008500846"/>
    <s v="50% or More"/>
    <s v="Yes"/>
    <n v="226357362"/>
    <n v="4.2"/>
    <n v="4"/>
    <n v="22638"/>
    <x v="0"/>
    <n v="9055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s v="Fire-Boltt Ninja 3 Smartwatch Full Touch 1.69 &quot; &amp; 60 Sports Modes with IP68, Sp02 Tracking, Over 100 Cloud based watch faces ( Green )"/>
    <x v="17"/>
    <s v="Electronics"/>
    <s v="WearableTechnology"/>
    <s v="SmartWatches"/>
    <s v="Electronics|WearableTechnology|SmartWatches-Fire-Boltt Ninja 3 Smartwatch Full Touch 1.69 &quot; &amp; 60 Sports Modes with IP68, Sp02 Tracking, Over 100 Cloud based watch faces ( Green )"/>
    <s v="N/A"/>
    <n v="1499"/>
    <s v="&gt;₹500"/>
    <n v="7999"/>
    <n v="0.81"/>
    <n v="7980.2601575196895"/>
    <s v="50% or More"/>
    <s v="Yes"/>
    <n v="181081362"/>
    <n v="4.2"/>
    <n v="4"/>
    <n v="22638"/>
    <x v="0"/>
    <n v="9055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s v="Fire-Boltt Ninja 3 Smartwatch Full Touch 1.69 &amp; 60 Sports Modes with IP68, Sp02 Tracking, Over 100 Cloud based watch faces - Black"/>
    <x v="17"/>
    <s v="Electronics"/>
    <s v="WearableTechnology"/>
    <s v="SmartWatches"/>
    <s v="Electronics|WearableTechnology|SmartWatches-Fire-Boltt Ninja 3 Smartwatch Full Touch 1.69 &amp; 60 Sports Modes with IP68, Sp02 Tracking, Over 100 Cloud based watch faces - Black"/>
    <s v="N/A"/>
    <n v="1499"/>
    <s v="&gt;₹500"/>
    <n v="7999"/>
    <n v="0.81"/>
    <n v="7980.2601575196895"/>
    <s v="50% or More"/>
    <s v="Yes"/>
    <n v="181065364"/>
    <n v="4.2"/>
    <n v="4"/>
    <n v="22636"/>
    <x v="0"/>
    <n v="90544"/>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s v="Logitech K480 Wireless Multi-Device Keyboard for Windows, macOS, iPadOS, Android or Chrome OS, Bluetooth, Compact, Compatible with PC, Mac, Laptop, Smartphone, Tablet - Black"/>
    <x v="40"/>
    <s v="Computers&amp;Accessories"/>
    <s v="Accessories&amp;Peripherals"/>
    <s v="Keyboards,Mice&amp;InputDevices"/>
    <s v="Computers&amp;Accessories|Accessories&amp;Peripherals|Keyboards,Mice&amp;InputDevices|Keyboards-Logitech K480 Wireless Multi-Device Keyboard for Windows, macOS, iPadOS, Android or Chrome OS, Bluetooth, Compact, Compatible with PC, Mac, Laptop, Smartphone, Tablet - Black"/>
    <s v="Keyboards"/>
    <n v="2595"/>
    <s v="&gt;₹500"/>
    <n v="3295"/>
    <n v="0.21"/>
    <n v="3216.2443095599392"/>
    <s v="&lt;50%"/>
    <s v="No"/>
    <n v="74526310"/>
    <n v="4.4000000000000004"/>
    <n v="4"/>
    <n v="22618"/>
    <x v="0"/>
    <n v="90472"/>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s v="TP-Link UE300 USB 3.0 to RJ45 Gigabit Ethernet Network Adapter - Plug and Play"/>
    <x v="6"/>
    <s v="Computers&amp;Accessories"/>
    <s v="NetworkingDevices"/>
    <s v="NetworkAdapters"/>
    <s v="Computers&amp;Accessories|NetworkingDevices|NetworkAdapters|WirelessUSBAdapters-TP-Link UE300 USB 3.0 to RJ45 Gigabit Ethernet Network Adapter - Plug and Play"/>
    <s v="WirelessUSBAdapters"/>
    <n v="1099"/>
    <s v="&gt;₹500"/>
    <n v="1899"/>
    <n v="0.42"/>
    <n v="1841.1274354923644"/>
    <s v="&lt;50%"/>
    <s v="No"/>
    <n v="42575580"/>
    <n v="4.5"/>
    <n v="5"/>
    <n v="22420"/>
    <x v="0"/>
    <n v="11210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TP-Link UE300C USB Type-C to RJ45 Gigabit Ethernet Network Adapter/RJ45 LAN Wired Adapter for Ultrabook, Chromebook, Laptop, Desktop, Plug &amp; Play, USB 3.0, Foldable and Portable Design"/>
    <x v="61"/>
    <s v="Computers&amp;Accessories"/>
    <s v="NetworkingDevices"/>
    <s v="NetworkAdapters"/>
    <s v="Computers&amp;Accessories|NetworkingDevices|NetworkAdapters|PowerLANAdapters-TP-Link UE300C USB Type-C to RJ45 Gigabit Ethernet Network Adapter/RJ45 LAN Wired Adapter for Ultrabook, Chromebook, Laptop, Desktop, Plug &amp; Play, USB 3.0, Foldable and Portable Design"/>
    <s v="PowerLANAdapters"/>
    <n v="1199"/>
    <s v="&gt;₹500"/>
    <n v="1999"/>
    <n v="0.4"/>
    <n v="1939.0200100050024"/>
    <s v="&lt;50%"/>
    <s v="No"/>
    <n v="44817580"/>
    <n v="4.5"/>
    <n v="5"/>
    <n v="22420"/>
    <x v="0"/>
    <n v="11210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s v="D-Link DIR-615 Wi-fi Ethernet-N300 Single_band 300Mbps Router, Mobile App Support, Router | AP | Repeater | Client Modes(Black)"/>
    <x v="12"/>
    <s v="Computers&amp;Accessories"/>
    <s v="NetworkingDevices"/>
    <s v="Routers"/>
    <s v="Computers&amp;Accessories|NetworkingDevices|Routers-D-Link DIR-615 Wi-fi Ethernet-N300 Single_band 300Mbps Router, Mobile App Support, Router | AP | Repeater | Client Modes(Black)"/>
    <s v="N/A"/>
    <n v="899"/>
    <s v="&gt;₹500"/>
    <n v="1800"/>
    <n v="0.5"/>
    <n v="1750.0555555555557"/>
    <s v="50% or More"/>
    <s v="Yes"/>
    <n v="40275000"/>
    <n v="4.0999999999999996"/>
    <n v="4"/>
    <n v="22375"/>
    <x v="0"/>
    <n v="8950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s v="Samsung Galaxy M33 5G (Mystique Green, 8GB, 128GB Storage) | 6000mAh Battery | Upto 16GB RAM with RAM Plus | Travel Adapter to be Purchased Separately"/>
    <x v="2"/>
    <s v="Electronics"/>
    <s v="Mobiles&amp;Accessories"/>
    <s v="Smartphones&amp;BasicMobiles"/>
    <s v="Electronics|Mobiles&amp;Accessories|Smartphones&amp;BasicMobiles|Smartphones-Samsung Galaxy M33 5G (Mystique Green, 8GB, 128GB Storage) | 6000mAh Battery | Upto 16GB RAM with RAM Plus | Travel Adapter to be Purchased Separately"/>
    <s v="Smartphones"/>
    <n v="18499"/>
    <s v="&gt;₹500"/>
    <n v="25999"/>
    <n v="0.28999999999999998"/>
    <n v="25927.847263356281"/>
    <s v="&lt;50%"/>
    <s v="No"/>
    <n v="580245682"/>
    <n v="4.0999999999999996"/>
    <n v="4"/>
    <n v="22318"/>
    <x v="0"/>
    <n v="8927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s v="Samsung Galaxy M33 5G (Emerald Brown, 6GB, 128GB Storage) | 6000mAh Battery | Upto 12GB RAM with RAM Plus | Travel Adapter to be Purchased Separately"/>
    <x v="2"/>
    <s v="Electronics"/>
    <s v="Mobiles&amp;Accessories"/>
    <s v="Smartphones&amp;BasicMobiles"/>
    <s v="Electronics|Mobiles&amp;Accessories|Smartphones&amp;BasicMobiles|Smartphones-Samsung Galaxy M33 5G (Emerald Brown, 6GB, 128GB Storage) | 6000mAh Battery | Upto 12GB RAM with RAM Plus | Travel Adapter to be Purchased Separately"/>
    <s v="Smartphones"/>
    <n v="16999"/>
    <s v="&gt;₹500"/>
    <n v="24999"/>
    <n v="0.32"/>
    <n v="24931.001280051201"/>
    <s v="&lt;50%"/>
    <s v="No"/>
    <n v="557927682"/>
    <n v="4.0999999999999996"/>
    <n v="4"/>
    <n v="22318"/>
    <x v="0"/>
    <n v="8927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Samsung Galaxy M33 5G (Emerald Brown, 6GB, 128GB Storage) | 6000mAh Battery | Upto 12GB RAM with RAM Plus | Travel Adapter to be Purchased Separately"/>
    <x v="2"/>
    <s v="Electronics"/>
    <s v="Mobiles&amp;Accessories"/>
    <s v="Smartphones&amp;BasicMobiles"/>
    <s v="Electronics|Mobiles&amp;Accessories|Smartphones&amp;BasicMobiles|Smartphones-Samsung Galaxy M33 5G (Emerald Brown, 6GB, 128GB Storage) | 6000mAh Battery | Upto 12GB RAM with RAM Plus | Travel Adapter to be Purchased Separately"/>
    <s v="Smartphones"/>
    <n v="16999"/>
    <s v="&gt;₹500"/>
    <n v="24999"/>
    <n v="0.32"/>
    <n v="24931.001280051201"/>
    <s v="&lt;50%"/>
    <s v="No"/>
    <n v="557927682"/>
    <n v="4.0999999999999996"/>
    <n v="4"/>
    <n v="22318"/>
    <x v="0"/>
    <n v="8927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s v="Mi 10W Wall Charger for Mobile Phones with Micro USB Cable (Black)"/>
    <x v="62"/>
    <s v="Electronics"/>
    <s v="Mobiles&amp;Accessories"/>
    <s v="MobileAccessories"/>
    <s v="Electronics|Mobiles&amp;Accessories|MobileAccessories|Chargers|WallChargers-Mi 10W Wall Charger for Mobile Phones with Micro USB Cable (Black)"/>
    <s v="Chargers"/>
    <n v="499"/>
    <s v="₹200 - ₹500"/>
    <n v="599"/>
    <n v="0.17"/>
    <n v="515.69449081803009"/>
    <s v="&lt;50%"/>
    <s v="No"/>
    <n v="13127684"/>
    <n v="4.2"/>
    <n v="4"/>
    <n v="21916"/>
    <x v="0"/>
    <n v="8766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s v="boAt Wave Lite Smartwatch with 1.69&quot; HD Display, Sleek Metal Body, HR &amp; SpO2 Level Monitor, 140+ Watch Faces, Activity Tracker, Multiple Sports Modes, IP68 &amp; 7 Days Battery Life(Active Black)"/>
    <x v="17"/>
    <s v="Electronics"/>
    <s v="WearableTechnology"/>
    <s v="SmartWatches"/>
    <s v="Electronics|WearableTechnology|SmartWatches-boAt Wave Lite Smartwatch with 1.69&quot; HD Display, Sleek Metal Body, HR &amp; SpO2 Level Monitor, 140+ Watch Faces, Activity Tracker, Multiple Sports Modes, IP68 &amp; 7 Days Battery Life(Active Black)"/>
    <s v="N/A"/>
    <n v="1499"/>
    <s v="&gt;₹500"/>
    <n v="6990"/>
    <n v="0.79"/>
    <n v="6968.5550786838339"/>
    <s v="50% or More"/>
    <s v="Yes"/>
    <n v="152354040"/>
    <n v="3.9"/>
    <n v="4"/>
    <n v="21796"/>
    <x v="0"/>
    <n v="8718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boAt Wave Lite Smartwatch with 1.69&quot; HD Display, Heart Rate &amp; SpO2 Level Monitor, Multiple Watch Faces, Activity Tracker, Multiple Sports Modes &amp; IP68 (Deep Blue)"/>
    <x v="17"/>
    <s v="Electronics"/>
    <s v="WearableTechnology"/>
    <s v="SmartWatches"/>
    <s v="Electronics|WearableTechnology|SmartWatches-boAt Wave Lite Smartwatch with 1.69&quot; HD Display, Heart Rate &amp; SpO2 Level Monitor, Multiple Watch Faces, Activity Tracker, Multiple Sports Modes &amp; IP68 (Deep Blue)"/>
    <s v="N/A"/>
    <n v="1499"/>
    <s v="&gt;₹500"/>
    <n v="6990"/>
    <n v="0.79"/>
    <n v="6968.5550786838339"/>
    <s v="50% or More"/>
    <s v="Yes"/>
    <n v="152354040"/>
    <n v="3.9"/>
    <n v="4"/>
    <n v="21796"/>
    <x v="0"/>
    <n v="8718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boAt Wave Lite Smartwatch with 1.69 Inches(4.29cm) HD Display, Heart Rate &amp; SpO2 Level Monitor, Multiple Watch Faces, Activity Tracker, Multiple Sports Modes &amp; IP68 (Scarlet Red)"/>
    <x v="17"/>
    <s v="Electronics"/>
    <s v="WearableTechnology"/>
    <s v="SmartWatches"/>
    <s v="Electronics|WearableTechnology|SmartWatches-boAt Wave Lite Smartwatch with 1.69 Inches(4.29cm) HD Display, Heart Rate &amp; SpO2 Level Monitor, Multiple Watch Faces, Activity Tracker, Multiple Sports Modes &amp; IP68 (Scarlet Red)"/>
    <s v="N/A"/>
    <n v="1499"/>
    <s v="&gt;₹500"/>
    <n v="6990"/>
    <n v="0.79"/>
    <n v="6968.5550786838339"/>
    <s v="50% or More"/>
    <s v="Yes"/>
    <n v="152354040"/>
    <n v="3.9"/>
    <n v="4"/>
    <n v="21796"/>
    <x v="0"/>
    <n v="8718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s v="Bajaj Splendora 3 Litre 3KW IWH Instant Water Heater (Geyser), White"/>
    <x v="26"/>
    <s v="Home&amp;Kitchen"/>
    <s v="Heating,Cooling&amp;AirQuality"/>
    <s v="WaterHeaters&amp;Geysers"/>
    <s v="Home&amp;Kitchen|Heating,Cooling&amp;AirQuality|WaterHeaters&amp;Geysers|InstantWaterHeaters-Bajaj Splendora 3 Litre 3KW IWH Instant Water Heater (Geyser), White"/>
    <s v="InstantWaterHeaters"/>
    <n v="2599"/>
    <s v="&gt;₹500"/>
    <n v="5890"/>
    <n v="0.56000000000000005"/>
    <n v="5845.8743633276745"/>
    <s v="50% or More"/>
    <s v="Yes"/>
    <n v="128301870"/>
    <n v="4.0999999999999996"/>
    <n v="4"/>
    <n v="21783"/>
    <x v="0"/>
    <n v="87132"/>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s v="ZEBRONICS Zeb-Bro in Ear Wired Earphones with Mic, 3.5mm Audio Jack, 10mm Drivers, Phone/Tablet Compatible(Black)"/>
    <x v="1"/>
    <s v="Electronics"/>
    <s v="Headphones,Earbuds&amp;Accessories"/>
    <s v="Headphones"/>
    <s v="Electronics|Headphones,Earbuds&amp;Accessories|Headphones|In-Ear-ZEBRONICS Zeb-Bro in Ear Wired Earphones with Mic, 3.5mm Audio Jack, 10mm Drivers, Phone/Tablet Compatible(Black)"/>
    <s v="In-Ear"/>
    <n v="149"/>
    <s v="&lt;₹200"/>
    <n v="399"/>
    <n v="0.63"/>
    <n v="361.65664160401002"/>
    <s v="50% or More"/>
    <s v="Yes"/>
    <n v="8683836"/>
    <n v="3.5"/>
    <n v="4"/>
    <n v="21764"/>
    <x v="0"/>
    <n v="8705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HP Deskjet 2331 Colour Printer, Scanner and Copier for Home/Small Office, Compact Size, Reliable, Easy Set-Up Through Smart App On Your Pc Connected Through USB, Ideal for Home."/>
    <x v="63"/>
    <s v="Computers&amp;Accessories"/>
    <s v="Printers,Inks&amp;Accessories"/>
    <s v="Printers"/>
    <s v="Computers&amp;Accessories|Printers,Inks&amp;Accessories|Printers-HP Deskjet 2331 Colour Printer, Scanner and Copier for Home/Small Office, Compact Size, Reliable, Easy Set-Up Through Smart App On Your Pc Connected Through USB, Ideal for Home."/>
    <s v="N/A"/>
    <n v="3999"/>
    <s v="&gt;₹500"/>
    <n v="4332.96"/>
    <n v="0.08"/>
    <n v="4240.6674332557886"/>
    <s v="&lt;50%"/>
    <s v="No"/>
    <n v="94293875.519999996"/>
    <n v="3.5"/>
    <n v="4"/>
    <n v="21762"/>
    <x v="0"/>
    <n v="87048"/>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s v="DIGITEK¬Æ (DTR 260 GT) Gorilla Tripod/Mini 33 cm (13 Inch) Tripod for Mobile Phone with Phone Mount &amp; Remote, Flexible Gorilla Stand for DSLR &amp; Action Cameras"/>
    <x v="64"/>
    <s v="Electronics"/>
    <s v="Cameras&amp;Photography"/>
    <s v="Accessories"/>
    <s v="Electronics|Cameras&amp;Photography|Accessories|Tripods&amp;Monopods|TripodLegs-DIGITEK¬Æ (DTR 260 GT) Gorilla Tripod/Mini 33 cm (13 Inch) Tripod for Mobile Phone with Phone Mount &amp; Remote, Flexible Gorilla Stand for DSLR &amp; Action Cameras"/>
    <s v="Tripods&amp;Monopods"/>
    <n v="399"/>
    <s v="₹200 - ₹500"/>
    <n v="995"/>
    <n v="0.6"/>
    <n v="954.8994974874372"/>
    <s v="50% or More"/>
    <s v="Yes"/>
    <n v="21265140"/>
    <n v="3.9"/>
    <n v="4"/>
    <n v="21372"/>
    <x v="0"/>
    <n v="8548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GMMQGP"/>
    <s v="iQOO vivo Z6 5G (Chromatic Blue, 6GB RAM, 128GB Storage) | Snapdragon 695-6nm Processor | 120Hz FHD+ Display | 5000mAh Battery"/>
    <x v="2"/>
    <s v="Electronics"/>
    <s v="Mobiles&amp;Accessories"/>
    <s v="Smartphones&amp;BasicMobiles"/>
    <s v="Electronics|Mobiles&amp;Accessories|Smartphones&amp;BasicMobiles|Smartphones-iQOO vivo Z6 5G (Chromatic Blue, 6GB RAM, 128GB Storage) | Snapdragon 695-6nm Processor | 120Hz FHD+ Display | 5000mAh Battery"/>
    <s v="Smartphones"/>
    <n v="16499"/>
    <s v="&gt;₹500"/>
    <n v="20999"/>
    <n v="0.21"/>
    <n v="20920.429591885328"/>
    <s v="&lt;50%"/>
    <s v="No"/>
    <n v="448328650"/>
    <n v="4"/>
    <n v="4"/>
    <n v="21350"/>
    <x v="0"/>
    <n v="8540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iQOO vivo Z6 5G (Chromatic Blue, 8GB RAM, 128GB Storage) | Snapdragon 695-6nm Processor | 120Hz FHD+ Display | 5000mAh Battery"/>
    <x v="2"/>
    <s v="Electronics"/>
    <s v="Mobiles&amp;Accessories"/>
    <s v="Smartphones&amp;BasicMobiles"/>
    <s v="Electronics|Mobiles&amp;Accessories|Smartphones&amp;BasicMobiles|Smartphones-iQOO vivo Z6 5G (Chromatic Blue, 8GB RAM, 128GB Storage) | Snapdragon 695-6nm Processor | 120Hz FHD+ Display | 5000mAh Battery"/>
    <s v="Smartphones"/>
    <n v="17999"/>
    <s v="&gt;₹500"/>
    <n v="21990"/>
    <n v="0.18"/>
    <n v="21908.149158708504"/>
    <s v="&lt;50%"/>
    <s v="No"/>
    <n v="469486500"/>
    <n v="4"/>
    <n v="4"/>
    <n v="21350"/>
    <x v="0"/>
    <n v="854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iQOO vivo Z6 5G (Dynamo Black, 6GB RAM, 128GB Storage) | Snapdragon 695-6nm Processor | 120Hz FHD+ Display | 5000mAh Battery"/>
    <x v="2"/>
    <s v="Electronics"/>
    <s v="Mobiles&amp;Accessories"/>
    <s v="Smartphones&amp;BasicMobiles"/>
    <s v="Electronics|Mobiles&amp;Accessories|Smartphones&amp;BasicMobiles|Smartphones-iQOO vivo Z6 5G (Dynamo Black, 6GB RAM, 128GB Storage) | Snapdragon 695-6nm Processor | 120Hz FHD+ Display | 5000mAh Battery"/>
    <s v="Smartphones"/>
    <n v="16499"/>
    <s v="&gt;₹500"/>
    <n v="20990"/>
    <n v="0.21"/>
    <n v="20911.395902810862"/>
    <s v="&lt;50%"/>
    <s v="No"/>
    <n v="448136500"/>
    <n v="4"/>
    <n v="4"/>
    <n v="21350"/>
    <x v="0"/>
    <n v="854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MJ77786"/>
    <s v="MI 108 cm (43 inches) 5X Series 4K Ultra HD LED Smart Android TV L43M6-ES (Grey)"/>
    <x v="29"/>
    <s v="Electronics"/>
    <s v="HomeTheater,TV&amp;Video"/>
    <s v="Televisions"/>
    <s v="Electronics|HomeTheater,TV&amp;Video|Televisions|SmartTelevisions-MI 108 cm (43 inches) 5X Series 4K Ultra HD LED Smart Android TV L43M6-ES (Grey)"/>
    <s v="SmartTelevisions"/>
    <n v="31999"/>
    <s v="&gt;₹500"/>
    <n v="49999"/>
    <n v="0.36"/>
    <n v="49935.000720014403"/>
    <s v="&lt;50%"/>
    <s v="No"/>
    <n v="1062578748"/>
    <n v="4.3"/>
    <n v="4"/>
    <n v="21252"/>
    <x v="0"/>
    <n v="85008"/>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MI 138.8 cm (55 inches) 5X Series 4K Ultra HD LED Smart Android TV L55M6-ES (Grey)"/>
    <x v="29"/>
    <s v="Electronics"/>
    <s v="HomeTheater,TV&amp;Video"/>
    <s v="Televisions"/>
    <s v="Electronics|HomeTheater,TV&amp;Video|Televisions|SmartTelevisions-MI 138.8 cm (55 inches) 5X Series 4K Ultra HD LED Smart Android TV L55M6-ES (Grey)"/>
    <s v="SmartTelevisions"/>
    <n v="46999"/>
    <s v="&gt;₹500"/>
    <n v="69999"/>
    <n v="0.33"/>
    <n v="69931.85761225161"/>
    <s v="&lt;50%"/>
    <s v="No"/>
    <n v="1487618748"/>
    <n v="4.3"/>
    <n v="4"/>
    <n v="21252"/>
    <x v="0"/>
    <n v="85008"/>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s v="AirCase Rugged Hard Drive Case for 2.5-inch Western Digital, Seagate, Toshiba, Portable Storage Shell for Gadget Hard Disk USB Cable Power Bank Mobile Charger Earphone, Waterproof (Black)"/>
    <x v="65"/>
    <s v="Computers&amp;Accessories"/>
    <s v="Accessories&amp;Peripherals"/>
    <s v="HardDiskBags"/>
    <s v="Computers&amp;Accessories|Accessories&amp;Peripherals|HardDiskBags-AirCase Rugged Hard Drive Case for 2.5-inch Western Digital, Seagate, Toshiba, Portable Storage Shell for Gadget Hard Disk USB Cable Power Bank Mobile Charger Earphone, Waterproof (Black)"/>
    <s v="N/A"/>
    <n v="299"/>
    <s v="₹200 - ₹500"/>
    <n v="499"/>
    <n v="0.4"/>
    <n v="439.08016032064126"/>
    <s v="&lt;50%"/>
    <s v="No"/>
    <n v="10483990"/>
    <n v="4.5"/>
    <n v="5"/>
    <n v="21010"/>
    <x v="0"/>
    <n v="10505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s v="Fire-Boltt Ring 3 Smart Watch 1.8 Biggest Display with Advanced Bluetooth Calling Chip, Voice Assistance,118 Sports Modes, in Built Calculator &amp; Games, SpO2, Heart Rate Monitoring"/>
    <x v="17"/>
    <s v="Electronics"/>
    <s v="WearableTechnology"/>
    <s v="SmartWatches"/>
    <s v="Electronics|WearableTechnology|SmartWatches-Fire-Boltt Ring 3 Smart Watch 1.8 Biggest Display with Advanced Bluetooth Calling Chip, Voice Assistance,118 Sports Modes, in Built Calculator &amp; Games, SpO2, Heart Rate Monitoring"/>
    <s v="N/A"/>
    <n v="2999"/>
    <s v="&gt;₹500"/>
    <n v="9999"/>
    <n v="0.7"/>
    <n v="9969.0070007000704"/>
    <s v="50% or More"/>
    <s v="Yes"/>
    <n v="208769121"/>
    <n v="4.2"/>
    <n v="4"/>
    <n v="20879"/>
    <x v="0"/>
    <n v="83516"/>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s v="Butterfly Smart Mixer Grinder, 750W, 4 Jars (Grey)"/>
    <x v="31"/>
    <s v="Home&amp;Kitchen"/>
    <s v="Kitchen&amp;HomeAppliances"/>
    <s v="SmallKitchenAppliances"/>
    <s v="Home&amp;Kitchen|Kitchen&amp;HomeAppliances|SmallKitchenAppliances|MixerGrinders-Butterfly Smart Mixer Grinder, 750W, 4 Jars (Grey)"/>
    <s v="MixerGrinders"/>
    <n v="3199"/>
    <s v="&gt;₹500"/>
    <n v="4999"/>
    <n v="0.36"/>
    <n v="4935.0072014402876"/>
    <s v="&lt;50%"/>
    <s v="No"/>
    <n v="104324131"/>
    <n v="4"/>
    <n v="4"/>
    <n v="20869"/>
    <x v="0"/>
    <n v="83476"/>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7Z65HSD"/>
    <s v="boAt A400 USB Type-C to USB-A 2.0 Male Data Cable, 2 Meter (Black)"/>
    <x v="8"/>
    <s v="Computers&amp;Accessories"/>
    <s v="Accessories&amp;Peripherals"/>
    <s v="Cables&amp;Accessories"/>
    <s v="Computers&amp;Accessories|Accessories&amp;Peripherals|Cables&amp;Accessories|Cables|USBCables-boAt A400 USB Type-C to USB-A 2.0 Male Data Cable, 2 Meter (Black)"/>
    <s v="Cables"/>
    <n v="299"/>
    <s v="₹200 - ₹500"/>
    <n v="999"/>
    <n v="0.7"/>
    <n v="969.07007007007007"/>
    <s v="50% or More"/>
    <s v="Yes"/>
    <n v="20829150"/>
    <n v="4.3"/>
    <n v="4"/>
    <n v="20850"/>
    <x v="0"/>
    <n v="8340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s v="boAt Laptop, Smartphone Type-c A400 Male Data Cable (Carbon Black)"/>
    <x v="8"/>
    <s v="Computers&amp;Accessories"/>
    <s v="Accessories&amp;Peripherals"/>
    <s v="Cables&amp;Accessories"/>
    <s v="Computers&amp;Accessories|Accessories&amp;Peripherals|Cables&amp;Accessories|Cables|USBCables-boAt Laptop, Smartphone Type-c A400 Male Data Cable (Carbon Black)"/>
    <s v="Cables"/>
    <n v="273.10000000000002"/>
    <s v="₹200 - ₹500"/>
    <n v="999"/>
    <n v="0.73"/>
    <n v="971.66266266266268"/>
    <s v="50% or More"/>
    <s v="Yes"/>
    <n v="20829150"/>
    <n v="4.3"/>
    <n v="4"/>
    <n v="20850"/>
    <x v="0"/>
    <n v="8340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s v="boAt Type-c A400 Type-c to USB A Cable for All Type C Phones (Lg nexus 5x), 1Mtr(Black)"/>
    <x v="8"/>
    <s v="Computers&amp;Accessories"/>
    <s v="Accessories&amp;Peripherals"/>
    <s v="Cables&amp;Accessories"/>
    <s v="Computers&amp;Accessories|Accessories&amp;Peripherals|Cables&amp;Accessories|Cables|USBCables-boAt Type-c A400 Type-c to USB A Cable for All Type C Phones (Lg nexus 5x), 1Mtr(Black)"/>
    <s v="Cables"/>
    <n v="349"/>
    <s v="₹200 - ₹500"/>
    <n v="699"/>
    <n v="0.5"/>
    <n v="649.071530758226"/>
    <s v="50% or More"/>
    <s v="Yes"/>
    <n v="14574150"/>
    <n v="4.3"/>
    <n v="4"/>
    <n v="20850"/>
    <x v="0"/>
    <n v="8340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083T231O"/>
    <s v="Belkin Essential Series 4-Socket Surge Protector Universal Socket with 5ft Heavy Duty Cable (Grey)"/>
    <x v="66"/>
    <s v="Electronics"/>
    <s v="PowerAccessories"/>
    <s v="SurgeProtectors"/>
    <s v="Electronics|PowerAccessories|SurgeProtectors-Belkin Essential Series 4-Socket Surge Protector Universal Socket with 5ft Heavy Duty Cable (Grey)"/>
    <s v="N/A"/>
    <n v="1289"/>
    <s v="&gt;₹500"/>
    <n v="1499"/>
    <n v="0.14000000000000001"/>
    <n v="1413.0093395597064"/>
    <s v="&lt;50%"/>
    <s v="No"/>
    <n v="30981332"/>
    <n v="4.5"/>
    <n v="5"/>
    <n v="20668"/>
    <x v="0"/>
    <n v="10334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s v="Callas Multipurpose Foldable Laptop Table with Cup Holder | Drawer | Mac Holder | Table Holder Study Table, Breakfast Table, Foldable and Portable/Ergonomic &amp; Rounded Edges/Non-Slip Legs (WA-27-Black)"/>
    <x v="53"/>
    <s v="Computers&amp;Accessories"/>
    <s v="Accessories&amp;Peripherals"/>
    <s v="LaptopAccessories"/>
    <s v="Computers&amp;Accessories|Accessories&amp;Peripherals|LaptopAccessories|Lapdesks-Callas Multipurpose Foldable Laptop Table with Cup Holder | Drawer | Mac Holder | Table Holder Study Table, Breakfast Table, Foldable and Portable/Ergonomic &amp; Rounded Edges/Non-Slip Legs (WA-27-Black)"/>
    <s v="Lapdesks"/>
    <n v="849"/>
    <s v="&gt;₹500"/>
    <n v="4999"/>
    <n v="0.83"/>
    <n v="4982.0166033206642"/>
    <s v="50% or More"/>
    <s v="Yes"/>
    <n v="102264543"/>
    <n v="4"/>
    <n v="4"/>
    <n v="20457"/>
    <x v="0"/>
    <n v="81828"/>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s v="Logitech C270 Digital HD Webcam with Widescreen HD Video Calling, HD Light Correction, Noise-Reducing Mic, for Skype, FaceTime, Hangouts, WebEx, PC/Mac/Laptop/MacBook/Tablet - (Black, HD 720p/30fps)"/>
    <x v="67"/>
    <s v="Computers&amp;Accessories"/>
    <s v="Accessories&amp;Peripherals"/>
    <s v="Audio&amp;VideoAccessories"/>
    <s v="Computers&amp;Accessories|Accessories&amp;Peripherals|Audio&amp;VideoAccessories|Webcams&amp;VoIPEquipment|Webcams-Logitech C270 Digital HD Webcam with Widescreen HD Video Calling, HD Light Correction, Noise-Reducing Mic, for Skype, FaceTime, Hangouts, WebEx, PC/Mac/Laptop/MacBook/Tablet - (Black, HD 720p/30fps)"/>
    <s v="Webcams&amp;VoIPEquipment"/>
    <n v="1990"/>
    <s v="&gt;₹500"/>
    <n v="2595"/>
    <n v="0.23"/>
    <n v="2518.3140655105972"/>
    <s v="&lt;50%"/>
    <s v="No"/>
    <n v="52932810"/>
    <n v="4.3"/>
    <n v="4"/>
    <n v="20398"/>
    <x v="0"/>
    <n v="81592"/>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s v="RESONATE RouterUPS CRU12V2A | Zero Drop | UPS for WiFi Router | Mini UPS | Up to 4 Hours PowerBackup | Battery Replacement Program | Router UPS Compatible with 12V &lt;2A Routers, FTTH, Modem, Set Top Box, Alexa, Mini Camera"/>
    <x v="12"/>
    <s v="Computers&amp;Accessories"/>
    <s v="NetworkingDevices"/>
    <s v="Routers"/>
    <s v="Computers&amp;Accessories|NetworkingDevices|Routers-RESONATE RouterUPS CRU12V2A | Zero Drop | UPS for WiFi Router | Mini UPS | Up to 4 Hours PowerBackup | Battery Replacement Program | Router UPS Compatible with 12V &lt;2A Routers, FTTH, Modem, Set Top Box, Alexa, Mini Camera"/>
    <s v="N/A"/>
    <n v="1799"/>
    <s v="&gt;₹500"/>
    <n v="2911"/>
    <n v="0.38"/>
    <n v="2849.1999312950875"/>
    <s v="&lt;50%"/>
    <s v="No"/>
    <n v="59215562"/>
    <n v="4.3"/>
    <n v="4"/>
    <n v="20342"/>
    <x v="0"/>
    <n v="81368"/>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s v="iQOO Neo 6 5G (Dark Nova, 8GB RAM, 128GB Storage) | Snapdragon¬Æ 870 5G | 80W FlashCharge"/>
    <x v="2"/>
    <s v="Electronics"/>
    <s v="Mobiles&amp;Accessories"/>
    <s v="Smartphones&amp;BasicMobiles"/>
    <s v="Electronics|Mobiles&amp;Accessories|Smartphones&amp;BasicMobiles|Smartphones-iQOO Neo 6 5G (Dark Nova, 8GB RAM, 128GB Storage) | Snapdragon¬Æ 870 5G | 80W FlashCharge"/>
    <s v="Smartphones"/>
    <n v="28999"/>
    <s v="&gt;₹500"/>
    <n v="34999"/>
    <n v="0.17"/>
    <n v="34916.143346952769"/>
    <s v="&lt;50%"/>
    <s v="No"/>
    <n v="710864689"/>
    <n v="4.4000000000000004"/>
    <n v="4"/>
    <n v="20311"/>
    <x v="0"/>
    <n v="81244"/>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s v="MAONO AU-400 Lavalier Auxiliary Omnidirectional Microphone (Black)"/>
    <x v="21"/>
    <s v="MusicalInstruments"/>
    <s v="Microphones"/>
    <s v="Condenser"/>
    <s v="MusicalInstruments|Microphones|Condenser-MAONO AU-400 Lavalier Auxiliary Omnidirectional Microphone (Black)"/>
    <s v="N/A"/>
    <n v="478"/>
    <s v="₹200 - ₹500"/>
    <n v="699"/>
    <n v="0.32"/>
    <n v="630.61659513590848"/>
    <s v="&lt;50%"/>
    <s v="No"/>
    <n v="14132382"/>
    <n v="3.8"/>
    <n v="4"/>
    <n v="20218"/>
    <x v="0"/>
    <n v="8087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s v="Amazon Basics USB Type-C to USB-A 2.0 Male Fast Charging Cable for Laptop - 3 Feet (0.9 Meters), Black"/>
    <x v="8"/>
    <s v="Computers&amp;Accessories"/>
    <s v="Accessories&amp;Peripherals"/>
    <s v="Cables&amp;Accessories"/>
    <s v="Computers&amp;Accessories|Accessories&amp;Peripherals|Cables&amp;Accessories|Cables|USBCables-Amazon Basics USB Type-C to USB-A 2.0 Male Fast Charging Cable for Laptop - 3 Feet (0.9 Meters), Black"/>
    <s v="Cables"/>
    <n v="219"/>
    <s v="₹200 - ₹500"/>
    <n v="700"/>
    <n v="0.69"/>
    <n v="668.71428571428567"/>
    <s v="50% or More"/>
    <s v="Yes"/>
    <n v="14037100"/>
    <n v="4.3"/>
    <n v="4"/>
    <n v="20053"/>
    <x v="0"/>
    <n v="8021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M0505SJ"/>
    <s v="Orient Electric Apex-FX 1200mm Ultra High Speed 400 RPM Ceiling Fan (Brown)"/>
    <x v="47"/>
    <s v="Home&amp;Kitchen"/>
    <s v="Heating,Cooling&amp;AirQuality"/>
    <s v="Fans"/>
    <s v="Home&amp;Kitchen|Heating,Cooling&amp;AirQuality|Fans|CeilingFans-Orient Electric Apex-FX 1200mm Ultra High Speed 400 RPM Ceiling Fan (Brown)"/>
    <s v="CeilingFans"/>
    <n v="1400"/>
    <s v="&gt;₹500"/>
    <n v="2485"/>
    <n v="0.44"/>
    <n v="2428.6619718309857"/>
    <s v="&lt;50%"/>
    <s v="No"/>
    <n v="49695030"/>
    <n v="4.0999999999999996"/>
    <n v="4"/>
    <n v="19998"/>
    <x v="0"/>
    <n v="79992"/>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s v="ESR USB C to Lightning Cable, 10 ft (3 m), MFi-Certified, Braided Nylon Power Delivery Fast Charging for iPhone 14/14 Plus/14 Pro/14 Pro Max, iPhone 13/12/11/X/8 Series, Use with Type-C Chargers, Black"/>
    <x v="8"/>
    <s v="Computers&amp;Accessories"/>
    <s v="Accessories&amp;Peripherals"/>
    <s v="Cables&amp;Accessories"/>
    <s v="Computers&amp;Accessories|Accessories&amp;Peripherals|Cables&amp;Accessories|Cables|USBCables-ESR USB C to Lightning Cable, 10 ft (3 m), MFi-Certified, Braided Nylon Power Delivery Fast Charging for iPhone 14/14 Plus/14 Pro/14 Pro Max, iPhone 13/12/11/X/8 Series, Use with Type-C Chargers, Black"/>
    <s v="Cables"/>
    <n v="1519"/>
    <s v="&gt;₹500"/>
    <n v="1899"/>
    <n v="0.2"/>
    <n v="1819.010531858873"/>
    <s v="&lt;50%"/>
    <s v="No"/>
    <n v="37529937"/>
    <n v="4.4000000000000004"/>
    <n v="4"/>
    <n v="19763"/>
    <x v="0"/>
    <n v="7905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s v="SanDisk Extreme microSD UHS I Card 128GB for 4K Video on Smartphones,Action Cams 190MB/s Read,90MB/s Write"/>
    <x v="5"/>
    <s v="Electronics"/>
    <s v="Accessories"/>
    <s v="MemoryCards"/>
    <s v="Electronics|Accessories|MemoryCards|MicroSD-SanDisk Extreme microSD UHS I Card 128GB for 4K Video on Smartphones,Action Cams 190MB/s Read,90MB/s Write"/>
    <s v="MicroSD"/>
    <n v="1329"/>
    <s v="&gt;₹500"/>
    <n v="2900"/>
    <n v="0.54"/>
    <n v="2854.1724137931033"/>
    <s v="50% or More"/>
    <s v="Yes"/>
    <n v="56909600"/>
    <n v="4.5"/>
    <n v="5"/>
    <n v="19624"/>
    <x v="0"/>
    <n v="9812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s v="VR 18 Pcs - 3 Different Size Plastic Food Snack Bag Pouch Clip Sealer Large, Medium, Small Plastic Snack Seal Sealing Bag Clips Vacuum Sealer (Set of 18, Multi-Color) (Multicolor)"/>
    <x v="68"/>
    <s v="Home&amp;Kitchen"/>
    <s v="Kitchen&amp;HomeAppliances"/>
    <s v="SmallKitchenAppliances"/>
    <s v="Home&amp;Kitchen|Kitchen&amp;HomeAppliances|SmallKitchenAppliances|VacuumSealers-VR 18 Pcs - 3 Different Size Plastic Food Snack Bag Pouch Clip Sealer Large, Medium, Small Plastic Snack Seal Sealing Bag Clips Vacuum Sealer (Set of 18, Multi-Color) (Multicolor)"/>
    <s v="VacuumSealers"/>
    <n v="89"/>
    <s v="&lt;₹200"/>
    <n v="89"/>
    <n v="0"/>
    <n v="-11"/>
    <s v="&lt;50%"/>
    <s v="No"/>
    <n v="1746269"/>
    <n v="4.2"/>
    <n v="4"/>
    <n v="19621"/>
    <x v="0"/>
    <n v="78484"/>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s v="iQOO Z6 44W by vivo (Raven Black, 6GB RAM, 128GB Storage) | 6.44&quot; FHD+ AMOLED Display | 50% Charge in just 27 mins | in-Display Fingerprint Scanning"/>
    <x v="2"/>
    <s v="Electronics"/>
    <s v="Mobiles&amp;Accessories"/>
    <s v="Smartphones&amp;BasicMobiles"/>
    <s v="Electronics|Mobiles&amp;Accessories|Smartphones&amp;BasicMobiles|Smartphones-iQOO Z6 44W by vivo (Raven Black, 6GB RAM, 128GB Storage) | 6.44&quot; FHD+ AMOLED Display | 50% Charge in just 27 mins | in-Display Fingerprint Scanning"/>
    <s v="Smartphones"/>
    <n v="15499"/>
    <s v="&gt;₹500"/>
    <n v="20999"/>
    <n v="0.26"/>
    <n v="20925.191723415403"/>
    <s v="&lt;50%"/>
    <s v="No"/>
    <n v="404293747"/>
    <n v="4.0999999999999996"/>
    <n v="4"/>
    <n v="19253"/>
    <x v="0"/>
    <n v="7701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iQOO Z6 Lite 5G by vivo (Stellar Green, 6GB RAM, 128GB Storage) | World's First Snapdragon 4 Gen 1 | 120Hz Refresh Rate | 5000mAh Battery | Travel Adapter to be Purchased Separately"/>
    <x v="2"/>
    <s v="Electronics"/>
    <s v="Mobiles&amp;Accessories"/>
    <s v="Smartphones&amp;BasicMobiles"/>
    <s v="Electronics|Mobiles&amp;Accessories|Smartphones&amp;BasicMobiles|Smartphones-iQOO Z6 Lite 5G by vivo (Stellar Green, 6GB RAM, 128GB Storage) | World's First Snapdragon 4 Gen 1 | 120Hz Refresh Rate | 5000mAh Battery | Travel Adapter to be Purchased Separately"/>
    <s v="Smartphones"/>
    <n v="15499"/>
    <s v="&gt;₹500"/>
    <n v="18999"/>
    <n v="0.18"/>
    <n v="18917.422022211696"/>
    <s v="&lt;50%"/>
    <s v="No"/>
    <n v="365768748"/>
    <n v="4.0999999999999996"/>
    <n v="4"/>
    <n v="19252"/>
    <x v="0"/>
    <n v="7700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s v="iQOO Z6 44W by vivo (Lumina Blue, 4GB RAM, 128GB Storage) | 6.44&quot; FHD+ AMOLED Display | 50% Charge in just 27 mins | in-Display Fingerprint Scanning"/>
    <x v="2"/>
    <s v="Electronics"/>
    <s v="Mobiles&amp;Accessories"/>
    <s v="Smartphones&amp;BasicMobiles"/>
    <s v="Electronics|Mobiles&amp;Accessories|Smartphones&amp;BasicMobiles|Smartphones-iQOO Z6 44W by vivo (Lumina Blue, 4GB RAM, 128GB Storage) | 6.44&quot; FHD+ AMOLED Display | 50% Charge in just 27 mins | in-Display Fingerprint Scanning"/>
    <s v="Smartphones"/>
    <n v="13999"/>
    <s v="&gt;₹500"/>
    <n v="19999"/>
    <n v="0.3"/>
    <n v="19929.001500075003"/>
    <s v="&lt;50%"/>
    <s v="No"/>
    <n v="385020748"/>
    <n v="4.0999999999999996"/>
    <n v="4"/>
    <n v="19252"/>
    <x v="0"/>
    <n v="7700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s v="iQOO Z6 44W by vivo (Lumina Blue, 6GB RAM, 128GB Storage) | 6.44&quot; FHD+ AMOLED Display | 50% Charge in just 27 mins | in-Display Fingerprint Scanning"/>
    <x v="2"/>
    <s v="Electronics"/>
    <s v="Mobiles&amp;Accessories"/>
    <s v="Smartphones&amp;BasicMobiles"/>
    <s v="Electronics|Mobiles&amp;Accessories|Smartphones&amp;BasicMobiles|Smartphones-iQOO Z6 44W by vivo (Lumina Blue, 6GB RAM, 128GB Storage) | 6.44&quot; FHD+ AMOLED Display | 50% Charge in just 27 mins | in-Display Fingerprint Scanning"/>
    <s v="Smartphones"/>
    <n v="15499"/>
    <s v="&gt;₹500"/>
    <n v="20999"/>
    <n v="0.26"/>
    <n v="20925.191723415403"/>
    <s v="&lt;50%"/>
    <s v="No"/>
    <n v="404272748"/>
    <n v="4.0999999999999996"/>
    <n v="4"/>
    <n v="19252"/>
    <x v="0"/>
    <n v="77008"/>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
    <s v="Electronics"/>
    <s v="Mobiles&amp;Accessories"/>
    <s v="Smartphones&amp;BasicMobiles"/>
    <s v="Electronics|Mobiles&amp;Accessories|Smartphones&amp;BasicMobiles|Smartphones-iQOO Z6 Lite 5G by vivo (Mystic Night, 6GB RAM, 128GB Storage) | World's First Snapdragon 4 Gen 1 | 120Hz Refresh Rate | 5000mAh Battery | Travel Adapter to be Purchased Separately"/>
    <s v="Smartphones"/>
    <n v="15499"/>
    <s v="&gt;₹500"/>
    <n v="18999"/>
    <n v="0.18"/>
    <n v="18917.422022211696"/>
    <s v="&lt;50%"/>
    <s v="No"/>
    <n v="365768748"/>
    <n v="4.0999999999999996"/>
    <n v="4"/>
    <n v="19252"/>
    <x v="0"/>
    <n v="7700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s v="iQOO Z6 44W by vivo (Raven Black, 4GB RAM, 128GB Storage) | 6.44&quot; FHD+ AMOLED Display | 50% Charge in just 27 mins | in-Display Fingerprint Scanning"/>
    <x v="2"/>
    <s v="Electronics"/>
    <s v="Mobiles&amp;Accessories"/>
    <s v="Smartphones&amp;BasicMobiles"/>
    <s v="Electronics|Mobiles&amp;Accessories|Smartphones&amp;BasicMobiles|Smartphones-iQOO Z6 44W by vivo (Raven Black, 4GB RAM, 128GB Storage) | 6.44&quot; FHD+ AMOLED Display | 50% Charge in just 27 mins | in-Display Fingerprint Scanning"/>
    <s v="Smartphones"/>
    <n v="13999"/>
    <s v="&gt;₹500"/>
    <n v="19999"/>
    <n v="0.3"/>
    <n v="19929.001500075003"/>
    <s v="&lt;50%"/>
    <s v="No"/>
    <n v="385020748"/>
    <n v="4.0999999999999996"/>
    <n v="4"/>
    <n v="19252"/>
    <x v="0"/>
    <n v="7700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s v="Samsung Galaxy M13 (Aqua Green, 6GB, 128GB Storage) | 6000mAh Battery | Upto 12GB RAM with RAM Plus"/>
    <x v="2"/>
    <s v="Electronics"/>
    <s v="Mobiles&amp;Accessories"/>
    <s v="Smartphones&amp;BasicMobiles"/>
    <s v="Electronics|Mobiles&amp;Accessories|Smartphones&amp;BasicMobiles|Smartphones-Samsung Galaxy M13 (Aqua Green, 6GB, 128GB Storage) | 6000mAh Battery | Upto 12GB RAM with RAM Plus"/>
    <s v="Smartphones"/>
    <n v="12999"/>
    <s v="&gt;₹500"/>
    <n v="17999"/>
    <n v="0.28000000000000003"/>
    <n v="17926.779321073394"/>
    <s v="&lt;50%"/>
    <s v="No"/>
    <n v="341945002"/>
    <n v="4.0999999999999996"/>
    <n v="4"/>
    <n v="18998"/>
    <x v="0"/>
    <n v="7599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s v="Samsung Galaxy M13 5G (Aqua Green, 6GB, 128GB Storage) | 5000mAh Battery | Upto 12GB RAM with RAM Plus"/>
    <x v="2"/>
    <s v="Electronics"/>
    <s v="Mobiles&amp;Accessories"/>
    <s v="Smartphones&amp;BasicMobiles"/>
    <s v="Electronics|Mobiles&amp;Accessories|Smartphones&amp;BasicMobiles|Smartphones-Samsung Galaxy M13 5G (Aqua Green, 6GB, 128GB Storage) | 5000mAh Battery | Upto 12GB RAM with RAM Plus"/>
    <s v="Smartphones"/>
    <n v="13999"/>
    <s v="&gt;₹500"/>
    <n v="19499"/>
    <n v="0.28000000000000003"/>
    <n v="19427.206574696138"/>
    <s v="&lt;50%"/>
    <s v="No"/>
    <n v="370442002"/>
    <n v="4.0999999999999996"/>
    <n v="4"/>
    <n v="18998"/>
    <x v="0"/>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s v="Samsung Galaxy M13 (Aqua Green, 4GB, 64GB Storage) | 6000mAh Battery | Upto 8GB RAM with RAM Plus"/>
    <x v="2"/>
    <s v="Electronics"/>
    <s v="Mobiles&amp;Accessories"/>
    <s v="Smartphones&amp;BasicMobiles"/>
    <s v="Electronics|Mobiles&amp;Accessories|Smartphones&amp;BasicMobiles|Smartphones-Samsung Galaxy M13 (Aqua Green, 4GB, 64GB Storage) | 6000mAh Battery | Upto 8GB RAM with RAM Plus"/>
    <s v="Smartphones"/>
    <n v="10999"/>
    <s v="&gt;₹500"/>
    <n v="14999"/>
    <n v="0.27"/>
    <n v="14925.668444562971"/>
    <s v="&lt;50%"/>
    <s v="No"/>
    <n v="284951002"/>
    <n v="4.0999999999999996"/>
    <n v="4"/>
    <n v="18998"/>
    <x v="0"/>
    <n v="7599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Samsung Galaxy M13 (Midnight Blue, 4GB, 64GB Storage) | 6000mAh Battery | Upto 8GB RAM with RAM Plus"/>
    <x v="2"/>
    <s v="Electronics"/>
    <s v="Mobiles&amp;Accessories"/>
    <s v="Smartphones&amp;BasicMobiles"/>
    <s v="Electronics|Mobiles&amp;Accessories|Smartphones&amp;BasicMobiles|Smartphones-Samsung Galaxy M13 (Midnight Blue, 4GB, 64GB Storage) | 6000mAh Battery | Upto 8GB RAM with RAM Plus"/>
    <s v="Smartphones"/>
    <n v="10999"/>
    <s v="&gt;₹500"/>
    <n v="14999"/>
    <n v="0.27"/>
    <n v="14925.668444562971"/>
    <s v="&lt;50%"/>
    <s v="No"/>
    <n v="284951002"/>
    <n v="4.0999999999999996"/>
    <n v="4"/>
    <n v="18998"/>
    <x v="0"/>
    <n v="7599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Samsung Galaxy M13 5G (Aqua Green, 6GB, 128GB Storage) | 5000mAh Battery | Upto 12GB RAM with RAM Plus"/>
    <x v="2"/>
    <s v="Electronics"/>
    <s v="Mobiles&amp;Accessories"/>
    <s v="Smartphones&amp;BasicMobiles"/>
    <s v="Electronics|Mobiles&amp;Accessories|Smartphones&amp;BasicMobiles|Smartphones-Samsung Galaxy M13 5G (Aqua Green, 6GB, 128GB Storage) | 5000mAh Battery | Upto 12GB RAM with RAM Plus"/>
    <s v="Smartphones"/>
    <n v="13999"/>
    <s v="&gt;₹500"/>
    <n v="19499"/>
    <n v="0.28000000000000003"/>
    <n v="19427.206574696138"/>
    <s v="&lt;50%"/>
    <s v="No"/>
    <n v="370442002"/>
    <n v="4.0999999999999996"/>
    <n v="4"/>
    <n v="18998"/>
    <x v="0"/>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s v="Samsung Galaxy M13 (Stardust Brown, 6GB, 128GB Storage) | 6000mAh Battery | Upto 12GB RAM with RAM Plus"/>
    <x v="2"/>
    <s v="Electronics"/>
    <s v="Mobiles&amp;Accessories"/>
    <s v="Smartphones&amp;BasicMobiles"/>
    <s v="Electronics|Mobiles&amp;Accessories|Smartphones&amp;BasicMobiles|Smartphones-Samsung Galaxy M13 (Stardust Brown, 6GB, 128GB Storage) | 6000mAh Battery | Upto 12GB RAM with RAM Plus"/>
    <s v="Smartphones"/>
    <n v="12999"/>
    <s v="&gt;₹500"/>
    <n v="17999"/>
    <n v="0.28000000000000003"/>
    <n v="17926.779321073394"/>
    <s v="&lt;50%"/>
    <s v="No"/>
    <n v="341945002"/>
    <n v="4.0999999999999996"/>
    <n v="4"/>
    <n v="18998"/>
    <x v="0"/>
    <n v="7599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s v="Samsung Galaxy M13 5G (Aqua Green, 6GB, 128GB Storage) | 5000mAh Battery | Upto 12GB RAM with RAM Plus"/>
    <x v="2"/>
    <s v="Electronics"/>
    <s v="Mobiles&amp;Accessories"/>
    <s v="Smartphones&amp;BasicMobiles"/>
    <s v="Electronics|Mobiles&amp;Accessories|Smartphones&amp;BasicMobiles|Smartphones-Samsung Galaxy M13 5G (Aqua Green, 6GB, 128GB Storage) | 5000mAh Battery | Upto 12GB RAM with RAM Plus"/>
    <s v="Smartphones"/>
    <n v="13999"/>
    <s v="&gt;₹500"/>
    <n v="19499"/>
    <n v="0.28000000000000003"/>
    <n v="19427.206574696138"/>
    <s v="&lt;50%"/>
    <s v="No"/>
    <n v="370442002"/>
    <n v="4.0999999999999996"/>
    <n v="4"/>
    <n v="18998"/>
    <x v="0"/>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Samsung Galaxy M13 5G (Stardust Brown, 6GB, 128GB Storage) | 5000mAh Battery | Upto 12GB RAM with RAM Plus"/>
    <x v="2"/>
    <s v="Electronics"/>
    <s v="Mobiles&amp;Accessories"/>
    <s v="Smartphones&amp;BasicMobiles"/>
    <s v="Electronics|Mobiles&amp;Accessories|Smartphones&amp;BasicMobiles|Smartphones-Samsung Galaxy M13 5G (Stardust Brown, 6GB, 128GB Storage) | 5000mAh Battery | Upto 12GB RAM with RAM Plus"/>
    <s v="Smartphones"/>
    <n v="13999"/>
    <s v="&gt;₹500"/>
    <n v="19499"/>
    <n v="0.28000000000000003"/>
    <n v="19427.206574696138"/>
    <s v="&lt;50%"/>
    <s v="No"/>
    <n v="370442002"/>
    <n v="4.0999999999999996"/>
    <n v="4"/>
    <n v="18998"/>
    <x v="0"/>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6XR9PR5X"/>
    <s v="Amazon Basics HDMI Coupler,Black"/>
    <x v="69"/>
    <s v="Electronics"/>
    <s v="HomeAudio"/>
    <s v="Accessories"/>
    <s v="Electronics|HomeAudio|Accessories|Adapters-Amazon Basics HDMI Coupler,Black"/>
    <s v="Adapters"/>
    <n v="209"/>
    <s v="₹200 - ₹500"/>
    <n v="600"/>
    <n v="0.65"/>
    <n v="565.16666666666663"/>
    <s v="50% or More"/>
    <s v="Yes"/>
    <n v="11323200"/>
    <n v="4.4000000000000004"/>
    <n v="4"/>
    <n v="18872"/>
    <x v="0"/>
    <n v="7548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MI Braided USB Type-C Cable for Charging Adapter (Red)"/>
    <x v="8"/>
    <s v="Computers&amp;Accessories"/>
    <s v="Accessories&amp;Peripherals"/>
    <s v="Cables&amp;Accessories"/>
    <s v="Computers&amp;Accessories|Accessories&amp;Peripherals|Cables&amp;Accessories|Cables|USBCables-MI Braided USB Type-C Cable for Charging Adapter (Red)"/>
    <s v="Cables"/>
    <n v="349"/>
    <s v="₹200 - ₹500"/>
    <n v="399"/>
    <n v="0.13"/>
    <n v="311.531328320802"/>
    <s v="&lt;50%"/>
    <s v="No"/>
    <n v="7484043"/>
    <n v="4.4000000000000004"/>
    <n v="4"/>
    <n v="18757"/>
    <x v="0"/>
    <n v="75028"/>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7RD611Z8"/>
    <s v="Ambrane 20000mAh Power Bank with 20W Fast Charging, Triple Output, Power Delivery, Type C Input, Made in India, Multi-Layer Protection, Li-Polymer + Type C Cable (Stylo-20k, Black)"/>
    <x v="7"/>
    <s v="Electronics"/>
    <s v="Mobiles&amp;Accessories"/>
    <s v="MobileAccessories"/>
    <s v="Electronics|Mobiles&amp;Accessories|MobileAccessories|Chargers|PowerBanks-Ambrane 20000mAh Power Bank with 20W Fast Charging, Triple Output, Power Delivery, Type C Input, Made in India, Multi-Layer Protection, Li-Polymer + Type C Cable (Stylo-20k, Black)"/>
    <s v="Chargers"/>
    <n v="1799"/>
    <s v="&gt;₹500"/>
    <n v="2499"/>
    <n v="0.28000000000000003"/>
    <n v="2427.0112044817929"/>
    <s v="&lt;50%"/>
    <s v="No"/>
    <n v="46676322"/>
    <n v="4.0999999999999996"/>
    <n v="4"/>
    <n v="18678"/>
    <x v="0"/>
    <n v="7471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s v="Kingston DataTraveler Exodia DTX/32 GB Pen Drive USB 3.2 Gen 1 (Multicolor)"/>
    <x v="4"/>
    <s v="Computers&amp;Accessories"/>
    <s v="ExternalDevices&amp;DataStorage"/>
    <s v="PenDrives"/>
    <s v="Computers&amp;Accessories|ExternalDevices&amp;DataStorage|PenDrives-Kingston DataTraveler Exodia DTX/32 GB Pen Drive USB 3.2 Gen 1 (Multicolor)"/>
    <s v="N/A"/>
    <n v="349"/>
    <s v="₹200 - ₹500"/>
    <n v="450"/>
    <n v="0.22"/>
    <n v="372.44444444444446"/>
    <s v="&lt;50%"/>
    <s v="No"/>
    <n v="8395200"/>
    <n v="4.0999999999999996"/>
    <n v="4"/>
    <n v="18656"/>
    <x v="0"/>
    <n v="74624"/>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s v="Portronics CLAMP X Car-Vent Mobile Holder 360 Degree Rotational(Black)"/>
    <x v="28"/>
    <s v="Electronics"/>
    <s v="Mobiles&amp;Accessories"/>
    <s v="MobileAccessories"/>
    <s v="Electronics|Mobiles&amp;Accessories|MobileAccessories|AutomobileAccessories|Cradles-Portronics CLAMP X Car-Vent Mobile Holder 360 Degree Rotational(Black)"/>
    <s v="AutomobileAccessories"/>
    <n v="599"/>
    <s v="&gt;₹500"/>
    <n v="999"/>
    <n v="0.4"/>
    <n v="939.04004004004003"/>
    <s v="&lt;50%"/>
    <s v="No"/>
    <n v="18635346"/>
    <n v="4"/>
    <n v="4"/>
    <n v="18654"/>
    <x v="0"/>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x v="70"/>
    <s v="Home&amp;Kitchen"/>
    <s v="Heating,Cooling&amp;AirQuality"/>
    <s v="RoomHeaters"/>
    <s v="Home&amp;Kitchen|Heating,Cooling&amp;AirQuality|RoomHeaters|FanHeaters-Amazon Brand - Solimo 2000/1000 Watts Room Heater with Adjustable Thermostat (ISI certified, White colour, Ideal for small to medium room/area)"/>
    <s v="FanHeaters"/>
    <n v="1199"/>
    <s v="&gt;₹500"/>
    <n v="2000"/>
    <n v="0.4"/>
    <n v="1940.05"/>
    <s v="&lt;50%"/>
    <s v="No"/>
    <n v="37086000"/>
    <n v="4"/>
    <n v="4"/>
    <n v="18543"/>
    <x v="0"/>
    <n v="7417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s v="Aquasure From Aquaguard Amaze RO+UV+MTDS,7L storage water purifier,suitable for borewell,tanker,municipal water (Grey) from Eureka Forbes"/>
    <x v="71"/>
    <s v="Home&amp;Kitchen"/>
    <s v="Kitchen&amp;HomeAppliances"/>
    <s v="WaterPurifiers&amp;Accessories"/>
    <s v="Home&amp;Kitchen|Kitchen&amp;HomeAppliances|WaterPurifiers&amp;Accessories|WaterFilters&amp;Purifiers-Aquasure From Aquaguard Amaze RO+UV+MTDS,7L storage water purifier,suitable for borewell,tanker,municipal water (Grey) from Eureka Forbes"/>
    <s v="WaterFilters&amp;Purifiers"/>
    <n v="8199"/>
    <s v="&gt;₹500"/>
    <n v="16000"/>
    <n v="0.49"/>
    <n v="15948.75625"/>
    <s v="&lt;50%"/>
    <s v="No"/>
    <n v="295952000"/>
    <n v="3.9"/>
    <n v="4"/>
    <n v="18497"/>
    <x v="0"/>
    <n v="7398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s v="Orpat HHB-100E WOB 250-Watt Hand Blender (White)"/>
    <x v="72"/>
    <s v="Home&amp;Kitchen"/>
    <s v="Kitchen&amp;HomeAppliances"/>
    <s v="SmallKitchenAppliances"/>
    <s v="Home&amp;Kitchen|Kitchen&amp;HomeAppliances|SmallKitchenAppliances|HandBlenders-Orpat HHB-100E WOB 250-Watt Hand Blender (White)"/>
    <s v="HandBlenders"/>
    <n v="753"/>
    <s v="&gt;₹500"/>
    <n v="899"/>
    <n v="0.16"/>
    <n v="815.24026696329258"/>
    <s v="&lt;50%"/>
    <s v="No"/>
    <n v="16597338"/>
    <n v="4.2"/>
    <n v="4"/>
    <n v="18462"/>
    <x v="0"/>
    <n v="7384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s v="boAt Stone 180 5W Bluetooth Speaker with Upto 10 Hours Playback, 1.75&quot; Driver, IPX7 &amp; TWS Feature(Black)"/>
    <x v="45"/>
    <s v="Electronics"/>
    <s v="HomeAudio"/>
    <s v="Speakers"/>
    <s v="Electronics|HomeAudio|Speakers|OutdoorSpeakers-boAt Stone 180 5W Bluetooth Speaker with Upto 10 Hours Playback, 1.75&quot; Driver, IPX7 &amp; TWS Feature(Black)"/>
    <s v="OutdoorSpeakers"/>
    <n v="999"/>
    <s v="&gt;₹500"/>
    <n v="2490"/>
    <n v="0.6"/>
    <n v="2449.8795180722891"/>
    <s v="50% or More"/>
    <s v="Yes"/>
    <n v="45644190"/>
    <n v="4.0999999999999996"/>
    <n v="4"/>
    <n v="18331"/>
    <x v="0"/>
    <n v="73324"/>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s v="PTron Boom Ultima 4D Dual Driver, in-Ear Gaming Wired Headphones with in-line Mic, Volume Control &amp; Passive Noise Cancelling Boom 3 Earphones - (Dark Blue)"/>
    <x v="1"/>
    <s v="Electronics"/>
    <s v="Headphones,Earbuds&amp;Accessories"/>
    <s v="Headphones"/>
    <s v="Electronics|Headphones,Earbuds&amp;Accessories|Headphones|In-Ear-PTron Boom Ultima 4D Dual Driver, in-Ear Gaming Wired Headphones with in-line Mic, Volume Control &amp; Passive Noise Cancelling Boom 3 Earphones - (Dark Blue)"/>
    <s v="In-Ear"/>
    <n v="299"/>
    <s v="₹200 - ₹500"/>
    <n v="1900"/>
    <n v="0.84"/>
    <n v="1884.2631578947369"/>
    <s v="50% or More"/>
    <s v="Yes"/>
    <n v="34583800"/>
    <n v="3.6"/>
    <n v="4"/>
    <n v="18202"/>
    <x v="0"/>
    <n v="72808"/>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s v="Zebronics Zeb-Transformer-M Optical USB Gaming Mouse with LED Effect(Black)"/>
    <x v="73"/>
    <s v="Computers&amp;Accessories"/>
    <s v="Accessories&amp;Peripherals"/>
    <s v="PCGamingPeripherals"/>
    <s v="Computers&amp;Accessories|Accessories&amp;Peripherals|PCGamingPeripherals|GamingMice-Zebronics Zeb-Transformer-M Optical USB Gaming Mouse with LED Effect(Black)"/>
    <s v="GamingMice"/>
    <n v="399"/>
    <s v="₹200 - ₹500"/>
    <n v="549"/>
    <n v="0.27"/>
    <n v="476.3224043715847"/>
    <s v="&lt;50%"/>
    <s v="No"/>
    <n v="9958311"/>
    <n v="4.4000000000000004"/>
    <n v="4"/>
    <n v="18139"/>
    <x v="0"/>
    <n v="7255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s v="Philips PowerPro FC9352/01 Compact Bagless Vacuum Cleaner (Blue)"/>
    <x v="43"/>
    <s v="Home&amp;Kitchen"/>
    <s v="Kitchen&amp;HomeAppliances"/>
    <s v="Vacuum,Cleaning&amp;Ironing"/>
    <s v="Home&amp;Kitchen|Kitchen&amp;HomeAppliances|Vacuum,Cleaning&amp;Ironing|Vacuums&amp;FloorCare|Vacuums|CanisterVacuums-Philips PowerPro FC9352/01 Compact Bagless Vacuum Cleaner (Blue)"/>
    <s v="Vacuums&amp;FloorCare"/>
    <n v="8999"/>
    <s v="&gt;₹500"/>
    <n v="9995"/>
    <n v="0.1"/>
    <n v="9904.9649824912449"/>
    <s v="&lt;50%"/>
    <s v="No"/>
    <n v="179850030"/>
    <n v="4.4000000000000004"/>
    <n v="4"/>
    <n v="17994"/>
    <x v="0"/>
    <n v="71976"/>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CGTBKV"/>
    <s v="boAt Wave Call Smart Watch, Smart Talk with Advanced Dedicated Bluetooth Calling Chip, 1.69‚Äù HD Display with 550 NITS &amp; 70% Color Gamut, 150+ Watch Faces, Multi-Sport Modes,HR,SpO2(Caribbean Green)"/>
    <x v="17"/>
    <s v="Electronics"/>
    <s v="WearableTechnology"/>
    <s v="SmartWatches"/>
    <s v="Electronics|WearableTechnology|SmartWatches-boAt Wave Call Smart Watch, Smart Talk with Advanced Dedicated Bluetooth Calling Chip, 1.69‚Äù HD Display with 550 NITS &amp; 70% Color Gamut, 150+ Watch Faces, Multi-Sport Modes,HR,SpO2(Caribbean Green)"/>
    <s v="N/A"/>
    <n v="1999"/>
    <s v="&gt;₹500"/>
    <n v="7990"/>
    <n v="0.75"/>
    <n v="7964.9812265331666"/>
    <s v="50% or More"/>
    <s v="Yes"/>
    <n v="142485670"/>
    <n v="3.8"/>
    <n v="4"/>
    <n v="17833"/>
    <x v="0"/>
    <n v="71332"/>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boAt Wave Call Smart Watch, Smart Talk with Advanced Dedicated Bluetooth Calling Chip, 1.69‚Äù HD Display with 550 NITS &amp; 70% Color Gamut, 150+ Watch Faces, Multi-Sport Modes,HR,SpO2, IP68(Active Black)"/>
    <x v="17"/>
    <s v="Electronics"/>
    <s v="WearableTechnology"/>
    <s v="SmartWatches"/>
    <s v="Electronics|WearableTechnology|SmartWatches-boAt Wave Call Smart Watch, Smart Talk with Advanced Dedicated Bluetooth Calling Chip, 1.69‚Äù HD Display with 550 NITS &amp; 70% Color Gamut, 150+ Watch Faces, Multi-Sport Modes,HR,SpO2, IP68(Active Black)"/>
    <s v="N/A"/>
    <n v="1999"/>
    <s v="&gt;₹500"/>
    <n v="7990"/>
    <n v="0.75"/>
    <n v="7964.9812265331666"/>
    <s v="50% or More"/>
    <s v="Yes"/>
    <n v="142469690"/>
    <n v="3.8"/>
    <n v="4"/>
    <n v="17831"/>
    <x v="0"/>
    <n v="71324"/>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boAt Wave Call Smart Watch, Smart Talk with Advanced Dedicated Bluetooth Calling Chip, 1.69‚Äù HD Display with 550 NITS &amp; 70% Color Gamut, 150+ Watch Faces, Multi-Sport Modes, HR, SpO2, IP68(Mauve)"/>
    <x v="17"/>
    <s v="Electronics"/>
    <s v="WearableTechnology"/>
    <s v="SmartWatches"/>
    <s v="Electronics|WearableTechnology|SmartWatches-boAt Wave Call Smart Watch, Smart Talk with Advanced Dedicated Bluetooth Calling Chip, 1.69‚Äù HD Display with 550 NITS &amp; 70% Color Gamut, 150+ Watch Faces, Multi-Sport Modes, HR, SpO2, IP68(Mauve)"/>
    <s v="N/A"/>
    <n v="1999"/>
    <s v="&gt;₹500"/>
    <n v="7990"/>
    <n v="0.75"/>
    <n v="7964.9812265331666"/>
    <s v="50% or More"/>
    <s v="Yes"/>
    <n v="142469690"/>
    <n v="3.8"/>
    <n v="4"/>
    <n v="17831"/>
    <x v="0"/>
    <n v="71324"/>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boAt Wave Call Smart Watch, Smart Talk with Advanced Dedicated Bluetooth Calling Chip, 1.69‚Äù HD Display with 550 NITS &amp; 70% Color Gamut, 150+ Watch Faces, Multi-Sport Modes, HR, SpO2, IP68(Deep Blue)"/>
    <x v="17"/>
    <s v="Electronics"/>
    <s v="WearableTechnology"/>
    <s v="SmartWatches"/>
    <s v="Electronics|WearableTechnology|SmartWatches-boAt Wave Call Smart Watch, Smart Talk with Advanced Dedicated Bluetooth Calling Chip, 1.69‚Äù HD Display with 550 NITS &amp; 70% Color Gamut, 150+ Watch Faces, Multi-Sport Modes, HR, SpO2, IP68(Deep Blue)"/>
    <s v="N/A"/>
    <n v="1999"/>
    <s v="&gt;₹500"/>
    <n v="7990"/>
    <n v="0.75"/>
    <n v="7964.9812265331666"/>
    <s v="50% or More"/>
    <s v="Yes"/>
    <n v="142469690"/>
    <n v="3.8"/>
    <n v="4"/>
    <n v="17831"/>
    <x v="0"/>
    <n v="71324"/>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s v="Duracell Ultra Alkaline AAA Battery, 8 Pcs"/>
    <x v="44"/>
    <s v="Electronics"/>
    <s v="GeneralPurposeBatteries&amp;BatteryChargers"/>
    <s v="DisposableBatteries"/>
    <s v="Electronics|GeneralPurposeBatteries&amp;BatteryChargers|DisposableBatteries-Duracell Ultra Alkaline AAA Battery, 8 Pcs"/>
    <s v="N/A"/>
    <n v="269"/>
    <s v="₹200 - ₹500"/>
    <n v="315"/>
    <n v="0.15"/>
    <n v="229.60317460317461"/>
    <s v="&lt;50%"/>
    <s v="No"/>
    <n v="5610150"/>
    <n v="4.5"/>
    <n v="5"/>
    <n v="17810"/>
    <x v="0"/>
    <n v="8905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s v="Pigeon by Stovekraft Quartz Electric Kettle (14299) 1.7 Litre with Stainless Steel Body, used for boiling Water, making tea and coffee, instant noodles, soup etc. 1500 Watt (Silver)"/>
    <x v="11"/>
    <s v="Home&amp;Kitchen"/>
    <s v="Kitchen&amp;HomeAppliances"/>
    <s v="SmallKitchenAppliances"/>
    <s v="Home&amp;Kitchen|Kitchen&amp;HomeAppliances|SmallKitchenAppliances|Kettles&amp;HotWaterDispensers|ElectricKettles-Pigeon by Stovekraft Quartz Electric Kettle (14299) 1.7 Litre with Stainless Steel Body, used for boiling Water, making tea and coffee, instant noodles, soup etc. 1500 Watt (Silver)"/>
    <s v="Kettles&amp;HotWaterDispensers"/>
    <n v="899"/>
    <s v="&gt;₹500"/>
    <n v="1249"/>
    <n v="0.28000000000000003"/>
    <n v="1177.0224179343475"/>
    <s v="&lt;50%"/>
    <s v="No"/>
    <n v="21762576"/>
    <n v="3.9"/>
    <n v="4"/>
    <n v="17424"/>
    <x v="0"/>
    <n v="69696"/>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s v="OnePlus Nord 2T 5G (Jade Fog, 8GB RAM, 128GB Storage)"/>
    <x v="2"/>
    <s v="Electronics"/>
    <s v="Mobiles&amp;Accessories"/>
    <s v="Smartphones&amp;BasicMobiles"/>
    <s v="Electronics|Mobiles&amp;Accessories|Smartphones&amp;BasicMobiles|Smartphones-OnePlus Nord 2T 5G (Jade Fog, 8GB RAM, 128GB Storage)"/>
    <s v="Smartphones"/>
    <n v="28999"/>
    <s v="&gt;₹500"/>
    <n v="28999"/>
    <n v="0"/>
    <n v="28899"/>
    <s v="&lt;50%"/>
    <s v="No"/>
    <n v="505017585"/>
    <n v="4.3"/>
    <n v="4"/>
    <n v="17415"/>
    <x v="0"/>
    <n v="6966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
    <s v="Electronics"/>
    <s v="Mobiles&amp;Accessories"/>
    <s v="Smartphones&amp;BasicMobiles"/>
    <s v="Electronics|Mobiles&amp;Accessories|Smartphones&amp;BasicMobiles|Smartphones-OnePlus Nord 2T 5G (Gray Shadow, 8GB RAM, 128GB Storage)"/>
    <s v="Smartphones"/>
    <n v="28999"/>
    <s v="&gt;₹500"/>
    <n v="28999"/>
    <n v="0"/>
    <n v="28899"/>
    <s v="&lt;50%"/>
    <s v="No"/>
    <n v="505017585"/>
    <n v="4.3"/>
    <n v="4"/>
    <n v="17415"/>
    <x v="0"/>
    <n v="6966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x v="2"/>
    <s v="Electronics"/>
    <s v="Mobiles&amp;Accessories"/>
    <s v="Smartphones&amp;BasicMobiles"/>
    <s v="Electronics|Mobiles&amp;Accessories|Smartphones&amp;BasicMobiles|Smartphones-OnePlus Nord 2T 5G (Jade Fog, 12GB RAM, 256GB Storage)"/>
    <s v="Smartphones"/>
    <n v="33999"/>
    <s v="&gt;₹500"/>
    <n v="33999"/>
    <n v="0"/>
    <n v="33899"/>
    <s v="&lt;50%"/>
    <s v="No"/>
    <n v="592092585"/>
    <n v="4.3"/>
    <n v="4"/>
    <n v="17415"/>
    <x v="0"/>
    <n v="6966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s v="Logitech MK270r USB Wireless Keyboard and Mouse Set for Windows, 2.4 GHz Wireless, Spill-resistant Design, 8 Multimedia &amp; Shortcut Keys, 2-Year Battery Life, PC/Laptop- Black"/>
    <x v="41"/>
    <s v="Computers&amp;Accessories"/>
    <s v="Accessories&amp;Peripherals"/>
    <s v="Keyboards,Mice&amp;InputDevices"/>
    <s v="Computers&amp;Accessories|Accessories&amp;Peripherals|Keyboards,Mice&amp;InputDevices|Keyboard&amp;MouseSets-Logitech MK270r USB Wireless Keyboard and Mouse Set for Windows, 2.4 GHz Wireless, Spill-resistant Design, 8 Multimedia &amp; Shortcut Keys, 2-Year Battery Life, PC/Laptop- Black"/>
    <s v="Keyboard&amp;MouseSets"/>
    <n v="1345"/>
    <s v="&gt;₹500"/>
    <n v="2295"/>
    <n v="0.41"/>
    <n v="2236.3943355119827"/>
    <s v="&lt;50%"/>
    <s v="No"/>
    <n v="39962835"/>
    <n v="4.2"/>
    <n v="4"/>
    <n v="17413"/>
    <x v="0"/>
    <n v="69652"/>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s v="Portronics My buddy plus Adjustable Laptop cooling Table (Brown)"/>
    <x v="53"/>
    <s v="Computers&amp;Accessories"/>
    <s v="Accessories&amp;Peripherals"/>
    <s v="LaptopAccessories"/>
    <s v="Computers&amp;Accessories|Accessories&amp;Peripherals|LaptopAccessories|Lapdesks-Portronics My buddy plus Adjustable Laptop cooling Table (Brown)"/>
    <s v="Lapdesks"/>
    <n v="1889"/>
    <s v="&gt;₹500"/>
    <n v="2699"/>
    <n v="0.3"/>
    <n v="2629.0111152278623"/>
    <s v="&lt;50%"/>
    <s v="No"/>
    <n v="46946406"/>
    <n v="4.3"/>
    <n v="4"/>
    <n v="17394"/>
    <x v="0"/>
    <n v="69576"/>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s v="Zebronics Wired Keyboard and Mouse Combo with 104 Keys and a USB Mouse with 1200 DPI - JUDWAA 750"/>
    <x v="41"/>
    <s v="Computers&amp;Accessories"/>
    <s v="Accessories&amp;Peripherals"/>
    <s v="Keyboards,Mice&amp;InputDevices"/>
    <s v="Computers&amp;Accessories|Accessories&amp;Peripherals|Keyboards,Mice&amp;InputDevices|Keyboard&amp;MouseSets-Zebronics Wired Keyboard and Mouse Combo with 104 Keys and a USB Mouse with 1200 DPI - JUDWAA 750"/>
    <s v="Keyboard&amp;MouseSets"/>
    <n v="448"/>
    <s v="₹200 - ₹500"/>
    <n v="699"/>
    <n v="0.36"/>
    <n v="634.90844062947065"/>
    <s v="&lt;50%"/>
    <s v="No"/>
    <n v="12126252"/>
    <n v="3.9"/>
    <n v="4"/>
    <n v="17348"/>
    <x v="0"/>
    <n v="6939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s v="Morphy Richards Daisy 1000W Dry Iron with American Heritage Non-Stick Coated Soleplate, White"/>
    <x v="27"/>
    <s v="Home&amp;Kitchen"/>
    <s v="Kitchen&amp;HomeAppliances"/>
    <s v="Vacuum,Cleaning&amp;Ironing"/>
    <s v="Home&amp;Kitchen|Kitchen&amp;HomeAppliances|Vacuum,Cleaning&amp;Ironing|Irons,Steamers&amp;Accessories|Irons|DryIrons-Morphy Richards Daisy 1000W Dry Iron with American Heritage Non-Stick Coated Soleplate, White"/>
    <s v="Irons,Steamers&amp;Accessories"/>
    <n v="559"/>
    <s v="&gt;₹500"/>
    <n v="1010"/>
    <n v="0.45"/>
    <n v="954.65346534653463"/>
    <s v="&lt;50%"/>
    <s v="No"/>
    <n v="17498250"/>
    <n v="4.0999999999999996"/>
    <n v="4"/>
    <n v="17325"/>
    <x v="0"/>
    <n v="6930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s v="Havells Immersion HB15 1500 Watt (White Blue)"/>
    <x v="38"/>
    <s v="Home&amp;Kitchen"/>
    <s v="Heating,Cooling&amp;AirQuality"/>
    <s v="WaterHeaters&amp;Geysers"/>
    <s v="Home&amp;Kitchen|Heating,Cooling&amp;AirQuality|WaterHeaters&amp;Geysers|ImmersionRods-Havells Immersion HB15 1500 Watt (White Blue)"/>
    <s v="ImmersionRods"/>
    <n v="719"/>
    <s v="&gt;₹500"/>
    <n v="1295"/>
    <n v="0.44"/>
    <n v="1239.4787644787646"/>
    <s v="&lt;50%"/>
    <s v="No"/>
    <n v="22297310"/>
    <n v="4.2"/>
    <n v="4"/>
    <n v="17218"/>
    <x v="0"/>
    <n v="68872"/>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DPCS9"/>
    <s v="Fire-Boltt Visionary 1.78&quot; AMOLED Bluetooth Calling Smartwatch with 368*448 Pixel Resolution 100+ Sports Mode, TWS Connection, Voice Assistance, SPO2 &amp; Heart Rate Monitoring"/>
    <x v="17"/>
    <s v="Electronics"/>
    <s v="WearableTechnology"/>
    <s v="SmartWatches"/>
    <s v="Electronics|WearableTechnology|SmartWatches-Fire-Boltt Visionary 1.78&quot; AMOLED Bluetooth Calling Smartwatch with 368*448 Pixel Resolution 100+ Sports Mode, TWS Connection, Voice Assistance, SPO2 &amp; Heart Rate Monitoring"/>
    <s v="N/A"/>
    <n v="3999"/>
    <s v="&gt;₹500"/>
    <n v="17999"/>
    <n v="0.78"/>
    <n v="17976.782099005501"/>
    <s v="50% or More"/>
    <s v="Yes"/>
    <n v="308880839"/>
    <n v="4.3"/>
    <n v="4"/>
    <n v="17161"/>
    <x v="0"/>
    <n v="68644"/>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Fire-Boltt Visionary 1.78&quot; AMOLED Bluetooth Calling Smartwatch with 368*448 Pixel Resolution 100+ Sports Mode, TWS Connection, Voice Assistance, SPO2 &amp; Heart Rate Monitoring"/>
    <x v="17"/>
    <s v="Electronics"/>
    <s v="WearableTechnology"/>
    <s v="SmartWatches"/>
    <s v="Electronics|WearableTechnology|SmartWatches-Fire-Boltt Visionary 1.78&quot; AMOLED Bluetooth Calling Smartwatch with 368*448 Pixel Resolution 100+ Sports Mode, TWS Connection, Voice Assistance, SPO2 &amp; Heart Rate Monitoring"/>
    <s v="N/A"/>
    <n v="3999"/>
    <s v="&gt;₹500"/>
    <n v="16999"/>
    <n v="0.76"/>
    <n v="16975.475086769809"/>
    <s v="50% or More"/>
    <s v="Yes"/>
    <n v="291685841"/>
    <n v="4.3"/>
    <n v="4"/>
    <n v="17159"/>
    <x v="0"/>
    <n v="68636"/>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KINGONE Upgraded Stylus Pen, iPad Pencil, Ultra High Precision &amp; Sensitivity, Palm Rejection, Prevents False ON/Off Touch, Power Display, Tilt Sensitivity, Magnetic Adsorption for iPad 2018 and Later"/>
    <x v="74"/>
    <s v="Electronics"/>
    <s v="Mobiles&amp;Accessories"/>
    <s v="MobileAccessories"/>
    <s v="Electronics|Mobiles&amp;Accessories|MobileAccessories|StylusPens-KINGONE Upgraded Stylus Pen, iPad Pencil, Ultra High Precision &amp; Sensitivity, Palm Rejection, Prevents False ON/Off Touch, Power Display, Tilt Sensitivity, Magnetic Adsorption for iPad 2018 and Later"/>
    <s v="StylusPens"/>
    <n v="2099"/>
    <s v="&gt;₹500"/>
    <n v="5999"/>
    <n v="0.65"/>
    <n v="5964.01083513919"/>
    <s v="50% or More"/>
    <s v="Yes"/>
    <n v="102756871"/>
    <n v="4.3"/>
    <n v="4"/>
    <n v="17129"/>
    <x v="0"/>
    <n v="68516"/>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CF3B7N1"/>
    <s v="Portronics Konnect L 1.2M Fast Charging 3A 8 Pin USB Cable with Charge &amp; Sync Function for iPhone, iPad (Grey)"/>
    <x v="8"/>
    <s v="Computers&amp;Accessories"/>
    <s v="Accessories&amp;Peripherals"/>
    <s v="Cables&amp;Accessories"/>
    <s v="Computers&amp;Accessories|Accessories&amp;Peripherals|Cables&amp;Accessories|Cables|USBCables-Portronics Konnect L 1.2M Fast Charging 3A 8 Pin USB Cable with Charge &amp; Sync Function for iPhone, iPad (Grey)"/>
    <s v="Cables"/>
    <n v="154"/>
    <s v="&lt;₹200"/>
    <n v="399"/>
    <n v="0.61"/>
    <n v="360.40350877192981"/>
    <s v="50% or More"/>
    <s v="Yes"/>
    <n v="6745095"/>
    <n v="4.2"/>
    <n v="4"/>
    <n v="16905"/>
    <x v="0"/>
    <n v="6762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s v="Portronics MODESK POR-122 Universal Mobile Tabletop Holder (Black)"/>
    <x v="32"/>
    <s v="Electronics"/>
    <s v="Mobiles&amp;Accessories"/>
    <s v="MobileAccessories"/>
    <s v="Electronics|Mobiles&amp;Accessories|MobileAccessories|Stands-Portronics MODESK POR-122 Universal Mobile Tabletop Holder (Black)"/>
    <s v="Stands"/>
    <n v="134"/>
    <s v="&lt;₹200"/>
    <n v="699"/>
    <n v="0.81"/>
    <n v="679.82975679542199"/>
    <s v="50% or More"/>
    <s v="Yes"/>
    <n v="11662815"/>
    <n v="4.0999999999999996"/>
    <n v="4"/>
    <n v="16685"/>
    <x v="0"/>
    <n v="6674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s v="ESR Screen Protector Compatible with iPad Pro 11 Inch (2022/2021/2020/2018) and iPad Air 5/4 (2022/2020, 10.9 Inch), Tempered-Glass Film with Alignment Frame, Scratch Resistant, HD Clarity, 2 Pack"/>
    <x v="75"/>
    <s v="Computers&amp;Accessories"/>
    <s v="Accessories&amp;Peripherals"/>
    <s v="TabletAccessories"/>
    <s v="Computers&amp;Accessories|Accessories&amp;Peripherals|TabletAccessories|ScreenProtectors-ESR Screen Protector Compatible with iPad Pro 11 Inch (2022/2021/2020/2018) and iPad Air 5/4 (2022/2020, 10.9 Inch), Tempered-Glass Film with Alignment Frame, Scratch Resistant, HD Clarity, 2 Pack"/>
    <s v="ScreenProtectors"/>
    <n v="1234"/>
    <s v="&gt;₹500"/>
    <n v="1599"/>
    <n v="0.23"/>
    <n v="1521.8267667292057"/>
    <s v="&lt;50%"/>
    <s v="No"/>
    <n v="26671320"/>
    <n v="4.5"/>
    <n v="5"/>
    <n v="16680"/>
    <x v="0"/>
    <n v="8340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s v="Tukzer Capacitive Stylus Pen for Touch Screens Devices, Fine Point, Lightweight Metal Body with Magnetism Cover Cap for Smartphones/Tablets/iPad/iPad Pro/iPhone (Grey)"/>
    <x v="74"/>
    <s v="Electronics"/>
    <s v="Mobiles&amp;Accessories"/>
    <s v="MobileAccessories"/>
    <s v="Electronics|Mobiles&amp;Accessories|MobileAccessories|StylusPens-Tukzer Capacitive Stylus Pen for Touch Screens Devices, Fine Point, Lightweight Metal Body with Magnetism Cover Cap for Smartphones/Tablets/iPad/iPad Pro/iPhone (Grey)"/>
    <s v="StylusPens"/>
    <n v="349"/>
    <s v="₹200 - ₹500"/>
    <n v="999"/>
    <n v="0.65"/>
    <n v="964.06506506506503"/>
    <s v="50% or More"/>
    <s v="Yes"/>
    <n v="16540443"/>
    <n v="3.8"/>
    <n v="4"/>
    <n v="16557"/>
    <x v="0"/>
    <n v="6622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Tukzer Capacitive Stylus Pen for Touch Screens Devices, Fine Point, Lightweight Metal Body with Magnetism Cover Cap for Smartphones/Tablets/iPad/iPad Pro/iPhone (White)"/>
    <x v="74"/>
    <s v="Electronics"/>
    <s v="Mobiles&amp;Accessories"/>
    <s v="MobileAccessories"/>
    <s v="Electronics|Mobiles&amp;Accessories|MobileAccessories|StylusPens-Tukzer Capacitive Stylus Pen for Touch Screens Devices, Fine Point, Lightweight Metal Body with Magnetism Cover Cap for Smartphones/Tablets/iPad/iPad Pro/iPhone (White)"/>
    <s v="StylusPens"/>
    <n v="349"/>
    <s v="₹200 - ₹500"/>
    <n v="999"/>
    <n v="0.65"/>
    <n v="964.06506506506503"/>
    <s v="50% or More"/>
    <s v="Yes"/>
    <n v="16540443"/>
    <n v="3.8"/>
    <n v="4"/>
    <n v="16557"/>
    <x v="0"/>
    <n v="6622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9F6S8BT6"/>
    <s v="Samsung 80 cm (32 Inches) Wondertainment Series HD Ready LED Smart TV UA32T4340BKXXL (Glossy Black)"/>
    <x v="29"/>
    <s v="Electronics"/>
    <s v="HomeTheater,TV&amp;Video"/>
    <s v="Televisions"/>
    <s v="Electronics|HomeTheater,TV&amp;Video|Televisions|SmartTelevisions-Samsung 80 cm (32 Inches) Wondertainment Series HD Ready LED Smart TV UA32T4340BKXXL (Glossy Black)"/>
    <s v="SmartTelevisions"/>
    <n v="13490"/>
    <s v="&gt;₹500"/>
    <n v="22900"/>
    <n v="0.41"/>
    <n v="22841.091703056769"/>
    <s v="&lt;50%"/>
    <s v="No"/>
    <n v="373247100"/>
    <n v="4.3"/>
    <n v="4"/>
    <n v="16299"/>
    <x v="0"/>
    <n v="65196"/>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s v="Samsung 80 cm (32 inches) Wondertainment Series HD Ready LED Smart TV UA32TE40AAKBXL (Titan Gray)"/>
    <x v="29"/>
    <s v="Electronics"/>
    <s v="HomeTheater,TV&amp;Video"/>
    <s v="Televisions"/>
    <s v="Electronics|HomeTheater,TV&amp;Video|Televisions|SmartTelevisions-Samsung 80 cm (32 inches) Wondertainment Series HD Ready LED Smart TV UA32TE40AAKBXL (Titan Gray)"/>
    <s v="SmartTelevisions"/>
    <n v="15490"/>
    <s v="&gt;₹500"/>
    <n v="20900"/>
    <n v="0.26"/>
    <n v="20825.885167464116"/>
    <s v="&lt;50%"/>
    <s v="No"/>
    <n v="340649100"/>
    <n v="4.3"/>
    <n v="4"/>
    <n v="16299"/>
    <x v="0"/>
    <n v="65196"/>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s v="TP-Link TL-WA855RE 300 Mbps Wi-Fi Range Extender (White)"/>
    <x v="9"/>
    <s v="Computers&amp;Accessories"/>
    <s v="NetworkingDevices"/>
    <s v="Repeaters&amp;Extenders"/>
    <s v="Computers&amp;Accessories|NetworkingDevices|Repeaters&amp;Extenders-TP-Link TL-WA855RE 300 Mbps Wi-Fi Range Extender (White)"/>
    <s v="N/A"/>
    <n v="1599"/>
    <s v="&gt;₹500"/>
    <n v="3599"/>
    <n v="0.56000000000000005"/>
    <n v="3554.5709919422061"/>
    <s v="50% or More"/>
    <s v="Yes"/>
    <n v="58239018"/>
    <n v="4.2"/>
    <n v="4"/>
    <n v="16182"/>
    <x v="0"/>
    <n v="6472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s v="USHA Armor AR1100WB 1100 W Dry Iron with Black Weilburger Soleplate (Purple)"/>
    <x v="27"/>
    <s v="Home&amp;Kitchen"/>
    <s v="Kitchen&amp;HomeAppliances"/>
    <s v="Vacuum,Cleaning&amp;Ironing"/>
    <s v="Home&amp;Kitchen|Kitchen&amp;HomeAppliances|Vacuum,Cleaning&amp;Ironing|Irons,Steamers&amp;Accessories|Irons|DryIrons-USHA Armor AR1100WB 1100 W Dry Iron with Black Weilburger Soleplate (Purple)"/>
    <s v="Irons,Steamers&amp;Accessories"/>
    <n v="599"/>
    <s v="&gt;₹500"/>
    <n v="990"/>
    <n v="0.39"/>
    <n v="929.49494949494954"/>
    <s v="&lt;50%"/>
    <s v="No"/>
    <n v="16004340"/>
    <n v="3.9"/>
    <n v="4"/>
    <n v="16166"/>
    <x v="0"/>
    <n v="64664"/>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s v="Logitech K380 Wireless Multi-Device Keyboard for Windows, Apple iOS, Apple TV Android or Chrome, Bluetooth, Compact Space-Saving Design, PC/Mac/Laptop/Smartphone/Tablet (Dark Grey)"/>
    <x v="40"/>
    <s v="Computers&amp;Accessories"/>
    <s v="Accessories&amp;Peripherals"/>
    <s v="Keyboards,Mice&amp;InputDevices"/>
    <s v="Computers&amp;Accessories|Accessories&amp;Peripherals|Keyboards,Mice&amp;InputDevices|Keyboards-Logitech K380 Wireless Multi-Device Keyboard for Windows, Apple iOS, Apple TV Android or Chrome, Bluetooth, Compact Space-Saving Design, PC/Mac/Laptop/Smartphone/Tablet (Dark Grey)"/>
    <s v="Keyboards"/>
    <n v="2640"/>
    <s v="&gt;₹500"/>
    <n v="3195"/>
    <n v="0.17"/>
    <n v="3112.3708920187792"/>
    <s v="&lt;50%"/>
    <s v="No"/>
    <n v="51586470"/>
    <n v="4.5"/>
    <n v="5"/>
    <n v="16146"/>
    <x v="0"/>
    <n v="8073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s v="Sure From Aquaguard Delight NXT RO+UV+UF+Taste Adjuster(MTDS),6L water purifier,8 stages purification,Suitable for borewell,tanker,municipal water(Black) from Eureka Forbes"/>
    <x v="71"/>
    <s v="Home&amp;Kitchen"/>
    <s v="Kitchen&amp;HomeAppliances"/>
    <s v="WaterPurifiers&amp;Accessories"/>
    <s v="Home&amp;Kitchen|Kitchen&amp;HomeAppliances|WaterPurifiers&amp;Accessories|WaterFilters&amp;Purifiers-Sure From Aquaguard Delight NXT RO+UV+UF+Taste Adjuster(MTDS),6L water purifier,8 stages purification,Suitable for borewell,tanker,municipal water(Black) from Eureka Forbes"/>
    <s v="WaterFilters&amp;Purifiers"/>
    <n v="9199"/>
    <s v="&gt;₹500"/>
    <n v="18000"/>
    <n v="0.49"/>
    <n v="17948.894444444446"/>
    <s v="&lt;50%"/>
    <s v="No"/>
    <n v="288360000"/>
    <n v="4"/>
    <n v="4"/>
    <n v="16020"/>
    <x v="0"/>
    <n v="6408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s v="MI 10000mAh Lithium Ion, Lithium Polymer Power Bank Pocket Pro with 22.5 Watt Fast Charging, Dual Input Ports(Micro-USB and Type C), Triple Output Ports, (Black)"/>
    <x v="7"/>
    <s v="Electronics"/>
    <s v="Mobiles&amp;Accessories"/>
    <s v="MobileAccessories"/>
    <s v="Electronics|Mobiles&amp;Accessories|MobileAccessories|Chargers|PowerBanks-MI 10000mAh Lithium Ion, Lithium Polymer Power Bank Pocket Pro with 22.5 Watt Fast Charging, Dual Input Ports(Micro-USB and Type C), Triple Output Ports, (Black)"/>
    <s v="Chargers"/>
    <n v="1499"/>
    <s v="&gt;₹500"/>
    <n v="2499"/>
    <n v="0.4"/>
    <n v="2439.0160064025608"/>
    <s v="&lt;50%"/>
    <s v="No"/>
    <n v="39909030"/>
    <n v="4.3"/>
    <n v="4"/>
    <n v="15970"/>
    <x v="0"/>
    <n v="6388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s v="Faber-Castell Connector Pen Set - Pack of 25 (Assorted)"/>
    <x v="76"/>
    <s v="Toys&amp;Games"/>
    <s v="Arts&amp;Crafts"/>
    <s v="Drawing&amp;PaintingSupplies"/>
    <s v="Toys&amp;Games|Arts&amp;Crafts|Drawing&amp;PaintingSupplies|ColouringPens&amp;Markers-Faber-Castell Connector Pen Set - Pack of 25 (Assorted)"/>
    <s v="ColouringPens&amp;Markers"/>
    <n v="150"/>
    <s v="&lt;₹200"/>
    <n v="150"/>
    <n v="0"/>
    <n v="50"/>
    <s v="&lt;50%"/>
    <s v="No"/>
    <n v="2380050"/>
    <n v="4.3"/>
    <n v="4"/>
    <n v="15867"/>
    <x v="0"/>
    <n v="63468"/>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s v="Redgear A-15 Wired Gaming Mouse with Upto 6400 DPI, RGB &amp; Driver Customization for PC(Black)"/>
    <x v="73"/>
    <s v="Computers&amp;Accessories"/>
    <s v="Accessories&amp;Peripherals"/>
    <s v="PCGamingPeripherals"/>
    <s v="Computers&amp;Accessories|Accessories&amp;Peripherals|PCGamingPeripherals|GamingMice-Redgear A-15 Wired Gaming Mouse with Upto 6400 DPI, RGB &amp; Driver Customization for PC(Black)"/>
    <s v="GamingMice"/>
    <n v="599"/>
    <s v="&gt;₹500"/>
    <n v="799"/>
    <n v="0.25"/>
    <n v="724.03128911138924"/>
    <s v="&lt;50%"/>
    <s v="No"/>
    <n v="12616210"/>
    <n v="4.3"/>
    <n v="4"/>
    <n v="15790"/>
    <x v="0"/>
    <n v="6316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s v="APC Back-UPS BX600C-IN 600VA / 360W, 230V, UPS System, an Ideal Power Backup &amp; Protection for Home Office, Desktop PC &amp; Home Electronics"/>
    <x v="77"/>
    <s v="Computers&amp;Accessories"/>
    <s v="Accessories&amp;Peripherals"/>
    <s v="UninterruptedPowerSupplies"/>
    <s v="Computers&amp;Accessories|Accessories&amp;Peripherals|UninterruptedPowerSupplies-APC Back-UPS BX600C-IN 600VA / 360W, 230V, UPS System, an Ideal Power Backup &amp; Protection for Home Office, Desktop PC &amp; Home Electronics"/>
    <s v="N/A"/>
    <n v="3299"/>
    <s v="&gt;₹500"/>
    <n v="4100"/>
    <n v="0.2"/>
    <n v="4019.5365853658536"/>
    <s v="&lt;50%"/>
    <s v="No"/>
    <n v="64710300"/>
    <n v="3.9"/>
    <n v="4"/>
    <n v="15783"/>
    <x v="0"/>
    <n v="63132"/>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s v="Simxen Egg Boiler Electric Automatic Off 7 Egg Poacher for Steaming, Cooking Also Boiling and Frying 400 W (Blue, Pink)"/>
    <x v="78"/>
    <s v="Home&amp;Kitchen"/>
    <s v="Kitchen&amp;HomeAppliances"/>
    <s v="SmallKitchenAppliances"/>
    <s v="Home&amp;Kitchen|Kitchen&amp;HomeAppliances|SmallKitchenAppliances|EggBoilers-Simxen Egg Boiler Electric Automatic Off 7 Egg Poacher for Steaming, Cooking Also Boiling and Frying 400 W (Blue, Pink)"/>
    <s v="EggBoilers"/>
    <n v="349"/>
    <s v="₹200 - ₹500"/>
    <n v="999"/>
    <n v="0.65"/>
    <n v="964.06506506506503"/>
    <s v="50% or More"/>
    <s v="Yes"/>
    <n v="15630354"/>
    <n v="4"/>
    <n v="4"/>
    <n v="15646"/>
    <x v="0"/>
    <n v="6258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s v="Prestige PKGSS 1.7L 1500W Electric Kettle (Stainless Steel)"/>
    <x v="11"/>
    <s v="Home&amp;Kitchen"/>
    <s v="Kitchen&amp;HomeAppliances"/>
    <s v="SmallKitchenAppliances"/>
    <s v="Home&amp;Kitchen|Kitchen&amp;HomeAppliances|SmallKitchenAppliances|Kettles&amp;HotWaterDispensers|ElectricKettles-Prestige PKGSS 1.7L 1500W Electric Kettle (Stainless Steel)"/>
    <s v="Kettles&amp;HotWaterDispensers"/>
    <n v="1043"/>
    <s v="&gt;₹500"/>
    <n v="1345"/>
    <n v="0.22"/>
    <n v="1267.4535315985131"/>
    <s v="&lt;50%"/>
    <s v="No"/>
    <n v="20971240"/>
    <n v="3.8"/>
    <n v="4"/>
    <n v="15592"/>
    <x v="0"/>
    <n v="62368"/>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s v="Philips GC181 Heavy Weight 1000-Watt Dry Iron, Pack of 1"/>
    <x v="27"/>
    <s v="Home&amp;Kitchen"/>
    <s v="Kitchen&amp;HomeAppliances"/>
    <s v="Vacuum,Cleaning&amp;Ironing"/>
    <s v="Home&amp;Kitchen|Kitchen&amp;HomeAppliances|Vacuum,Cleaning&amp;Ironing|Irons,Steamers&amp;Accessories|Irons|DryIrons-Philips GC181 Heavy Weight 1000-Watt Dry Iron, Pack of 1"/>
    <s v="Irons,Steamers&amp;Accessories"/>
    <n v="1321"/>
    <s v="&gt;₹500"/>
    <n v="1545"/>
    <n v="0.14000000000000001"/>
    <n v="1459.4983818770227"/>
    <s v="&lt;50%"/>
    <s v="No"/>
    <n v="23874885"/>
    <n v="4.3"/>
    <n v="4"/>
    <n v="15453"/>
    <x v="0"/>
    <n v="61812"/>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s v="Crompton Hill Briz Deco 1200mm (48 inch) High Speed Designer Ceiling Fan (Smoked Brown)"/>
    <x v="47"/>
    <s v="Home&amp;Kitchen"/>
    <s v="Heating,Cooling&amp;AirQuality"/>
    <s v="Fans"/>
    <s v="Home&amp;Kitchen|Heating,Cooling&amp;AirQuality|Fans|CeilingFans-Crompton Hill Briz Deco 1200mm (48 inch) High Speed Designer Ceiling Fan (Smoked Brown)"/>
    <s v="CeilingFans"/>
    <n v="1804"/>
    <s v="&gt;₹500"/>
    <n v="2380"/>
    <n v="0.24"/>
    <n v="2304.201680672269"/>
    <s v="&lt;50%"/>
    <s v="No"/>
    <n v="36609160"/>
    <n v="4"/>
    <n v="4"/>
    <n v="15382"/>
    <x v="0"/>
    <n v="6152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s v="Zebronics Zeb-Companion 107 USB Wireless Keyboard and Mouse Set with Nano Receiver (Black)"/>
    <x v="41"/>
    <s v="Computers&amp;Accessories"/>
    <s v="Accessories&amp;Peripherals"/>
    <s v="Keyboards,Mice&amp;InputDevices"/>
    <s v="Computers&amp;Accessories|Accessories&amp;Peripherals|Keyboards,Mice&amp;InputDevices|Keyboard&amp;MouseSets-Zebronics Zeb-Companion 107 USB Wireless Keyboard and Mouse Set with Nano Receiver (Black)"/>
    <s v="Keyboard&amp;MouseSets"/>
    <n v="699"/>
    <s v="&gt;₹500"/>
    <n v="999"/>
    <n v="0.3"/>
    <n v="929.03003003003005"/>
    <s v="&lt;50%"/>
    <s v="No"/>
    <n v="15279705"/>
    <n v="3.5"/>
    <n v="4"/>
    <n v="15295"/>
    <x v="0"/>
    <n v="61180"/>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s v="HealthSense Chef-Mate KS 33 Digital Kitchen Weighing Scale &amp; Food Weight Machine for Health, Fitness, Home Baking &amp; Cooking with Free Bowl, 1 Year Warranty &amp; Batteries Included"/>
    <x v="30"/>
    <s v="Home&amp;Kitchen"/>
    <s v="Kitchen&amp;HomeAppliances"/>
    <s v="SmallKitchenAppliances"/>
    <s v="Home&amp;Kitchen|Kitchen&amp;HomeAppliances|SmallKitchenAppliances|DigitalKitchenScales-HealthSense Chef-Mate KS 33 Digital Kitchen Weighing Scale &amp; Food Weight Machine for Health, Fitness, Home Baking &amp; Cooking with Free Bowl, 1 Year Warranty &amp; Batteries Included"/>
    <s v="DigitalKitchenScales"/>
    <n v="1099"/>
    <s v="&gt;₹500"/>
    <n v="1899"/>
    <n v="0.42"/>
    <n v="1841.1274354923644"/>
    <s v="&lt;50%"/>
    <s v="No"/>
    <n v="29009124"/>
    <n v="4.3"/>
    <n v="4"/>
    <n v="15276"/>
    <x v="0"/>
    <n v="6110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s v="Inalsa Hand Blender| Hand Mixer|Beater - Easy Mix, Powerful 250 Watt Motor | Variable 7 Speed Control | 1 Year Warranty | (White/Red)"/>
    <x v="79"/>
    <s v="Home&amp;Kitchen"/>
    <s v="Kitchen&amp;HomeAppliances"/>
    <s v="SmallKitchenAppliances"/>
    <s v="Home&amp;Kitchen|Kitchen&amp;HomeAppliances|SmallKitchenAppliances|HandMixers-Inalsa Hand Blender| Hand Mixer|Beater - Easy Mix, Powerful 250 Watt Motor | Variable 7 Speed Control | 1 Year Warranty | (White/Red)"/>
    <s v="HandMixers"/>
    <n v="979"/>
    <s v="&gt;₹500"/>
    <n v="1395"/>
    <n v="0.3"/>
    <n v="1324.820788530466"/>
    <s v="&lt;50%"/>
    <s v="No"/>
    <n v="21276540"/>
    <n v="4.2"/>
    <n v="4"/>
    <n v="15252"/>
    <x v="0"/>
    <n v="61008"/>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s v="GIZGA essentials Universal Silicone Keyboard Protector Skin for 15.6-inches Laptop (5 x 6 x 3 inches)"/>
    <x v="80"/>
    <s v="Computers&amp;Accessories"/>
    <s v="Accessories&amp;Peripherals"/>
    <s v="Keyboards,Mice&amp;InputDevices"/>
    <s v="Computers&amp;Accessories|Accessories&amp;Peripherals|Keyboards,Mice&amp;InputDevices|Keyboard&amp;MiceAccessories|DustCovers-GIZGA essentials Universal Silicone Keyboard Protector Skin for 15.6-inches Laptop (5 x 6 x 3 inches)"/>
    <s v="Keyboard&amp;MiceAccessories"/>
    <n v="39"/>
    <s v="&lt;₹200"/>
    <n v="299"/>
    <n v="0.87"/>
    <n v="285.95652173913044"/>
    <s v="50% or More"/>
    <s v="Yes"/>
    <n v="4554667"/>
    <n v="3.5"/>
    <n v="4"/>
    <n v="15233"/>
    <x v="0"/>
    <n v="60932"/>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s v="boAt Micro USB 55 Tangle-free, Sturdy Micro USB Cable with 3A Fast Charging &amp; 480mbps Data Transmission (Black)"/>
    <x v="8"/>
    <s v="Computers&amp;Accessories"/>
    <s v="Accessories&amp;Peripherals"/>
    <s v="Cables&amp;Accessories"/>
    <s v="Computers&amp;Accessories|Accessories&amp;Peripherals|Cables&amp;Accessories|Cables|USBCables-boAt Micro USB 55 Tangle-free, Sturdy Micro USB Cable with 3A Fast Charging &amp; 480mbps Data Transmission (Black)"/>
    <s v="Cables"/>
    <n v="176.63"/>
    <s v="&lt;₹200"/>
    <n v="499"/>
    <n v="0.65"/>
    <n v="463.60320641282567"/>
    <s v="50% or More"/>
    <s v="Yes"/>
    <n v="7578812"/>
    <n v="4.0999999999999996"/>
    <n v="4"/>
    <n v="15188"/>
    <x v="0"/>
    <n v="6075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s v="Digitek DTR 550 LW (67 Inch) Tripod For DSLR, Camera |Operating Height: 5.57 Feet | Maximum Load Capacity up to 4.5kg | Portable Lightweight Aluminum Tripod with 360 Degree Ball Head | Carry Bag Included (Black) (DTR 550LW)"/>
    <x v="81"/>
    <s v="Electronics"/>
    <s v="Cameras&amp;Photography"/>
    <s v="Accessories"/>
    <s v="Electronics|Cameras&amp;Photography|Accessories|Tripods&amp;Monopods|CompleteTripodUnits-Digitek DTR 550 LW (67 Inch) Tripod For DSLR, Camera |Operating Height: 5.57 Feet | Maximum Load Capacity up to 4.5kg | Portable Lightweight Aluminum Tripod with 360 Degree Ball Head | Carry Bag Included (Black) (DTR 550LW)"/>
    <s v="Tripods&amp;Monopods"/>
    <n v="1549"/>
    <s v="&gt;₹500"/>
    <n v="2495"/>
    <n v="0.38"/>
    <n v="2432.9158316633266"/>
    <s v="&lt;50%"/>
    <s v="No"/>
    <n v="37766815"/>
    <n v="4.4000000000000004"/>
    <n v="4"/>
    <n v="15137"/>
    <x v="0"/>
    <n v="60548"/>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s v="Prestige PIC 16.0+ 1900W Induction Cooktop with Soft Touch Push Buttons (Black)"/>
    <x v="25"/>
    <s v="Home&amp;Kitchen"/>
    <s v="Kitchen&amp;HomeAppliances"/>
    <s v="SmallKitchenAppliances"/>
    <s v="Home&amp;Kitchen|Kitchen&amp;HomeAppliances|SmallKitchenAppliances|InductionCooktop-Prestige PIC 16.0+ 1900W Induction Cooktop with Soft Touch Push Buttons (Black)"/>
    <s v="InductionCooktop"/>
    <n v="2698"/>
    <s v="&gt;₹500"/>
    <n v="3945"/>
    <n v="0.32"/>
    <n v="3876.6096324461341"/>
    <s v="&lt;50%"/>
    <s v="No"/>
    <n v="59309130"/>
    <n v="4"/>
    <n v="4"/>
    <n v="15034"/>
    <x v="0"/>
    <n v="60136"/>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s v="Gizga Essentials Earphone Carrying Case, Multi-Purpose Pocket Storage Travel Organizer for Earphones, Headset, Pen Drives, SD Cards, Shock-Proof Ballistic Nylon, Soft Fabric, Mesh Pocket, Green"/>
    <x v="82"/>
    <s v="Electronics"/>
    <s v="Headphones,Earbuds&amp;Accessories"/>
    <s v="Cases"/>
    <s v="Electronics|Headphones,Earbuds&amp;Accessories|Cases-Gizga Essentials Earphone Carrying Case, Multi-Purpose Pocket Storage Travel Organizer for Earphones, Headset, Pen Drives, SD Cards, Shock-Proof Ballistic Nylon, Soft Fabric, Mesh Pocket, Green"/>
    <s v="N/A"/>
    <n v="119"/>
    <s v="&lt;₹200"/>
    <n v="499"/>
    <n v="0.76"/>
    <n v="475.15230460921845"/>
    <s v="50% or More"/>
    <s v="Yes"/>
    <n v="7500968"/>
    <n v="4.3"/>
    <n v="4"/>
    <n v="15032"/>
    <x v="0"/>
    <n v="60128"/>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s v="JBL Commercial CSLM20B Auxiliary Omnidirectional Lavalier Microphone with Battery for Content Creation, Voiceover/Dubbing, Recording (Black,Small)"/>
    <x v="83"/>
    <s v="Computers&amp;Accessories"/>
    <s v="Accessories&amp;Peripherals"/>
    <s v="Audio&amp;VideoAccessories"/>
    <s v="Computers&amp;Accessories|Accessories&amp;Peripherals|Audio&amp;VideoAccessories|PCMicrophones-JBL Commercial CSLM20B Auxiliary Omnidirectional Lavalier Microphone with Battery for Content Creation, Voiceover/Dubbing, Recording (Black,Small)"/>
    <s v="PCMicrophones"/>
    <n v="949"/>
    <s v="&gt;₹500"/>
    <n v="2000"/>
    <n v="0.53"/>
    <n v="1952.55"/>
    <s v="50% or More"/>
    <s v="Yes"/>
    <n v="29938000"/>
    <n v="3.9"/>
    <n v="4"/>
    <n v="14969"/>
    <x v="0"/>
    <n v="59876"/>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s v="Boult Audio ZCharge Bluetooth Wireless in Ear Earphones with Mic, 40H Playtime and Super Fast Charging, Environmental Noise Cancellation for Pro+ Calling and IPX5 Water Resistant (Black)"/>
    <x v="1"/>
    <s v="Electronics"/>
    <s v="Headphones,Earbuds&amp;Accessories"/>
    <s v="Headphones"/>
    <s v="Electronics|Headphones,Earbuds&amp;Accessories|Headphones|In-Ear-Boult Audio ZCharge Bluetooth Wireless in Ear Earphones with Mic, 40H Playtime and Super Fast Charging, Environmental Noise Cancellation for Pro+ Calling and IPX5 Water Resistant (Black)"/>
    <s v="In-Ear"/>
    <n v="1199"/>
    <s v="&gt;₹500"/>
    <n v="4999"/>
    <n v="0.76"/>
    <n v="4975.015203040608"/>
    <s v="50% or More"/>
    <s v="Yes"/>
    <n v="74790039"/>
    <n v="3.8"/>
    <n v="4"/>
    <n v="14961"/>
    <x v="0"/>
    <n v="59844"/>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s v="Crompton InstaBliss 3-L Instant Water Heater (Geyser) with Advanced 4 Level Safety"/>
    <x v="26"/>
    <s v="Home&amp;Kitchen"/>
    <s v="Heating,Cooling&amp;AirQuality"/>
    <s v="WaterHeaters&amp;Geysers"/>
    <s v="Home&amp;Kitchen|Heating,Cooling&amp;AirQuality|WaterHeaters&amp;Geysers|InstantWaterHeaters-Crompton InstaBliss 3-L Instant Water Heater (Geyser) with Advanced 4 Level Safety"/>
    <s v="InstantWaterHeaters"/>
    <n v="2599"/>
    <s v="&gt;₹500"/>
    <n v="4400"/>
    <n v="0.41"/>
    <n v="4340.931818181818"/>
    <s v="&lt;50%"/>
    <s v="No"/>
    <n v="65766800"/>
    <n v="4.0999999999999996"/>
    <n v="4"/>
    <n v="14947"/>
    <x v="0"/>
    <n v="5978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s v="AmazonBasics USB Type-C to Micro-B 2.0 Cable - 6 Inches (15.2 Centimeters) - White"/>
    <x v="8"/>
    <s v="Computers&amp;Accessories"/>
    <s v="Accessories&amp;Peripherals"/>
    <s v="Cables&amp;Accessories"/>
    <s v="Computers&amp;Accessories|Accessories&amp;Peripherals|Cables&amp;Accessories|Cables|USBCables-AmazonBasics USB Type-C to Micro-B 2.0 Cable - 6 Inches (15.2 Centimeters) - White"/>
    <s v="Cables"/>
    <n v="349"/>
    <s v="₹200 - ₹500"/>
    <n v="899"/>
    <n v="0.61"/>
    <n v="860.17908787541717"/>
    <s v="50% or More"/>
    <s v="Yes"/>
    <n v="13391504"/>
    <n v="4.0999999999999996"/>
    <n v="4"/>
    <n v="14896"/>
    <x v="0"/>
    <n v="59584"/>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s v="3M Scotch Double Sided Heavy Duty Tape(1m holds 4.5Kgs) for indoor hanging applications (Photo frames, Mirrors, Key Holders, Car Interiors, Extension Boards, Wall decoration, etc)(L: 3m, W: 24mm)"/>
    <x v="84"/>
    <s v="Home&amp;Kitchen"/>
    <s v="CraftMaterials"/>
    <s v="Scrapbooking"/>
    <s v="Home&amp;Kitchen|CraftMaterials|Scrapbooking|Tape-3M Scotch Double Sided Heavy Duty Tape(1m holds 4.5Kgs) for indoor hanging applications (Photo frames, Mirrors, Key Holders, Car Interiors, Extension Boards, Wall decoration, etc)(L: 3m, W: 24mm)"/>
    <s v="Tape"/>
    <n v="130"/>
    <s v="&lt;₹200"/>
    <n v="165"/>
    <n v="0.21"/>
    <n v="86.212121212121218"/>
    <s v="&lt;50%"/>
    <s v="No"/>
    <n v="2438370"/>
    <n v="3.9"/>
    <n v="4"/>
    <n v="14778"/>
    <x v="0"/>
    <n v="5911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s v="Pigeon Kessel Multipurpose Kettle (12173) 1.2 litres with Stainless Steel Body, used for boiling Water and milk, Tea, Coffee, Oats, Noodles, Soup etc. 600 Watt (Black &amp; Silver)"/>
    <x v="11"/>
    <s v="Home&amp;Kitchen"/>
    <s v="Kitchen&amp;HomeAppliances"/>
    <s v="SmallKitchenAppliances"/>
    <s v="Home&amp;Kitchen|Kitchen&amp;HomeAppliances|SmallKitchenAppliances|Kettles&amp;HotWaterDispensers|ElectricKettles-Pigeon Kessel Multipurpose Kettle (12173) 1.2 litres with Stainless Steel Body, used for boiling Water and milk, Tea, Coffee, Oats, Noodles, Soup etc. 600 Watt (Black &amp; Silver)"/>
    <s v="Kettles&amp;HotWaterDispensers"/>
    <n v="1499"/>
    <s v="&gt;₹500"/>
    <n v="1775"/>
    <n v="0.16"/>
    <n v="1690.5492957746478"/>
    <s v="&lt;50%"/>
    <s v="No"/>
    <n v="26033925"/>
    <n v="3.9"/>
    <n v="4"/>
    <n v="14667"/>
    <x v="0"/>
    <n v="58668"/>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s v="WeCool Bluetooth Extendable Selfie Sticks with Wireless Remote and Tripod Stand, 3-in-1 Multifunctional Selfie Stick with Tripod Stand Compatible with iPhone/OnePlus/Samsung/Oppo/Vivo and All Phones"/>
    <x v="85"/>
    <s v="Electronics"/>
    <s v="Mobiles&amp;Accessories"/>
    <s v="MobileAccessories"/>
    <s v="Electronics|Mobiles&amp;Accessories|MobileAccessories|Photo&amp;VideoAccessories|Tripods-WeCool Bluetooth Extendable Selfie Sticks with Wireless Remote and Tripod Stand, 3-in-1 Multifunctional Selfie Stick with Tripod Stand Compatible with iPhone/OnePlus/Samsung/Oppo/Vivo and All Phones"/>
    <s v="Photo&amp;VideoAccessories"/>
    <n v="539"/>
    <s v="&gt;₹500"/>
    <n v="1599"/>
    <n v="0.66"/>
    <n v="1565.2914321450908"/>
    <s v="50% or More"/>
    <s v="Yes"/>
    <n v="23422152"/>
    <n v="3.8"/>
    <n v="4"/>
    <n v="14648"/>
    <x v="0"/>
    <n v="5859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s v="Noise Buds VS201 V2 in-Ear Truly Wireless Earbuds with Dual Equalizer | with Mic | Total 14-Hour Playtime | Full Touch Control | IPX5 Water Resistance and Bluetooth v5.1 (Olive Green)"/>
    <x v="1"/>
    <s v="Electronics"/>
    <s v="Headphones,Earbuds&amp;Accessories"/>
    <s v="Headphones"/>
    <s v="Electronics|Headphones,Earbuds&amp;Accessories|Headphones|In-Ear-Noise Buds VS201 V2 in-Ear Truly Wireless Earbuds with Dual Equalizer | with Mic | Total 14-Hour Playtime | Full Touch Control | IPX5 Water Resistance and Bluetooth v5.1 (Olive Green)"/>
    <s v="In-Ear"/>
    <n v="1299"/>
    <s v="&gt;₹500"/>
    <n v="2999"/>
    <n v="0.56999999999999995"/>
    <n v="2955.6855618539512"/>
    <s v="50% or More"/>
    <s v="Yes"/>
    <n v="43872371"/>
    <n v="3.8"/>
    <n v="4"/>
    <n v="14629"/>
    <x v="0"/>
    <n v="58516"/>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s v="Mobilife Bluetooth Extendable Selfie Stick with Tripod Stand and Wireless Remote,3-in-1 Multifunctional Selfie Stick Tripod for iPhone Samsung Mi Realme Oppo Vivo Google More,Black"/>
    <x v="86"/>
    <s v="Electronics"/>
    <s v="Mobiles&amp;Accessories"/>
    <s v="MobileAccessories"/>
    <s v="Electronics|Mobiles&amp;Accessories|MobileAccessories|Photo&amp;VideoAccessories|SelfieSticks-Mobilife Bluetooth Extendable Selfie Stick with Tripod Stand and Wireless Remote,3-in-1 Multifunctional Selfie Stick Tripod for iPhone Samsung Mi Realme Oppo Vivo Google More,Black"/>
    <s v="Photo&amp;VideoAccessories"/>
    <n v="599"/>
    <s v="&gt;₹500"/>
    <n v="1399"/>
    <n v="0.56999999999999995"/>
    <n v="1356.1837026447463"/>
    <s v="50% or More"/>
    <s v="Yes"/>
    <n v="20369440"/>
    <n v="4.0999999999999996"/>
    <n v="4"/>
    <n v="14560"/>
    <x v="0"/>
    <n v="5824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s v="USB Charger, Oraimo Elite Dual Port 5V/2.4A Wall Charger, USB Wall Charger Adapter for iPhone 11/Xs/XS Max/XR/X/8/7/6/Plus, iPad Pro/Air 2/Mini 3/Mini 4, Samsung S4/S5, and More"/>
    <x v="62"/>
    <s v="Electronics"/>
    <s v="Mobiles&amp;Accessories"/>
    <s v="MobileAccessories"/>
    <s v="Electronics|Mobiles&amp;Accessories|MobileAccessories|Chargers|WallChargers-USB Charger, Oraimo Elite Dual Port 5V/2.4A Wall Charger, USB Wall Charger Adapter for iPhone 11/Xs/XS Max/XR/X/8/7/6/Plus, iPad Pro/Air 2/Mini 3/Mini 4, Samsung S4/S5, and More"/>
    <s v="Chargers"/>
    <n v="249"/>
    <s v="₹200 - ₹500"/>
    <n v="649"/>
    <n v="0.62"/>
    <n v="610.63328197226497"/>
    <s v="50% or More"/>
    <s v="Yes"/>
    <n v="9348196"/>
    <n v="4"/>
    <n v="4"/>
    <n v="14404"/>
    <x v="0"/>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Oraimo 18W USB &amp; Type-C Dual Output Super Fast Charger Wall Adapter PE2.0&amp;Quick Charge 3.0 &amp; Power Delivery 3.0 Compatible for iPhone 13/13 Mini/13 Pro Max/12/12 Pro Max, iPad Mini/Pro, Pixel, Galaxy, Airpods Pro"/>
    <x v="62"/>
    <s v="Electronics"/>
    <s v="Mobiles&amp;Accessories"/>
    <s v="MobileAccessories"/>
    <s v="Electronics|Mobiles&amp;Accessories|MobileAccessories|Chargers|WallChargers-Oraimo 18W USB &amp; Type-C Dual Output Super Fast Charger Wall Adapter PE2.0&amp;Quick Charge 3.0 &amp; Power Delivery 3.0 Compatible for iPhone 13/13 Mini/13 Pro Max/12/12 Pro Max, iPad Mini/Pro, Pixel, Galaxy, Airpods Pro"/>
    <s v="Chargers"/>
    <n v="699"/>
    <s v="&gt;₹500"/>
    <n v="1199"/>
    <n v="0.42"/>
    <n v="1140.7014178482068"/>
    <s v="&lt;50%"/>
    <s v="No"/>
    <n v="17270396"/>
    <n v="4"/>
    <n v="4"/>
    <n v="14404"/>
    <x v="0"/>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GSQXLJ2"/>
    <s v="Crompton Arno Neo 15-L 5 Star Rated Storage Water Heater (Geyser) with Advanced 3 Level Safety (Grey)"/>
    <x v="87"/>
    <s v="Home&amp;Kitchen"/>
    <s v="Heating,Cooling&amp;AirQuality"/>
    <s v="WaterHeaters&amp;Geysers"/>
    <s v="Home&amp;Kitchen|Heating,Cooling&amp;AirQuality|WaterHeaters&amp;Geysers|StorageWaterHeaters-Crompton Arno Neo 15-L 5 Star Rated Storage Water Heater (Geyser) with Advanced 3 Level Safety (Grey)"/>
    <s v="StorageWaterHeaters"/>
    <n v="6199"/>
    <s v="&gt;₹500"/>
    <n v="10400"/>
    <n v="0.4"/>
    <n v="10340.39423076923"/>
    <s v="&lt;50%"/>
    <s v="No"/>
    <n v="149666400"/>
    <n v="4.0999999999999996"/>
    <n v="4"/>
    <n v="14391"/>
    <x v="0"/>
    <n v="57564"/>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s v="DIGITEK¬Æ (DRL-14C) Professional (31cm) Dual Temperature LED Ring Light with Tripod Stand &amp; Mini Tripod for YouTube, Photo-Shoot, Video Shoot, Live Stream, Makeup, Vlogging &amp; More"/>
    <x v="88"/>
    <s v="Electronics"/>
    <s v="Mobiles&amp;Accessories"/>
    <s v="MobileAccessories"/>
    <s v="Electronics|Mobiles&amp;Accessories|MobileAccessories|Photo&amp;VideoAccessories|Flashes&amp;SelfieLights|SelfieLights-DIGITEK¬Æ (DRL-14C) Professional (31cm) Dual Temperature LED Ring Light with Tripod Stand &amp; Mini Tripod for YouTube, Photo-Shoot, Video Shoot, Live Stream, Makeup, Vlogging &amp; More"/>
    <s v="Photo&amp;VideoAccessories"/>
    <n v="1699"/>
    <s v="&gt;₹500"/>
    <n v="3495"/>
    <n v="0.51"/>
    <n v="3446.3876967095853"/>
    <s v="50% or More"/>
    <s v="Yes"/>
    <n v="50226645"/>
    <n v="4.0999999999999996"/>
    <n v="4"/>
    <n v="14371"/>
    <x v="0"/>
    <n v="57484"/>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s v="AGARO Regal 800 Watts Handheld Vacuum Cleaner, Lightweight &amp; Durable Body, Small/Mini Size ( Black)"/>
    <x v="89"/>
    <s v="Home&amp;Kitchen"/>
    <s v="Kitchen&amp;HomeAppliances"/>
    <s v="Vacuum,Cleaning&amp;Ironing"/>
    <s v="Home&amp;Kitchen|Kitchen&amp;HomeAppliances|Vacuum,Cleaning&amp;Ironing|Vacuums&amp;FloorCare|Vacuums|HandheldVacuums-AGARO Regal 800 Watts Handheld Vacuum Cleaner, Lightweight &amp; Durable Body, Small/Mini Size ( Black)"/>
    <s v="Vacuums&amp;FloorCare"/>
    <n v="1665"/>
    <s v="&gt;₹500"/>
    <n v="2099"/>
    <n v="0.21"/>
    <n v="2019.6765126250596"/>
    <s v="&lt;50%"/>
    <s v="No"/>
    <n v="30158432"/>
    <n v="4"/>
    <n v="4"/>
    <n v="14368"/>
    <x v="0"/>
    <n v="5747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s v="PHILIPS HL1655/00 Hand Blender, White Jar 250W"/>
    <x v="72"/>
    <s v="Home&amp;Kitchen"/>
    <s v="Kitchen&amp;HomeAppliances"/>
    <s v="SmallKitchenAppliances"/>
    <s v="Home&amp;Kitchen|Kitchen&amp;HomeAppliances|SmallKitchenAppliances|HandBlenders-PHILIPS HL1655/00 Hand Blender, White Jar 250W"/>
    <s v="HandBlenders"/>
    <n v="1695"/>
    <s v="&gt;₹500"/>
    <n v="1695"/>
    <n v="0"/>
    <n v="1595"/>
    <s v="&lt;50%"/>
    <s v="No"/>
    <n v="24221550"/>
    <n v="4.2"/>
    <n v="4"/>
    <n v="14290"/>
    <x v="0"/>
    <n v="5716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s v="pTron Bullet Pro 36W PD Quick Charger, 3 Port Fast Car Charger Adapter - Compatible with All Smartphones &amp; Tablets (Black)"/>
    <x v="36"/>
    <s v="Electronics"/>
    <s v="Mobiles&amp;Accessories"/>
    <s v="MobileAccessories"/>
    <s v="Electronics|Mobiles&amp;Accessories|MobileAccessories|Chargers|AutomobileChargers-pTron Bullet Pro 36W PD Quick Charger, 3 Port Fast Car Charger Adapter - Compatible with All Smartphones &amp; Tablets (Black)"/>
    <s v="Chargers"/>
    <n v="349"/>
    <s v="₹200 - ₹500"/>
    <n v="1299"/>
    <n v="0.73"/>
    <n v="1272.1331793687452"/>
    <s v="50% or More"/>
    <s v="Yes"/>
    <n v="18552318"/>
    <n v="4"/>
    <n v="4"/>
    <n v="14282"/>
    <x v="0"/>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s v="Nokia 150 (2020) (Cyan)"/>
    <x v="10"/>
    <s v="Electronics"/>
    <s v="Mobiles&amp;Accessories"/>
    <s v="Smartphones&amp;BasicMobiles"/>
    <s v="Electronics|Mobiles&amp;Accessories|Smartphones&amp;BasicMobiles|BasicMobiles-Nokia 150 (2020) (Cyan)"/>
    <s v="BasicMobiles"/>
    <n v="2599"/>
    <s v="&gt;₹500"/>
    <n v="2999"/>
    <n v="0.13"/>
    <n v="2912.3377792597535"/>
    <s v="&lt;50%"/>
    <s v="No"/>
    <n v="42783734"/>
    <n v="3.9"/>
    <n v="4"/>
    <n v="14266"/>
    <x v="0"/>
    <n v="5706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s v="Redgear Cosmo 7,1 Usb Gaming Wired Over Ear Headphones With Mic With Virtual Surround Sound,50Mm Driver, Rgb Leds &amp; Remote Control(Black)"/>
    <x v="90"/>
    <s v="Computers&amp;Accessories"/>
    <s v="Accessories&amp;Peripherals"/>
    <s v="PCGamingPeripherals"/>
    <s v="Computers&amp;Accessories|Accessories&amp;Peripherals|PCGamingPeripherals|Headsets-Redgear Cosmo 7,1 Usb Gaming Wired Over Ear Headphones With Mic With Virtual Surround Sound,50Mm Driver, Rgb Leds &amp; Remote Control(Black)"/>
    <s v="Headsets"/>
    <n v="1990"/>
    <s v="&gt;₹500"/>
    <n v="2999"/>
    <n v="0.34"/>
    <n v="2932.6445481827277"/>
    <s v="&lt;50%"/>
    <s v="No"/>
    <n v="42696763"/>
    <n v="4.3"/>
    <n v="4"/>
    <n v="14237"/>
    <x v="0"/>
    <n v="56948"/>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s v="AGARO Blaze USB 3.0 to USB Type C OTG Adapter"/>
    <x v="91"/>
    <s v="Electronics"/>
    <s v="Mobiles&amp;Accessories"/>
    <s v="MobileAccessories"/>
    <s v="Electronics|Mobiles&amp;Accessories|MobileAccessories|Cables&amp;Adapters|OTGAdapters-AGARO Blaze USB 3.0 to USB Type C OTG Adapter"/>
    <s v="Cables&amp;Adapters"/>
    <n v="139"/>
    <s v="&lt;₹200"/>
    <n v="495"/>
    <n v="0.72"/>
    <n v="466.91919191919192"/>
    <s v="50% or More"/>
    <s v="Yes"/>
    <n v="7021575"/>
    <n v="4.3"/>
    <n v="4"/>
    <n v="14185"/>
    <x v="0"/>
    <n v="5674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Agaro Blaze USBA to micro +Type C 2in1 Braided 1.2M Cable"/>
    <x v="8"/>
    <s v="Computers&amp;Accessories"/>
    <s v="Accessories&amp;Peripherals"/>
    <s v="Cables&amp;Accessories"/>
    <s v="Computers&amp;Accessories|Accessories&amp;Peripherals|Cables&amp;Accessories|Cables|USBCables-Agaro Blaze USBA to micro +Type C 2in1 Braided 1.2M Cable"/>
    <s v="Cables"/>
    <n v="159"/>
    <s v="&lt;₹200"/>
    <n v="595"/>
    <n v="0.73"/>
    <n v="568.27731092436977"/>
    <s v="50% or More"/>
    <s v="Yes"/>
    <n v="8439480"/>
    <n v="4.3"/>
    <n v="4"/>
    <n v="14184"/>
    <x v="0"/>
    <n v="56736"/>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s v="KENT 16051 Hand Blender 300 W | 5 Variable Speed Control | Multiple Beaters &amp; Dough Hooks | Turbo Function"/>
    <x v="72"/>
    <s v="Home&amp;Kitchen"/>
    <s v="Kitchen&amp;HomeAppliances"/>
    <s v="SmallKitchenAppliances"/>
    <s v="Home&amp;Kitchen|Kitchen&amp;HomeAppliances|SmallKitchenAppliances|HandBlenders-KENT 16051 Hand Blender 300 W | 5 Variable Speed Control | Multiple Beaters &amp; Dough Hooks | Turbo Function"/>
    <s v="HandBlenders"/>
    <n v="1745"/>
    <s v="&gt;₹500"/>
    <n v="2400"/>
    <n v="0.27"/>
    <n v="2327.2916666666665"/>
    <s v="&lt;50%"/>
    <s v="No"/>
    <n v="33984000"/>
    <n v="4.2"/>
    <n v="4"/>
    <n v="14160"/>
    <x v="0"/>
    <n v="5664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s v="Orpat OEH-1260 2000-Watt Fan Heater (Grey)"/>
    <x v="70"/>
    <s v="Home&amp;Kitchen"/>
    <s v="Heating,Cooling&amp;AirQuality"/>
    <s v="RoomHeaters"/>
    <s v="Home&amp;Kitchen|Heating,Cooling&amp;AirQuality|RoomHeaters|FanHeaters-Orpat OEH-1260 2000-Watt Fan Heater (Grey)"/>
    <s v="FanHeaters"/>
    <n v="1464"/>
    <s v="&gt;₹500"/>
    <n v="1650"/>
    <n v="0.11"/>
    <n v="1561.2727272727273"/>
    <s v="&lt;50%"/>
    <s v="No"/>
    <n v="23298000"/>
    <n v="4.0999999999999996"/>
    <n v="4"/>
    <n v="14120"/>
    <x v="0"/>
    <n v="5648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s v="Prestige IRIS Plus 750 watt mixer grinder"/>
    <x v="31"/>
    <s v="Home&amp;Kitchen"/>
    <s v="Kitchen&amp;HomeAppliances"/>
    <s v="SmallKitchenAppliances"/>
    <s v="Home&amp;Kitchen|Kitchen&amp;HomeAppliances|SmallKitchenAppliances|MixerGrinders-Prestige IRIS Plus 750 watt mixer grinder"/>
    <s v="MixerGrinders"/>
    <n v="3249"/>
    <s v="&gt;₹500"/>
    <n v="6295"/>
    <n v="0.48"/>
    <n v="6243.3876092136616"/>
    <s v="&lt;50%"/>
    <s v="No"/>
    <n v="88520290"/>
    <n v="3.8"/>
    <n v="4"/>
    <n v="14062"/>
    <x v="0"/>
    <n v="5624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s v="KENT 16052 Elegant Electric Glass Kettle 1.8L 2000 W | Blue LED Illumination | Borosilicate Glass Body | Boil Drying Protection | Used as Boiler | Milk | Tea | Water &amp; Soup | 1 Year Warranty"/>
    <x v="39"/>
    <s v="Home&amp;Kitchen"/>
    <s v="Kitchen&amp;HomeAppliances"/>
    <s v="SmallKitchenAppliances"/>
    <s v="Home&amp;Kitchen|Kitchen&amp;HomeAppliances|SmallKitchenAppliances|Kettles&amp;HotWaterDispensers|Kettle&amp;ToasterSets-KENT 16052 Elegant Electric Glass Kettle 1.8L 2000 W | Blue LED Illumination | Borosilicate Glass Body | Boil Drying Protection | Used as Boiler | Milk | Tea | Water &amp; Soup | 1 Year Warranty"/>
    <s v="Kettles&amp;HotWaterDispensers"/>
    <n v="1199"/>
    <s v="&gt;₹500"/>
    <n v="2000"/>
    <n v="0.4"/>
    <n v="1940.05"/>
    <s v="&lt;50%"/>
    <s v="No"/>
    <n v="28060000"/>
    <n v="4"/>
    <n v="4"/>
    <n v="14030"/>
    <x v="0"/>
    <n v="5612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s v="ENVIE¬Æ (AA10004PLNi-CD) AA Rechargeable Batteries, Low Self Discharge, AA 1000mAh Ni-CD (Pack of 4)"/>
    <x v="49"/>
    <s v="Electronics"/>
    <s v="GeneralPurposeBatteries&amp;BatteryChargers"/>
    <s v="RechargeableBatteries"/>
    <s v="Electronics|GeneralPurposeBatteries&amp;BatteryChargers|RechargeableBatteries-ENVIE¬Æ (AA10004PLNi-CD) AA Rechargeable Batteries, Low Self Discharge, AA 1000mAh Ni-CD (Pack of 4)"/>
    <s v="N/A"/>
    <n v="250"/>
    <s v="₹200 - ₹500"/>
    <n v="250"/>
    <n v="0"/>
    <n v="150"/>
    <s v="&lt;50%"/>
    <s v="No"/>
    <n v="3492750"/>
    <n v="3.9"/>
    <n v="4"/>
    <n v="13971"/>
    <x v="0"/>
    <n v="55884"/>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s v="Orico 2.5&quot;(6.3cm) USB 3.0 HDD Enclosure Case Cover for SATA SSD HDD | SATA SSD HDD Enclosure High Speed USB 3.0 | Tool Free Installation | Black"/>
    <x v="18"/>
    <s v="Computers&amp;Accessories"/>
    <s v="ExternalDevices&amp;DataStorage"/>
    <s v="ExternalHardDisks"/>
    <s v="Computers&amp;Accessories|ExternalDevices&amp;DataStorage|ExternalHardDisks-Orico 2.5&quot;(6.3cm) USB 3.0 HDD Enclosure Case Cover for SATA SSD HDD | SATA SSD HDD Enclosure High Speed USB 3.0 | Tool Free Installation | Black"/>
    <s v="N/A"/>
    <n v="657"/>
    <s v="&gt;₹500"/>
    <n v="999"/>
    <n v="0.34"/>
    <n v="933.23423423423424"/>
    <s v="&lt;50%"/>
    <s v="No"/>
    <n v="13930056"/>
    <n v="4.3"/>
    <n v="4"/>
    <n v="13944"/>
    <x v="0"/>
    <n v="55776"/>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s v="Fire-Boltt Ninja Call Pro Plus 1.83&quot; Smart Watch with Bluetooth Calling, AI Voice Assistance, 100 Sports Modes IP67 Rating, 240*280 Pixel High Resolution"/>
    <x v="17"/>
    <s v="Electronics"/>
    <s v="WearableTechnology"/>
    <s v="SmartWatches"/>
    <s v="Electronics|WearableTechnology|SmartWatches-Fire-Boltt Ninja Call Pro Plus 1.83&quot; Smart Watch with Bluetooth Calling, AI Voice Assistance, 100 Sports Modes IP67 Rating, 240*280 Pixel High Resolution"/>
    <s v="N/A"/>
    <n v="1799"/>
    <s v="&gt;₹500"/>
    <n v="19999"/>
    <n v="0.91"/>
    <n v="19990.00455022751"/>
    <s v="50% or More"/>
    <s v="Yes"/>
    <n v="278726063"/>
    <n v="4.2"/>
    <n v="4"/>
    <n v="13937"/>
    <x v="0"/>
    <n v="55748"/>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Fire-Boltt Ninja Call Pro Plus 1.83&quot; Smart Watch with Bluetooth Calling, AI Voice Assistance, 100 Sports Modes IP67 Rating, 240*280 Pixel High Resolution"/>
    <x v="17"/>
    <s v="Electronics"/>
    <s v="WearableTechnology"/>
    <s v="SmartWatches"/>
    <s v="Electronics|WearableTechnology|SmartWatches-Fire-Boltt Ninja Call Pro Plus 1.83&quot; Smart Watch with Bluetooth Calling, AI Voice Assistance, 100 Sports Modes IP67 Rating, 240*280 Pixel High Resolution"/>
    <s v="N/A"/>
    <n v="1799"/>
    <s v="&gt;₹500"/>
    <n v="19999"/>
    <n v="0.91"/>
    <n v="19990.00455022751"/>
    <s v="50% or More"/>
    <s v="Yes"/>
    <n v="278726063"/>
    <n v="4.2"/>
    <n v="4"/>
    <n v="13937"/>
    <x v="0"/>
    <n v="5574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Fire-Boltt Ninja Call Pro Plus 1.83&quot; Smart Watch with Bluetooth Calling, AI Voice Assistance, 100 Sports Modes IP67 Rating, 240*280 Pixel High Resolution"/>
    <x v="17"/>
    <s v="Electronics"/>
    <s v="WearableTechnology"/>
    <s v="SmartWatches"/>
    <s v="Electronics|WearableTechnology|SmartWatches-Fire-Boltt Ninja Call Pro Plus 1.83&quot; Smart Watch with Bluetooth Calling, AI Voice Assistance, 100 Sports Modes IP67 Rating, 240*280 Pixel High Resolution"/>
    <s v="N/A"/>
    <n v="1799"/>
    <s v="&gt;₹500"/>
    <n v="19999"/>
    <n v="0.91"/>
    <n v="19990.00455022751"/>
    <s v="50% or More"/>
    <s v="Yes"/>
    <n v="278726063"/>
    <n v="4.2"/>
    <n v="4"/>
    <n v="13937"/>
    <x v="0"/>
    <n v="5574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x v="17"/>
    <s v="Electronics"/>
    <s v="WearableTechnology"/>
    <s v="SmartWatches"/>
    <s v="Electronics|WearableTechnology|SmartWatches-Fire-Boltt Ninja Call Pro Plus 1.83&quot; Smart Watch with Bluetooth Calling, AI Voice Assistance, 100 Sports Modes IP67 Rating, 240*280 Pixel High Resolution"/>
    <s v="N/A"/>
    <n v="1799"/>
    <s v="&gt;₹500"/>
    <n v="19999"/>
    <n v="0.91"/>
    <n v="19990.00455022751"/>
    <s v="50% or More"/>
    <s v="Yes"/>
    <n v="278726063"/>
    <n v="4.2"/>
    <n v="4"/>
    <n v="13937"/>
    <x v="0"/>
    <n v="5574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Fire-Boltt Ninja Call Pro Plus 1.83&quot; Smart Watch with Bluetooth Calling, AI Voice Assistance, 100 Sports Modes IP67 Rating, 240*280 Pixel High Resolution"/>
    <x v="17"/>
    <s v="Electronics"/>
    <s v="WearableTechnology"/>
    <s v="SmartWatches"/>
    <s v="Electronics|WearableTechnology|SmartWatches-Fire-Boltt Ninja Call Pro Plus 1.83&quot; Smart Watch with Bluetooth Calling, AI Voice Assistance, 100 Sports Modes IP67 Rating, 240*280 Pixel High Resolution"/>
    <s v="N/A"/>
    <n v="1799"/>
    <s v="&gt;₹500"/>
    <n v="19999"/>
    <n v="0.91"/>
    <n v="19990.00455022751"/>
    <s v="50% or More"/>
    <s v="Yes"/>
    <n v="278726063"/>
    <n v="4.2"/>
    <n v="4"/>
    <n v="13937"/>
    <x v="0"/>
    <n v="55748"/>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s v="Logitech H111 Wired On Ear Headphones With Mic Black"/>
    <x v="13"/>
    <s v="Electronics"/>
    <s v="Headphones,Earbuds&amp;Accessories"/>
    <s v="Headphones"/>
    <s v="Electronics|Headphones,Earbuds&amp;Accessories|Headphones|On-Ear-Logitech H111 Wired On Ear Headphones With Mic Black"/>
    <s v="On-Ear"/>
    <n v="745"/>
    <s v="&gt;₹500"/>
    <n v="795"/>
    <n v="0.06"/>
    <n v="701.28930817610058"/>
    <s v="&lt;50%"/>
    <s v="No"/>
    <n v="10968615"/>
    <n v="4"/>
    <n v="4"/>
    <n v="13797"/>
    <x v="0"/>
    <n v="55188"/>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s v="Inventis 5V 1.2W Portable Flexible USB LED Light Lamp (Colors may vary)"/>
    <x v="92"/>
    <s v="Computers&amp;Accessories"/>
    <s v="Accessories&amp;Peripherals"/>
    <s v="USBGadgets"/>
    <s v="Computers&amp;Accessories|Accessories&amp;Peripherals|USBGadgets|Lamps-Inventis 5V 1.2W Portable Flexible USB LED Light Lamp (Colors may vary)"/>
    <s v="Lamps"/>
    <n v="39"/>
    <s v="&lt;₹200"/>
    <n v="39"/>
    <n v="0"/>
    <n v="-61"/>
    <s v="&lt;50%"/>
    <s v="No"/>
    <n v="529308"/>
    <n v="3.6"/>
    <n v="4"/>
    <n v="13572"/>
    <x v="0"/>
    <n v="54288"/>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s v="Gizga Essentials Hard Drive Case Shell, 6.35cm/2.5-inch, Portable Storage Organizer Bag for Earphone USB Cable Power Bank Mobile Charger Digital Gadget Hard Disk, Water Resistance Material, Black"/>
    <x v="65"/>
    <s v="Computers&amp;Accessories"/>
    <s v="Accessories&amp;Peripherals"/>
    <s v="HardDiskBags"/>
    <s v="Computers&amp;Accessories|Accessories&amp;Peripherals|HardDiskBags-Gizga Essentials Hard Drive Case Shell, 6.35cm/2.5-inch, Portable Storage Organizer Bag for Earphone USB Cable Power Bank Mobile Charger Digital Gadget Hard Disk, Water Resistance Material, Black"/>
    <s v="N/A"/>
    <n v="199"/>
    <s v="&lt;₹200"/>
    <n v="599"/>
    <n v="0.67"/>
    <n v="565.77796327212025"/>
    <s v="50% or More"/>
    <s v="Yes"/>
    <n v="8127232"/>
    <n v="4.5"/>
    <n v="5"/>
    <n v="13568"/>
    <x v="0"/>
    <n v="6784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s v="Amazonbasics Nylon Braided Usb-C To Lightning Cable, Fast Charging Mfi Certified Smartphone, Iphone Charger (6-Foot, Dark Grey)"/>
    <x v="8"/>
    <s v="Computers&amp;Accessories"/>
    <s v="Accessories&amp;Peripherals"/>
    <s v="Cables&amp;Accessories"/>
    <s v="Computers&amp;Accessories|Accessories&amp;Peripherals|Cables&amp;Accessories|Cables|USBCables-Amazonbasics Nylon Braided Usb-C To Lightning Cable, Fast Charging Mfi Certified Smartphone, Iphone Charger (6-Foot, Dark Grey)"/>
    <s v="Cables"/>
    <n v="899"/>
    <s v="&gt;₹500"/>
    <n v="1900"/>
    <n v="0.53"/>
    <n v="1852.6842105263158"/>
    <s v="50% or More"/>
    <s v="Yes"/>
    <n v="25748800"/>
    <n v="4.4000000000000004"/>
    <n v="4"/>
    <n v="13552"/>
    <x v="0"/>
    <n v="5420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s v="AmazonBasics USB C to Lightning Aluminum with Nylon Braided MFi Certified Charging Cable (Grey, 1.2 meter)"/>
    <x v="8"/>
    <s v="Computers&amp;Accessories"/>
    <s v="Accessories&amp;Peripherals"/>
    <s v="Cables&amp;Accessories"/>
    <s v="Computers&amp;Accessories|Accessories&amp;Peripherals|Cables&amp;Accessories|Cables|USBCables-AmazonBasics USB C to Lightning Aluminum with Nylon Braided MFi Certified Charging Cable (Grey, 1.2 meter)"/>
    <s v="Cables"/>
    <n v="949"/>
    <s v="&gt;₹500"/>
    <n v="1999"/>
    <n v="0.53"/>
    <n v="1951.5262631315659"/>
    <s v="50% or More"/>
    <s v="Yes"/>
    <n v="27090448"/>
    <n v="4.4000000000000004"/>
    <n v="4"/>
    <n v="13552"/>
    <x v="0"/>
    <n v="5420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x v="8"/>
    <s v="Computers&amp;Accessories"/>
    <s v="Accessories&amp;Peripherals"/>
    <s v="Cables&amp;Accessories"/>
    <s v="Computers&amp;Accessories|Accessories&amp;Peripherals|Cables&amp;Accessories|Cables|USBCables-AmazonBasics USB C to Lightning Aluminum with Nylon Braided MFi Certified Charging Cable (Grey, 1.8 meter)"/>
    <s v="Cables"/>
    <n v="949"/>
    <s v="&gt;₹500"/>
    <n v="1999"/>
    <n v="0.53"/>
    <n v="1951.5262631315659"/>
    <s v="50% or More"/>
    <s v="Yes"/>
    <n v="27090448"/>
    <n v="4.4000000000000004"/>
    <n v="4"/>
    <n v="13552"/>
    <x v="0"/>
    <n v="5420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Wacom One by CTL-472/K0-CX Digital Drawing Graphics Pen Tablet (Red &amp; Black) Small (6-inch x 3.5-inch)(15x8cm) | Battery Free Cordless Pen with 2048 Pressure Level"/>
    <x v="93"/>
    <s v="Computers&amp;Accessories"/>
    <s v="Accessories&amp;Peripherals"/>
    <s v="Keyboards,Mice&amp;InputDevices"/>
    <s v="Computers&amp;Accessories|Accessories&amp;Peripherals|Keyboards,Mice&amp;InputDevices|GraphicTablets-Wacom One by CTL-472/K0-CX Digital Drawing Graphics Pen Tablet (Red &amp; Black) Small (6-inch x 3.5-inch)(15x8cm) | Battery Free Cordless Pen with 2048 Pressure Level"/>
    <s v="GraphicTablets"/>
    <n v="3303"/>
    <s v="&gt;₹500"/>
    <n v="4699"/>
    <n v="0.3"/>
    <n v="4628.7084486060867"/>
    <s v="&lt;50%"/>
    <s v="No"/>
    <n v="63643256"/>
    <n v="4.4000000000000004"/>
    <n v="4"/>
    <n v="13544"/>
    <x v="0"/>
    <n v="5417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s v="Prestige PRWO 1.8-2 700-Watts Delight Electric Rice Cooker with 2 Aluminium Cooking Pans - 1.8 Liters, White"/>
    <x v="94"/>
    <s v="Home&amp;Kitchen"/>
    <s v="Kitchen&amp;HomeAppliances"/>
    <s v="SmallKitchenAppliances"/>
    <s v="Home&amp;Kitchen|Kitchen&amp;HomeAppliances|SmallKitchenAppliances|Rice&amp;PastaCookers-Prestige PRWO 1.8-2 700-Watts Delight Electric Rice Cooker with 2 Aluminium Cooking Pans - 1.8 Liters, White"/>
    <s v="Rice&amp;PastaCookers"/>
    <n v="2719"/>
    <s v="&gt;₹500"/>
    <n v="3945"/>
    <n v="0.31"/>
    <n v="3876.0773130544994"/>
    <s v="&lt;50%"/>
    <s v="No"/>
    <n v="52886670"/>
    <n v="3.7"/>
    <n v="4"/>
    <n v="13406"/>
    <x v="0"/>
    <n v="53624"/>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s v="Portronics Konnect L POR-1081 Fast Charging 3A Type-C Cable 1.2Meter with Charge &amp; Sync Function for All Type-C Devices (Grey)"/>
    <x v="8"/>
    <s v="Computers&amp;Accessories"/>
    <s v="Accessories&amp;Peripherals"/>
    <s v="Cables&amp;Accessories"/>
    <s v="Computers&amp;Accessories|Accessories&amp;Peripherals|Cables&amp;Accessories|Cables|USBCables-Portronics Konnect L POR-1081 Fast Charging 3A Type-C Cable 1.2Meter with Charge &amp; Sync Function for All Type-C Devices (Grey)"/>
    <s v="Cables"/>
    <n v="154"/>
    <s v="&lt;₹200"/>
    <n v="339"/>
    <n v="0.55000000000000004"/>
    <n v="293.57227138643066"/>
    <s v="50% or More"/>
    <s v="Yes"/>
    <n v="4539549"/>
    <n v="4.3"/>
    <n v="4"/>
    <n v="13391"/>
    <x v="0"/>
    <n v="53564"/>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0H47GVGY"/>
    <s v="USHA Quartz Room Heater with Overheating Protection (3002, Ivory, 800 Watts)"/>
    <x v="95"/>
    <s v="Home&amp;Kitchen"/>
    <s v="Heating,Cooling&amp;AirQuality"/>
    <s v="RoomHeaters"/>
    <s v="Home&amp;Kitchen|Heating,Cooling&amp;AirQuality|RoomHeaters|ElectricHeaters-USHA Quartz Room Heater with Overheating Protection (3002, Ivory, 800 Watts)"/>
    <s v="ElectricHeaters"/>
    <n v="1199"/>
    <s v="&gt;₹500"/>
    <n v="1695"/>
    <n v="0.28999999999999998"/>
    <n v="1624.2625368731563"/>
    <s v="&lt;50%"/>
    <s v="No"/>
    <n v="22543500"/>
    <n v="3.6"/>
    <n v="4"/>
    <n v="13300"/>
    <x v="0"/>
    <n v="532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s v="Usha Janome Dream Stitch Automatic Zig-Zag Electric Sewing Machine with 14 Stitch Function (White and Blue) with Free Sewing KIT Worth RS 500"/>
    <x v="96"/>
    <s v="Home&amp;Kitchen"/>
    <s v="Kitchen&amp;HomeAppliances"/>
    <s v="SewingMachines&amp;Accessories"/>
    <s v="Home&amp;Kitchen|Kitchen&amp;HomeAppliances|SewingMachines&amp;Accessories|Sewing&amp;EmbroideryMachines-Usha Janome Dream Stitch Automatic Zig-Zag Electric Sewing Machine with 14 Stitch Function (White and Blue) with Free Sewing KIT Worth RS 500"/>
    <s v="Sewing&amp;EmbroideryMachines"/>
    <n v="9799"/>
    <s v="&gt;₹500"/>
    <n v="12150"/>
    <n v="0.19"/>
    <n v="12069.349794238684"/>
    <s v="&lt;50%"/>
    <s v="No"/>
    <n v="160999650"/>
    <n v="4.3"/>
    <n v="4"/>
    <n v="13251"/>
    <x v="0"/>
    <n v="53004"/>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s v="HUL Pureit Germkill kit for Classic 23 L water purifier - 3000 L Capacity"/>
    <x v="97"/>
    <s v="Home&amp;Kitchen"/>
    <s v="Kitchen&amp;HomeAppliances"/>
    <s v="WaterPurifiers&amp;Accessories"/>
    <s v="Home&amp;Kitchen|Kitchen&amp;HomeAppliances|WaterPurifiers&amp;Accessories|WaterCartridges-HUL Pureit Germkill kit for Classic 23 L water purifier - 3000 L Capacity"/>
    <s v="WaterCartridges"/>
    <n v="1130"/>
    <s v="&gt;₹500"/>
    <n v="1130"/>
    <n v="0"/>
    <n v="1030"/>
    <s v="&lt;50%"/>
    <s v="No"/>
    <n v="14972500"/>
    <n v="4.2"/>
    <n v="4"/>
    <n v="13250"/>
    <x v="0"/>
    <n v="5300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s v="realme narzo 50 (Speed Blue, 4GB RAM+64GB Storage) Helio G96 Processor | 50MP AI Triple Camera | 120Hz Ultra Smooth Display"/>
    <x v="2"/>
    <s v="Electronics"/>
    <s v="Mobiles&amp;Accessories"/>
    <s v="Smartphones&amp;BasicMobiles"/>
    <s v="Electronics|Mobiles&amp;Accessories|Smartphones&amp;BasicMobiles|Smartphones-realme narzo 50 (Speed Blue, 4GB RAM+64GB Storage) Helio G96 Processor | 50MP AI Triple Camera | 120Hz Ultra Smooth Display"/>
    <s v="Smartphones"/>
    <n v="12999"/>
    <s v="&gt;₹500"/>
    <n v="15999"/>
    <n v="0.19"/>
    <n v="15917.751171948246"/>
    <s v="&lt;50%"/>
    <s v="No"/>
    <n v="211922754"/>
    <n v="4.2"/>
    <n v="4"/>
    <n v="13246"/>
    <x v="0"/>
    <n v="5298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s v="Redgear Cloak Wired RGB Wired Over Ear Gaming Headphones with Mic for PC"/>
    <x v="90"/>
    <s v="Computers&amp;Accessories"/>
    <s v="Accessories&amp;Peripherals"/>
    <s v="PCGamingPeripherals"/>
    <s v="Computers&amp;Accessories|Accessories&amp;Peripherals|PCGamingPeripherals|Headsets-Redgear Cloak Wired RGB Wired Over Ear Gaming Headphones with Mic for PC"/>
    <s v="Headsets"/>
    <n v="749"/>
    <s v="&gt;₹500"/>
    <n v="1799"/>
    <n v="0.57999999999999996"/>
    <n v="1757.3657587548639"/>
    <s v="50% or More"/>
    <s v="Yes"/>
    <n v="23745001"/>
    <n v="4"/>
    <n v="4"/>
    <n v="13199"/>
    <x v="0"/>
    <n v="52796"/>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s v="Crompton IHL 152 1500-Watt Immersion Water Heater with Copper Heating Element (Black)"/>
    <x v="38"/>
    <s v="Home&amp;Kitchen"/>
    <s v="Heating,Cooling&amp;AirQuality"/>
    <s v="WaterHeaters&amp;Geysers"/>
    <s v="Home&amp;Kitchen|Heating,Cooling&amp;AirQuality|WaterHeaters&amp;Geysers|ImmersionRods-Crompton IHL 152 1500-Watt Immersion Water Heater with Copper Heating Element (Black)"/>
    <s v="ImmersionRods"/>
    <n v="610"/>
    <s v="&gt;₹500"/>
    <n v="825"/>
    <n v="0.26"/>
    <n v="751.06060606060601"/>
    <s v="&lt;50%"/>
    <s v="No"/>
    <n v="10861125"/>
    <n v="4.0999999999999996"/>
    <n v="4"/>
    <n v="13165"/>
    <x v="0"/>
    <n v="52660"/>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s v="Tosaa T2STSR Sandwich Gas Toaster Regular (Black)"/>
    <x v="35"/>
    <s v="Home&amp;Kitchen"/>
    <s v="Kitchen&amp;HomeAppliances"/>
    <s v="SmallKitchenAppliances"/>
    <s v="Home&amp;Kitchen|Kitchen&amp;HomeAppliances|SmallKitchenAppliances|SandwichMakers-Tosaa T2STSR Sandwich Gas Toaster Regular (Black)"/>
    <s v="SandwichMakers"/>
    <n v="260"/>
    <s v="₹200 - ₹500"/>
    <n v="350"/>
    <n v="0.26"/>
    <n v="275.71428571428572"/>
    <s v="&lt;50%"/>
    <s v="No"/>
    <n v="4594450"/>
    <n v="3.9"/>
    <n v="4"/>
    <n v="13127"/>
    <x v="0"/>
    <n v="52508"/>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NVF678"/>
    <s v="Wayona Nylon Braided USB Data Sync and Fast Charging 3A Short Power Bank Cable For iPhones, iPad Air, iPad mini, iPod Nano and iPod Touch (Grey)"/>
    <x v="8"/>
    <s v="Computers&amp;Accessories"/>
    <s v="Accessories&amp;Peripherals"/>
    <s v="Cables&amp;Accessories"/>
    <s v="Computers&amp;Accessories|Accessories&amp;Peripherals|Cables&amp;Accessories|Cables|USBCables-Wayona Nylon Braided USB Data Sync and Fast Charging 3A Short Power Bank Cable For iPhones, iPad Air, iPad mini, iPod Nano and iPod Touch (Grey)"/>
    <s v="Cables"/>
    <n v="349"/>
    <s v="₹200 - ₹500"/>
    <n v="999"/>
    <n v="0.65"/>
    <n v="964.06506506506503"/>
    <s v="50% or More"/>
    <s v="Yes"/>
    <n v="13106880"/>
    <n v="4.2"/>
    <n v="4"/>
    <n v="13120"/>
    <x v="0"/>
    <n v="5248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Wayona Nylon Braided Lightning USB Data Sync &amp; 3A Charging Cable for iPhones, iPad Air, iPad Mini, iPod Nano and iPod Touch (3 FT Pack of 1, Grey)"/>
    <x v="8"/>
    <s v="Computers&amp;Accessories"/>
    <s v="Accessories&amp;Peripherals"/>
    <s v="Cables&amp;Accessories"/>
    <s v="Computers&amp;Accessories|Accessories&amp;Peripherals|Cables&amp;Accessories|Cables|USBCables-Wayona Nylon Braided Lightning USB Data Sync &amp; 3A Charging Cable for iPhones, iPad Air, iPad Mini, iPod Nano and iPod Touch (3 FT Pack of 1, Grey)"/>
    <s v="Cables"/>
    <n v="399"/>
    <s v="₹200 - ₹500"/>
    <n v="1299"/>
    <n v="0.69"/>
    <n v="1268.2840646651271"/>
    <s v="50% or More"/>
    <s v="Yes"/>
    <n v="17042880"/>
    <n v="4.2"/>
    <n v="4"/>
    <n v="13120"/>
    <x v="0"/>
    <n v="5248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8FY4FG5X"/>
    <s v="Boult Audio Bass Buds Q2 Lightweight Stereo Wired Over Ear Headphones Set with Mic with Deep Bass, Comfortable Ear Cushions, &amp; Long Cord (Black)"/>
    <x v="24"/>
    <s v="Electronics"/>
    <s v="Headphones,Earbuds&amp;Accessories"/>
    <s v="Headphones"/>
    <s v="Electronics|Headphones,Earbuds&amp;Accessories|Headphones|Over-Ear-Boult Audio Bass Buds Q2 Lightweight Stereo Wired Over Ear Headphones Set with Mic with Deep Bass, Comfortable Ear Cushions, &amp; Long Cord (Black)"/>
    <s v="Over-Ear"/>
    <n v="649"/>
    <s v="&gt;₹500"/>
    <n v="2499"/>
    <n v="0.74"/>
    <n v="2473.0296118447377"/>
    <s v="50% or More"/>
    <s v="Yes"/>
    <n v="32609451"/>
    <n v="3.9"/>
    <n v="4"/>
    <n v="13049"/>
    <x v="0"/>
    <n v="52196"/>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s v="boAt Type C A325 Tangle-free, Sturdy Type C Cable with 3A Rapid Charging &amp; 480mbps Data Transmission(Black)"/>
    <x v="8"/>
    <s v="Computers&amp;Accessories"/>
    <s v="Accessories&amp;Peripherals"/>
    <s v="Cables&amp;Accessories"/>
    <s v="Computers&amp;Accessories|Accessories&amp;Peripherals|Cables&amp;Accessories|Cables|USBCables-boAt Type C A325 Tangle-free, Sturdy Type C Cable with 3A Rapid Charging &amp; 480mbps Data Transmission(Black)"/>
    <s v="Cables"/>
    <n v="199"/>
    <s v="&lt;₹200"/>
    <n v="499"/>
    <n v="0.6"/>
    <n v="459.12024048096191"/>
    <s v="50% or More"/>
    <s v="Yes"/>
    <n v="6509455"/>
    <n v="4.0999999999999996"/>
    <n v="4"/>
    <n v="13045"/>
    <x v="0"/>
    <n v="5218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MY839VW"/>
    <s v="Orient Electric Fabrijoy DIFJ10BP 1000-Watt Dry Iron, Non-Stick (White and Blue)"/>
    <x v="27"/>
    <s v="Home&amp;Kitchen"/>
    <s v="Kitchen&amp;HomeAppliances"/>
    <s v="Vacuum,Cleaning&amp;Ironing"/>
    <s v="Home&amp;Kitchen|Kitchen&amp;HomeAppliances|Vacuum,Cleaning&amp;Ironing|Irons,Steamers&amp;Accessories|Irons|DryIrons-Orient Electric Fabrijoy DIFJ10BP 1000-Watt Dry Iron, Non-Stick (White and Blue)"/>
    <s v="Irons,Steamers&amp;Accessories"/>
    <n v="549"/>
    <s v="&gt;₹500"/>
    <n v="1090"/>
    <n v="0.5"/>
    <n v="1039.6330275229357"/>
    <s v="50% or More"/>
    <s v="Yes"/>
    <n v="14201610"/>
    <n v="4.2"/>
    <n v="4"/>
    <n v="13029"/>
    <x v="0"/>
    <n v="52116"/>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s v="Luminous Vento Deluxe 150 mm Exhaust Fan for Kitchen, Bathroom with Strong Air Suction, Rust Proof Body and Dust Protection Shutters (2-Year Warranty, White)"/>
    <x v="98"/>
    <s v="Home&amp;Kitchen"/>
    <s v="Heating,Cooling&amp;AirQuality"/>
    <s v="Fans"/>
    <s v="Home&amp;Kitchen|Heating,Cooling&amp;AirQuality|Fans|ExhaustFans-Luminous Vento Deluxe 150 mm Exhaust Fan for Kitchen, Bathroom with Strong Air Suction, Rust Proof Body and Dust Protection Shutters (2-Year Warranty, White)"/>
    <s v="ExhaustFans"/>
    <n v="999"/>
    <s v="&gt;₹500"/>
    <n v="1490"/>
    <n v="0.33"/>
    <n v="1422.9530201342282"/>
    <s v="&lt;50%"/>
    <s v="No"/>
    <n v="19368510"/>
    <n v="4.0999999999999996"/>
    <n v="4"/>
    <n v="12999"/>
    <x v="0"/>
    <n v="51996"/>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s v="Boult Audio Airbass Propods X TWS Bluetooth Truly Wireless in Ear Earbuds with Mic, 32H Playtime, Fast Charging Type-C, Ipx5 Water Resistant, Touch Controls and Voice Assistant (Red)"/>
    <x v="1"/>
    <s v="Electronics"/>
    <s v="Headphones,Earbuds&amp;Accessories"/>
    <s v="Headphones"/>
    <s v="Electronics|Headphones,Earbuds&amp;Accessories|Headphones|In-Ear-Boult Audio Airbass Propods X TWS Bluetooth Truly Wireless in Ear Earbuds with Mic, 32H Playtime, Fast Charging Type-C, Ipx5 Water Resistant, Touch Controls and Voice Assistant (Red)"/>
    <s v="In-Ear"/>
    <n v="1099"/>
    <s v="&gt;₹500"/>
    <n v="5999"/>
    <n v="0.82"/>
    <n v="5980.6802800466749"/>
    <s v="50% or More"/>
    <s v="Yes"/>
    <n v="77783034"/>
    <n v="3.5"/>
    <n v="4"/>
    <n v="12966"/>
    <x v="0"/>
    <n v="51864"/>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s v="Tygot 10 Inches Big LED Ring Light for Camera, Phone tiktok YouTube Video Shooting and Makeup, 10&quot; inch Ring Light with 7 Feet Long Foldable and Lightweight Tripod Stand"/>
    <x v="99"/>
    <s v="Electronics"/>
    <s v="Cameras&amp;Photography"/>
    <s v="Flashes"/>
    <s v="Electronics|Cameras&amp;Photography|Flashes|Macro&amp;RinglightFlashes-Tygot 10 Inches Big LED Ring Light for Camera, Phone tiktok YouTube Video Shooting and Makeup, 10&quot; inch Ring Light with 7 Feet Long Foldable and Lightweight Tripod Stand"/>
    <s v="Macro&amp;RinglightFlashes"/>
    <n v="799"/>
    <s v="&gt;₹500"/>
    <n v="1999"/>
    <n v="0.6"/>
    <n v="1959.0300150075038"/>
    <s v="50% or More"/>
    <s v="Yes"/>
    <n v="25903042"/>
    <n v="3.8"/>
    <n v="4"/>
    <n v="12958"/>
    <x v="0"/>
    <n v="51832"/>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s v="Butterfly Smart Wet Grinder, 2L (White) with Coconut Scrapper Attachment, Output - 150 W, Input 260 W"/>
    <x v="100"/>
    <s v="Home&amp;Kitchen"/>
    <s v="Kitchen&amp;HomeAppliances"/>
    <s v="SmallKitchenAppliances"/>
    <s v="Home&amp;Kitchen|Kitchen&amp;HomeAppliances|SmallKitchenAppliances|Mills&amp;Grinders|WetGrinders-Butterfly Smart Wet Grinder, 2L (White) with Coconut Scrapper Attachment, Output - 150 W, Input 260 W"/>
    <s v="Mills&amp;Grinders"/>
    <n v="3657.66"/>
    <s v="&gt;₹500"/>
    <n v="5156"/>
    <n v="0.28999999999999998"/>
    <n v="5085.0601241272307"/>
    <s v="&lt;50%"/>
    <s v="No"/>
    <n v="66187572"/>
    <n v="3.9"/>
    <n v="4"/>
    <n v="12837"/>
    <x v="0"/>
    <n v="5134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s v="AmazonBasics 3 Feet High Speed HDMI Male to Female 2.0 Extension Cable"/>
    <x v="0"/>
    <s v="Electronics"/>
    <s v="HomeTheater,TV&amp;Video"/>
    <s v="Accessories"/>
    <s v="Electronics|HomeTheater,TV&amp;Video|Accessories|Cables|HDMICables-AmazonBasics 3 Feet High Speed HDMI Male to Female 2.0 Extension Cable"/>
    <s v="Cables"/>
    <n v="229"/>
    <s v="₹200 - ₹500"/>
    <n v="595"/>
    <n v="0.62"/>
    <n v="556.51260504201684"/>
    <s v="50% or More"/>
    <s v="Yes"/>
    <n v="7636825"/>
    <n v="4.3"/>
    <n v="4"/>
    <n v="12835"/>
    <x v="0"/>
    <n v="5134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s v="Redmi 10A (Charcoal Black, 4GB RAM, 64GB Storage) | 2 Ghz Octa Core Helio G25 | 5000 mAh Battery | Finger Print Sensor | Upto 5GB RAM with RAM Booster"/>
    <x v="2"/>
    <s v="Electronics"/>
    <s v="Mobiles&amp;Accessories"/>
    <s v="Smartphones&amp;BasicMobiles"/>
    <s v="Electronics|Mobiles&amp;Accessories|Smartphones&amp;BasicMobiles|Smartphones-Redmi 10A (Charcoal Black, 4GB RAM, 64GB Storage) | 2 Ghz Octa Core Helio G25 | 5000 mAh Battery | Finger Print Sensor | Upto 5GB RAM with RAM Booster"/>
    <s v="Smartphones"/>
    <n v="8999"/>
    <s v="&gt;₹500"/>
    <n v="11999"/>
    <n v="0.25"/>
    <n v="11924.002083506959"/>
    <s v="&lt;50%"/>
    <s v="No"/>
    <n v="153539204"/>
    <n v="4"/>
    <n v="4"/>
    <n v="12796"/>
    <x v="0"/>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x v="2"/>
    <s v="Electronics"/>
    <s v="Mobiles&amp;Accessories"/>
    <s v="Smartphones&amp;BasicMobiles"/>
    <s v="Electronics|Mobiles&amp;Accessories|Smartphones&amp;BasicMobiles|Smartphones-Redmi 10A (Sea Blue, 4GB RAM, 64GB Storage) | 2 Ghz Octa Core Helio G25 | 5000 mAh Battery | Finger Print Sensor | Upto 5GB RAM with RAM Booster"/>
    <s v="Smartphones"/>
    <n v="8999"/>
    <s v="&gt;₹500"/>
    <n v="11999"/>
    <n v="0.25"/>
    <n v="11924.002083506959"/>
    <s v="&lt;50%"/>
    <s v="No"/>
    <n v="153539204"/>
    <n v="4"/>
    <n v="4"/>
    <n v="12796"/>
    <x v="0"/>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x v="2"/>
    <s v="Electronics"/>
    <s v="Mobiles&amp;Accessories"/>
    <s v="Smartphones&amp;BasicMobiles"/>
    <s v="Electronics|Mobiles&amp;Accessories|Smartphones&amp;BasicMobiles|Smartphones-Redmi 10A (Slate Grey, 4GB RAM, 64GB Storage) | 2 Ghz Octa Core Helio G25 | 5000 mAh Battery | Finger Print Sensor | Upto 5GB RAM with RAM Booster"/>
    <s v="Smartphones"/>
    <n v="8999"/>
    <s v="&gt;₹500"/>
    <n v="11999"/>
    <n v="0.25"/>
    <n v="11924.002083506959"/>
    <s v="&lt;50%"/>
    <s v="No"/>
    <n v="153539204"/>
    <n v="4"/>
    <n v="4"/>
    <n v="12796"/>
    <x v="0"/>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s v="TP-Link AC1200 Archer A6 Smart WiFi, 5GHz Gigabit Dual Band MU-MIMO Wireless Internet Router, Long Range Coverage by 4 Antennas, Qualcomm Chipset"/>
    <x v="12"/>
    <s v="Computers&amp;Accessories"/>
    <s v="NetworkingDevices"/>
    <s v="Routers"/>
    <s v="Computers&amp;Accessories|NetworkingDevices|Routers-TP-Link AC1200 Archer A6 Smart WiFi, 5GHz Gigabit Dual Band MU-MIMO Wireless Internet Router, Long Range Coverage by 4 Antennas, Qualcomm Chipset"/>
    <s v="N/A"/>
    <n v="2499"/>
    <s v="&gt;₹500"/>
    <n v="3999"/>
    <n v="0.38"/>
    <n v="3936.5093773443359"/>
    <s v="&lt;50%"/>
    <s v="No"/>
    <n v="50703321"/>
    <n v="4.4000000000000004"/>
    <n v="4"/>
    <n v="12679"/>
    <x v="0"/>
    <n v="50716"/>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s v="Noise Buds Vs104 Bluetooth Truly Wireless in Ear Earbuds with Mic, 30-Hours of Playtime, Instacharge, 13Mm Driver and Hyper Sync (Charcoal Black)"/>
    <x v="1"/>
    <s v="Electronics"/>
    <s v="Headphones,Earbuds&amp;Accessories"/>
    <s v="Headphones"/>
    <s v="Electronics|Headphones,Earbuds&amp;Accessories|Headphones|In-Ear-Noise Buds Vs104 Bluetooth Truly Wireless in Ear Earbuds with Mic, 30-Hours of Playtime, Instacharge, 13Mm Driver and Hyper Sync (Charcoal Black)"/>
    <s v="In-Ear"/>
    <n v="1299"/>
    <s v="&gt;₹500"/>
    <n v="3499"/>
    <n v="0.63"/>
    <n v="3461.8751071734782"/>
    <s v="50% or More"/>
    <s v="Yes"/>
    <n v="43569548"/>
    <n v="3.9"/>
    <n v="4"/>
    <n v="12452"/>
    <x v="0"/>
    <n v="49808"/>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s v="Logitech M331 Silent Plus Wireless Mouse, 2.4GHz with USB Nano Receiver, 1000 DPI Optical Tracking, 3 Buttons, 24 Month Life Battery, PC/Mac/Laptop - Black"/>
    <x v="23"/>
    <s v="Computers&amp;Accessories"/>
    <s v="Accessories&amp;Peripherals"/>
    <s v="Keyboards,Mice&amp;InputDevices"/>
    <s v="Computers&amp;Accessories|Accessories&amp;Peripherals|Keyboards,Mice&amp;InputDevices|Mice-Logitech M331 Silent Plus Wireless Mouse, 2.4GHz with USB Nano Receiver, 1000 DPI Optical Tracking, 3 Buttons, 24 Month Life Battery, PC/Mac/Laptop - Black"/>
    <s v="Mice"/>
    <n v="1295"/>
    <s v="&gt;₹500"/>
    <n v="1645"/>
    <n v="0.21"/>
    <n v="1566.2765957446809"/>
    <s v="&lt;50%"/>
    <s v="No"/>
    <n v="20356875"/>
    <n v="4.5999999999999996"/>
    <n v="5"/>
    <n v="12375"/>
    <x v="0"/>
    <n v="618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s v="Canon PIXMA MG2577s All-in-One Inkjet Colour Printer with 1 Additional Colour Cartridge"/>
    <x v="101"/>
    <s v="Computers&amp;Accessories"/>
    <s v="Printers,Inks&amp;Accessories"/>
    <s v="Printers"/>
    <s v="Computers&amp;Accessories|Printers,Inks&amp;Accessories|Printers|InkjetPrinters-Canon PIXMA MG2577s All-in-One Inkjet Colour Printer with 1 Additional Colour Cartridge"/>
    <s v="InkjetPrinters"/>
    <n v="3498"/>
    <s v="&gt;₹500"/>
    <n v="3875"/>
    <n v="0.1"/>
    <n v="3784.7290322580643"/>
    <s v="&lt;50%"/>
    <s v="No"/>
    <n v="47216875"/>
    <n v="3.4"/>
    <n v="3"/>
    <n v="12185"/>
    <x v="0"/>
    <n v="3655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s v="Casio FX-82MS 2nd Gen Non-Programmable Scientific Calculator, 240 Functions and 2-line Display, Black"/>
    <x v="102"/>
    <s v="OfficeProducts"/>
    <s v="OfficeElectronics"/>
    <s v="Calculators"/>
    <s v="OfficeProducts|OfficeElectronics|Calculators|Scientific-Casio FX-82MS 2nd Gen Non-Programmable Scientific Calculator, 240 Functions and 2-line Display, Black"/>
    <s v="Scientific"/>
    <n v="522"/>
    <s v="&gt;₹500"/>
    <n v="550"/>
    <n v="0.05"/>
    <n v="455.09090909090912"/>
    <s v="&lt;50%"/>
    <s v="No"/>
    <n v="6698450"/>
    <n v="4.4000000000000004"/>
    <n v="4"/>
    <n v="12179"/>
    <x v="0"/>
    <n v="48716"/>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s v="Tizum High Speed HDMI Cable with Ethernet | Supports 3D 4K | for All HDMI Devices Laptop Computer Gaming Console TV Set Top Box (1.5 Meter/ 5 Feet)"/>
    <x v="0"/>
    <s v="Electronics"/>
    <s v="HomeTheater,TV&amp;Video"/>
    <s v="Accessories"/>
    <s v="Electronics|HomeTheater,TV&amp;Video|Accessories|Cables|HDMICables-Tizum High Speed HDMI Cable with Ethernet | Supports 3D 4K | for All HDMI Devices Laptop Computer Gaming Console TV Set Top Box (1.5 Meter/ 5 Feet)"/>
    <s v="Cables"/>
    <n v="199"/>
    <s v="&lt;₹200"/>
    <n v="699"/>
    <n v="0.72"/>
    <n v="670.53075822603716"/>
    <s v="50% or More"/>
    <s v="Yes"/>
    <n v="8494947"/>
    <n v="4.2"/>
    <n v="4"/>
    <n v="12153"/>
    <x v="0"/>
    <n v="4861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s v="TIZUM High Speed HDMI Cable Aura -Gold Plated-High Speed Data 10.2Gbps, 3D, 4K, HD 1080P (10 Ft/ 3 M)"/>
    <x v="0"/>
    <s v="Electronics"/>
    <s v="HomeTheater,TV&amp;Video"/>
    <s v="Accessories"/>
    <s v="Electronics|HomeTheater,TV&amp;Video|Accessories|Cables|HDMICables-TIZUM High Speed HDMI Cable Aura -Gold Plated-High Speed Data 10.2Gbps, 3D, 4K, HD 1080P (10 Ft/ 3 M)"/>
    <s v="Cables"/>
    <n v="379"/>
    <s v="₹200 - ₹500"/>
    <n v="999"/>
    <n v="0.62"/>
    <n v="961.06206206206207"/>
    <s v="50% or More"/>
    <s v="Yes"/>
    <n v="12140847"/>
    <n v="4.2"/>
    <n v="4"/>
    <n v="12153"/>
    <x v="0"/>
    <n v="4861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KRCW6LZ"/>
    <s v="TP-Link Nano AC600 USB Wi-Fi Adapter(Archer T2U Nano)- 2.4G/5G Dual Band Wireless Network Adapter for PC Desktop Laptop, Mini Travel Size, Supports Windows 11,10, 8.1, 8, 7, XP/Mac OS 10.9-10.15"/>
    <x v="6"/>
    <s v="Computers&amp;Accessories"/>
    <s v="NetworkingDevices"/>
    <s v="NetworkAdapters"/>
    <s v="Computers&amp;Accessories|NetworkingDevices|NetworkAdapters|WirelessUSBAdapters-TP-Link Nano AC600 USB Wi-Fi Adapter(Archer T2U Nano)- 2.4G/5G Dual Band Wireless Network Adapter for PC Desktop Laptop, Mini Travel Size, Supports Windows 11,10, 8.1, 8, 7, XP/Mac OS 10.9-10.15"/>
    <s v="WirelessUSBAdapters"/>
    <n v="999"/>
    <s v="&gt;₹500"/>
    <n v="1599"/>
    <n v="0.38"/>
    <n v="1536.5234521575985"/>
    <s v="&lt;50%"/>
    <s v="No"/>
    <n v="19336707"/>
    <n v="4.3"/>
    <n v="4"/>
    <n v="12093"/>
    <x v="0"/>
    <n v="48372"/>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06LW0WDQ"/>
    <s v="Amazon Basics 16-Gauge Speaker Wire - 50 Feet"/>
    <x v="103"/>
    <s v="Electronics"/>
    <s v="HomeTheater,TV&amp;Video"/>
    <s v="Accessories"/>
    <s v="Electronics|HomeTheater,TV&amp;Video|Accessories|Cables|SpeakerCables-Amazon Basics 16-Gauge Speaker Wire - 50 Feet"/>
    <s v="Cables"/>
    <n v="399"/>
    <s v="₹200 - ₹500"/>
    <n v="795"/>
    <n v="0.5"/>
    <n v="744.81132075471703"/>
    <s v="50% or More"/>
    <s v="Yes"/>
    <n v="9612345"/>
    <n v="4.4000000000000004"/>
    <n v="4"/>
    <n v="12091"/>
    <x v="0"/>
    <n v="48364"/>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s v="LG 80 cm (32 inches) HD Ready Smart LED TV 32LM563BPTC (Dark Iron Gray)"/>
    <x v="29"/>
    <s v="Electronics"/>
    <s v="HomeTheater,TV&amp;Video"/>
    <s v="Televisions"/>
    <s v="Electronics|HomeTheater,TV&amp;Video|Televisions|SmartTelevisions-LG 80 cm (32 inches) HD Ready Smart LED TV 32LM563BPTC (Dark Iron Gray)"/>
    <s v="SmartTelevisions"/>
    <n v="13490"/>
    <s v="&gt;₹500"/>
    <n v="21990"/>
    <n v="0.39"/>
    <n v="21928.653933606183"/>
    <s v="&lt;50%"/>
    <s v="No"/>
    <n v="263352240"/>
    <n v="4.3"/>
    <n v="4"/>
    <n v="11976"/>
    <x v="0"/>
    <n v="47904"/>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1892MIPA"/>
    <s v="AO Smith HSE-VAS-X-015 Storage 15 Litre Vertical Water Heater (Geyser) White 4 Star"/>
    <x v="87"/>
    <s v="Home&amp;Kitchen"/>
    <s v="Heating,Cooling&amp;AirQuality"/>
    <s v="WaterHeaters&amp;Geysers"/>
    <s v="Home&amp;Kitchen|Heating,Cooling&amp;AirQuality|WaterHeaters&amp;Geysers|StorageWaterHeaters-AO Smith HSE-VAS-X-015 Storage 15 Litre Vertical Water Heater (Geyser) White 4 Star"/>
    <s v="StorageWaterHeaters"/>
    <n v="7349"/>
    <s v="&gt;₹500"/>
    <n v="10900"/>
    <n v="0.33"/>
    <n v="10832.577981651377"/>
    <s v="&lt;50%"/>
    <s v="No"/>
    <n v="130331300"/>
    <n v="4.2"/>
    <n v="4"/>
    <n v="11957"/>
    <x v="0"/>
    <n v="47828"/>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AmazonBasics Cylinder Bagless Vacuum Cleaner with Power Suction, Low Sound, High Energy Efficiency and 2 Years Warranty (1.5L, Black)"/>
    <x v="43"/>
    <s v="Home&amp;Kitchen"/>
    <s v="Kitchen&amp;HomeAppliances"/>
    <s v="Vacuum,Cleaning&amp;Ironing"/>
    <s v="Home&amp;Kitchen|Kitchen&amp;HomeAppliances|Vacuum,Cleaning&amp;Ironing|Vacuums&amp;FloorCare|Vacuums|CanisterVacuums-AmazonBasics Cylinder Bagless Vacuum Cleaner with Power Suction, Low Sound, High Energy Efficiency and 2 Years Warranty (1.5L, Black)"/>
    <s v="Vacuums&amp;FloorCare"/>
    <n v="3799"/>
    <s v="&gt;₹500"/>
    <n v="6000"/>
    <n v="0.37"/>
    <n v="5936.6833333333334"/>
    <s v="&lt;50%"/>
    <s v="No"/>
    <n v="71610000"/>
    <n v="4.2"/>
    <n v="4"/>
    <n v="11935"/>
    <x v="0"/>
    <n v="4774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s v="Havells Instanio 3-Litre Instant Geyser (White/Blue)"/>
    <x v="26"/>
    <s v="Home&amp;Kitchen"/>
    <s v="Heating,Cooling&amp;AirQuality"/>
    <s v="WaterHeaters&amp;Geysers"/>
    <s v="Home&amp;Kitchen|Heating,Cooling&amp;AirQuality|WaterHeaters&amp;Geysers|InstantWaterHeaters-Havells Instanio 3-Litre Instant Geyser (White/Blue)"/>
    <s v="InstantWaterHeaters"/>
    <n v="3600"/>
    <s v="&gt;₹500"/>
    <n v="6190"/>
    <n v="0.42"/>
    <n v="6131.8416801292406"/>
    <s v="&lt;50%"/>
    <s v="No"/>
    <n v="73809560"/>
    <n v="4.3"/>
    <n v="4"/>
    <n v="11924"/>
    <x v="0"/>
    <n v="4769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s v="Preethi Blue Leaf Diamond MG-214 mixer grinder 750 watt (Blue/White), 3 jars &amp; Flexi Lid, FBT motor with 2yr Guarantee &amp; Lifelong Free Service"/>
    <x v="31"/>
    <s v="Home&amp;Kitchen"/>
    <s v="Kitchen&amp;HomeAppliances"/>
    <s v="SmallKitchenAppliances"/>
    <s v="Home&amp;Kitchen|Kitchen&amp;HomeAppliances|SmallKitchenAppliances|MixerGrinders-Preethi Blue Leaf Diamond MG-214 mixer grinder 750 watt (Blue/White), 3 jars &amp; Flexi Lid, FBT motor with 2yr Guarantee &amp; Lifelong Free Service"/>
    <s v="MixerGrinders"/>
    <n v="3599"/>
    <s v="&gt;₹500"/>
    <n v="9455"/>
    <n v="0.62"/>
    <n v="9416.9354838709678"/>
    <s v="50% or More"/>
    <s v="Yes"/>
    <n v="111833740"/>
    <n v="4.0999999999999996"/>
    <n v="4"/>
    <n v="11828"/>
    <x v="0"/>
    <n v="47312"/>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s v="ZEBRONICS Zeb-Dash Plus 2.4GHz High Precision Wireless Mouse with up to 1600 DPI, Power Saving Mode, Nano Receiver and Plug &amp; Play Usage - USB"/>
    <x v="23"/>
    <s v="Computers&amp;Accessories"/>
    <s v="Accessories&amp;Peripherals"/>
    <s v="Keyboards,Mice&amp;InputDevices"/>
    <s v="Computers&amp;Accessories|Accessories&amp;Peripherals|Keyboards,Mice&amp;InputDevices|Mice-ZEBRONICS Zeb-Dash Plus 2.4GHz High Precision Wireless Mouse with up to 1600 DPI, Power Saving Mode, Nano Receiver and Plug &amp; Play Usage - USB"/>
    <s v="Mice"/>
    <n v="299"/>
    <s v="₹200 - ₹500"/>
    <n v="449"/>
    <n v="0.33"/>
    <n v="382.4075723830735"/>
    <s v="&lt;50%"/>
    <s v="No"/>
    <n v="5310323"/>
    <n v="3.5"/>
    <n v="4"/>
    <n v="11827"/>
    <x v="0"/>
    <n v="47308"/>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s v="Oakter Mini UPS for 12V WiFi Router Broadband Modem | Backup Upto 4 Hours | WiFi Router UPS Power Backup During Power Cuts | UPS for 12V Router Broadband Modem | Current Surge &amp; Deep Discharge Protection"/>
    <x v="104"/>
    <s v="Computers&amp;Accessories"/>
    <s v="NetworkingDevices"/>
    <s v="N/A"/>
    <s v="Computers&amp;Accessories|NetworkingDevices-Oakter Mini UPS for 12V WiFi Router Broadband Modem | Backup Upto 4 Hours | WiFi Router UPS Power Backup During Power Cuts | UPS for 12V Router Broadband Modem | Current Surge &amp; Deep Discharge Protection"/>
    <s v="N/A"/>
    <n v="1199"/>
    <s v="&gt;₹500"/>
    <n v="3490"/>
    <n v="0.66"/>
    <n v="3455.6446991404009"/>
    <s v="50% or More"/>
    <s v="Yes"/>
    <n v="40888840"/>
    <n v="4.0999999999999996"/>
    <n v="4"/>
    <n v="11716"/>
    <x v="0"/>
    <n v="46864"/>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s v="Duracell Rechargeable AA 1300mAh Batteries, 4Pcs"/>
    <x v="49"/>
    <s v="Electronics"/>
    <s v="GeneralPurposeBatteries&amp;BatteryChargers"/>
    <s v="RechargeableBatteries"/>
    <s v="Electronics|GeneralPurposeBatteries&amp;BatteryChargers|RechargeableBatteries-Duracell Rechargeable AA 1300mAh Batteries, 4Pcs"/>
    <s v="N/A"/>
    <n v="479"/>
    <s v="₹200 - ₹500"/>
    <n v="599"/>
    <n v="0.2"/>
    <n v="519.03338898163611"/>
    <s v="&lt;50%"/>
    <s v="No"/>
    <n v="7000513"/>
    <n v="4.3"/>
    <n v="4"/>
    <n v="11687"/>
    <x v="0"/>
    <n v="4674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s v="Bosch Pro 1000W Mixer Grinder MGM8842MIN - Black"/>
    <x v="31"/>
    <s v="Home&amp;Kitchen"/>
    <s v="Kitchen&amp;HomeAppliances"/>
    <s v="SmallKitchenAppliances"/>
    <s v="Home&amp;Kitchen|Kitchen&amp;HomeAppliances|SmallKitchenAppliances|MixerGrinders-Bosch Pro 1000W Mixer Grinder MGM8842MIN - Black"/>
    <s v="MixerGrinders"/>
    <n v="6999"/>
    <s v="&gt;₹500"/>
    <n v="10590"/>
    <n v="0.34"/>
    <n v="10523.909348441926"/>
    <s v="&lt;50%"/>
    <s v="No"/>
    <n v="121774410"/>
    <n v="4.4000000000000004"/>
    <n v="4"/>
    <n v="11499"/>
    <x v="0"/>
    <n v="45996"/>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s v="KENT Gold Optima Gravity Water Purifier (11016) | UF Technology Based | Non-Electric &amp; Chemical Free | Counter Top | 10L Storage | White"/>
    <x v="71"/>
    <s v="Home&amp;Kitchen"/>
    <s v="Kitchen&amp;HomeAppliances"/>
    <s v="WaterPurifiers&amp;Accessories"/>
    <s v="Home&amp;Kitchen|Kitchen&amp;HomeAppliances|WaterPurifiers&amp;Accessories|WaterFilters&amp;Purifiers-KENT Gold Optima Gravity Water Purifier (11016) | UF Technology Based | Non-Electric &amp; Chemical Free | Counter Top | 10L Storage | White"/>
    <s v="WaterFilters&amp;Purifiers"/>
    <n v="1699"/>
    <s v="&gt;₹500"/>
    <n v="1900"/>
    <n v="0.11"/>
    <n v="1810.578947368421"/>
    <s v="&lt;50%"/>
    <s v="No"/>
    <n v="21766400"/>
    <n v="3.6"/>
    <n v="4"/>
    <n v="11456"/>
    <x v="0"/>
    <n v="45824"/>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s v="Goldmedal Curve Plus 202042 Plastic Spice 3-Pin 240V Universal Travel Adaptor (White)"/>
    <x v="62"/>
    <s v="Electronics"/>
    <s v="Mobiles&amp;Accessories"/>
    <s v="MobileAccessories"/>
    <s v="Electronics|Mobiles&amp;Accessories|MobileAccessories|Chargers|WallChargers-Goldmedal Curve Plus 202042 Plastic Spice 3-Pin 240V Universal Travel Adaptor (White)"/>
    <s v="Chargers"/>
    <n v="99"/>
    <s v="&lt;₹200"/>
    <n v="171"/>
    <n v="0.42"/>
    <n v="113.10526315789474"/>
    <s v="&lt;50%"/>
    <s v="No"/>
    <n v="1938969"/>
    <n v="4.5"/>
    <n v="5"/>
    <n v="11339"/>
    <x v="0"/>
    <n v="5669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s v="AirCase Protective Laptop Bag Sleeve fits Upto 15.6&quot; Laptop/ MacBook, Wrinkle Free, Padded, Waterproof Light Neoprene case Cover Pouch, for Men &amp; Women, Black- 6 Months Warranty"/>
    <x v="60"/>
    <s v="Computers&amp;Accessories"/>
    <s v="Accessories&amp;Peripherals"/>
    <s v="LaptopAccessories"/>
    <s v="Computers&amp;Accessories|Accessories&amp;Peripherals|LaptopAccessories|Bags&amp;Sleeves|LaptopSleeves&amp;Slipcases-AirCase Protective Laptop Bag Sleeve fits Upto 15.6&quot; Laptop/ MacBook, Wrinkle Free, Padded, Waterproof Light Neoprene case Cover Pouch, for Men &amp; Women, Black- 6 Months Warranty"/>
    <s v="Bags&amp;Sleeves"/>
    <n v="449"/>
    <s v="₹200 - ₹500"/>
    <n v="999"/>
    <n v="0.55000000000000004"/>
    <n v="954.05505505505505"/>
    <s v="50% or More"/>
    <s v="Yes"/>
    <n v="11318670"/>
    <n v="4.3"/>
    <n v="4"/>
    <n v="11330"/>
    <x v="0"/>
    <n v="4532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s v="Wonderchef Nutri-blend Complete Kitchen Machine | 22000 RPM Mixer Grinder, Blender, Chopper, Juicer | 400W Powerful motor | SS Blades | 4 Unbreakable Jars | 2 Years Warranty | Online Recipe Book By Chef Sanjeev Kapoor | Black"/>
    <x v="55"/>
    <s v="Home&amp;Kitchen"/>
    <s v="Kitchen&amp;HomeAppliances"/>
    <s v="SmallKitchenAppliances"/>
    <s v="Home&amp;Kitchen|Kitchen&amp;HomeAppliances|SmallKitchenAppliances|JuicerMixerGrinders-Wonderchef Nutri-blend Complete Kitchen Machine | 22000 RPM Mixer Grinder, Blender, Chopper, Juicer | 400W Powerful motor | SS Blades | 4 Unbreakable Jars | 2 Years Warranty | Online Recipe Book By Chef Sanjeev Kapoor | Black"/>
    <s v="JuicerMixerGrinders"/>
    <n v="3299"/>
    <s v="&gt;₹500"/>
    <n v="6500"/>
    <n v="0.49"/>
    <n v="6449.2461538461539"/>
    <s v="&lt;50%"/>
    <s v="No"/>
    <n v="72910500"/>
    <n v="3.7"/>
    <n v="4"/>
    <n v="11217"/>
    <x v="0"/>
    <n v="44868"/>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s v="Airtel AMF-311WW Data Card (Black), 4g Hotspot Support with 2300 Mah Battery"/>
    <x v="105"/>
    <s v="Computers&amp;Accessories"/>
    <s v="NetworkingDevices"/>
    <s v="DataCards&amp;Dongles"/>
    <s v="Computers&amp;Accessories|NetworkingDevices|DataCards&amp;Dongles-Airtel AMF-311WW Data Card (Black), 4g Hotspot Support with 2300 Mah Battery"/>
    <s v="N/A"/>
    <n v="2099"/>
    <s v="&gt;₹500"/>
    <n v="3250"/>
    <n v="0.35"/>
    <n v="3185.4153846153845"/>
    <s v="&lt;50%"/>
    <s v="No"/>
    <n v="36442250"/>
    <n v="3.8"/>
    <n v="4"/>
    <n v="11213"/>
    <x v="0"/>
    <n v="44852"/>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s v="Aquaguard Aura RO+UV+UF+Taste Adjuster(MTDS) with Active Copper &amp; Zinc 7L water purifier,8 stages of purification,suitable for borewell,tanker,municipal water(Black) from Eureka Forbes"/>
    <x v="71"/>
    <s v="Home&amp;Kitchen"/>
    <s v="Kitchen&amp;HomeAppliances"/>
    <s v="WaterPurifiers&amp;Accessories"/>
    <s v="Home&amp;Kitchen|Kitchen&amp;HomeAppliances|WaterPurifiers&amp;Accessories|WaterFilters&amp;Purifiers-Aquaguard Aura RO+UV+UF+Taste Adjuster(MTDS) with Active Copper &amp; Zinc 7L water purifier,8 stages of purification,suitable for borewell,tanker,municipal water(Black) from Eureka Forbes"/>
    <s v="WaterFilters&amp;Purifiers"/>
    <n v="15999"/>
    <s v="&gt;₹500"/>
    <n v="24500"/>
    <n v="0.35"/>
    <n v="24434.697959183675"/>
    <s v="&lt;50%"/>
    <s v="No"/>
    <n v="274547000"/>
    <n v="4"/>
    <n v="4"/>
    <n v="11206"/>
    <x v="0"/>
    <n v="44824"/>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s v="Usha CookJoy (CJ1600WPC) 1600 Watt Induction cooktop (Black)"/>
    <x v="25"/>
    <s v="Home&amp;Kitchen"/>
    <s v="Kitchen&amp;HomeAppliances"/>
    <s v="SmallKitchenAppliances"/>
    <s v="Home&amp;Kitchen|Kitchen&amp;HomeAppliances|SmallKitchenAppliances|InductionCooktop-Usha CookJoy (CJ1600WPC) 1600 Watt Induction cooktop (Black)"/>
    <s v="InductionCooktop"/>
    <n v="2089"/>
    <s v="&gt;₹500"/>
    <n v="4000"/>
    <n v="0.48"/>
    <n v="3947.7750000000001"/>
    <s v="&lt;50%"/>
    <s v="No"/>
    <n v="44796000"/>
    <n v="4.2"/>
    <n v="4"/>
    <n v="11199"/>
    <x v="0"/>
    <n v="44796"/>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s v="INALSA Hand Blender 1000 Watt with Chopper, Whisker, 600 ml Multipurpose Jar|Variable Speed And Turbo Speed Function |100% Copper Motor |Low Noise |ANTI-SPLASH TECHNOLOGY|2 Year Warranty"/>
    <x v="72"/>
    <s v="Home&amp;Kitchen"/>
    <s v="Kitchen&amp;HomeAppliances"/>
    <s v="SmallKitchenAppliances"/>
    <s v="Home&amp;Kitchen|Kitchen&amp;HomeAppliances|SmallKitchenAppliances|HandBlenders-INALSA Hand Blender 1000 Watt with Chopper, Whisker, 600 ml Multipurpose Jar|Variable Speed And Turbo Speed Function |100% Copper Motor |Low Noise |ANTI-SPLASH TECHNOLOGY|2 Year Warranty"/>
    <s v="HandBlenders"/>
    <n v="2742"/>
    <s v="&gt;₹500"/>
    <n v="3995"/>
    <n v="0.31"/>
    <n v="3926.3642052565706"/>
    <s v="&lt;50%"/>
    <s v="No"/>
    <n v="44536260"/>
    <n v="4.4000000000000004"/>
    <n v="4"/>
    <n v="11148"/>
    <x v="0"/>
    <n v="44592"/>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s v="Xiaomi Mi 4A Dual_Band Ethernet 1200Mbps Speed Router| 2.4GHz &amp; 5GHz Frequency|128MB RAM | DualCore 4 Thread CPU|4 Omni Directional Antenna|Mi Wi-Fi app-Parental Control &amp; Anti Hacking|Repeater, White"/>
    <x v="12"/>
    <s v="Computers&amp;Accessories"/>
    <s v="NetworkingDevices"/>
    <s v="Routers"/>
    <s v="Computers&amp;Accessories|NetworkingDevices|Routers-Xiaomi Mi 4A Dual_Band Ethernet 1200Mbps Speed Router| 2.4GHz &amp; 5GHz Frequency|128MB RAM | DualCore 4 Thread CPU|4 Omni Directional Antenna|Mi Wi-Fi app-Parental Control &amp; Anti Hacking|Repeater, White"/>
    <s v="N/A"/>
    <n v="1565"/>
    <s v="&gt;₹500"/>
    <n v="2999"/>
    <n v="0.48"/>
    <n v="2946.8159386462153"/>
    <s v="&lt;50%"/>
    <s v="No"/>
    <n v="33327887"/>
    <n v="4"/>
    <n v="4"/>
    <n v="11113"/>
    <x v="0"/>
    <n v="4445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s v="TABLE MAGIC Multipurpose Laptop Table Mat Finish Top Work at Home Study Table (TM Regular- Black) (Alloy Steel)"/>
    <x v="106"/>
    <s v="Computers&amp;Accessories"/>
    <s v="Accessories&amp;Peripherals"/>
    <s v="LaptopAccessories"/>
    <s v="Computers&amp;Accessories|Accessories&amp;Peripherals|LaptopAccessories-TABLE MAGIC Multipurpose Laptop Table Mat Finish Top Work at Home Study Table (TM Regular- Black) (Alloy Steel)"/>
    <s v="N/A"/>
    <n v="1399"/>
    <s v="&gt;₹500"/>
    <n v="2490"/>
    <n v="0.44"/>
    <n v="2433.8152610441766"/>
    <s v="&lt;50%"/>
    <s v="No"/>
    <n v="27574260"/>
    <n v="4.3"/>
    <n v="4"/>
    <n v="11074"/>
    <x v="0"/>
    <n v="44296"/>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s v="OnePlus 10R 5G (Forest Green, 8GB RAM, 128GB Storage, 80W SuperVOOC)"/>
    <x v="2"/>
    <s v="Electronics"/>
    <s v="Mobiles&amp;Accessories"/>
    <s v="Smartphones&amp;BasicMobiles"/>
    <s v="Electronics|Mobiles&amp;Accessories|Smartphones&amp;BasicMobiles|Smartphones-OnePlus 10R 5G (Forest Green, 8GB RAM, 128GB Storage, 80W SuperVOOC)"/>
    <s v="Smartphones"/>
    <n v="34999"/>
    <s v="&gt;₹500"/>
    <n v="38999"/>
    <n v="0.1"/>
    <n v="38909.256673248034"/>
    <s v="&lt;50%"/>
    <s v="No"/>
    <n v="430119971"/>
    <n v="4.2"/>
    <n v="4"/>
    <n v="11029"/>
    <x v="0"/>
    <n v="44116"/>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s v="boAt Airdopes 181 in-Ear True Wireless Earbuds with ENx  Tech, Beast  Mode(Low Latency Upto 60ms) for Gaming, with Mic, ASAP  Charge, 20H Playtime, Bluetooth v5.2, IPX4 &amp; IWP (Cool Grey)"/>
    <x v="1"/>
    <s v="Electronics"/>
    <s v="Headphones,Earbuds&amp;Accessories"/>
    <s v="Headphones"/>
    <s v="Electronics|Headphones,Earbuds&amp;Accessories|Headphones|In-Ear-boAt Airdopes 181 in-Ear True Wireless Earbuds with ENx  Tech, Beast  Mode(Low Latency Upto 60ms) for Gaming, with Mic, ASAP  Charge, 20H Playtime, Bluetooth v5.2, IPX4 &amp; IWP (Cool Grey)"/>
    <s v="In-Ear"/>
    <n v="1598"/>
    <s v="&gt;₹500"/>
    <n v="2990"/>
    <n v="0.47"/>
    <n v="2936.5551839464883"/>
    <s v="&lt;50%"/>
    <s v="No"/>
    <n v="32934850"/>
    <n v="3.8"/>
    <n v="4"/>
    <n v="11015"/>
    <x v="0"/>
    <n v="4406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s v="ProElite Faux Leather Smart Flip Case Cover for Apple iPad 10.2&quot; 9th Gen (2021) / 8th Gen / 7th Gen with Stylus Pen, Black"/>
    <x v="107"/>
    <s v="Computers&amp;Accessories"/>
    <s v="Accessories&amp;Peripherals"/>
    <s v="TabletAccessories"/>
    <s v="Computers&amp;Accessories|Accessories&amp;Peripherals|TabletAccessories|Bags,Cases&amp;Sleeves|Cases-ProElite Faux Leather Smart Flip Case Cover for Apple iPad 10.2&quot; 9th Gen (2021) / 8th Gen / 7th Gen with Stylus Pen, Black"/>
    <s v="Bags,Cases&amp;Sleeves"/>
    <n v="549"/>
    <s v="&gt;₹500"/>
    <n v="1499"/>
    <n v="0.63"/>
    <n v="1462.3755837224817"/>
    <s v="50% or More"/>
    <s v="Yes"/>
    <n v="16497994"/>
    <n v="4.3"/>
    <n v="4"/>
    <n v="11006"/>
    <x v="0"/>
    <n v="4402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s v="Butterfly Hero Mixer Grinder, 500W, 3 Jars (Grey)"/>
    <x v="31"/>
    <s v="Home&amp;Kitchen"/>
    <s v="Kitchen&amp;HomeAppliances"/>
    <s v="SmallKitchenAppliances"/>
    <s v="Home&amp;Kitchen|Kitchen&amp;HomeAppliances|SmallKitchenAppliances|MixerGrinders-Butterfly Hero Mixer Grinder, 500W, 3 Jars (Grey)"/>
    <s v="MixerGrinders"/>
    <n v="2237.81"/>
    <s v="&gt;₹500"/>
    <n v="3899"/>
    <n v="0.43"/>
    <n v="3841.6055398820208"/>
    <s v="&lt;50%"/>
    <s v="No"/>
    <n v="42904596"/>
    <n v="3.9"/>
    <n v="4"/>
    <n v="11004"/>
    <x v="0"/>
    <n v="4401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s v="Lenovo 300 FHD Webcam with Full Stereo Dual Built-in mics | FHD 1080P 2.1 Megapixel CMOS Camera |Privacy Shutter | Ultra-Wide 95 Lens | 360 Rotation | Flexible Mount, Plug-n-Play | Cloud Grey"/>
    <x v="67"/>
    <s v="Computers&amp;Accessories"/>
    <s v="Accessories&amp;Peripherals"/>
    <s v="Audio&amp;VideoAccessories"/>
    <s v="Computers&amp;Accessories|Accessories&amp;Peripherals|Audio&amp;VideoAccessories|Webcams&amp;VoIPEquipment|Webcams-Lenovo 300 FHD Webcam with Full Stereo Dual Built-in mics | FHD 1080P 2.1 Megapixel CMOS Camera |Privacy Shutter | Ultra-Wide 95 Lens | 360 Rotation | Flexible Mount, Plug-n-Play | Cloud Grey"/>
    <s v="Webcams&amp;VoIPEquipment"/>
    <n v="1890"/>
    <s v="&gt;₹500"/>
    <n v="5490"/>
    <n v="0.66"/>
    <n v="5455.5737704918029"/>
    <s v="50% or More"/>
    <s v="Yes"/>
    <n v="60258240"/>
    <n v="4.0999999999999996"/>
    <n v="4"/>
    <n v="10976"/>
    <x v="0"/>
    <n v="43904"/>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s v="tizum HDMI to VGA Adapter Cable 1080P for Projector, Computer, Laptop, TV, Projectors &amp; TV"/>
    <x v="0"/>
    <s v="Electronics"/>
    <s v="HomeTheater,TV&amp;Video"/>
    <s v="Accessories"/>
    <s v="Electronics|HomeTheater,TV&amp;Video|Accessories|Cables|HDMICables-tizum HDMI to VGA Adapter Cable 1080P for Projector, Computer, Laptop, TV, Projectors &amp; TV"/>
    <s v="Cables"/>
    <n v="279"/>
    <s v="₹200 - ₹500"/>
    <n v="499"/>
    <n v="0.44"/>
    <n v="443.08817635270543"/>
    <s v="&lt;50%"/>
    <s v="No"/>
    <n v="5470038"/>
    <n v="3.7"/>
    <n v="4"/>
    <n v="10962"/>
    <x v="0"/>
    <n v="4384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NH12R1O"/>
    <s v="Amazon Basics USB 3.0 Cable - A Male to Micro B - 6 Feet (1.8 Meters), Black"/>
    <x v="8"/>
    <s v="Computers&amp;Accessories"/>
    <s v="Accessories&amp;Peripherals"/>
    <s v="Cables&amp;Accessories"/>
    <s v="Computers&amp;Accessories|Accessories&amp;Peripherals|Cables&amp;Accessories|Cables|USBCables-Amazon Basics USB 3.0 Cable - A Male to Micro B - 6 Feet (1.8 Meters), Black"/>
    <s v="Cables"/>
    <n v="299"/>
    <s v="₹200 - ₹500"/>
    <n v="485"/>
    <n v="0.38"/>
    <n v="423.35051546391753"/>
    <s v="&lt;50%"/>
    <s v="No"/>
    <n v="5291835"/>
    <n v="4.3"/>
    <n v="4"/>
    <n v="10911"/>
    <x v="0"/>
    <n v="43644"/>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s v="HUL Pureit Germkill kit for Classic 23 L water purifier - 1500 L Capacity"/>
    <x v="108"/>
    <s v="Home&amp;Kitchen"/>
    <s v="Kitchen&amp;HomeAppliances"/>
    <s v="WaterPurifiers&amp;Accessories"/>
    <s v="Home&amp;Kitchen|Kitchen&amp;HomeAppliances|WaterPurifiers&amp;Accessories|WaterPurifierAccessories-HUL Pureit Germkill kit for Classic 23 L water purifier - 1500 L Capacity"/>
    <s v="WaterPurifierAccessories"/>
    <n v="600"/>
    <s v="&gt;₹500"/>
    <n v="600"/>
    <n v="0"/>
    <n v="500"/>
    <s v="&lt;50%"/>
    <s v="No"/>
    <n v="6544200"/>
    <n v="4.0999999999999996"/>
    <n v="4"/>
    <n v="10907"/>
    <x v="0"/>
    <n v="4362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s v="LIRAMARK Webcam Cover Slide, Ultra Thin Laptop Camera Cover Slide Blocker for Computer MacBook Pro iMac PC Tablet (Pack of 3)"/>
    <x v="109"/>
    <s v="Computers&amp;Accessories"/>
    <s v="Accessories&amp;Peripherals"/>
    <s v="LaptopAccessories"/>
    <s v="Computers&amp;Accessories|Accessories&amp;Peripherals|LaptopAccessories|CameraPrivacyCovers-LIRAMARK Webcam Cover Slide, Ultra Thin Laptop Camera Cover Slide Blocker for Computer MacBook Pro iMac PC Tablet (Pack of 3)"/>
    <s v="CameraPrivacyCovers"/>
    <n v="149"/>
    <s v="&lt;₹200"/>
    <n v="149"/>
    <n v="0"/>
    <n v="49"/>
    <s v="&lt;50%"/>
    <s v="No"/>
    <n v="1614117"/>
    <n v="4.3"/>
    <n v="4"/>
    <n v="10833"/>
    <x v="0"/>
    <n v="43332"/>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RZZ1QSW"/>
    <s v="SLOVIC¬Æ Tripod Mount Adapter| Tripod Mobile Holder|Tripod Phone Mount(Made in India)| Smartphone Clip Clipper 360 Degree for Taking Magic Video Shots &amp; Pictures."/>
    <x v="50"/>
    <s v="Electronics"/>
    <s v="Cameras&amp;Photography"/>
    <s v="Accessories"/>
    <s v="Electronics|Cameras&amp;Photography|Accessories|Tripods&amp;Monopods|Tabletop&amp;TravelTripods-SLOVIC¬Æ Tripod Mount Adapter| Tripod Mobile Holder|Tripod Phone Mount(Made in India)| Smartphone Clip Clipper 360 Degree for Taking Magic Video Shots &amp; Pictures."/>
    <s v="Tripods&amp;Monopods"/>
    <n v="326"/>
    <s v="₹200 - ₹500"/>
    <n v="799"/>
    <n v="0.59"/>
    <n v="758.19899874843554"/>
    <s v="50% or More"/>
    <s v="Yes"/>
    <n v="8607627"/>
    <n v="4.4000000000000004"/>
    <n v="4"/>
    <n v="10773"/>
    <x v="0"/>
    <n v="43092"/>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s v="Logitech G402 Hyperion Fury USB Wired Gaming Mouse, 4,000 DPI, Lightweight, 8 Programmable Buttons, Compatible for PC/Mac - Black"/>
    <x v="73"/>
    <s v="Computers&amp;Accessories"/>
    <s v="Accessories&amp;Peripherals"/>
    <s v="PCGamingPeripherals"/>
    <s v="Computers&amp;Accessories|Accessories&amp;Peripherals|PCGamingPeripherals|GamingMice-Logitech G402 Hyperion Fury USB Wired Gaming Mouse, 4,000 DPI, Lightweight, 8 Programmable Buttons, Compatible for PC/Mac - Black"/>
    <s v="GamingMice"/>
    <n v="1995"/>
    <s v="&gt;₹500"/>
    <n v="2895"/>
    <n v="0.31"/>
    <n v="2826.0880829015546"/>
    <s v="&lt;50%"/>
    <s v="No"/>
    <n v="31150200"/>
    <n v="4.5999999999999996"/>
    <n v="5"/>
    <n v="10760"/>
    <x v="0"/>
    <n v="5380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s v="Zebronics ZEB-VITA Wireless Bluetooth 10W Portable Bar Speaker With Supporting USB, SD Card, AUX, FM, TWS &amp; Call Function"/>
    <x v="22"/>
    <s v="Electronics"/>
    <s v="HomeAudio"/>
    <s v="Speakers"/>
    <s v="Electronics|HomeAudio|Speakers|BluetoothSpeakers-Zebronics ZEB-VITA Wireless Bluetooth 10W Portable Bar Speaker With Supporting USB, SD Card, AUX, FM, TWS &amp; Call Function"/>
    <s v="BluetoothSpeakers"/>
    <n v="899"/>
    <s v="&gt;₹500"/>
    <n v="1199"/>
    <n v="0.25"/>
    <n v="1124.0208507089242"/>
    <s v="&lt;50%"/>
    <s v="No"/>
    <n v="12890449"/>
    <n v="3.8"/>
    <n v="4"/>
    <n v="10751"/>
    <x v="0"/>
    <n v="43004"/>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s v="Zinq UPS for Router, Mini UPS for 12V WiFi Router Broadband Modem with Upto 4 Hours Power Backup, Upto 2Amp, Works with Existing Adapter, Also Works with Set-top Box, Smart Camera, CCTV (Black)"/>
    <x v="12"/>
    <s v="Computers&amp;Accessories"/>
    <s v="NetworkingDevices"/>
    <s v="Routers"/>
    <s v="Computers&amp;Accessories|NetworkingDevices|Routers-Zinq UPS for Router, Mini UPS for 12V WiFi Router Broadband Modem with Upto 4 Hours Power Backup, Upto 2Amp, Works with Existing Adapter, Also Works with Set-top Box, Smart Camera, CCTV (Black)"/>
    <s v="N/A"/>
    <n v="1199"/>
    <s v="&gt;₹500"/>
    <n v="2999"/>
    <n v="0.6"/>
    <n v="2959.0200066688894"/>
    <s v="50% or More"/>
    <s v="Yes"/>
    <n v="32164275"/>
    <n v="4.0999999999999996"/>
    <n v="4"/>
    <n v="10725"/>
    <x v="0"/>
    <n v="4290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s v="Classmate Octane Colour Burst-Multicolour Gel Pens (Pack of 10) | Gold &amp; Silver Glitter Sparkle Pens|10 colour ink shades for art lovers and kids|Fun at home essentials"/>
    <x v="110"/>
    <s v="Home&amp;Kitchen"/>
    <s v="CraftMaterials"/>
    <s v="DrawingMaterials"/>
    <s v="Home&amp;Kitchen|CraftMaterials|DrawingMaterials|DrawingMedia|Pens-Classmate Octane Colour Burst-Multicolour Gel Pens (Pack of 10) | Gold &amp; Silver Glitter Sparkle Pens|10 colour ink shades for art lovers and kids|Fun at home essentials"/>
    <s v="DrawingMedia"/>
    <n v="90"/>
    <s v="&lt;₹200"/>
    <n v="100"/>
    <n v="0.1"/>
    <n v="10"/>
    <s v="&lt;50%"/>
    <s v="No"/>
    <n v="1071800"/>
    <n v="4.4000000000000004"/>
    <n v="4"/>
    <n v="10718"/>
    <x v="0"/>
    <n v="42872"/>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s v="Noise Pulse Go Buzz Smart Watch Bluetooth Calling with 1.69&quot; Display, 550 NITS, 150+ Cloud Watch Face, SPo2, Heart Rate Tracking, 100 Sports Mode with Auto Detection, Longer Battery (Jet Black)"/>
    <x v="17"/>
    <s v="Electronics"/>
    <s v="WearableTechnology"/>
    <s v="SmartWatches"/>
    <s v="Electronics|WearableTechnology|SmartWatches-Noise Pulse Go Buzz Smart Watch Bluetooth Calling with 1.69&quot; Display, 550 NITS, 150+ Cloud Watch Face, SPo2, Heart Rate Tracking, 100 Sports Mode with Auto Detection, Longer Battery (Jet Black)"/>
    <s v="N/A"/>
    <n v="1898"/>
    <s v="&gt;₹500"/>
    <n v="4999"/>
    <n v="0.62"/>
    <n v="4961.0324064812967"/>
    <s v="50% or More"/>
    <s v="Yes"/>
    <n v="53434311"/>
    <n v="4.0999999999999996"/>
    <n v="4"/>
    <n v="10689"/>
    <x v="0"/>
    <n v="427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X2L5Z8C"/>
    <s v="Logitech Pebble M350 Wireless Mouse with Bluetooth or USB - Silent, Slim Computer Mouse with Quiet Click for Laptop, Notebook, PC and Mac - Graphite"/>
    <x v="23"/>
    <s v="Computers&amp;Accessories"/>
    <s v="Accessories&amp;Peripherals"/>
    <s v="Keyboards,Mice&amp;InputDevices"/>
    <s v="Computers&amp;Accessories|Accessories&amp;Peripherals|Keyboards,Mice&amp;InputDevices|Mice-Logitech Pebble M350 Wireless Mouse with Bluetooth or USB - Silent, Slim Computer Mouse with Quiet Click for Laptop, Notebook, PC and Mac - Graphite"/>
    <s v="Mice"/>
    <n v="1490"/>
    <s v="&gt;₹500"/>
    <n v="2295"/>
    <n v="0.35"/>
    <n v="2230.0762527233114"/>
    <s v="&lt;50%"/>
    <s v="No"/>
    <n v="24446340"/>
    <n v="4.5999999999999996"/>
    <n v="5"/>
    <n v="10652"/>
    <x v="0"/>
    <n v="5326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GVGTSLN"/>
    <s v="Wayona Usb Type C Fast Charger Cable Fast Charging Usb C Cable/Cord Compatible For Samsung Galaxy S10E S10 S9 S8 Plus S10+,Note 10 Note 9 Note 8,S20,M31S,M40,Realme X3,Pixel 2 Xl (3 Ft Pack Of 1,Grey)"/>
    <x v="8"/>
    <s v="Computers&amp;Accessories"/>
    <s v="Accessories&amp;Peripherals"/>
    <s v="Cables&amp;Accessories"/>
    <s v="Computers&amp;Accessories|Accessories&amp;Peripherals|Cables&amp;Accessories|Cables|USBCables-Wayona Usb Type C Fast Charger Cable Fast Charging Usb C Cable/Cord Compatible For Samsung Galaxy S10E S10 S9 S8 Plus S10+,Note 10 Note 9 Note 8,S20,M31S,M40,Realme X3,Pixel 2 Xl (3 Ft Pack Of 1,Grey)"/>
    <s v="Cables"/>
    <n v="325"/>
    <s v="₹200 - ₹500"/>
    <n v="1299"/>
    <n v="0.75"/>
    <n v="1273.980754426482"/>
    <s v="50% or More"/>
    <s v="Yes"/>
    <n v="13738224"/>
    <n v="4.2"/>
    <n v="4"/>
    <n v="10576"/>
    <x v="0"/>
    <n v="423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s v="Wayona Nylon Braided Usb Type C 3Ft 1M 3A Fast Charger Cable For Samsung Galaxy S9 S8 (Wc3Cb1, Black)"/>
    <x v="8"/>
    <s v="Computers&amp;Accessories"/>
    <s v="Accessories&amp;Peripherals"/>
    <s v="Cables&amp;Accessories"/>
    <s v="Computers&amp;Accessories|Accessories&amp;Peripherals|Cables&amp;Accessories|Cables|USBCables-Wayona Nylon Braided Usb Type C 3Ft 1M 3A Fast Charger Cable For Samsung Galaxy S9 S8 (Wc3Cb1, Black)"/>
    <s v="Cables"/>
    <n v="325"/>
    <s v="₹200 - ₹500"/>
    <n v="1099"/>
    <n v="0.7"/>
    <n v="1069.4276615104641"/>
    <s v="50% or More"/>
    <s v="Yes"/>
    <n v="11623024"/>
    <n v="4.2"/>
    <n v="4"/>
    <n v="10576"/>
    <x v="0"/>
    <n v="423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LT9BMPP"/>
    <s v="Logitech G102 USB Light Sync Gaming Mouse with Customizable RGB Lighting, 6 Programmable Buttons, Gaming Grade Sensor, 8K DPI Tracking, 16.8mn Color, Light Weight - Black"/>
    <x v="73"/>
    <s v="Computers&amp;Accessories"/>
    <s v="Accessories&amp;Peripherals"/>
    <s v="PCGamingPeripherals"/>
    <s v="Computers&amp;Accessories|Accessories&amp;Peripherals|PCGamingPeripherals|GamingMice-Logitech G102 USB Light Sync Gaming Mouse with Customizable RGB Lighting, 6 Programmable Buttons, Gaming Grade Sensor, 8K DPI Tracking, 16.8mn Color, Light Weight - Black"/>
    <s v="GamingMice"/>
    <n v="1495"/>
    <s v="&gt;₹500"/>
    <n v="1995"/>
    <n v="0.25"/>
    <n v="1920.062656641604"/>
    <s v="&lt;50%"/>
    <s v="No"/>
    <n v="21029295"/>
    <n v="4.5"/>
    <n v="5"/>
    <n v="10541"/>
    <x v="0"/>
    <n v="5270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s v="EGate i9 Pro-Max 1080p Native Full HD Projector 4k Support | 3600 L (330 ANSI ) | 150&quot; (381 cm) Large Screen | VGA, AV, HDMI, SD Card, USB, Audio Out | (E03i31 / E04i32) Black"/>
    <x v="111"/>
    <s v="Electronics"/>
    <s v="HomeTheater,TV&amp;Video"/>
    <s v="Projectors"/>
    <s v="Electronics|HomeTheater,TV&amp;Video|Projectors-EGate i9 Pro-Max 1080p Native Full HD Projector 4k Support | 3600 L (330 ANSI ) | 150&quot; (381 cm) Large Screen | VGA, AV, HDMI, SD Card, USB, Audio Out | (E03i31 / E04i32) Black"/>
    <s v="N/A"/>
    <n v="9490"/>
    <s v="&gt;₹500"/>
    <n v="15990"/>
    <n v="0.41"/>
    <n v="15930.650406504064"/>
    <s v="&lt;50%"/>
    <s v="No"/>
    <n v="167575200"/>
    <n v="3.9"/>
    <n v="4"/>
    <n v="10480"/>
    <x v="0"/>
    <n v="419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s v="Portronics Key2 Combo Multimedia USB Wireless Keyboard and Mouse Set with 2.4 GHz Wireless Technology, Soft &amp; Silent Button, Compact Size (Grey)"/>
    <x v="41"/>
    <s v="Computers&amp;Accessories"/>
    <s v="Accessories&amp;Peripherals"/>
    <s v="Keyboards,Mice&amp;InputDevices"/>
    <s v="Computers&amp;Accessories|Accessories&amp;Peripherals|Keyboards,Mice&amp;InputDevices|Keyboard&amp;MouseSets-Portronics Key2 Combo Multimedia USB Wireless Keyboard and Mouse Set with 2.4 GHz Wireless Technology, Soft &amp; Silent Button, Compact Size (Grey)"/>
    <s v="Keyboard&amp;MouseSets"/>
    <n v="1149"/>
    <s v="&gt;₹500"/>
    <n v="1499"/>
    <n v="0.23"/>
    <n v="1422.3488992661773"/>
    <s v="&lt;50%"/>
    <s v="No"/>
    <n v="15654057"/>
    <n v="4.0999999999999996"/>
    <n v="4"/>
    <n v="10443"/>
    <x v="0"/>
    <n v="41772"/>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s v="Karcher WD3 EU Wet and Dry Vacuum Cleaner, 1000 Watts Powerful Suction, 17 L Capacity, Blower Function, Easy Filter Removal for Home and Garden Cleaning¬† (Yellow/Black)"/>
    <x v="112"/>
    <s v="Home&amp;Kitchen"/>
    <s v="Kitchen&amp;HomeAppliances"/>
    <s v="Vacuum,Cleaning&amp;Ironing"/>
    <s v="Home&amp;Kitchen|Kitchen&amp;HomeAppliances|Vacuum,Cleaning&amp;Ironing|Vacuums&amp;FloorCare|Vacuums|Wet-DryVacuums-Karcher WD3 EU Wet and Dry Vacuum Cleaner, 1000 Watts Powerful Suction, 17 L Capacity, Blower Function, Easy Filter Removal for Home and Garden Cleaning¬† (Yellow/Black)"/>
    <s v="Vacuums&amp;FloorCare"/>
    <n v="6199"/>
    <s v="&gt;₹500"/>
    <n v="10999"/>
    <n v="0.44"/>
    <n v="10942.640330939177"/>
    <s v="&lt;50%"/>
    <s v="No"/>
    <n v="114708571"/>
    <n v="4.2"/>
    <n v="4"/>
    <n v="10429"/>
    <x v="0"/>
    <n v="41716"/>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s v="Crompton Gracee 5-L Instant Water Heater (Geyser)"/>
    <x v="26"/>
    <s v="Home&amp;Kitchen"/>
    <s v="Heating,Cooling&amp;AirQuality"/>
    <s v="WaterHeaters&amp;Geysers"/>
    <s v="Home&amp;Kitchen|Heating,Cooling&amp;AirQuality|WaterHeaters&amp;Geysers|InstantWaterHeaters-Crompton Gracee 5-L Instant Water Heater (Geyser)"/>
    <s v="InstantWaterHeaters"/>
    <n v="3599"/>
    <s v="&gt;₹500"/>
    <n v="7299"/>
    <n v="0.51"/>
    <n v="7249.6918755993975"/>
    <s v="50% or More"/>
    <s v="Yes"/>
    <n v="75354876"/>
    <n v="4"/>
    <n v="4"/>
    <n v="10324"/>
    <x v="0"/>
    <n v="4129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s v="Crompton Amica 15-L 5 Star Rated Storage Water Heater (Geyser) with Free Installation (White)"/>
    <x v="87"/>
    <s v="Home&amp;Kitchen"/>
    <s v="Heating,Cooling&amp;AirQuality"/>
    <s v="WaterHeaters&amp;Geysers"/>
    <s v="Home&amp;Kitchen|Heating,Cooling&amp;AirQuality|WaterHeaters&amp;Geysers|StorageWaterHeaters-Crompton Amica 15-L 5 Star Rated Storage Water Heater (Geyser) with Free Installation (White)"/>
    <s v="StorageWaterHeaters"/>
    <n v="6800"/>
    <s v="&gt;₹500"/>
    <n v="11500"/>
    <n v="0.41"/>
    <n v="11440.869565217392"/>
    <s v="&lt;50%"/>
    <s v="No"/>
    <n v="118542000"/>
    <n v="4.0999999999999996"/>
    <n v="4"/>
    <n v="10308"/>
    <x v="0"/>
    <n v="41232"/>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s v="Kuber Industries Waterproof Canvas Laundry Bag/Hamper|Metalic Printed With Handles|Foldable Bin &amp; 45 Liter Capicity|Size 37 x 37 x 46, Pack of 1 (Brown)"/>
    <x v="113"/>
    <s v="Home&amp;Kitchen"/>
    <s v="HomeStorage&amp;Organization"/>
    <s v="LaundryOrganization"/>
    <s v="Home&amp;Kitchen|HomeStorage&amp;Organization|LaundryOrganization|LaundryBaskets-Kuber Industries Waterproof Canvas Laundry Bag/Hamper|Metalic Printed With Handles|Foldable Bin &amp; 45 Liter Capicity|Size 37 x 37 x 46, Pack of 1 (Brown)"/>
    <s v="LaundryBaskets"/>
    <n v="199"/>
    <s v="&lt;₹200"/>
    <n v="499"/>
    <n v="0.6"/>
    <n v="459.12024048096191"/>
    <s v="50% or More"/>
    <s v="Yes"/>
    <n v="5106766"/>
    <n v="4"/>
    <n v="4"/>
    <n v="10234"/>
    <x v="0"/>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s v="Noise ColorFit Ultra 2 Buzz 1.78&quot; AMOLED Bluetooth Calling Watch with 368*448px Always On Display, Premium Metallic Finish, 100+ Watch Faces, 100+ Sports Modes, Health Suite (Jet Black)"/>
    <x v="17"/>
    <s v="Electronics"/>
    <s v="WearableTechnology"/>
    <s v="SmartWatches"/>
    <s v="Electronics|WearableTechnology|SmartWatches-Noise ColorFit Ultra 2 Buzz 1.78&quot; AMOLED Bluetooth Calling Watch with 368*448px Always On Display, Premium Metallic Finish, 100+ Watch Faces, 100+ Sports Modes, Health Suite (Jet Black)"/>
    <s v="N/A"/>
    <n v="3999"/>
    <s v="&gt;₹500"/>
    <n v="6999"/>
    <n v="0.43"/>
    <n v="6941.8632661808833"/>
    <s v="&lt;50%"/>
    <s v="No"/>
    <n v="71592771"/>
    <n v="4.0999999999999996"/>
    <n v="4"/>
    <n v="10229"/>
    <x v="0"/>
    <n v="40916"/>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s v="Gizga Essentials Laptop Power Cable Cord- 3 Pin Adapter Isi Certified(1 Meter/3.3 Feet)"/>
    <x v="114"/>
    <s v="Computers&amp;Accessories"/>
    <s v="Accessories&amp;Peripherals"/>
    <s v="LaptopAccessories"/>
    <s v="Computers&amp;Accessories|Accessories&amp;Peripherals|LaptopAccessories|LaptopChargers&amp;PowerSupplies-Gizga Essentials Laptop Power Cable Cord- 3 Pin Adapter Isi Certified(1 Meter/3.3 Feet)"/>
    <s v="LaptopChargers&amp;PowerSupplies"/>
    <n v="179"/>
    <s v="&lt;₹200"/>
    <n v="499"/>
    <n v="0.64"/>
    <n v="463.12825651302603"/>
    <s v="50% or More"/>
    <s v="Yes"/>
    <n v="5076826"/>
    <n v="4.0999999999999996"/>
    <n v="4"/>
    <n v="10174"/>
    <x v="0"/>
    <n v="4069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s v="Camel Fabrica Acrylic Ultra Color - 15ml each, 10 Shades"/>
    <x v="115"/>
    <s v="Home&amp;Kitchen"/>
    <s v="CraftMaterials"/>
    <s v="PaintingMaterials"/>
    <s v="Home&amp;Kitchen|CraftMaterials|PaintingMaterials|Paints-Camel Fabrica Acrylic Ultra Color - 15ml each, 10 Shades"/>
    <s v="Paints"/>
    <n v="200"/>
    <s v="₹200 - ₹500"/>
    <n v="230"/>
    <n v="0.13"/>
    <n v="143.04347826086956"/>
    <s v="&lt;50%"/>
    <s v="No"/>
    <n v="2339100"/>
    <n v="4.4000000000000004"/>
    <n v="4"/>
    <n v="10170"/>
    <x v="0"/>
    <n v="4068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s v="Gizga Essentials USB WiFi Adapter for PC, 150 Mbps Wireless Network Adapter for Desktop - Nano Size WiFi Dongle Compatible with Windows, Mac OS &amp; Linux Kernel | WPA/WPA2 Encryption Standards| Black"/>
    <x v="6"/>
    <s v="Computers&amp;Accessories"/>
    <s v="NetworkingDevices"/>
    <s v="NetworkAdapters"/>
    <s v="Computers&amp;Accessories|NetworkingDevices|NetworkAdapters|WirelessUSBAdapters-Gizga Essentials USB WiFi Adapter for PC, 150 Mbps Wireless Network Adapter for Desktop - Nano Size WiFi Dongle Compatible with Windows, Mac OS &amp; Linux Kernel | WPA/WPA2 Encryption Standards| Black"/>
    <s v="WirelessUSBAdapters"/>
    <n v="269"/>
    <s v="₹200 - ₹500"/>
    <n v="800"/>
    <n v="0.66"/>
    <n v="766.375"/>
    <s v="50% or More"/>
    <s v="Yes"/>
    <n v="8107200"/>
    <n v="3.6"/>
    <n v="4"/>
    <n v="10134"/>
    <x v="0"/>
    <n v="40536"/>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S7DCJKS"/>
    <s v="IT2M Designer Mouse Pad for Laptop/Computer (9.2 X 7.6 Inches, 12788)"/>
    <x v="116"/>
    <s v="Computers&amp;Accessories"/>
    <s v="Accessories&amp;Peripherals"/>
    <s v="Keyboards,Mice&amp;InputDevices"/>
    <s v="Computers&amp;Accessories|Accessories&amp;Peripherals|Keyboards,Mice&amp;InputDevices|Keyboard&amp;MiceAccessories|MousePads-IT2M Designer Mouse Pad for Laptop/Computer (9.2 X 7.6 Inches, 12788)"/>
    <s v="Keyboard&amp;MiceAccessories"/>
    <n v="199"/>
    <s v="&lt;₹200"/>
    <n v="499"/>
    <n v="0.6"/>
    <n v="459.12024048096191"/>
    <s v="50% or More"/>
    <s v="Yes"/>
    <n v="4989002"/>
    <n v="4.3"/>
    <n v="4"/>
    <n v="9998"/>
    <x v="0"/>
    <n v="3999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s v="AirCase Protective Laptop Bag Sleeve fits Upto 13.3&quot; Laptop/ MacBook, Wrinkle Free, Padded, Waterproof Light Neoprene case Cover Pouch, for Men &amp; Women, Black- 6 Months Warranty"/>
    <x v="60"/>
    <s v="Computers&amp;Accessories"/>
    <s v="Accessories&amp;Peripherals"/>
    <s v="LaptopAccessories"/>
    <s v="Computers&amp;Accessories|Accessories&amp;Peripherals|LaptopAccessories|Bags&amp;Sleeves|LaptopSleeves&amp;Slipcases-AirCase Protective Laptop Bag Sleeve fits Upto 13.3&quot; Laptop/ MacBook, Wrinkle Free, Padded, Waterproof Light Neoprene case Cover Pouch, for Men &amp; Women, Black- 6 Months Warranty"/>
    <s v="Bags&amp;Sleeves"/>
    <n v="449"/>
    <s v="₹200 - ₹500"/>
    <n v="999"/>
    <n v="0.55000000000000004"/>
    <n v="954.05505505505505"/>
    <s v="50% or More"/>
    <s v="Yes"/>
    <n v="9930060"/>
    <n v="4.4000000000000004"/>
    <n v="4"/>
    <n v="9940"/>
    <x v="0"/>
    <n v="3976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s v="Wecool Nylon Braided Multifunction Fast Charging Cable For Android Smartphone, Ios And Type C Usb Devices, 3 In 1 Charging Cable, 3A, (3 Feet) (Black)"/>
    <x v="8"/>
    <s v="Computers&amp;Accessories"/>
    <s v="Accessories&amp;Peripherals"/>
    <s v="Cables&amp;Accessories"/>
    <s v="Computers&amp;Accessories|Accessories&amp;Peripherals|Cables&amp;Accessories|Cables|USBCables-Wecool Nylon Braided Multifunction Fast Charging Cable For Android Smartphone, Ios And Type C Usb Devices, 3 In 1 Charging Cable, 3A, (3 Feet) (Black)"/>
    <s v="Cables"/>
    <n v="333"/>
    <s v="₹200 - ₹500"/>
    <n v="999"/>
    <n v="0.67"/>
    <n v="965.66666666666663"/>
    <s v="50% or More"/>
    <s v="Yes"/>
    <n v="9782208"/>
    <n v="3.3"/>
    <n v="3"/>
    <n v="9792"/>
    <x v="0"/>
    <n v="29376"/>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832W3B7Q"/>
    <s v="Pigeon By Stovekraft ABS Plastic Acer Plus Induction Cooktop 1800 Watts With Feather Touch Control - Black"/>
    <x v="25"/>
    <s v="Home&amp;Kitchen"/>
    <s v="Kitchen&amp;HomeAppliances"/>
    <s v="SmallKitchenAppliances"/>
    <s v="Home&amp;Kitchen|Kitchen&amp;HomeAppliances|SmallKitchenAppliances|InductionCooktop-Pigeon By Stovekraft ABS Plastic Acer Plus Induction Cooktop 1800 Watts With Feather Touch Control - Black"/>
    <s v="InductionCooktop"/>
    <n v="1799"/>
    <s v="&gt;₹500"/>
    <n v="3595"/>
    <n v="0.5"/>
    <n v="3544.9582753824757"/>
    <s v="50% or More"/>
    <s v="Yes"/>
    <n v="35198645"/>
    <n v="3.8"/>
    <n v="4"/>
    <n v="9791"/>
    <x v="0"/>
    <n v="39164"/>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s v="Bajaj DHX-9 1000W Heavy Weight Dry Iron with Advance Soleplate and Anti-Bacterial German Coating Technology, Ivory"/>
    <x v="27"/>
    <s v="Home&amp;Kitchen"/>
    <s v="Kitchen&amp;HomeAppliances"/>
    <s v="Vacuum,Cleaning&amp;Ironing"/>
    <s v="Home&amp;Kitchen|Kitchen&amp;HomeAppliances|Vacuum,Cleaning&amp;Ironing|Irons,Steamers&amp;Accessories|Irons|DryIrons-Bajaj DHX-9 1000W Heavy Weight Dry Iron with Advance Soleplate and Anti-Bacterial German Coating Technology, Ivory"/>
    <s v="Irons,Steamers&amp;Accessories"/>
    <n v="1099"/>
    <s v="&gt;₹500"/>
    <n v="1920"/>
    <n v="0.43"/>
    <n v="1862.7604166666667"/>
    <s v="&lt;50%"/>
    <s v="No"/>
    <n v="18762240"/>
    <n v="4.2"/>
    <n v="4"/>
    <n v="9772"/>
    <x v="0"/>
    <n v="3908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s v="Philips HD6975/00 25 Litre Digital Oven Toaster Grill, Grey, 25 liter"/>
    <x v="117"/>
    <s v="Home&amp;Kitchen"/>
    <s v="Kitchen&amp;HomeAppliances"/>
    <s v="SmallKitchenAppliances"/>
    <s v="Home&amp;Kitchen|Kitchen&amp;HomeAppliances|SmallKitchenAppliances|OvenToasterGrills-Philips HD6975/00 25 Litre Digital Oven Toaster Grill, Grey, 25 liter"/>
    <s v="OvenToasterGrills"/>
    <n v="8599"/>
    <s v="&gt;₹500"/>
    <n v="8995"/>
    <n v="0.04"/>
    <n v="8899.4024458032236"/>
    <s v="&lt;50%"/>
    <s v="No"/>
    <n v="87557330"/>
    <n v="4.4000000000000004"/>
    <n v="4"/>
    <n v="9734"/>
    <x v="0"/>
    <n v="3893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s v="AirCase Protective Laptop Bag Sleeve fits Upto 14.1&quot; Laptop/ MacBook, Wrinkle Free, Padded, Waterproof Light Neoprene case Cover Pouch, for Men &amp; Women, Black- 6 Months Warranty"/>
    <x v="60"/>
    <s v="Computers&amp;Accessories"/>
    <s v="Accessories&amp;Peripherals"/>
    <s v="LaptopAccessories"/>
    <s v="Computers&amp;Accessories|Accessories&amp;Peripherals|LaptopAccessories|Bags&amp;Sleeves|LaptopSleeves&amp;Slipcases-AirCase Protective Laptop Bag Sleeve fits Upto 14.1&quot; Laptop/ MacBook, Wrinkle Free, Padded, Waterproof Light Neoprene case Cover Pouch, for Men &amp; Women, Black- 6 Months Warranty"/>
    <s v="Bags&amp;Sleeves"/>
    <n v="449"/>
    <s v="₹200 - ₹500"/>
    <n v="999"/>
    <n v="0.55000000000000004"/>
    <n v="954.05505505505505"/>
    <s v="50% or More"/>
    <s v="Yes"/>
    <n v="9691299"/>
    <n v="4.3"/>
    <n v="4"/>
    <n v="9701"/>
    <x v="0"/>
    <n v="38804"/>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s v="HealthSense Weight Machine for Kitchen, Kitchen Food Weighing Scale for Health, Fitness, Home Baking &amp; Cooking with Hanging Design, Touch Button, Tare Function &amp; 1 Year Warranty ‚Äì Chef-Mate KS 40"/>
    <x v="118"/>
    <s v="Home&amp;Kitchen"/>
    <s v="Kitchen&amp;HomeAppliances"/>
    <s v="SmallKitchenAppliances"/>
    <s v="Home&amp;Kitchen|Kitchen&amp;HomeAppliances|SmallKitchenAppliances|DigitalKitchenScales|DigitalScales-HealthSense Weight Machine for Kitchen, Kitchen Food Weighing Scale for Health, Fitness, Home Baking &amp; Cooking with Hanging Design, Touch Button, Tare Function &amp; 1 Year Warranty ‚Äì Chef-Mate KS 40"/>
    <s v="DigitalKitchenScales"/>
    <n v="799"/>
    <s v="&gt;₹500"/>
    <n v="1500"/>
    <n v="0.47"/>
    <n v="1446.7333333333333"/>
    <s v="&lt;50%"/>
    <s v="No"/>
    <n v="14542500"/>
    <n v="4.3"/>
    <n v="4"/>
    <n v="9695"/>
    <x v="0"/>
    <n v="3878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s v="Havells Ambrose 1200mm Ceiling Fan (Gold Mist Wood)"/>
    <x v="47"/>
    <s v="Home&amp;Kitchen"/>
    <s v="Heating,Cooling&amp;AirQuality"/>
    <s v="Fans"/>
    <s v="Home&amp;Kitchen|Heating,Cooling&amp;AirQuality|Fans|CeilingFans-Havells Ambrose 1200mm Ceiling Fan (Gold Mist Wood)"/>
    <s v="CeilingFans"/>
    <n v="2199"/>
    <s v="&gt;₹500"/>
    <n v="3190"/>
    <n v="0.31"/>
    <n v="3121.0658307210033"/>
    <s v="&lt;50%"/>
    <s v="No"/>
    <n v="30783500"/>
    <n v="4.3"/>
    <n v="4"/>
    <n v="9650"/>
    <x v="0"/>
    <n v="3860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s v="Zodo 8. 5 inch LCD E-Writer Electronic Writing Pad/Tablet Drawing Board (Paperless Memo Digital Tablet)"/>
    <x v="93"/>
    <s v="Computers&amp;Accessories"/>
    <s v="Accessories&amp;Peripherals"/>
    <s v="Keyboards,Mice&amp;InputDevices"/>
    <s v="Computers&amp;Accessories|Accessories&amp;Peripherals|Keyboards,Mice&amp;InputDevices|GraphicTablets-Zodo 8. 5 inch LCD E-Writer Electronic Writing Pad/Tablet Drawing Board (Paperless Memo Digital Tablet)"/>
    <s v="GraphicTablets"/>
    <n v="100"/>
    <s v="&lt;₹200"/>
    <n v="499"/>
    <n v="0.8"/>
    <n v="478.95991983967934"/>
    <s v="50% or More"/>
    <s v="Yes"/>
    <n v="4809362"/>
    <n v="3.5"/>
    <n v="4"/>
    <n v="9638"/>
    <x v="0"/>
    <n v="3855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s v="Boult Audio Airbass Z20 True Wireless, 40H Battery Life, Zen ENC Mic, Type-C Lightning Boult Fast Charging (10Mins=100Mins), BoomX Tech Bass, ENC, IPX5 in Ear Earbuds with mic (Green)"/>
    <x v="1"/>
    <s v="Electronics"/>
    <s v="Headphones,Earbuds&amp;Accessories"/>
    <s v="Headphones"/>
    <s v="Electronics|Headphones,Earbuds&amp;Accessories|Headphones|In-Ear-Boult Audio Airbass Z20 True Wireless, 40H Battery Life, Zen ENC Mic, Type-C Lightning Boult Fast Charging (10Mins=100Mins), BoomX Tech Bass, ENC, IPX5 in Ear Earbuds with mic (Green)"/>
    <s v="In-Ear"/>
    <n v="1399"/>
    <s v="&gt;₹500"/>
    <n v="5499"/>
    <n v="0.75"/>
    <n v="5473.5590107292237"/>
    <s v="50% or More"/>
    <s v="Yes"/>
    <n v="52262496"/>
    <n v="3.9"/>
    <n v="4"/>
    <n v="9504"/>
    <x v="0"/>
    <n v="3801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DK3ZS2"/>
    <s v="iQOO Z6 Pro 5G by vivo (Legion Sky, 8GB RAM, 128GB Storage) | Snapdragon 778G 5G | 66W FlashCharge | 1300 nits Peak Brightness | HDR10+"/>
    <x v="2"/>
    <s v="Electronics"/>
    <s v="Mobiles&amp;Accessories"/>
    <s v="Smartphones&amp;BasicMobiles"/>
    <s v="Electronics|Mobiles&amp;Accessories|Smartphones&amp;BasicMobiles|Smartphones-iQOO Z6 Pro 5G by vivo (Legion Sky, 8GB RAM, 128GB Storage) | Snapdragon 778G 5G | 66W FlashCharge | 1300 nits Peak Brightness | HDR10+"/>
    <s v="Smartphones"/>
    <n v="20999"/>
    <s v="&gt;₹500"/>
    <n v="29990"/>
    <n v="0.3"/>
    <n v="29919.979993331111"/>
    <s v="&lt;50%"/>
    <s v="No"/>
    <n v="284875010"/>
    <n v="4.3"/>
    <n v="4"/>
    <n v="9499"/>
    <x v="0"/>
    <n v="37996"/>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iQOO Z6 Pro 5G by vivo (Phantom Dusk, 8GB RAM, 128GB Storage) | Snapdragon 778G 5G | 66W FlashCharge | 1300 nits Peak Brightness | HDR10+"/>
    <x v="2"/>
    <s v="Electronics"/>
    <s v="Mobiles&amp;Accessories"/>
    <s v="Smartphones&amp;BasicMobiles"/>
    <s v="Electronics|Mobiles&amp;Accessories|Smartphones&amp;BasicMobiles|Smartphones-iQOO Z6 Pro 5G by vivo (Phantom Dusk, 8GB RAM, 128GB Storage) | Snapdragon 778G 5G | 66W FlashCharge | 1300 nits Peak Brightness | HDR10+"/>
    <s v="Smartphones"/>
    <n v="20999"/>
    <s v="&gt;₹500"/>
    <n v="29990"/>
    <n v="0.3"/>
    <n v="29919.979993331111"/>
    <s v="&lt;50%"/>
    <s v="No"/>
    <n v="284875010"/>
    <n v="4.3"/>
    <n v="4"/>
    <n v="9499"/>
    <x v="0"/>
    <n v="37996"/>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iQOO Z6 Pro 5G by vivo (Legion Sky, 6GB RAM, 128GB Storage) | Snapdragon 778G 5G | 66W FlashCharge | 1300 nits Peak Brightness | HDR10+"/>
    <x v="2"/>
    <s v="Electronics"/>
    <s v="Mobiles&amp;Accessories"/>
    <s v="Smartphones&amp;BasicMobiles"/>
    <s v="Electronics|Mobiles&amp;Accessories|Smartphones&amp;BasicMobiles|Smartphones-iQOO Z6 Pro 5G by vivo (Legion Sky, 6GB RAM, 128GB Storage) | Snapdragon 778G 5G | 66W FlashCharge | 1300 nits Peak Brightness | HDR10+"/>
    <s v="Smartphones"/>
    <n v="19999"/>
    <s v="&gt;₹500"/>
    <n v="27990"/>
    <n v="0.28999999999999998"/>
    <n v="27918.549481957842"/>
    <s v="&lt;50%"/>
    <s v="No"/>
    <n v="265877010"/>
    <n v="4.3"/>
    <n v="4"/>
    <n v="9499"/>
    <x v="0"/>
    <n v="37996"/>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0LY12TH6"/>
    <s v="Camel Oil Pastel with Reusable Plastic Box - 50 Shades"/>
    <x v="119"/>
    <s v="Home&amp;Kitchen"/>
    <s v="CraftMaterials"/>
    <s v="PaintingMaterials"/>
    <s v="Home&amp;Kitchen|CraftMaterials|PaintingMaterials-Camel Oil Pastel with Reusable Plastic Box - 50 Shades"/>
    <s v="N/A"/>
    <n v="230"/>
    <s v="₹200 - ₹500"/>
    <n v="230"/>
    <n v="0"/>
    <n v="130"/>
    <s v="&lt;50%"/>
    <s v="No"/>
    <n v="2168210"/>
    <n v="4.5"/>
    <n v="5"/>
    <n v="9427"/>
    <x v="0"/>
    <n v="4713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s v="Zebronics ZEB-90HB USB Hub, 4 Ports, Pocket Sized, Plug &amp; Play, for Laptop &amp; Computers"/>
    <x v="120"/>
    <s v="Computers&amp;Accessories"/>
    <s v="Accessories&amp;Peripherals"/>
    <s v="USBHubs"/>
    <s v="Computers&amp;Accessories|Accessories&amp;Peripherals|USBHubs-Zebronics ZEB-90HB USB Hub, 4 Ports, Pocket Sized, Plug &amp; Play, for Laptop &amp; Computers"/>
    <s v="N/A"/>
    <n v="179"/>
    <s v="&lt;₹200"/>
    <n v="499"/>
    <n v="0.64"/>
    <n v="463.12825651302603"/>
    <s v="50% or More"/>
    <s v="Yes"/>
    <n v="4683115"/>
    <n v="3.4"/>
    <n v="3"/>
    <n v="9385"/>
    <x v="0"/>
    <n v="2815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NHVCHS9"/>
    <s v="Flix Micro Usb Cable For Smartphone (Black)"/>
    <x v="8"/>
    <s v="Computers&amp;Accessories"/>
    <s v="Accessories&amp;Peripherals"/>
    <s v="Cables&amp;Accessories"/>
    <s v="Computers&amp;Accessories|Accessories&amp;Peripherals|Cables&amp;Accessories|Cables|USBCables-Flix Micro Usb Cable For Smartphone (Black)"/>
    <s v="Cables"/>
    <n v="59"/>
    <s v="&lt;₹200"/>
    <n v="199"/>
    <n v="0.7"/>
    <n v="169.35175879396985"/>
    <s v="50% or More"/>
    <s v="Yes"/>
    <n v="1866222"/>
    <n v="4"/>
    <n v="4"/>
    <n v="9378"/>
    <x v="0"/>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FLiX (Beetel USB to Micro USB PVC Data Sync &amp; 2A Fast Charging Cable, Made in India, 480Mbps Data Sync, Solid Cable, 1 Meter Long USB Cable for Micro USB Devices (White)(XCD-M11)"/>
    <x v="8"/>
    <s v="Computers&amp;Accessories"/>
    <s v="Accessories&amp;Peripherals"/>
    <s v="Cables&amp;Accessories"/>
    <s v="Computers&amp;Accessories|Accessories&amp;Peripherals|Cables&amp;Accessories|Cables|USBCables-FLiX (Beetel USB to Micro USB PVC Data Sync &amp; 2A Fast Charging Cable, Made in India, 480Mbps Data Sync, Solid Cable, 1 Meter Long USB Cable for Micro USB Devices (White)(XCD-M11)"/>
    <s v="Cables"/>
    <n v="59"/>
    <s v="&lt;₹200"/>
    <n v="199"/>
    <n v="0.7"/>
    <n v="169.35175879396985"/>
    <s v="50% or More"/>
    <s v="Yes"/>
    <n v="1866222"/>
    <n v="4"/>
    <n v="4"/>
    <n v="9378"/>
    <x v="0"/>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s v="Flix (Beetel) Usb To Type C Pvc Data Sync And 2A 480Mbps Data Sync, Tough Fast Charging Long Cable For Usb Type C Devices, Charging Adapter (White, 1 Meter) - Xcd-C12"/>
    <x v="8"/>
    <s v="Computers&amp;Accessories"/>
    <s v="Accessories&amp;Peripherals"/>
    <s v="Cables&amp;Accessories"/>
    <s v="Computers&amp;Accessories|Accessories&amp;Peripherals|Cables&amp;Accessories|Cables|USBCables-Flix (Beetel) Usb To Type C Pvc Data Sync And 2A 480Mbps Data Sync, Tough Fast Charging Long Cable For Usb Type C Devices, Charging Adapter (White, 1 Meter) - Xcd-C12"/>
    <s v="Cables"/>
    <n v="139"/>
    <s v="&lt;₹200"/>
    <n v="249"/>
    <n v="0.44"/>
    <n v="193.17670682730923"/>
    <s v="&lt;50%"/>
    <s v="No"/>
    <n v="2335122"/>
    <n v="4"/>
    <n v="4"/>
    <n v="9378"/>
    <x v="0"/>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FLiX (Beetel USB to Type C PVC Data Sync &amp; 15W(3A) TPE Fast Charging Cable, Made in India, 480Mbps Data Sync, 1 Meter Long cable for all Andriod &amp; all Type C Devices (Black)(XCD - FPC02)"/>
    <x v="8"/>
    <s v="Computers&amp;Accessories"/>
    <s v="Accessories&amp;Peripherals"/>
    <s v="Cables&amp;Accessories"/>
    <s v="Computers&amp;Accessories|Accessories&amp;Peripherals|Cables&amp;Accessories|Cables|USBCables-FLiX (Beetel USB to Type C PVC Data Sync &amp; 15W(3A) TPE Fast Charging Cable, Made in India, 480Mbps Data Sync, 1 Meter Long cable for all Andriod &amp; all Type C Devices (Black)(XCD - FPC02)"/>
    <s v="Cables"/>
    <n v="88"/>
    <s v="&lt;₹200"/>
    <n v="299"/>
    <n v="0.71"/>
    <n v="269.5685618729097"/>
    <s v="50% or More"/>
    <s v="Yes"/>
    <n v="2804022"/>
    <n v="4"/>
    <n v="4"/>
    <n v="9378"/>
    <x v="0"/>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FLiX (Beetel Flow USB to Micro USB PVC Data Sync &amp; 12W(2.4A) Fast Charging Cable,Made in India,480Mbps Data Sync,Solid Cable,1 Meter Long cable for all Andriod &amp; Micro USB Devices (Black)(XCD-FPM01)"/>
    <x v="8"/>
    <s v="Computers&amp;Accessories"/>
    <s v="Accessories&amp;Peripherals"/>
    <s v="Cables&amp;Accessories"/>
    <s v="Computers&amp;Accessories|Accessories&amp;Peripherals|Cables&amp;Accessories|Cables|USBCables-FLiX (Beetel Flow USB to Micro USB PVC Data Sync &amp; 12W(2.4A) Fast Charging Cable,Made in India,480Mbps Data Sync,Solid Cable,1 Meter Long cable for all Andriod &amp; Micro USB Devices (Black)(XCD-FPM01)"/>
    <s v="Cables"/>
    <n v="57.89"/>
    <s v="&lt;₹200"/>
    <n v="199"/>
    <n v="0.71"/>
    <n v="169.90954773869348"/>
    <s v="50% or More"/>
    <s v="Yes"/>
    <n v="1866222"/>
    <n v="4"/>
    <n v="4"/>
    <n v="9378"/>
    <x v="0"/>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s v="FLiX (Beetel) USB to iPhone Lightning Textured Pattern Data Sync &amp; 2A Fast Charging Cable, Made in India, 480Mbps Data Sync, Tough Cable, 1 Meter Long USB Cable for Apple Devices (Black)(XCD-L102)"/>
    <x v="8"/>
    <s v="Computers&amp;Accessories"/>
    <s v="Accessories&amp;Peripherals"/>
    <s v="Cables&amp;Accessories"/>
    <s v="Computers&amp;Accessories|Accessories&amp;Peripherals|Cables&amp;Accessories|Cables|USBCables-FLiX (Beetel) USB to iPhone Lightning Textured Pattern Data Sync &amp; 2A Fast Charging Cable, Made in India, 480Mbps Data Sync, Tough Cable, 1 Meter Long USB Cable for Apple Devices (Black)(XCD-L102)"/>
    <s v="Cables"/>
    <n v="129"/>
    <s v="&lt;₹200"/>
    <n v="249"/>
    <n v="0.48"/>
    <n v="197.19277108433735"/>
    <s v="&lt;50%"/>
    <s v="No"/>
    <n v="2335122"/>
    <n v="4"/>
    <n v="4"/>
    <n v="9378"/>
    <x v="0"/>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s v="FLiX (Beetel) 3in1 (Type C|Micro|Iphone Lightening) Textured Pattern 3A Fast Charging Cable with QC &amp; PD Support for Type C,Micro USB &amp; Lightning Iphone Cable,Made in India,1.5 Meter Long Cable(T101)"/>
    <x v="8"/>
    <s v="Computers&amp;Accessories"/>
    <s v="Accessories&amp;Peripherals"/>
    <s v="Cables&amp;Accessories"/>
    <s v="Computers&amp;Accessories|Accessories&amp;Peripherals|Cables&amp;Accessories|Cables|USBCables-FLiX (Beetel) 3in1 (Type C|Micro|Iphone Lightening) Textured Pattern 3A Fast Charging Cable with QC &amp; PD Support for Type C,Micro USB &amp; Lightning Iphone Cable,Made in India,1.5 Meter Long Cable(T101)"/>
    <s v="Cables"/>
    <n v="182"/>
    <s v="&lt;₹200"/>
    <n v="599"/>
    <n v="0.7"/>
    <n v="568.61602671118533"/>
    <s v="50% or More"/>
    <s v="Yes"/>
    <n v="5617422"/>
    <n v="4"/>
    <n v="4"/>
    <n v="9378"/>
    <x v="0"/>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Motorola a10 Dual Sim keypad Mobile with 1750 mAh Battery, Expandable Storage Upto 32GB, Wireless FM with Recording - Rose Gold"/>
    <x v="10"/>
    <s v="Electronics"/>
    <s v="Mobiles&amp;Accessories"/>
    <s v="Smartphones&amp;BasicMobiles"/>
    <s v="Electronics|Mobiles&amp;Accessories|Smartphones&amp;BasicMobiles|BasicMobiles-Motorola a10 Dual Sim keypad Mobile with 1750 mAh Battery, Expandable Storage Upto 32GB, Wireless FM with Recording - Rose Gold"/>
    <s v="BasicMobiles"/>
    <n v="1399"/>
    <s v="&gt;₹500"/>
    <n v="1630"/>
    <n v="0.14000000000000001"/>
    <n v="1544.1717791411043"/>
    <s v="&lt;50%"/>
    <s v="No"/>
    <n v="15286140"/>
    <n v="4"/>
    <n v="4"/>
    <n v="9378"/>
    <x v="0"/>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x v="10"/>
    <s v="Electronics"/>
    <s v="Mobiles&amp;Accessories"/>
    <s v="Smartphones&amp;BasicMobiles"/>
    <s v="Electronics|Mobiles&amp;Accessories|Smartphones&amp;BasicMobiles|BasicMobiles-Motorola a10 Dual Sim keypad Mobile with 1750 mAh Battery, Expandable Storage Upto 32GB, Wireless FM with Recording - Dark Blue"/>
    <s v="BasicMobiles"/>
    <n v="1399"/>
    <s v="&gt;₹500"/>
    <n v="1630"/>
    <n v="0.14000000000000001"/>
    <n v="1544.1717791411043"/>
    <s v="&lt;50%"/>
    <s v="No"/>
    <n v="15286140"/>
    <n v="4"/>
    <n v="4"/>
    <n v="9378"/>
    <x v="0"/>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s v="FLiX (Beetel) USB to Type C PVC Data Sync &amp; 2A Smartphone Fast Charging Cable, Made in India, 480Mbps Data Sync, Tough Cable, 1 Meter Long USB Cable for USB Type C Devices Black XCD-C12"/>
    <x v="8"/>
    <s v="Computers&amp;Accessories"/>
    <s v="Accessories&amp;Peripherals"/>
    <s v="Cables&amp;Accessories"/>
    <s v="Computers&amp;Accessories|Accessories&amp;Peripherals|Cables&amp;Accessories|Cables|USBCables-FLiX (Beetel) USB to Type C PVC Data Sync &amp; 2A Smartphone Fast Charging Cable, Made in India, 480Mbps Data Sync, Tough Cable, 1 Meter Long USB Cable for USB Type C Devices Black XCD-C12"/>
    <s v="Cables"/>
    <n v="139"/>
    <s v="&lt;₹200"/>
    <n v="249"/>
    <n v="0.44"/>
    <n v="193.17670682730923"/>
    <s v="&lt;50%"/>
    <s v="No"/>
    <n v="2334873"/>
    <n v="4"/>
    <n v="4"/>
    <n v="9377"/>
    <x v="0"/>
    <n v="37508"/>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SPVMSC6"/>
    <s v="Bajaj Frore 1200 mm Ceiling Fan (Brown)"/>
    <x v="47"/>
    <s v="Home&amp;Kitchen"/>
    <s v="Heating,Cooling&amp;AirQuality"/>
    <s v="Fans"/>
    <s v="Home&amp;Kitchen|Heating,Cooling&amp;AirQuality|Fans|CeilingFans-Bajaj Frore 1200 mm Ceiling Fan (Brown)"/>
    <s v="CeilingFans"/>
    <n v="1399"/>
    <s v="&gt;₹500"/>
    <n v="2660"/>
    <n v="0.47"/>
    <n v="2607.406015037594"/>
    <s v="&lt;50%"/>
    <s v="No"/>
    <n v="24868340"/>
    <n v="4.0999999999999996"/>
    <n v="4"/>
    <n v="9349"/>
    <x v="0"/>
    <n v="37396"/>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COI Note Pad/Memo Book with Sticky Notes &amp; Clip Holder with Pen for Gifting"/>
    <x v="121"/>
    <s v="OfficeProducts"/>
    <s v="OfficePaperProducts"/>
    <s v="Paper"/>
    <s v="OfficeProducts|OfficePaperProducts|Paper|Stationery|Notebooks,WritingPads&amp;Diaries|Notepads&amp;MemoBooks-COI Note Pad/Memo Book with Sticky Notes &amp; Clip Holder with Pen for Gifting"/>
    <s v="Stationery"/>
    <n v="198"/>
    <s v="&lt;₹200"/>
    <n v="800"/>
    <n v="0.75"/>
    <n v="775.25"/>
    <s v="50% or More"/>
    <s v="Yes"/>
    <n v="7475200"/>
    <n v="4.0999999999999996"/>
    <n v="4"/>
    <n v="9344"/>
    <x v="0"/>
    <n v="37376"/>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STRIFF Wall Mount Phone Holder Wall Mount with Adhesive Strips, Charging Holder Compatible with iPhone, Smartphone and Mini Tablet (Pack of 1) (White)"/>
    <x v="122"/>
    <s v="Electronics"/>
    <s v="Mobiles&amp;Accessories"/>
    <s v="MobileAccessories"/>
    <s v="Electronics|Mobiles&amp;Accessories|MobileAccessories|Mounts|Shower&amp;WallMounts-STRIFF Wall Mount Phone Holder Wall Mount with Adhesive Strips, Charging Holder Compatible with iPhone, Smartphone and Mini Tablet (Pack of 1) (White)"/>
    <s v="Mounts"/>
    <n v="89"/>
    <s v="&lt;₹200"/>
    <n v="499"/>
    <n v="0.82"/>
    <n v="481.16432865731463"/>
    <s v="50% or More"/>
    <s v="Yes"/>
    <n v="4660660"/>
    <n v="4.0999999999999996"/>
    <n v="4"/>
    <n v="9340"/>
    <x v="0"/>
    <n v="3736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s v="Bajaj ATX 4 750-Watt Pop-up Toaster (White)"/>
    <x v="123"/>
    <s v="Home&amp;Kitchen"/>
    <s v="Kitchen&amp;HomeAppliances"/>
    <s v="SmallKitchenAppliances"/>
    <s v="Home&amp;Kitchen|Kitchen&amp;HomeAppliances|SmallKitchenAppliances|Pop-upToasters-Bajaj ATX 4 750-Watt Pop-up Toaster (White)"/>
    <s v="Pop-upToasters"/>
    <n v="1499"/>
    <s v="&gt;₹500"/>
    <n v="1499"/>
    <n v="0"/>
    <n v="1399"/>
    <s v="&lt;50%"/>
    <s v="No"/>
    <n v="13987169"/>
    <n v="4.3"/>
    <n v="4"/>
    <n v="9331"/>
    <x v="0"/>
    <n v="37324"/>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s v="Dell WM118 Wireless Mouse, 2.4 Ghz with USB Nano Receiver, Optical Tracking, 12-Months Battery Life, Ambidextrous, Pc/Mac/Laptop - Black."/>
    <x v="23"/>
    <s v="Computers&amp;Accessories"/>
    <s v="Accessories&amp;Peripherals"/>
    <s v="Keyboards,Mice&amp;InputDevices"/>
    <s v="Computers&amp;Accessories|Accessories&amp;Peripherals|Keyboards,Mice&amp;InputDevices|Mice-Dell WM118 Wireless Mouse, 2.4 Ghz with USB Nano Receiver, Optical Tracking, 12-Months Battery Life, Ambidextrous, Pc/Mac/Laptop - Black."/>
    <s v="Mice"/>
    <n v="569"/>
    <s v="&gt;₹500"/>
    <n v="1299"/>
    <n v="0.56000000000000005"/>
    <n v="1255.1970746728252"/>
    <s v="50% or More"/>
    <s v="Yes"/>
    <n v="12048225"/>
    <n v="4.4000000000000004"/>
    <n v="4"/>
    <n v="9275"/>
    <x v="0"/>
    <n v="3710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s v="Rico IRPRO 1500 Watt Japanese Technology Electric Water Heater Immersion Rod Shockproof Protection &amp; Stainless Steel Heating Element for Instant Heating| ISI Certified 1 Year Replacement Warranty"/>
    <x v="38"/>
    <s v="Home&amp;Kitchen"/>
    <s v="Heating,Cooling&amp;AirQuality"/>
    <s v="WaterHeaters&amp;Geysers"/>
    <s v="Home&amp;Kitchen|Heating,Cooling&amp;AirQuality|WaterHeaters&amp;Geysers|ImmersionRods-Rico IRPRO 1500 Watt Japanese Technology Electric Water Heater Immersion Rod Shockproof Protection &amp; Stainless Steel Heating Element for Instant Heating| ISI Certified 1 Year Replacement Warranty"/>
    <s v="ImmersionRods"/>
    <n v="999"/>
    <s v="&gt;₹500"/>
    <n v="1075"/>
    <n v="7.0000000000000007E-2"/>
    <n v="982.06976744186045"/>
    <s v="&lt;50%"/>
    <s v="No"/>
    <n v="9970625"/>
    <n v="4.0999999999999996"/>
    <n v="4"/>
    <n v="9275"/>
    <x v="0"/>
    <n v="37100"/>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s v="ZEBRONICS Zeb-Evolve Wireless in Ear Neckband Earphone with Supporting Bluetooth v5.0, Voice Assistant, Rapid Charge, Call Function &amp; Magnetic Earpiece, with mic (Metallic Blue)"/>
    <x v="1"/>
    <s v="Electronics"/>
    <s v="Headphones,Earbuds&amp;Accessories"/>
    <s v="Headphones"/>
    <s v="Electronics|Headphones,Earbuds&amp;Accessories|Headphones|In-Ear-ZEBRONICS Zeb-Evolve Wireless in Ear Neckband Earphone with Supporting Bluetooth v5.0, Voice Assistant, Rapid Charge, Call Function &amp; Magnetic Earpiece, with mic (Metallic Blue)"/>
    <s v="In-Ear"/>
    <n v="499"/>
    <s v="₹200 - ₹500"/>
    <n v="1499"/>
    <n v="0.67"/>
    <n v="1465.7111407605071"/>
    <s v="50% or More"/>
    <s v="Yes"/>
    <n v="13744331"/>
    <n v="3.6"/>
    <n v="4"/>
    <n v="9169"/>
    <x v="0"/>
    <n v="3667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s v="Fire-Boltt Ring Pro Bluetooth Calling, 1.75‚Äù 320*385px High Res, IP68 &amp; SpO2 Monitoring, Pin Code Locking Functionality &amp; Split Screen Access, Built in Mic &amp; Speaker for HD Calls, Black, Free Size"/>
    <x v="17"/>
    <s v="Electronics"/>
    <s v="WearableTechnology"/>
    <s v="SmartWatches"/>
    <s v="Electronics|WearableTechnology|SmartWatches-Fire-Boltt Ring Pro Bluetooth Calling, 1.75‚Äù 320*385px High Res, IP68 &amp; SpO2 Monitoring, Pin Code Locking Functionality &amp; Split Screen Access, Built in Mic &amp; Speaker for HD Calls, Black, Free Size"/>
    <s v="N/A"/>
    <n v="2499"/>
    <s v="&gt;₹500"/>
    <n v="9999"/>
    <n v="0.75"/>
    <n v="9974.0075007500745"/>
    <s v="50% or More"/>
    <s v="Yes"/>
    <n v="90890910"/>
    <n v="4"/>
    <n v="4"/>
    <n v="9090"/>
    <x v="0"/>
    <n v="3636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s v="Crompton Sea Sapphira 1200 mm Ultra High Speed 3 Blade Ceiling Fan (Lustre Brown, Pack of 1)"/>
    <x v="47"/>
    <s v="Home&amp;Kitchen"/>
    <s v="Heating,Cooling&amp;AirQuality"/>
    <s v="Fans"/>
    <s v="Home&amp;Kitchen|Heating,Cooling&amp;AirQuality|Fans|CeilingFans-Crompton Sea Sapphira 1200 mm Ultra High Speed 3 Blade Ceiling Fan (Lustre Brown, Pack of 1)"/>
    <s v="CeilingFans"/>
    <n v="1449"/>
    <s v="&gt;₹500"/>
    <n v="2349"/>
    <n v="0.38"/>
    <n v="2287.3141762452105"/>
    <s v="&lt;50%"/>
    <s v="No"/>
    <n v="21185631"/>
    <n v="3.9"/>
    <n v="4"/>
    <n v="9019"/>
    <x v="0"/>
    <n v="36076"/>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s v="Wonderchef Nutri-blend Mixer, Grinder &amp; Blender | Powerful 400W 22000 RPM motor | Stainless steel Blades | 3 unbreakable jars | 2 Years warranty | Online recipe book by Chef Sanjeev Kapoor | Black"/>
    <x v="31"/>
    <s v="Home&amp;Kitchen"/>
    <s v="Kitchen&amp;HomeAppliances"/>
    <s v="SmallKitchenAppliances"/>
    <s v="Home&amp;Kitchen|Kitchen&amp;HomeAppliances|SmallKitchenAppliances|MixerGrinders-Wonderchef Nutri-blend Mixer, Grinder &amp; Blender | Powerful 400W 22000 RPM motor | Stainless steel Blades | 3 unbreakable jars | 2 Years warranty | Online recipe book by Chef Sanjeev Kapoor | Black"/>
    <s v="MixerGrinders"/>
    <n v="2899"/>
    <s v="&gt;₹500"/>
    <n v="5500"/>
    <n v="0.47"/>
    <n v="5447.2909090909088"/>
    <s v="&lt;50%"/>
    <s v="No"/>
    <n v="49269000"/>
    <n v="3.8"/>
    <n v="4"/>
    <n v="8958"/>
    <x v="0"/>
    <n v="35832"/>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s v="HUL Pureit Eco Water Saver Mineral RO+UV+MF AS wall mounted/Counter top Black 10L Water Purifier"/>
    <x v="71"/>
    <s v="Home&amp;Kitchen"/>
    <s v="Kitchen&amp;HomeAppliances"/>
    <s v="WaterPurifiers&amp;Accessories"/>
    <s v="Home&amp;Kitchen|Kitchen&amp;HomeAppliances|WaterPurifiers&amp;Accessories|WaterFilters&amp;Purifiers-HUL Pureit Eco Water Saver Mineral RO+UV+MF AS wall mounted/Counter top Black 10L Water Purifier"/>
    <s v="WaterFilters&amp;Purifiers"/>
    <n v="13999"/>
    <s v="&gt;₹500"/>
    <n v="24850"/>
    <n v="0.44"/>
    <n v="24793.665995975854"/>
    <s v="&lt;50%"/>
    <s v="No"/>
    <n v="222357800"/>
    <n v="4.4000000000000004"/>
    <n v="4"/>
    <n v="8948"/>
    <x v="0"/>
    <n v="3579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s v="Classmate Pulse 6 Subject Notebook - Unruled, 300 Pages, Spiral Binding, 240mm*180mm"/>
    <x v="124"/>
    <s v="OfficeProducts"/>
    <s v="OfficePaperProducts"/>
    <s v="Paper"/>
    <s v="OfficeProducts|OfficePaperProducts|Paper|Stationery|Notebooks,WritingPads&amp;Diaries|WireboundNotebooks-Classmate Pulse 6 Subject Notebook - Unruled, 300 Pages, Spiral Binding, 240mm*180mm"/>
    <s v="Stationery"/>
    <n v="114"/>
    <s v="&lt;₹200"/>
    <n v="120"/>
    <n v="0.05"/>
    <n v="25"/>
    <s v="&lt;50%"/>
    <s v="No"/>
    <n v="1072560"/>
    <n v="4.2"/>
    <n v="4"/>
    <n v="8938"/>
    <x v="0"/>
    <n v="3575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s v="Samsung 25W USB Travel Adapter for Cellular Phones - White"/>
    <x v="62"/>
    <s v="Electronics"/>
    <s v="Mobiles&amp;Accessories"/>
    <s v="MobileAccessories"/>
    <s v="Electronics|Mobiles&amp;Accessories|MobileAccessories|Chargers|WallChargers-Samsung 25W USB Travel Adapter for Cellular Phones - White"/>
    <s v="Chargers"/>
    <n v="1219"/>
    <s v="&gt;₹500"/>
    <n v="1699"/>
    <n v="0.28000000000000003"/>
    <n v="1627.2519128899353"/>
    <s v="&lt;50%"/>
    <s v="No"/>
    <n v="15105809"/>
    <n v="4.4000000000000004"/>
    <n v="4"/>
    <n v="8891"/>
    <x v="0"/>
    <n v="35564"/>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s v="OpenTech¬Æ Military-Grade Tempered Glass Screen Protector Compatible for iPhone 13/13 Pro / 14 with Edge to Edge Coverage and Easy Installation kit (6.1 Inches)"/>
    <x v="51"/>
    <s v="Electronics"/>
    <s v="Mobiles&amp;Accessories"/>
    <s v="MobileAccessories"/>
    <s v="Electronics|Mobiles&amp;Accessories|MobileAccessories|Maintenance,Upkeep&amp;Repairs|ScreenProtectors-OpenTech¬Æ Military-Grade Tempered Glass Screen Protector Compatible for iPhone 13/13 Pro / 14 with Edge to Edge Coverage and Easy Installation kit (6.1 Inches)"/>
    <s v="Maintenance,Upkeep&amp;Repairs"/>
    <n v="299"/>
    <s v="₹200 - ₹500"/>
    <n v="999"/>
    <n v="0.7"/>
    <n v="969.07007007007007"/>
    <s v="50% or More"/>
    <s v="Yes"/>
    <n v="8882109"/>
    <n v="4.3"/>
    <n v="4"/>
    <n v="8891"/>
    <x v="0"/>
    <n v="35564"/>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s v="AGARO Marvel 9 Liters Oven Toaster Griller, Cake Baking OTG (Black)"/>
    <x v="117"/>
    <s v="Home&amp;Kitchen"/>
    <s v="Kitchen&amp;HomeAppliances"/>
    <s v="SmallKitchenAppliances"/>
    <s v="Home&amp;Kitchen|Kitchen&amp;HomeAppliances|SmallKitchenAppliances|OvenToasterGrills-AGARO Marvel 9 Liters Oven Toaster Griller, Cake Baking OTG (Black)"/>
    <s v="OvenToasterGrills"/>
    <n v="1699"/>
    <s v="&gt;₹500"/>
    <n v="1999"/>
    <n v="0.15"/>
    <n v="1914.0075037518759"/>
    <s v="&lt;50%"/>
    <s v="No"/>
    <n v="17737127"/>
    <n v="4.0999999999999996"/>
    <n v="4"/>
    <n v="8873"/>
    <x v="0"/>
    <n v="35492"/>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XJ5LD6L"/>
    <s v="Samsung Galaxy M53 5G (Deep Ocean Blue, 6GB, 128GB Storage) | 108MP | sAmoled+ 120Hz | 12GB RAM with RAM Plus | Travel Adapter to be Purchased Separately"/>
    <x v="2"/>
    <s v="Electronics"/>
    <s v="Mobiles&amp;Accessories"/>
    <s v="Smartphones&amp;BasicMobiles"/>
    <s v="Electronics|Mobiles&amp;Accessories|Smartphones&amp;BasicMobiles|Smartphones-Samsung Galaxy M53 5G (Deep Ocean Blue, 6GB, 128GB Storage) | 108MP | sAmoled+ 120Hz | 12GB RAM with RAM Plus | Travel Adapter to be Purchased Separately"/>
    <s v="Smartphones"/>
    <n v="23999"/>
    <s v="&gt;₹500"/>
    <n v="32999"/>
    <n v="0.27"/>
    <n v="32926.273553744053"/>
    <s v="&lt;50%"/>
    <s v="No"/>
    <n v="292569134"/>
    <n v="3.9"/>
    <n v="4"/>
    <n v="8866"/>
    <x v="0"/>
    <n v="3546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7XJQZ8H"/>
    <s v="Cookwell Bullet Mixer Grinder (5 Jars, 3 Blades, Silver)"/>
    <x v="31"/>
    <s v="Home&amp;Kitchen"/>
    <s v="Kitchen&amp;HomeAppliances"/>
    <s v="SmallKitchenAppliances"/>
    <s v="Home&amp;Kitchen|Kitchen&amp;HomeAppliances|SmallKitchenAppliances|MixerGrinders-Cookwell Bullet Mixer Grinder (5 Jars, 3 Blades, Silver)"/>
    <s v="MixerGrinders"/>
    <n v="2464"/>
    <s v="&gt;₹500"/>
    <n v="6000"/>
    <n v="0.59"/>
    <n v="5958.9333333333334"/>
    <s v="50% or More"/>
    <s v="Yes"/>
    <n v="53196000"/>
    <n v="4.0999999999999996"/>
    <n v="4"/>
    <n v="8866"/>
    <x v="0"/>
    <n v="35464"/>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8W56G1K9"/>
    <s v="LAPSTER Spiral Charger Spiral Charger Cable Protectors for Wires Data Cable Saver Charging Cord Protective Cable Cover Set of 3 (12 Pieces)"/>
    <x v="125"/>
    <s v="Computers&amp;Accessories"/>
    <s v="Accessories&amp;Peripherals"/>
    <s v="Cables&amp;Accessories"/>
    <s v="Computers&amp;Accessories|Accessories&amp;Peripherals|Cables&amp;Accessories|CableConnectionProtectors-LAPSTER Spiral Charger Spiral Charger Cable Protectors for Wires Data Cable Saver Charging Cord Protective Cable Cover Set of 3 (12 Pieces)"/>
    <s v="CableConnectionProtectors"/>
    <n v="99"/>
    <s v="&lt;₹200"/>
    <n v="999"/>
    <n v="0.9"/>
    <n v="989.09009009009014"/>
    <s v="50% or More"/>
    <s v="Yes"/>
    <n v="8742249"/>
    <n v="4.0999999999999996"/>
    <n v="4"/>
    <n v="8751"/>
    <x v="0"/>
    <n v="35004"/>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s v="AmazonBasics - High-Speed Male to Female HDMI Extension Cable - 6 Feet"/>
    <x v="0"/>
    <s v="Electronics"/>
    <s v="HomeTheater,TV&amp;Video"/>
    <s v="Accessories"/>
    <s v="Electronics|HomeTheater,TV&amp;Video|Accessories|Cables|HDMICables-AmazonBasics - High-Speed Male to Female HDMI Extension Cable - 6 Feet"/>
    <s v="Cables"/>
    <n v="299"/>
    <s v="₹200 - ₹500"/>
    <n v="700"/>
    <n v="0.56999999999999995"/>
    <n v="657.28571428571433"/>
    <s v="50% or More"/>
    <s v="Yes"/>
    <n v="6099800"/>
    <n v="4.4000000000000004"/>
    <n v="4"/>
    <n v="8714"/>
    <x v="0"/>
    <n v="34856"/>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s v="Cuzor 12V Mini ups for WiFi Router | Power Backup up to 4 Hours | Replaceable Battery | Ups for Wi-Fi Router and Modem | Ups for Router up to 2A | ups for uninterrupted wi-fi"/>
    <x v="12"/>
    <s v="Computers&amp;Accessories"/>
    <s v="NetworkingDevices"/>
    <s v="Routers"/>
    <s v="Computers&amp;Accessories|NetworkingDevices|Routers-Cuzor 12V Mini ups for WiFi Router | Power Backup up to 4 Hours | Replaceable Battery | Ups for Wi-Fi Router and Modem | Ups for Router up to 2A | ups for uninterrupted wi-fi"/>
    <s v="N/A"/>
    <n v="1499"/>
    <s v="&gt;₹500"/>
    <n v="2999"/>
    <n v="0.5"/>
    <n v="2949.0166722240747"/>
    <s v="50% or More"/>
    <s v="Yes"/>
    <n v="25959344"/>
    <n v="4.5"/>
    <n v="5"/>
    <n v="8656"/>
    <x v="0"/>
    <n v="4328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s v="Classmate Soft Cover 6 Subject Spiral Binding Notebook, Single Line, 300 Pages"/>
    <x v="124"/>
    <s v="OfficeProducts"/>
    <s v="OfficePaperProducts"/>
    <s v="Paper"/>
    <s v="OfficeProducts|OfficePaperProducts|Paper|Stationery|Notebooks,WritingPads&amp;Diaries|WireboundNotebooks-Classmate Soft Cover 6 Subject Spiral Binding Notebook, Single Line, 300 Pages"/>
    <s v="Stationery"/>
    <n v="157"/>
    <s v="&lt;₹200"/>
    <n v="160"/>
    <n v="0.02"/>
    <n v="61.875"/>
    <s v="&lt;50%"/>
    <s v="No"/>
    <n v="1378880"/>
    <n v="4.5"/>
    <n v="5"/>
    <n v="8618"/>
    <x v="0"/>
    <n v="4309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s v="Epson 003 65 ml for EcoTank L1110/L3100/L3101/L3110/L3115/L3116/L3150/L3151/L3152/L3156/L5190 Black Ink Bottle"/>
    <x v="126"/>
    <s v="Computers&amp;Accessories"/>
    <s v="Printers,Inks&amp;Accessories"/>
    <s v="Inks,Toners&amp;Cartridges"/>
    <s v="Computers&amp;Accessories|Printers,Inks&amp;Accessories|Inks,Toners&amp;Cartridges|InkjetInkCartridges-Epson 003 65 ml for EcoTank L1110/L3100/L3101/L3110/L3115/L3116/L3150/L3151/L3152/L3156/L5190 Black Ink Bottle"/>
    <s v="InkjetInkCartridges"/>
    <n v="309"/>
    <s v="₹200 - ₹500"/>
    <n v="404"/>
    <n v="0.24"/>
    <n v="327.51485148514848"/>
    <s v="&lt;50%"/>
    <s v="No"/>
    <n v="3480056"/>
    <n v="4.4000000000000004"/>
    <n v="4"/>
    <n v="8614"/>
    <x v="0"/>
    <n v="3445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s v="Casio MJ-12D 150 Steps Check and Correct Desktop Calculator"/>
    <x v="127"/>
    <s v="OfficeProducts"/>
    <s v="OfficeElectronics"/>
    <s v="Calculators"/>
    <s v="OfficeProducts|OfficeElectronics|Calculators|Basic-Casio MJ-12D 150 Steps Check and Correct Desktop Calculator"/>
    <s v="Basic"/>
    <n v="440"/>
    <s v="₹200 - ₹500"/>
    <n v="440"/>
    <n v="0"/>
    <n v="340"/>
    <s v="&lt;50%"/>
    <s v="No"/>
    <n v="3788400"/>
    <n v="4.5"/>
    <n v="5"/>
    <n v="8610"/>
    <x v="0"/>
    <n v="4305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s v="Portronics Adapto 20 Type C 20W Fast PD/Type C Adapter Charger with Fast Charging for iPhone 12/12 Pro/12 Mini/12 Pro Max/11/XS/XR/X/8/Plus, iPad Pro/Air/Mini, Galaxy 10/9/8 (Adapter Only) White"/>
    <x v="62"/>
    <s v="Electronics"/>
    <s v="Mobiles&amp;Accessories"/>
    <s v="MobileAccessories"/>
    <s v="Electronics|Mobiles&amp;Accessories|MobileAccessories|Chargers|WallChargers-Portronics Adapto 20 Type C 20W Fast PD/Type C Adapter Charger with Fast Charging for iPhone 12/12 Pro/12 Mini/12 Pro Max/11/XS/XR/X/8/Plus, iPad Pro/Air/Mini, Galaxy 10/9/8 (Adapter Only) White"/>
    <s v="Chargers"/>
    <n v="529"/>
    <s v="&gt;₹500"/>
    <n v="1499"/>
    <n v="0.65"/>
    <n v="1463.7098065376917"/>
    <s v="50% or More"/>
    <s v="Yes"/>
    <n v="12889901"/>
    <n v="4.0999999999999996"/>
    <n v="4"/>
    <n v="8599"/>
    <x v="0"/>
    <n v="34396"/>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s v="Amazon Basics USB C to Lightning TPE MFi Certified Charging Cable (White, 1.2 meter)"/>
    <x v="8"/>
    <s v="Computers&amp;Accessories"/>
    <s v="Accessories&amp;Peripherals"/>
    <s v="Cables&amp;Accessories"/>
    <s v="Computers&amp;Accessories|Accessories&amp;Peripherals|Cables&amp;Accessories|Cables|USBCables-Amazon Basics USB C to Lightning TPE MFi Certified Charging Cable (White, 1.2 meter)"/>
    <s v="Cables"/>
    <n v="799"/>
    <s v="&gt;₹500"/>
    <n v="1999"/>
    <n v="0.6"/>
    <n v="1959.0300150075038"/>
    <s v="50% or More"/>
    <s v="Yes"/>
    <n v="17157417"/>
    <n v="4.2"/>
    <n v="4"/>
    <n v="8583"/>
    <x v="0"/>
    <n v="34332"/>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s v="ZEBRONICS Zeb-100HB 4 Ports USB Hub for Laptop, PC Computers, Plug &amp; Play, Backward Compatible - Black"/>
    <x v="120"/>
    <s v="Computers&amp;Accessories"/>
    <s v="Accessories&amp;Peripherals"/>
    <s v="USBHubs"/>
    <s v="Computers&amp;Accessories|Accessories&amp;Peripherals|USBHubs-ZEBRONICS Zeb-100HB 4 Ports USB Hub for Laptop, PC Computers, Plug &amp; Play, Backward Compatible - Black"/>
    <s v="N/A"/>
    <n v="330"/>
    <s v="₹200 - ₹500"/>
    <n v="499"/>
    <n v="0.34"/>
    <n v="432.86773547094185"/>
    <s v="&lt;50%"/>
    <s v="No"/>
    <n v="4274434"/>
    <n v="3.7"/>
    <n v="4"/>
    <n v="8566"/>
    <x v="0"/>
    <n v="34264"/>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s v="Ant Esports GM320 RGB Optical Wired Gaming Mouse | 8 Programmable Buttons | 12800 DPI"/>
    <x v="73"/>
    <s v="Computers&amp;Accessories"/>
    <s v="Accessories&amp;Peripherals"/>
    <s v="PCGamingPeripherals"/>
    <s v="Computers&amp;Accessories|Accessories&amp;Peripherals|PCGamingPeripherals|GamingMice-Ant Esports GM320 RGB Optical Wired Gaming Mouse | 8 Programmable Buttons | 12800 DPI"/>
    <s v="GamingMice"/>
    <n v="575"/>
    <s v="&gt;₹500"/>
    <n v="2799"/>
    <n v="0.79"/>
    <n v="2778.4569489103251"/>
    <s v="50% or More"/>
    <s v="Yes"/>
    <n v="23895063"/>
    <n v="4.2"/>
    <n v="4"/>
    <n v="8537"/>
    <x v="0"/>
    <n v="34148"/>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s v="Pigeon by Stovekraft Amaze Plus Electric Kettle (14313) with Stainless Steel Body, 1.8 litre, used for boiling Water, making tea and coffee, instant noodles, soup etc. 1500 Watt (Silver)"/>
    <x v="11"/>
    <s v="Home&amp;Kitchen"/>
    <s v="Kitchen&amp;HomeAppliances"/>
    <s v="SmallKitchenAppliances"/>
    <s v="Home&amp;Kitchen|Kitchen&amp;HomeAppliances|SmallKitchenAppliances|Kettles&amp;HotWaterDispensers|ElectricKettles-Pigeon by Stovekraft Amaze Plus Electric Kettle (14313) with Stainless Steel Body, 1.8 litre, used for boiling Water, making tea and coffee, instant noodles, soup etc. 1500 Watt (Silver)"/>
    <s v="Kettles&amp;HotWaterDispensers"/>
    <n v="699"/>
    <s v="&gt;₹500"/>
    <n v="1345"/>
    <n v="0.48"/>
    <n v="1293.0297397769516"/>
    <s v="&lt;50%"/>
    <s v="No"/>
    <n v="11359870"/>
    <n v="3.9"/>
    <n v="4"/>
    <n v="8446"/>
    <x v="0"/>
    <n v="33784"/>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s v="PRO365 Indo Mocktails/Coffee Foamer/Cappuccino/Lemonade/Milk Frother (6 Months Warranty)"/>
    <x v="72"/>
    <s v="Home&amp;Kitchen"/>
    <s v="Kitchen&amp;HomeAppliances"/>
    <s v="SmallKitchenAppliances"/>
    <s v="Home&amp;Kitchen|Kitchen&amp;HomeAppliances|SmallKitchenAppliances|HandBlenders-PRO365 Indo Mocktails/Coffee Foamer/Cappuccino/Lemonade/Milk Frother (6 Months Warranty)"/>
    <s v="HandBlenders"/>
    <n v="249"/>
    <s v="₹200 - ₹500"/>
    <n v="499"/>
    <n v="0.5"/>
    <n v="449.10020040080161"/>
    <s v="50% or More"/>
    <s v="Yes"/>
    <n v="4205073"/>
    <n v="3.3"/>
    <n v="3"/>
    <n v="8427"/>
    <x v="0"/>
    <n v="25281"/>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s v="iQOO 9 SE 5G (Sunset Sierra, 8GB RAM, 128GB Storage) | Qualcomm Snapdragon 888 | 66W Flash Charge"/>
    <x v="2"/>
    <s v="Electronics"/>
    <s v="Mobiles&amp;Accessories"/>
    <s v="Smartphones&amp;BasicMobiles"/>
    <s v="Electronics|Mobiles&amp;Accessories|Smartphones&amp;BasicMobiles|Smartphones-iQOO 9 SE 5G (Sunset Sierra, 8GB RAM, 128GB Storage) | Qualcomm Snapdragon 888 | 66W Flash Charge"/>
    <s v="Smartphones"/>
    <n v="29990"/>
    <s v="&gt;₹500"/>
    <n v="39990"/>
    <n v="0.25"/>
    <n v="39915.006251562889"/>
    <s v="&lt;50%"/>
    <s v="No"/>
    <n v="335876010"/>
    <n v="4.3"/>
    <n v="4"/>
    <n v="8399"/>
    <x v="0"/>
    <n v="33596"/>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s v="URBN 20000 mAh Lithium_Polymer 22.5W Super Fast Charging Ultra Compact Power Bank with Quick Charge &amp; Power Delivery, Type C Input/Output, Made in India, Type C Cable Included (Camo)"/>
    <x v="7"/>
    <s v="Electronics"/>
    <s v="Mobiles&amp;Accessories"/>
    <s v="MobileAccessories"/>
    <s v="Electronics|Mobiles&amp;Accessories|MobileAccessories|Chargers|PowerBanks-URBN 20000 mAh Lithium_Polymer 22.5W Super Fast Charging Ultra Compact Power Bank with Quick Charge &amp; Power Delivery, Type C Input/Output, Made in India, Type C Cable Included (Camo)"/>
    <s v="Chargers"/>
    <n v="2179"/>
    <s v="&gt;₹500"/>
    <n v="3999"/>
    <n v="0.46"/>
    <n v="3944.5113778444611"/>
    <s v="&lt;50%"/>
    <s v="No"/>
    <n v="33511620"/>
    <n v="4"/>
    <n v="4"/>
    <n v="8380"/>
    <x v="0"/>
    <n v="335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s v="Quantum RJ45 Ethernet Patch Cable/LAN Router Cable with Heavy Duty Gold Plated Connectors Supports Hi-Speed Gigabit Upto 1000Mbps, Waterproof and Durable,1-Year Warranty-32.8 Feet (10 Meters)(White)"/>
    <x v="128"/>
    <s v="Computers&amp;Accessories"/>
    <s v="Accessories&amp;Peripherals"/>
    <s v="Cables&amp;Accessories"/>
    <s v="Computers&amp;Accessories|Accessories&amp;Peripherals|Cables&amp;Accessories|Cables|EthernetCables-Quantum RJ45 Ethernet Patch Cable/LAN Router Cable with Heavy Duty Gold Plated Connectors Supports Hi-Speed Gigabit Upto 1000Mbps, Waterproof and Durable,1-Year Warranty-32.8 Feet (10 Meters)(White)"/>
    <s v="Cables"/>
    <n v="238"/>
    <s v="₹200 - ₹500"/>
    <n v="699"/>
    <n v="0.66"/>
    <n v="664.95135908440625"/>
    <s v="50% or More"/>
    <s v="Yes"/>
    <n v="5852028"/>
    <n v="4.4000000000000004"/>
    <n v="4"/>
    <n v="8372"/>
    <x v="0"/>
    <n v="33488"/>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s v="POPIO Type C Dash Charging USB Data Cable for OnePlus Devices"/>
    <x v="8"/>
    <s v="Computers&amp;Accessories"/>
    <s v="Accessories&amp;Peripherals"/>
    <s v="Cables&amp;Accessories"/>
    <s v="Computers&amp;Accessories|Accessories&amp;Peripherals|Cables&amp;Accessories|Cables|USBCables-POPIO Type C Dash Charging USB Data Cable for OnePlus Devices"/>
    <s v="Cables"/>
    <n v="350"/>
    <s v="₹200 - ₹500"/>
    <n v="599"/>
    <n v="0.42"/>
    <n v="540.5692821368948"/>
    <s v="&lt;50%"/>
    <s v="No"/>
    <n v="4980086"/>
    <n v="3.9"/>
    <n v="4"/>
    <n v="8314"/>
    <x v="0"/>
    <n v="3325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s v="Canon PIXMA E477 All-in-One Wireless Ink Efficient Colour Printer (White/Blue)"/>
    <x v="63"/>
    <s v="Computers&amp;Accessories"/>
    <s v="Printers,Inks&amp;Accessories"/>
    <s v="Printers"/>
    <s v="Computers&amp;Accessories|Printers,Inks&amp;Accessories|Printers-Canon PIXMA E477 All-in-One Wireless Ink Efficient Colour Printer (White/Blue)"/>
    <s v="N/A"/>
    <n v="5299"/>
    <s v="&gt;₹500"/>
    <n v="6355"/>
    <n v="0.17"/>
    <n v="6271.6168371361136"/>
    <s v="&lt;50%"/>
    <s v="No"/>
    <n v="52619400"/>
    <n v="3.9"/>
    <n v="4"/>
    <n v="8280"/>
    <x v="0"/>
    <n v="3312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s v="HP X200 Wireless Mouse with 2.4 GHz Wireless connectivity, Adjustable DPI up to 1600, ambidextrous Design, and 18-Month Long Battery Life. 3-Years Warranty (6VY95AA)"/>
    <x v="23"/>
    <s v="Computers&amp;Accessories"/>
    <s v="Accessories&amp;Peripherals"/>
    <s v="Keyboards,Mice&amp;InputDevices"/>
    <s v="Computers&amp;Accessories|Accessories&amp;Peripherals|Keyboards,Mice&amp;InputDevices|Mice-HP X200 Wireless Mouse with 2.4 GHz Wireless connectivity, Adjustable DPI up to 1600, ambidextrous Design, and 18-Month Long Battery Life. 3-Years Warranty (6VY95AA)"/>
    <s v="Mice"/>
    <n v="681"/>
    <s v="&gt;₹500"/>
    <n v="1199"/>
    <n v="0.43"/>
    <n v="1142.2026688907422"/>
    <s v="&lt;50%"/>
    <s v="No"/>
    <n v="9901342"/>
    <n v="4.2"/>
    <n v="4"/>
    <n v="8258"/>
    <x v="0"/>
    <n v="3303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s v="AmazonBasics New Release Nylon USB-A to Lightning Cable Cord, Fast Charging MFi Certified Charger for Apple iPhone, iPad (6-Ft, Rose Gold)"/>
    <x v="8"/>
    <s v="Computers&amp;Accessories"/>
    <s v="Accessories&amp;Peripherals"/>
    <s v="Cables&amp;Accessories"/>
    <s v="Computers&amp;Accessories|Accessories&amp;Peripherals|Cables&amp;Accessories|Cables|USBCables-AmazonBasics New Release Nylon USB-A to Lightning Cable Cord, Fast Charging MFi Certified Charger for Apple iPhone, iPad (6-Ft, Rose Gold)"/>
    <s v="Cables"/>
    <n v="799"/>
    <s v="&gt;₹500"/>
    <n v="2100"/>
    <n v="0.62"/>
    <n v="2061.9523809523807"/>
    <s v="50% or More"/>
    <s v="Yes"/>
    <n v="17194800"/>
    <n v="4.3"/>
    <n v="4"/>
    <n v="8188"/>
    <x v="0"/>
    <n v="32752"/>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02PD61Y4"/>
    <s v="D-Link DWA-131 300 Mbps Wireless Nano USB Adapter (Black)"/>
    <x v="6"/>
    <s v="Computers&amp;Accessories"/>
    <s v="NetworkingDevices"/>
    <s v="NetworkAdapters"/>
    <s v="Computers&amp;Accessories|NetworkingDevices|NetworkAdapters|WirelessUSBAdapters-D-Link DWA-131 300 Mbps Wireless Nano USB Adapter (Black)"/>
    <s v="WirelessUSBAdapters"/>
    <n v="507"/>
    <s v="&gt;₹500"/>
    <n v="1208"/>
    <n v="0.57999999999999996"/>
    <n v="1166.0298013245033"/>
    <s v="50% or More"/>
    <s v="Yes"/>
    <n v="9822248"/>
    <n v="4.0999999999999996"/>
    <n v="4"/>
    <n v="8131"/>
    <x v="0"/>
    <n v="32524"/>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SLNG3LW"/>
    <s v="Inalsa Vacuum Cleaner Wet and Dry Micro WD10 with 3in1 Multifunction Wet/Dry/Blowing| 14KPA Suction and Impact Resistant Polymer Tank,(Yellow/Black)"/>
    <x v="112"/>
    <s v="Home&amp;Kitchen"/>
    <s v="Kitchen&amp;HomeAppliances"/>
    <s v="Vacuum,Cleaning&amp;Ironing"/>
    <s v="Home&amp;Kitchen|Kitchen&amp;HomeAppliances|Vacuum,Cleaning&amp;Ironing|Vacuums&amp;FloorCare|Vacuums|Wet-DryVacuums-Inalsa Vacuum Cleaner Wet and Dry Micro WD10 with 3in1 Multifunction Wet/Dry/Blowing| 14KPA Suction and Impact Resistant Polymer Tank,(Yellow/Black)"/>
    <s v="Vacuums&amp;FloorCare"/>
    <n v="3859"/>
    <s v="&gt;₹500"/>
    <n v="10295"/>
    <n v="0.63"/>
    <n v="10257.51578436134"/>
    <s v="50% or More"/>
    <s v="Yes"/>
    <n v="83338025"/>
    <n v="3.9"/>
    <n v="4"/>
    <n v="8095"/>
    <x v="0"/>
    <n v="3238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s v="INALSA Electric Kettle 1.5 Litre with Stainless Steel Body - Absa|Auto Shut Off &amp; Boil Dry Protection Safety Features| Cordless Base &amp; Cord Winder|Hot Water Kettle |Water Heater Jug"/>
    <x v="11"/>
    <s v="Home&amp;Kitchen"/>
    <s v="Kitchen&amp;HomeAppliances"/>
    <s v="SmallKitchenAppliances"/>
    <s v="Home&amp;Kitchen|Kitchen&amp;HomeAppliances|SmallKitchenAppliances|Kettles&amp;HotWaterDispensers|ElectricKettles-INALSA Electric Kettle 1.5 Litre with Stainless Steel Body - Absa|Auto Shut Off &amp; Boil Dry Protection Safety Features| Cordless Base &amp; Cord Winder|Hot Water Kettle |Water Heater Jug"/>
    <s v="Kettles&amp;HotWaterDispensers"/>
    <n v="699"/>
    <s v="&gt;₹500"/>
    <n v="1595"/>
    <n v="0.56000000000000005"/>
    <n v="1551.1755485893416"/>
    <s v="50% or More"/>
    <s v="Yes"/>
    <n v="12903550"/>
    <n v="4.0999999999999996"/>
    <n v="4"/>
    <n v="8090"/>
    <x v="0"/>
    <n v="3236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s v="FEDUS Cat6 Ethernet Cable, 10 Meter High Speed 550MHZ / 10 Gigabit Speed UTP LAN Cable, Network Cable Internet Cable RJ45 Cable LAN Wire, Patch Computer Cord Gigabit Category 6 Wires for Modem, Router"/>
    <x v="128"/>
    <s v="Computers&amp;Accessories"/>
    <s v="Accessories&amp;Peripherals"/>
    <s v="Cables&amp;Accessories"/>
    <s v="Computers&amp;Accessories|Accessories&amp;Peripherals|Cables&amp;Accessories|Cables|EthernetCables-FEDUS Cat6 Ethernet Cable, 10 Meter High Speed 550MHZ / 10 Gigabit Speed UTP LAN Cable, Network Cable Internet Cable RJ45 Cable LAN Wire, Patch Computer Cord Gigabit Category 6 Wires for Modem, Router"/>
    <s v="Cables"/>
    <n v="287"/>
    <s v="₹200 - ₹500"/>
    <n v="499"/>
    <n v="0.42"/>
    <n v="441.48496993987976"/>
    <s v="&lt;50%"/>
    <s v="No"/>
    <n v="4029924"/>
    <n v="4.4000000000000004"/>
    <n v="4"/>
    <n v="8076"/>
    <x v="0"/>
    <n v="3230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s v="Luxor 5 Subject Single Ruled Notebook - A5 Size, 70 GSM, 300 Pages"/>
    <x v="129"/>
    <s v="OfficeProducts"/>
    <s v="OfficePaperProducts"/>
    <s v="Paper"/>
    <s v="OfficeProducts|OfficePaperProducts|Paper|Stationery|Notebooks,WritingPads&amp;Diaries|CompositionNotebooks-Luxor 5 Subject Single Ruled Notebook - A5 Size, 70 GSM, 300 Pages"/>
    <s v="Stationery"/>
    <n v="125"/>
    <s v="&lt;₹200"/>
    <n v="180"/>
    <n v="0.31"/>
    <n v="110.55555555555556"/>
    <s v="&lt;50%"/>
    <s v="No"/>
    <n v="1449540"/>
    <n v="4.4000000000000004"/>
    <n v="4"/>
    <n v="8053"/>
    <x v="0"/>
    <n v="32212"/>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s v="Havells Ventil Air DSP 230mm Exhaust Fan (Pista Green)"/>
    <x v="98"/>
    <s v="Home&amp;Kitchen"/>
    <s v="Heating,Cooling&amp;AirQuality"/>
    <s v="Fans"/>
    <s v="Home&amp;Kitchen|Heating,Cooling&amp;AirQuality|Fans|ExhaustFans-Havells Ventil Air DSP 230mm Exhaust Fan (Pista Green)"/>
    <s v="ExhaustFans"/>
    <n v="1399"/>
    <s v="&gt;₹500"/>
    <n v="1890"/>
    <n v="0.26"/>
    <n v="1815.9788359788361"/>
    <s v="&lt;50%"/>
    <s v="No"/>
    <n v="15178590"/>
    <n v="4"/>
    <n v="4"/>
    <n v="8031"/>
    <x v="0"/>
    <n v="3212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s v="Lifelong Power - Pro 500 Watt 3 Jar Mixer Grinder with 3 Speed Control and 1100 Watt Dry Non-Stick soleplate Iron Super Combo (White and Grey, 1 Year Warranty)"/>
    <x v="31"/>
    <s v="Home&amp;Kitchen"/>
    <s v="Kitchen&amp;HomeAppliances"/>
    <s v="SmallKitchenAppliances"/>
    <s v="Home&amp;Kitchen|Kitchen&amp;HomeAppliances|SmallKitchenAppliances|MixerGrinders-Lifelong Power - Pro 500 Watt 3 Jar Mixer Grinder with 3 Speed Control and 1100 Watt Dry Non-Stick soleplate Iron Super Combo (White and Grey, 1 Year Warranty)"/>
    <s v="MixerGrinders"/>
    <n v="1699"/>
    <s v="&gt;₹500"/>
    <n v="3398"/>
    <n v="0.5"/>
    <n v="3348"/>
    <s v="50% or More"/>
    <s v="Yes"/>
    <n v="27143224"/>
    <n v="3.8"/>
    <n v="4"/>
    <n v="7988"/>
    <x v="0"/>
    <n v="3195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s v="Racold Pronto Pro 3Litres 3KW Vertical Instant Water Heater (Geyser)"/>
    <x v="26"/>
    <s v="Home&amp;Kitchen"/>
    <s v="Heating,Cooling&amp;AirQuality"/>
    <s v="WaterHeaters&amp;Geysers"/>
    <s v="Home&amp;Kitchen|Heating,Cooling&amp;AirQuality|WaterHeaters&amp;Geysers|InstantWaterHeaters-Racold Pronto Pro 3Litres 3KW Vertical Instant Water Heater (Geyser)"/>
    <s v="InstantWaterHeaters"/>
    <n v="2949"/>
    <s v="&gt;₹500"/>
    <n v="4849"/>
    <n v="0.39"/>
    <n v="4788.1833367704685"/>
    <s v="&lt;50%"/>
    <s v="No"/>
    <n v="38636832"/>
    <n v="4.2"/>
    <n v="4"/>
    <n v="7968"/>
    <x v="0"/>
    <n v="3187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s v="Philips Daily Collection HD2582/00 830-Watt 2-Slice Pop-up Toaster (White)"/>
    <x v="123"/>
    <s v="Home&amp;Kitchen"/>
    <s v="Kitchen&amp;HomeAppliances"/>
    <s v="SmallKitchenAppliances"/>
    <s v="Home&amp;Kitchen|Kitchen&amp;HomeAppliances|SmallKitchenAppliances|Pop-upToasters-Philips Daily Collection HD2582/00 830-Watt 2-Slice Pop-up Toaster (White)"/>
    <s v="Pop-upToasters"/>
    <n v="2095"/>
    <s v="&gt;₹500"/>
    <n v="2095"/>
    <n v="0"/>
    <n v="1995"/>
    <s v="&lt;50%"/>
    <s v="No"/>
    <n v="16653155"/>
    <n v="4.5"/>
    <n v="5"/>
    <n v="7949"/>
    <x v="0"/>
    <n v="3974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s v="Borosil Chef Delite BCH20DBB21 300-Watt Chopper (Black)"/>
    <x v="130"/>
    <s v="Home&amp;Kitchen"/>
    <s v="Kitchen&amp;HomeAppliances"/>
    <s v="SmallKitchenAppliances"/>
    <s v="Home&amp;Kitchen|Kitchen&amp;HomeAppliances|SmallKitchenAppliances|MiniFoodProcessors&amp;Choppers-Borosil Chef Delite BCH20DBB21 300-Watt Chopper (Black)"/>
    <s v="MiniFoodProcessors&amp;Choppers"/>
    <n v="1819"/>
    <s v="&gt;₹500"/>
    <n v="2490"/>
    <n v="0.27"/>
    <n v="2416.9477911646586"/>
    <s v="&lt;50%"/>
    <s v="No"/>
    <n v="19785540"/>
    <n v="4.4000000000000004"/>
    <n v="4"/>
    <n v="7946"/>
    <x v="0"/>
    <n v="31784"/>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s v="Kuber Industries Nylon Mesh Laundry Basket|Sturdy Material &amp; Durable Handles|Netted Lightweight Laundry Bag, Size 36 x 36 x 58, Capicity 30 Ltr (Pink)"/>
    <x v="113"/>
    <s v="Home&amp;Kitchen"/>
    <s v="HomeStorage&amp;Organization"/>
    <s v="LaundryOrganization"/>
    <s v="Home&amp;Kitchen|HomeStorage&amp;Organization|LaundryOrganization|LaundryBaskets-Kuber Industries Nylon Mesh Laundry Basket|Sturdy Material &amp; Durable Handles|Netted Lightweight Laundry Bag, Size 36 x 36 x 58, Capicity 30 Ltr (Pink)"/>
    <s v="LaundryBaskets"/>
    <n v="199"/>
    <s v="&lt;₹200"/>
    <n v="399"/>
    <n v="0.5"/>
    <n v="349.12531328320802"/>
    <s v="50% or More"/>
    <s v="Yes"/>
    <n v="3170055"/>
    <n v="3.7"/>
    <n v="4"/>
    <n v="7945"/>
    <x v="0"/>
    <n v="31780"/>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s v="Sounce Fast Phone Charging Cable &amp; Data Sync USB Cable Compatible for iPhone 13, 12,11, X, 8, 7, 6, 5, iPad Air, Pro, Mini &amp; iOS Devices"/>
    <x v="8"/>
    <s v="Computers&amp;Accessories"/>
    <s v="Accessories&amp;Peripherals"/>
    <s v="Cables&amp;Accessories"/>
    <s v="Computers&amp;Accessories|Accessories&amp;Peripherals|Cables&amp;Accessories|Cables|USBCables-Sounce Fast Phone Charging Cable &amp; Data Sync USB Cable Compatible for iPhone 13, 12,11, X, 8, 7, 6, 5, iPad Air, Pro, Mini &amp; iOS Devices"/>
    <s v="Cables"/>
    <n v="199"/>
    <s v="&lt;₹200"/>
    <n v="1899"/>
    <n v="0.9"/>
    <n v="1888.5208004212743"/>
    <s v="50% or More"/>
    <s v="Yes"/>
    <n v="15055272"/>
    <n v="3.9"/>
    <n v="4"/>
    <n v="7928"/>
    <x v="0"/>
    <n v="3171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BBN4DZBD"/>
    <s v="Redmi A1 (Light Blue, 2GB RAM, 32GB Storage) | Segment Best AI Dual Cam | 5000mAh Battery | Leather Texture Design | Android 12"/>
    <x v="2"/>
    <s v="Electronics"/>
    <s v="Mobiles&amp;Accessories"/>
    <s v="Smartphones&amp;BasicMobiles"/>
    <s v="Electronics|Mobiles&amp;Accessories|Smartphones&amp;BasicMobiles|Smartphones-Redmi A1 (Light Blue, 2GB RAM, 32GB Storage) | Segment Best AI Dual Cam | 5000mAh Battery | Leather Texture Design | Android 12"/>
    <s v="Smartphones"/>
    <n v="6499"/>
    <s v="&gt;₹500"/>
    <n v="8999"/>
    <n v="0.28000000000000003"/>
    <n v="8926.7808645405039"/>
    <s v="&lt;50%"/>
    <s v="No"/>
    <n v="70255193"/>
    <n v="4"/>
    <n v="4"/>
    <n v="7807"/>
    <x v="0"/>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x v="2"/>
    <s v="Electronics"/>
    <s v="Mobiles&amp;Accessories"/>
    <s v="Smartphones&amp;BasicMobiles"/>
    <s v="Electronics|Mobiles&amp;Accessories|Smartphones&amp;BasicMobiles|Smartphones-Redmi A1 (Black, 2GB RAM, 32GB Storage) | Segment Best AI Dual Cam | 5000mAh Battery | Leather Texture Design | Android 12"/>
    <s v="Smartphones"/>
    <n v="6499"/>
    <s v="&gt;₹500"/>
    <n v="8999"/>
    <n v="0.28000000000000003"/>
    <n v="8926.7808645405039"/>
    <s v="&lt;50%"/>
    <s v="No"/>
    <n v="70255193"/>
    <n v="4"/>
    <n v="4"/>
    <n v="7807"/>
    <x v="0"/>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
    <s v="Electronics"/>
    <s v="Mobiles&amp;Accessories"/>
    <s v="Smartphones&amp;BasicMobiles"/>
    <s v="Electronics|Mobiles&amp;Accessories|Smartphones&amp;BasicMobiles|Smartphones-Redmi A1 (Light Green, 2GB RAM 32GB ROM) | Segment Best AI Dual Cam | 5000mAh Battery | Leather Texture Design | Android 12"/>
    <s v="Smartphones"/>
    <n v="6499"/>
    <s v="&gt;₹500"/>
    <n v="8999"/>
    <n v="0.28000000000000003"/>
    <n v="8926.7808645405039"/>
    <s v="&lt;50%"/>
    <s v="No"/>
    <n v="70255193"/>
    <n v="4"/>
    <n v="4"/>
    <n v="7807"/>
    <x v="0"/>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s v="Havells Ventil Air DX 200mm Exhaust Fan (White)"/>
    <x v="98"/>
    <s v="Home&amp;Kitchen"/>
    <s v="Heating,Cooling&amp;AirQuality"/>
    <s v="Fans"/>
    <s v="Home&amp;Kitchen|Heating,Cooling&amp;AirQuality|Fans|ExhaustFans-Havells Ventil Air DX 200mm Exhaust Fan (White)"/>
    <s v="ExhaustFans"/>
    <n v="1999"/>
    <s v="&gt;₹500"/>
    <n v="2360"/>
    <n v="0.15"/>
    <n v="2275.2966101694915"/>
    <s v="&lt;50%"/>
    <s v="No"/>
    <n v="18410360"/>
    <n v="4.2"/>
    <n v="4"/>
    <n v="7801"/>
    <x v="0"/>
    <n v="31204"/>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s v="Kent Gold, Optima, Gold+ Spare Kit"/>
    <x v="97"/>
    <s v="Home&amp;Kitchen"/>
    <s v="Kitchen&amp;HomeAppliances"/>
    <s v="WaterPurifiers&amp;Accessories"/>
    <s v="Home&amp;Kitchen|Kitchen&amp;HomeAppliances|WaterPurifiers&amp;Accessories|WaterCartridges-Kent Gold, Optima, Gold+ Spare Kit"/>
    <s v="WaterCartridges"/>
    <n v="649"/>
    <s v="&gt;₹500"/>
    <n v="670"/>
    <n v="0.03"/>
    <n v="573.1343283582089"/>
    <s v="&lt;50%"/>
    <s v="No"/>
    <n v="5216620"/>
    <n v="4.0999999999999996"/>
    <n v="4"/>
    <n v="7786"/>
    <x v="0"/>
    <n v="31144"/>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s v="Spigen EZ Fit Tempered Glass Screen Protector for iPhone 14 Pro Max - 2 Pack (Sensor Protection)"/>
    <x v="51"/>
    <s v="Electronics"/>
    <s v="Mobiles&amp;Accessories"/>
    <s v="MobileAccessories"/>
    <s v="Electronics|Mobiles&amp;Accessories|MobileAccessories|Maintenance,Upkeep&amp;Repairs|ScreenProtectors-Spigen EZ Fit Tempered Glass Screen Protector for iPhone 14 Pro Max - 2 Pack (Sensor Protection)"/>
    <s v="Maintenance,Upkeep&amp;Repairs"/>
    <n v="999"/>
    <s v="&gt;₹500"/>
    <n v="2899"/>
    <n v="0.66"/>
    <n v="2864.5398413245948"/>
    <s v="50% or More"/>
    <s v="Yes"/>
    <n v="22551321"/>
    <n v="4.7"/>
    <n v="5"/>
    <n v="7779"/>
    <x v="0"/>
    <n v="38895"/>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s v="Brand Conquer 6 in 1 with OTG, SD Card Reader, USB Type C, USB 3.0 and Micro USB, for Memory Card | Portable Card Reader | Compatible with TF, SD, Micro SD, SDHC, SDXC, MMC, RS-MMC, Micro SDXC"/>
    <x v="131"/>
    <s v="Computers&amp;Accessories"/>
    <s v="ExternalDevices&amp;DataStorage"/>
    <s v="ExternalMemoryCardReaders"/>
    <s v="Computers&amp;Accessories|ExternalDevices&amp;DataStorage|ExternalMemoryCardReaders-Brand Conquer 6 in 1 with OTG, SD Card Reader, USB Type C, USB 3.0 and Micro USB, for Memory Card | Portable Card Reader | Compatible with TF, SD, Micro SD, SDHC, SDXC, MMC, RS-MMC, Micro SDXC"/>
    <s v="N/A"/>
    <n v="549"/>
    <s v="&gt;₹500"/>
    <n v="999"/>
    <n v="0.45"/>
    <n v="944.04504504504507"/>
    <s v="&lt;50%"/>
    <s v="No"/>
    <n v="7750242"/>
    <n v="4.3"/>
    <n v="4"/>
    <n v="7758"/>
    <x v="0"/>
    <n v="31032"/>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s v="Pinnaclz Original Combo of 2 Micro USB Fast Charging Cable, USB Charging Cable for Data Transfer Perfect for Android Smart Phones White 1.2 Meter Made in India (Pack of 2)"/>
    <x v="8"/>
    <s v="Computers&amp;Accessories"/>
    <s v="Accessories&amp;Peripherals"/>
    <s v="Cables&amp;Accessories"/>
    <s v="Computers&amp;Accessories|Accessories&amp;Peripherals|Cables&amp;Accessories|Cables|USBCables-Pinnaclz Original Combo of 2 Micro USB Fast Charging Cable, USB Charging Cable for Data Transfer Perfect for Android Smart Phones White 1.2 Meter Made in India (Pack of 2)"/>
    <s v="Cables"/>
    <n v="115"/>
    <s v="&lt;₹200"/>
    <n v="499"/>
    <n v="0.77"/>
    <n v="475.95390781563128"/>
    <s v="50% or More"/>
    <s v="Yes"/>
    <n v="3858268"/>
    <n v="4"/>
    <n v="4"/>
    <n v="7732"/>
    <x v="0"/>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s v="Pinnaclz Original Combo of 2 USB Type C Fast Charging Cable, USB C Data Cable for Charging and Data Transfer Smart Phones White 1.2 Meter Made in India (Pack of 2)"/>
    <x v="8"/>
    <s v="Computers&amp;Accessories"/>
    <s v="Accessories&amp;Peripherals"/>
    <s v="Cables&amp;Accessories"/>
    <s v="Computers&amp;Accessories|Accessories&amp;Peripherals|Cables&amp;Accessories|Cables|USBCables-Pinnaclz Original Combo of 2 USB Type C Fast Charging Cable, USB C Data Cable for Charging and Data Transfer Smart Phones White 1.2 Meter Made in India (Pack of 2)"/>
    <s v="Cables"/>
    <n v="149"/>
    <s v="&lt;₹200"/>
    <n v="499"/>
    <n v="0.7"/>
    <n v="469.14028056112227"/>
    <s v="50% or More"/>
    <s v="Yes"/>
    <n v="3858268"/>
    <n v="4"/>
    <n v="4"/>
    <n v="7732"/>
    <x v="0"/>
    <n v="3092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L1N3TJX"/>
    <s v="Artis AR-45W-MG2 45 Watts MG2 Laptop Adapter/Charger Compatible with MB Air 13‚Äù &amp; MB Air 11‚Äù (14.5 V, 3.1 A) Connector: MG2 (T Tip Connector)"/>
    <x v="114"/>
    <s v="Computers&amp;Accessories"/>
    <s v="Accessories&amp;Peripherals"/>
    <s v="LaptopAccessories"/>
    <s v="Computers&amp;Accessories|Accessories&amp;Peripherals|LaptopAccessories|LaptopChargers&amp;PowerSupplies-Artis AR-45W-MG2 45 Watts MG2 Laptop Adapter/Charger Compatible with MB Air 13‚Äù &amp; MB Air 11‚Äù (14.5 V, 3.1 A) Connector: MG2 (T Tip Connector)"/>
    <s v="LaptopChargers&amp;PowerSupplies"/>
    <n v="1699"/>
    <s v="&gt;₹500"/>
    <n v="3499"/>
    <n v="0.51"/>
    <n v="3450.443269505573"/>
    <s v="50% or More"/>
    <s v="Yes"/>
    <n v="26903811"/>
    <n v="3.6"/>
    <n v="4"/>
    <n v="7689"/>
    <x v="0"/>
    <n v="30756"/>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s v="Philips GC1920/28 1440-Watt Non-Stick Soleplate Steam Iron"/>
    <x v="37"/>
    <s v="Home&amp;Kitchen"/>
    <s v="Kitchen&amp;HomeAppliances"/>
    <s v="Vacuum,Cleaning&amp;Ironing"/>
    <s v="Home&amp;Kitchen|Kitchen&amp;HomeAppliances|Vacuum,Cleaning&amp;Ironing|Irons,Steamers&amp;Accessories|Irons|SteamIrons-Philips GC1920/28 1440-Watt Non-Stick Soleplate Steam Iron"/>
    <s v="Irons,Steamers&amp;Accessories"/>
    <n v="1849"/>
    <s v="&gt;₹500"/>
    <n v="2095"/>
    <n v="0.12"/>
    <n v="2006.7422434367543"/>
    <s v="&lt;50%"/>
    <s v="No"/>
    <n v="16091695"/>
    <n v="4.3"/>
    <n v="4"/>
    <n v="7681"/>
    <x v="0"/>
    <n v="30724"/>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s v="TATA SKY HD Connection with 1 month basic package and free installation"/>
    <x v="132"/>
    <s v="Electronics"/>
    <s v="HomeTheater,TV&amp;Video"/>
    <s v="SatelliteEquipment"/>
    <s v="Electronics|HomeTheater,TV&amp;Video|SatelliteEquipment|SatelliteReceivers-TATA SKY HD Connection with 1 month basic package and free installation"/>
    <s v="SatelliteReceivers"/>
    <n v="1249"/>
    <s v="&gt;₹500"/>
    <n v="2299"/>
    <n v="0.46"/>
    <n v="2244.6720313179644"/>
    <s v="&lt;50%"/>
    <s v="No"/>
    <n v="17555164"/>
    <n v="4.3"/>
    <n v="4"/>
    <n v="7636"/>
    <x v="0"/>
    <n v="3054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s v="Crompton InstaGlide 1000-Watts Dry Iron with American Heritage Coating, Pack of 1 Iron"/>
    <x v="27"/>
    <s v="Home&amp;Kitchen"/>
    <s v="Kitchen&amp;HomeAppliances"/>
    <s v="Vacuum,Cleaning&amp;Ironing"/>
    <s v="Home&amp;Kitchen|Kitchen&amp;HomeAppliances|Vacuum,Cleaning&amp;Ironing|Irons,Steamers&amp;Accessories|Irons|DryIrons-Crompton InstaGlide 1000-Watts Dry Iron with American Heritage Coating, Pack of 1 Iron"/>
    <s v="Irons,Steamers&amp;Accessories"/>
    <n v="850"/>
    <s v="&gt;₹500"/>
    <n v="1000"/>
    <n v="0.15"/>
    <n v="915"/>
    <s v="&lt;50%"/>
    <s v="No"/>
    <n v="7619000"/>
    <n v="4.0999999999999996"/>
    <n v="4"/>
    <n v="7619"/>
    <x v="0"/>
    <n v="30476"/>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s v="Zebronics, ZEB-NC3300 USB Powered Laptop Cooling Pad with Dual Fan, Dual USB Port and Blue LED Lights"/>
    <x v="48"/>
    <s v="Computers&amp;Accessories"/>
    <s v="Accessories&amp;Peripherals"/>
    <s v="LaptopAccessories"/>
    <s v="Computers&amp;Accessories|Accessories&amp;Peripherals|LaptopAccessories|CoolingPads-Zebronics, ZEB-NC3300 USB Powered Laptop Cooling Pad with Dual Fan, Dual USB Port and Blue LED Lights"/>
    <s v="CoolingPads"/>
    <n v="599"/>
    <s v="&gt;₹500"/>
    <n v="999"/>
    <n v="0.4"/>
    <n v="939.04004004004003"/>
    <s v="&lt;50%"/>
    <s v="No"/>
    <n v="7593399"/>
    <n v="4"/>
    <n v="4"/>
    <n v="7601"/>
    <x v="0"/>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s v="Noise Pulse Buzz 1.69&quot; Bluetooth Calling Smart Watch with Call Function, 150 Watch Faces, 60 Sports Modes, Spo2 &amp; Heart Rate Monitoring, Calling Smart Watch for Men &amp; Women - Rose Pink"/>
    <x v="17"/>
    <s v="Electronics"/>
    <s v="WearableTechnology"/>
    <s v="SmartWatches"/>
    <s v="Electronics|WearableTechnology|SmartWatches-Noise Pulse Buzz 1.69&quot; Bluetooth Calling Smart Watch with Call Function, 150 Watch Faces, 60 Sports Modes, Spo2 &amp; Heart Rate Monitoring, Calling Smart Watch for Men &amp; Women - Rose Pink"/>
    <s v="N/A"/>
    <n v="1999"/>
    <s v="&gt;₹500"/>
    <n v="4999"/>
    <n v="0.6"/>
    <n v="4959.01200240048"/>
    <s v="50% or More"/>
    <s v="Yes"/>
    <n v="37847429"/>
    <n v="3.9"/>
    <n v="4"/>
    <n v="7571"/>
    <x v="0"/>
    <n v="30284"/>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Noise Pulse Buzz 1.69&quot; Bluetooth Calling Smart Watch with Call Function, 150 Watch Faces, 60 Sports Modes, Spo2 &amp; Heart Rate Monitoring, Calling Smart Watch for Men &amp; Women - Jet Black"/>
    <x v="17"/>
    <s v="Electronics"/>
    <s v="WearableTechnology"/>
    <s v="SmartWatches"/>
    <s v="Electronics|WearableTechnology|SmartWatches-Noise Pulse Buzz 1.69&quot; Bluetooth Calling Smart Watch with Call Function, 150 Watch Faces, 60 Sports Modes, Spo2 &amp; Heart Rate Monitoring, Calling Smart Watch for Men &amp; Women - Jet Black"/>
    <s v="N/A"/>
    <n v="2499"/>
    <s v="&gt;₹500"/>
    <n v="4999"/>
    <n v="0.5"/>
    <n v="4949.0100020004002"/>
    <s v="50% or More"/>
    <s v="Yes"/>
    <n v="37847429"/>
    <n v="3.9"/>
    <n v="4"/>
    <n v="7571"/>
    <x v="0"/>
    <n v="30284"/>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s v="Samsung Original 25W USB Travel Lightning Adapter for Cellular Phones, Black"/>
    <x v="62"/>
    <s v="Electronics"/>
    <s v="Mobiles&amp;Accessories"/>
    <s v="MobileAccessories"/>
    <s v="Electronics|Mobiles&amp;Accessories|MobileAccessories|Chargers|WallChargers-Samsung Original 25W USB Travel Lightning Adapter for Cellular Phones, Black"/>
    <s v="Chargers"/>
    <n v="1075"/>
    <s v="&gt;₹500"/>
    <n v="1699"/>
    <n v="0.37"/>
    <n v="1635.7274867569158"/>
    <s v="&lt;50%"/>
    <s v="No"/>
    <n v="12677938"/>
    <n v="4.4000000000000004"/>
    <n v="4"/>
    <n v="7462"/>
    <x v="0"/>
    <n v="29848"/>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s v="3M Post-it Sticky Note Cube, 200 Sheets (4 Colors x 50 Sheets) | 3&quot; x 3&quot; Size | For notes, reminders, study, school and organizing"/>
    <x v="121"/>
    <s v="OfficeProducts"/>
    <s v="OfficePaperProducts"/>
    <s v="Paper"/>
    <s v="OfficeProducts|OfficePaperProducts|Paper|Stationery|Notebooks,WritingPads&amp;Diaries|Notepads&amp;MemoBooks-3M Post-it Sticky Note Cube, 200 Sheets (4 Colors x 50 Sheets) | 3&quot; x 3&quot; Size | For notes, reminders, study, school and organizing"/>
    <s v="Stationery"/>
    <n v="90"/>
    <s v="&lt;₹200"/>
    <n v="175"/>
    <n v="0.49"/>
    <n v="123.57142857142858"/>
    <s v="&lt;50%"/>
    <s v="No"/>
    <n v="1300075"/>
    <n v="4.4000000000000004"/>
    <n v="4"/>
    <n v="7429"/>
    <x v="0"/>
    <n v="29716"/>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s v="Storio Kids Toys LCD Writing Tablet 8.5Inch E-Note Pad Best Birthday Gift for Girls Boys, Multicolor (SC1667)"/>
    <x v="93"/>
    <s v="Computers&amp;Accessories"/>
    <s v="Accessories&amp;Peripherals"/>
    <s v="Keyboards,Mice&amp;InputDevices"/>
    <s v="Computers&amp;Accessories|Accessories&amp;Peripherals|Keyboards,Mice&amp;InputDevices|GraphicTablets-Storio Kids Toys LCD Writing Tablet 8.5Inch E-Note Pad Best Birthday Gift for Girls Boys, Multicolor (SC1667)"/>
    <s v="GraphicTablets"/>
    <n v="217"/>
    <s v="₹200 - ₹500"/>
    <n v="237"/>
    <n v="0.08"/>
    <n v="145.43881856540082"/>
    <s v="&lt;50%"/>
    <s v="No"/>
    <n v="1742898"/>
    <n v="3.8"/>
    <n v="4"/>
    <n v="7354"/>
    <x v="0"/>
    <n v="29416"/>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s v="Zebronics Zeb Wonderbar 10 USB Powered 2.0 Computer Speaker with RGB Lights"/>
    <x v="133"/>
    <s v="Computers&amp;Accessories"/>
    <s v="Accessories&amp;Peripherals"/>
    <s v="Audio&amp;VideoAccessories"/>
    <s v="Computers&amp;Accessories|Accessories&amp;Peripherals|Audio&amp;VideoAccessories|PCSpeakers-Zebronics Zeb Wonderbar 10 USB Powered 2.0 Computer Speaker with RGB Lights"/>
    <s v="PCSpeakers"/>
    <n v="849"/>
    <s v="&gt;₹500"/>
    <n v="1499"/>
    <n v="0.43"/>
    <n v="1442.3622414943295"/>
    <s v="&lt;50%"/>
    <s v="No"/>
    <n v="11020648"/>
    <n v="4"/>
    <n v="4"/>
    <n v="7352"/>
    <x v="0"/>
    <n v="2940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s v="CARECASE¬Æ Optical Bay 2nd Hard Drive Caddy, 9.5 mm CD/DVD Drive Slot for SSD and HDD"/>
    <x v="134"/>
    <s v="Computers&amp;Accessories"/>
    <s v="Accessories&amp;Peripherals"/>
    <s v="HardDriveAccessories"/>
    <s v="Computers&amp;Accessories|Accessories&amp;Peripherals|HardDriveAccessories|Caddies-CARECASE¬Æ Optical Bay 2nd Hard Drive Caddy, 9.5 mm CD/DVD Drive Slot for SSD and HDD"/>
    <s v="Caddies"/>
    <n v="199"/>
    <s v="&lt;₹200"/>
    <n v="799"/>
    <n v="0.75"/>
    <n v="774.09386733416773"/>
    <s v="50% or More"/>
    <s v="Yes"/>
    <n v="5859067"/>
    <n v="4.0999999999999996"/>
    <n v="4"/>
    <n v="7333"/>
    <x v="0"/>
    <n v="29332"/>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s v="Belkin Apple Certified Lightning to USB Charge and Sync Cable for iPhone, iPad, Air Pods, 39.6 inch (100cm) ‚Äì Black"/>
    <x v="8"/>
    <s v="Computers&amp;Accessories"/>
    <s v="Accessories&amp;Peripherals"/>
    <s v="Cables&amp;Accessories"/>
    <s v="Computers&amp;Accessories|Accessories&amp;Peripherals|Cables&amp;Accessories|Cables|USBCables-Belkin Apple Certified Lightning to USB Charge and Sync Cable for iPhone, iPad, Air Pods, 39.6 inch (100cm) ‚Äì Black"/>
    <s v="Cables"/>
    <n v="999"/>
    <s v="&gt;₹500"/>
    <n v="1699"/>
    <n v="0.41"/>
    <n v="1640.2007062978223"/>
    <s v="&lt;50%"/>
    <s v="No"/>
    <n v="12433282"/>
    <n v="4.4000000000000004"/>
    <n v="4"/>
    <n v="7318"/>
    <x v="0"/>
    <n v="2927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Belkin Apple Certified Lightning to USB Charge and Sync Tough Braided Cable for iPhone, iPad, Air Pods, 3.3 feet (1 meters) ‚Äì Black"/>
    <x v="8"/>
    <s v="Computers&amp;Accessories"/>
    <s v="Accessories&amp;Peripherals"/>
    <s v="Cables&amp;Accessories"/>
    <s v="Computers&amp;Accessories|Accessories&amp;Peripherals|Cables&amp;Accessories|Cables|USBCables-Belkin Apple Certified Lightning to USB Charge and Sync Tough Braided Cable for iPhone, iPad, Air Pods, 3.3 feet (1 meters) ‚Äì Black"/>
    <s v="Cables"/>
    <n v="1299"/>
    <s v="&gt;₹500"/>
    <n v="1999"/>
    <n v="0.35"/>
    <n v="1934.0175087543771"/>
    <s v="&lt;50%"/>
    <s v="No"/>
    <n v="14628682"/>
    <n v="4.4000000000000004"/>
    <n v="4"/>
    <n v="7318"/>
    <x v="0"/>
    <n v="2927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s v="Scarters Mouse Pad, Desk Mat Extended for Work from Home/Office/Gaming | Vegan PU Leather | Anti-Skid, Anti-Slip, Reversible Splash-Proof ‚Äì Deskspread ~ Navy Blue &amp; Yellow"/>
    <x v="116"/>
    <s v="Computers&amp;Accessories"/>
    <s v="Accessories&amp;Peripherals"/>
    <s v="Keyboards,Mice&amp;InputDevices"/>
    <s v="Computers&amp;Accessories|Accessories&amp;Peripherals|Keyboards,Mice&amp;InputDevices|Keyboard&amp;MiceAccessories|MousePads-Scarters Mouse Pad, Desk Mat Extended for Work from Home/Office/Gaming | Vegan PU Leather | Anti-Skid, Anti-Slip, Reversible Splash-Proof ‚Äì Deskspread ~ Navy Blue &amp; Yellow"/>
    <s v="Keyboard&amp;MiceAccessories"/>
    <n v="999"/>
    <s v="&gt;₹500"/>
    <n v="1995"/>
    <n v="0.5"/>
    <n v="1944.9248120300751"/>
    <s v="50% or More"/>
    <s v="Yes"/>
    <n v="14597415"/>
    <n v="4.5"/>
    <n v="5"/>
    <n v="7317"/>
    <x v="0"/>
    <n v="3658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3MMYHYW"/>
    <s v="OnePlus 126 cm (50 inches) Y Series 4K Ultra HD Smart Android LED TV 50Y1S Pro (Black)"/>
    <x v="29"/>
    <s v="Electronics"/>
    <s v="HomeTheater,TV&amp;Video"/>
    <s v="Televisions"/>
    <s v="Electronics|HomeTheater,TV&amp;Video|Televisions|SmartTelevisions-OnePlus 126 cm (50 inches) Y Series 4K Ultra HD Smart Android LED TV 50Y1S Pro (Black)"/>
    <s v="SmartTelevisions"/>
    <n v="32999"/>
    <s v="&gt;₹500"/>
    <n v="45999"/>
    <n v="0.28000000000000003"/>
    <n v="45927.261483945302"/>
    <s v="&lt;50%"/>
    <s v="No"/>
    <n v="335700702"/>
    <n v="4.2"/>
    <n v="4"/>
    <n v="7298"/>
    <x v="0"/>
    <n v="2919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s v="OnePlus 108 cm (43 inches) Y Series 4K Ultra HD Smart Android LED TV 43Y1S Pro (Black)"/>
    <x v="29"/>
    <s v="Electronics"/>
    <s v="HomeTheater,TV&amp;Video"/>
    <s v="Televisions"/>
    <s v="Electronics|HomeTheater,TV&amp;Video|Televisions|SmartTelevisions-OnePlus 108 cm (43 inches) Y Series 4K Ultra HD Smart Android LED TV 43Y1S Pro (Black)"/>
    <s v="SmartTelevisions"/>
    <n v="29999"/>
    <s v="&gt;₹500"/>
    <n v="39999"/>
    <n v="0.25"/>
    <n v="39924.000625015622"/>
    <s v="&lt;50%"/>
    <s v="No"/>
    <n v="291912702"/>
    <n v="4.2"/>
    <n v="4"/>
    <n v="7298"/>
    <x v="0"/>
    <n v="2919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s v="Cello Eliza Plastic Laundry Bag/Basket, 50 litres, Light Grey"/>
    <x v="113"/>
    <s v="Home&amp;Kitchen"/>
    <s v="HomeStorage&amp;Organization"/>
    <s v="LaundryOrganization"/>
    <s v="Home&amp;Kitchen|HomeStorage&amp;Organization|LaundryOrganization|LaundryBaskets-Cello Eliza Plastic Laundry Bag/Basket, 50 litres, Light Grey"/>
    <s v="LaundryBaskets"/>
    <n v="998.06"/>
    <s v="&gt;₹500"/>
    <n v="1282"/>
    <n v="0.22"/>
    <n v="1204.1482059282371"/>
    <s v="&lt;50%"/>
    <s v="No"/>
    <n v="9325268"/>
    <n v="4.2"/>
    <n v="4"/>
    <n v="7274"/>
    <x v="0"/>
    <n v="29096"/>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N4EV2TL"/>
    <s v="Logitech MK240 Nano Wireless USB Keyboard and Mouse Set, 12 Function Keys 2.4GHz Wireless, 1000DPI, Spill-Resistant Design, PC/Mac, Black/Chartreuse Yellow"/>
    <x v="41"/>
    <s v="Computers&amp;Accessories"/>
    <s v="Accessories&amp;Peripherals"/>
    <s v="Keyboards,Mice&amp;InputDevices"/>
    <s v="Computers&amp;Accessories|Accessories&amp;Peripherals|Keyboards,Mice&amp;InputDevices|Keyboard&amp;MouseSets-Logitech MK240 Nano Wireless USB Keyboard and Mouse Set, 12 Function Keys 2.4GHz Wireless, 1000DPI, Spill-Resistant Design, PC/Mac, Black/Chartreuse Yellow"/>
    <s v="Keyboard&amp;MouseSets"/>
    <n v="1495"/>
    <s v="&gt;₹500"/>
    <n v="1995"/>
    <n v="0.25"/>
    <n v="1920.062656641604"/>
    <s v="&lt;50%"/>
    <s v="No"/>
    <n v="14445795"/>
    <n v="4.3"/>
    <n v="4"/>
    <n v="7241"/>
    <x v="0"/>
    <n v="28964"/>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71113J7M"/>
    <s v="Sujata Powermatic Plus 900 Watts Juicer Mixer Grinder"/>
    <x v="55"/>
    <s v="Home&amp;Kitchen"/>
    <s v="Kitchen&amp;HomeAppliances"/>
    <s v="SmallKitchenAppliances"/>
    <s v="Home&amp;Kitchen|Kitchen&amp;HomeAppliances|SmallKitchenAppliances|JuicerMixerGrinders-Sujata Powermatic Plus 900 Watts Juicer Mixer Grinder"/>
    <s v="JuicerMixerGrinders"/>
    <n v="5890"/>
    <s v="&gt;₹500"/>
    <n v="7506"/>
    <n v="0.22"/>
    <n v="7427.5294431121765"/>
    <s v="&lt;50%"/>
    <s v="No"/>
    <n v="54350946"/>
    <n v="4.5"/>
    <n v="5"/>
    <n v="7241"/>
    <x v="0"/>
    <n v="36205"/>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0P0R95EA"/>
    <s v="Usha IH2415 1500-Watt Immersion Heater (Silver)"/>
    <x v="38"/>
    <s v="Home&amp;Kitchen"/>
    <s v="Heating,Cooling&amp;AirQuality"/>
    <s v="WaterHeaters&amp;Geysers"/>
    <s v="Home&amp;Kitchen|Heating,Cooling&amp;AirQuality|WaterHeaters&amp;Geysers|ImmersionRods-Usha IH2415 1500-Watt Immersion Heater (Silver)"/>
    <s v="ImmersionRods"/>
    <n v="510"/>
    <s v="&gt;₹500"/>
    <n v="640"/>
    <n v="0.2"/>
    <n v="560.3125"/>
    <s v="&lt;50%"/>
    <s v="No"/>
    <n v="4626560"/>
    <n v="4.0999999999999996"/>
    <n v="4"/>
    <n v="7229"/>
    <x v="0"/>
    <n v="28916"/>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s v="Philips Hi113 1000-Watt Plastic Body Ptfe Coating Dry Iron, Pack of 1"/>
    <x v="27"/>
    <s v="Home&amp;Kitchen"/>
    <s v="Kitchen&amp;HomeAppliances"/>
    <s v="Vacuum,Cleaning&amp;Ironing"/>
    <s v="Home&amp;Kitchen|Kitchen&amp;HomeAppliances|Vacuum,Cleaning&amp;Ironing|Irons,Steamers&amp;Accessories|Irons|DryIrons-Philips Hi113 1000-Watt Plastic Body Ptfe Coating Dry Iron, Pack of 1"/>
    <s v="Irons,Steamers&amp;Accessories"/>
    <n v="949"/>
    <s v="&gt;₹500"/>
    <n v="975"/>
    <n v="0.03"/>
    <n v="877.66666666666663"/>
    <s v="&lt;50%"/>
    <s v="No"/>
    <n v="7042425"/>
    <n v="4.3"/>
    <n v="4"/>
    <n v="7223"/>
    <x v="0"/>
    <n v="28892"/>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s v="Ambrane 10000mAh Slim Power Bank, 20W Fast Charging, Dual Output, Type C PD (Input &amp; Output), Quick Charge, Li-Polymer, Multi-Layer Protection for iPhone, Anrdoid &amp; Other Devices (Stylo 10K, Black)"/>
    <x v="7"/>
    <s v="Electronics"/>
    <s v="Mobiles&amp;Accessories"/>
    <s v="MobileAccessories"/>
    <s v="Electronics|Mobiles&amp;Accessories|MobileAccessories|Chargers|PowerBanks-Ambrane 10000mAh Slim Power Bank, 20W Fast Charging, Dual Output, Type C PD (Input &amp; Output), Quick Charge, Li-Polymer, Multi-Layer Protection for iPhone, Anrdoid &amp; Other Devices (Stylo 10K, Black)"/>
    <s v="Chargers"/>
    <n v="999"/>
    <s v="&gt;₹500"/>
    <n v="1599"/>
    <n v="0.38"/>
    <n v="1536.5234521575985"/>
    <s v="&lt;50%"/>
    <s v="No"/>
    <n v="11547978"/>
    <n v="4"/>
    <n v="4"/>
    <n v="7222"/>
    <x v="0"/>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Ambrane 10000mAh Slim Power Bank, 20W Fast Charging, Dual Output, Type C PD (Input &amp; Output), Quick Charge, Li-Polymer, Multi-Layer Protection for iPhone, Anrdoid &amp; Other Devices (Stylo 10K, Green)"/>
    <x v="7"/>
    <s v="Electronics"/>
    <s v="Mobiles&amp;Accessories"/>
    <s v="MobileAccessories"/>
    <s v="Electronics|Mobiles&amp;Accessories|MobileAccessories|Chargers|PowerBanks-Ambrane 10000mAh Slim Power Bank, 20W Fast Charging, Dual Output, Type C PD (Input &amp; Output), Quick Charge, Li-Polymer, Multi-Layer Protection for iPhone, Anrdoid &amp; Other Devices (Stylo 10K, Green)"/>
    <s v="Chargers"/>
    <n v="999"/>
    <s v="&gt;₹500"/>
    <n v="1599"/>
    <n v="0.38"/>
    <n v="1536.5234521575985"/>
    <s v="&lt;50%"/>
    <s v="No"/>
    <n v="11547978"/>
    <n v="4"/>
    <n v="4"/>
    <n v="7222"/>
    <x v="0"/>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s v="Hp Wired On Ear Headphones With Mic With 3.5 Mm Drivers, In-Built Noise Cancelling, Foldable And Adjustable For Laptop/Pc/Office/Home/ 1 Year Warranty (B4B09Pa)"/>
    <x v="135"/>
    <s v="Computers&amp;Accessories"/>
    <s v="Accessories&amp;Peripherals"/>
    <s v="Audio&amp;VideoAccessories"/>
    <s v="Computers&amp;Accessories|Accessories&amp;Peripherals|Audio&amp;VideoAccessories|PCHeadsets-Hp Wired On Ear Headphones With Mic With 3.5 Mm Drivers, In-Built Noise Cancelling, Foldable And Adjustable For Laptop/Pc/Office/Home/ 1 Year Warranty (B4B09Pa)"/>
    <s v="PCHeadsets"/>
    <n v="649"/>
    <s v="&gt;₹500"/>
    <n v="999"/>
    <n v="0.35"/>
    <n v="934.03503503503498"/>
    <s v="&lt;50%"/>
    <s v="No"/>
    <n v="7214778"/>
    <n v="3.5"/>
    <n v="4"/>
    <n v="7222"/>
    <x v="0"/>
    <n v="28888"/>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s v="PIDILITE Fevicryl Acrylic Colours Sunflower Kit (10 Colors x 15 ml) DIY Paint, Rich Pigment, Non-Craking Paint for Canvas, Wood, Leather, Earthenware, Metal, Diwali Gifts for Diwali"/>
    <x v="115"/>
    <s v="Home&amp;Kitchen"/>
    <s v="CraftMaterials"/>
    <s v="PaintingMaterials"/>
    <s v="Home&amp;Kitchen|CraftMaterials|PaintingMaterials|Paints-PIDILITE Fevicryl Acrylic Colours Sunflower Kit (10 Colors x 15 ml) DIY Paint, Rich Pigment, Non-Craking Paint for Canvas, Wood, Leather, Earthenware, Metal, Diwali Gifts for Diwali"/>
    <s v="Paints"/>
    <n v="191"/>
    <s v="&lt;₹200"/>
    <n v="225"/>
    <n v="0.15"/>
    <n v="140.11111111111111"/>
    <s v="&lt;50%"/>
    <s v="No"/>
    <n v="1620675"/>
    <n v="4.4000000000000004"/>
    <n v="4"/>
    <n v="7203"/>
    <x v="0"/>
    <n v="2881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s v="HP 805 Black Original Ink Cartridge"/>
    <x v="126"/>
    <s v="Computers&amp;Accessories"/>
    <s v="Printers,Inks&amp;Accessories"/>
    <s v="Inks,Toners&amp;Cartridges"/>
    <s v="Computers&amp;Accessories|Printers,Inks&amp;Accessories|Inks,Toners&amp;Cartridges|InkjetInkCartridges-HP 805 Black Original Ink Cartridge"/>
    <s v="InkjetInkCartridges"/>
    <n v="717"/>
    <s v="&gt;₹500"/>
    <n v="761"/>
    <n v="0.06"/>
    <n v="666.78186596583441"/>
    <s v="&lt;50%"/>
    <s v="No"/>
    <n v="5478439"/>
    <n v="4"/>
    <n v="4"/>
    <n v="7199"/>
    <x v="0"/>
    <n v="28796"/>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s v="Noise Pulse 2 Max Advanced Bluetooth Calling Smart Watch with 1.85'' TFT and 550 Nits Brightness, Smart DND, 10 Days Battery, 100 Sports Mode, Smartwatch for Men and Women - (Jet Black)"/>
    <x v="17"/>
    <s v="Electronics"/>
    <s v="WearableTechnology"/>
    <s v="SmartWatches"/>
    <s v="Electronics|WearableTechnology|SmartWatches-Noise Pulse 2 Max Advanced Bluetooth Calling Smart Watch with 1.85'' TFT and 550 Nits Brightness, Smart DND, 10 Days Battery, 100 Sports Mode, Smartwatch for Men and Women - (Jet Black)"/>
    <s v="N/A"/>
    <n v="2999"/>
    <s v="&gt;₹500"/>
    <n v="5999"/>
    <n v="0.5"/>
    <n v="5949.0083347224536"/>
    <s v="50% or More"/>
    <s v="Yes"/>
    <n v="42880852"/>
    <n v="4.0999999999999996"/>
    <n v="4"/>
    <n v="7148"/>
    <x v="0"/>
    <n v="2859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s v="Havells Festiva 1200mm Dust Resistant Ceiling Fan (Gold Mist)"/>
    <x v="47"/>
    <s v="Home&amp;Kitchen"/>
    <s v="Heating,Cooling&amp;AirQuality"/>
    <s v="Fans"/>
    <s v="Home&amp;Kitchen|Heating,Cooling&amp;AirQuality|Fans|CeilingFans-Havells Festiva 1200mm Dust Resistant Ceiling Fan (Gold Mist)"/>
    <s v="CeilingFans"/>
    <n v="2899"/>
    <s v="&gt;₹500"/>
    <n v="4005"/>
    <n v="0.28000000000000003"/>
    <n v="3932.6154806491886"/>
    <s v="&lt;50%"/>
    <s v="No"/>
    <n v="28595700"/>
    <n v="4.3"/>
    <n v="4"/>
    <n v="7140"/>
    <x v="0"/>
    <n v="2856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s v="HP USB Wireless Spill Resistance Keyboard and Mouse Set with 10m Working Range 2.4G Wireless Technology / 3 Years Warranty (4SC12PA), Black"/>
    <x v="41"/>
    <s v="Computers&amp;Accessories"/>
    <s v="Accessories&amp;Peripherals"/>
    <s v="Keyboards,Mice&amp;InputDevices"/>
    <s v="Computers&amp;Accessories|Accessories&amp;Peripherals|Keyboards,Mice&amp;InputDevices|Keyboard&amp;MouseSets-HP USB Wireless Spill Resistance Keyboard and Mouse Set with 10m Working Range 2.4G Wireless Technology / 3 Years Warranty (4SC12PA), Black"/>
    <s v="Keyboard&amp;MouseSets"/>
    <n v="1349"/>
    <s v="&gt;₹500"/>
    <n v="2198"/>
    <n v="0.39"/>
    <n v="2136.626023657871"/>
    <s v="&lt;50%"/>
    <s v="No"/>
    <n v="15634374"/>
    <n v="4"/>
    <n v="4"/>
    <n v="7113"/>
    <x v="0"/>
    <n v="2845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15CPR37"/>
    <s v="Samsung 108 cm (43 inches) Crystal 4K Neo Series Ultra HD Smart LED TV UA43AUE65AKXXL (Black)"/>
    <x v="29"/>
    <s v="Electronics"/>
    <s v="HomeTheater,TV&amp;Video"/>
    <s v="Televisions"/>
    <s v="Electronics|HomeTheater,TV&amp;Video|Televisions|SmartTelevisions-Samsung 108 cm (43 inches) Crystal 4K Neo Series Ultra HD Smart LED TV UA43AUE65AKXXL (Black)"/>
    <s v="SmartTelevisions"/>
    <n v="32990"/>
    <s v="&gt;₹500"/>
    <n v="47900"/>
    <n v="0.31"/>
    <n v="47831.127348643007"/>
    <s v="&lt;50%"/>
    <s v="No"/>
    <n v="340521100"/>
    <n v="4.3"/>
    <n v="4"/>
    <n v="7109"/>
    <x v="0"/>
    <n v="28436"/>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Samsung 108 cm (43 inches) Crystal 4K Series Ultra HD Smart LED TV UA43AUE60AKLXL (Black)"/>
    <x v="29"/>
    <s v="Electronics"/>
    <s v="HomeTheater,TV&amp;Video"/>
    <s v="Televisions"/>
    <s v="Electronics|HomeTheater,TV&amp;Video|Televisions|SmartTelevisions-Samsung 108 cm (43 inches) Crystal 4K Series Ultra HD Smart LED TV UA43AUE60AKLXL (Black)"/>
    <s v="SmartTelevisions"/>
    <n v="30990"/>
    <s v="&gt;₹500"/>
    <n v="52900"/>
    <n v="0.41"/>
    <n v="52841.417769376181"/>
    <s v="&lt;50%"/>
    <s v="No"/>
    <n v="376066100"/>
    <n v="4.3"/>
    <n v="4"/>
    <n v="7109"/>
    <x v="0"/>
    <n v="28436"/>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s v="Samsung 138 cm (55 inches) Crystal 4K Neo Series Ultra HD Smart LED TV UA55AUE65AKXXL (Black)"/>
    <x v="29"/>
    <s v="Electronics"/>
    <s v="HomeTheater,TV&amp;Video"/>
    <s v="Televisions"/>
    <s v="Electronics|HomeTheater,TV&amp;Video|Televisions|SmartTelevisions-Samsung 138 cm (55 inches) Crystal 4K Neo Series Ultra HD Smart LED TV UA55AUE65AKXXL (Black)"/>
    <s v="SmartTelevisions"/>
    <n v="47990"/>
    <s v="&gt;₹500"/>
    <n v="70900"/>
    <n v="0.32"/>
    <n v="70832.313117066296"/>
    <s v="&lt;50%"/>
    <s v="No"/>
    <n v="504028100"/>
    <n v="4.3"/>
    <n v="4"/>
    <n v="7109"/>
    <x v="0"/>
    <n v="28436"/>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s v="Samsung 138 cm (55 inches) Crystal 4K Series Ultra HD Smart LED TV UA55AUE60AKLXL (Black)"/>
    <x v="29"/>
    <s v="Electronics"/>
    <s v="HomeTheater,TV&amp;Video"/>
    <s v="Televisions"/>
    <s v="Electronics|HomeTheater,TV&amp;Video|Televisions|SmartTelevisions-Samsung 138 cm (55 inches) Crystal 4K Series Ultra HD Smart LED TV UA55AUE60AKLXL (Black)"/>
    <s v="SmartTelevisions"/>
    <n v="45999"/>
    <s v="&gt;₹500"/>
    <n v="69900"/>
    <n v="0.34"/>
    <n v="69834.193133047214"/>
    <s v="&lt;50%"/>
    <s v="No"/>
    <n v="496919100"/>
    <n v="4.3"/>
    <n v="4"/>
    <n v="7109"/>
    <x v="0"/>
    <n v="28436"/>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s v="Portronics Konnect L 1.2Mtr, Fast Charging 3A Micro USB Cable with Charge &amp; Sync Function (Grey)"/>
    <x v="8"/>
    <s v="Computers&amp;Accessories"/>
    <s v="Accessories&amp;Peripherals"/>
    <s v="Cables&amp;Accessories"/>
    <s v="Computers&amp;Accessories|Accessories&amp;Peripherals|Cables&amp;Accessories|Cables|USBCables-Portronics Konnect L 1.2Mtr, Fast Charging 3A Micro USB Cable with Charge &amp; Sync Function (Grey)"/>
    <s v="Cables"/>
    <n v="154"/>
    <s v="&lt;₹200"/>
    <n v="349"/>
    <n v="0.56000000000000005"/>
    <n v="304.87392550143267"/>
    <s v="50% or More"/>
    <s v="Yes"/>
    <n v="2465336"/>
    <n v="4.3"/>
    <n v="4"/>
    <n v="7064"/>
    <x v="0"/>
    <n v="28256"/>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1486F4G6"/>
    <s v="Borosil Jumbo 1000-Watt Grill Sandwich Maker (Black)"/>
    <x v="35"/>
    <s v="Home&amp;Kitchen"/>
    <s v="Kitchen&amp;HomeAppliances"/>
    <s v="SmallKitchenAppliances"/>
    <s v="Home&amp;Kitchen|Kitchen&amp;HomeAppliances|SmallKitchenAppliances|SandwichMakers-Borosil Jumbo 1000-Watt Grill Sandwich Maker (Black)"/>
    <s v="SandwichMakers"/>
    <n v="2863"/>
    <s v="&gt;₹500"/>
    <n v="3690"/>
    <n v="0.22"/>
    <n v="3612.4119241192411"/>
    <s v="&lt;50%"/>
    <s v="No"/>
    <n v="25782030"/>
    <n v="4.3"/>
    <n v="4"/>
    <n v="6987"/>
    <x v="0"/>
    <n v="27948"/>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s v="Prestige PIC 15.0+ 1900-Watt Induction Cooktop (Black)"/>
    <x v="25"/>
    <s v="Home&amp;Kitchen"/>
    <s v="Kitchen&amp;HomeAppliances"/>
    <s v="SmallKitchenAppliances"/>
    <s v="Home&amp;Kitchen|Kitchen&amp;HomeAppliances|SmallKitchenAppliances|InductionCooktop-Prestige PIC 15.0+ 1900-Watt Induction Cooktop (Black)"/>
    <s v="InductionCooktop"/>
    <n v="3180"/>
    <s v="&gt;₹500"/>
    <n v="5295"/>
    <n v="0.4"/>
    <n v="5234.9433427762042"/>
    <s v="&lt;50%"/>
    <s v="No"/>
    <n v="36636105"/>
    <n v="4.2"/>
    <n v="4"/>
    <n v="6919"/>
    <x v="0"/>
    <n v="27676"/>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s v="OnePlus 138.7 cm (55 inches) U Series 4K LED Smart Android TV 55U1S (Black)"/>
    <x v="29"/>
    <s v="Electronics"/>
    <s v="HomeTheater,TV&amp;Video"/>
    <s v="Televisions"/>
    <s v="Electronics|HomeTheater,TV&amp;Video|Televisions|SmartTelevisions-OnePlus 138.7 cm (55 inches) U Series 4K LED Smart Android TV 55U1S (Black)"/>
    <s v="SmartTelevisions"/>
    <n v="42999"/>
    <s v="&gt;₹500"/>
    <n v="59999"/>
    <n v="0.28000000000000003"/>
    <n v="59927.333805563423"/>
    <s v="&lt;50%"/>
    <s v="No"/>
    <n v="405173247"/>
    <n v="4.0999999999999996"/>
    <n v="4"/>
    <n v="6753"/>
    <x v="0"/>
    <n v="27012"/>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OnePlus 163.8 cm (65 inches) U Series 4K LED Smart Android TV 65U1S (Black)"/>
    <x v="29"/>
    <s v="Electronics"/>
    <s v="HomeTheater,TV&amp;Video"/>
    <s v="Televisions"/>
    <s v="Electronics|HomeTheater,TV&amp;Video|Televisions|SmartTelevisions-OnePlus 163.8 cm (65 inches) U Series 4K LED Smart Android TV 65U1S (Black)"/>
    <s v="SmartTelevisions"/>
    <n v="61999"/>
    <s v="&gt;₹500"/>
    <n v="69999"/>
    <n v="0.11"/>
    <n v="69910.428734696208"/>
    <s v="&lt;50%"/>
    <s v="No"/>
    <n v="472703247"/>
    <n v="4.0999999999999996"/>
    <n v="4"/>
    <n v="6753"/>
    <x v="0"/>
    <n v="27012"/>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s v="ZEBRONICS Zeb-Fame 5watts 2.0 Multi Media Speakers with AUX, USB and Volume Control (Black)"/>
    <x v="136"/>
    <s v="Electronics"/>
    <s v="HomeAudio"/>
    <s v="Speakers"/>
    <s v="Electronics|HomeAudio|Speakers|MultimediaSpeakerSystems-ZEBRONICS Zeb-Fame 5watts 2.0 Multi Media Speakers with AUX, USB and Volume Control (Black)"/>
    <s v="MultimediaSpeakerSystems"/>
    <n v="499"/>
    <s v="₹200 - ₹500"/>
    <n v="799"/>
    <n v="0.38"/>
    <n v="736.54693366708386"/>
    <s v="&lt;50%"/>
    <s v="No"/>
    <n v="5386858"/>
    <n v="3.9"/>
    <n v="4"/>
    <n v="6742"/>
    <x v="0"/>
    <n v="2696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s v="boAt LTG 500 Apple MFI Certified for iPhone, iPad and iPod 2Mtr Data Cable(Space Grey)"/>
    <x v="8"/>
    <s v="Computers&amp;Accessories"/>
    <s v="Accessories&amp;Peripherals"/>
    <s v="Cables&amp;Accessories"/>
    <s v="Computers&amp;Accessories|Accessories&amp;Peripherals|Cables&amp;Accessories|Cables|USBCables-boAt LTG 500 Apple MFI Certified for iPhone, iPad and iPod 2Mtr Data Cable(Space Grey)"/>
    <s v="Cables"/>
    <n v="849"/>
    <s v="&gt;₹500"/>
    <n v="999"/>
    <n v="0.15"/>
    <n v="914.01501501501502"/>
    <s v="&lt;50%"/>
    <s v="No"/>
    <n v="6729264"/>
    <n v="4.0999999999999996"/>
    <n v="4"/>
    <n v="6736"/>
    <x v="0"/>
    <n v="26944"/>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s v="DIGITEK¬Æ (DTR-200MT) (18 CM) Portable &amp; Flexible Mini Tripod with Mobile Holder &amp; 360 Degree Ball Head, For Smart Phones, Compact Cameras, GoPro, Maximum Operating Height: 7.87 Inch, Maximum Load Upto: 1 kgs"/>
    <x v="64"/>
    <s v="Electronics"/>
    <s v="Cameras&amp;Photography"/>
    <s v="Accessories"/>
    <s v="Electronics|Cameras&amp;Photography|Accessories|Tripods&amp;Monopods|TripodLegs-DIGITEK¬Æ (DTR-200MT) (18 CM) Portable &amp; Flexible Mini Tripod with Mobile Holder &amp; 360 Degree Ball Head, For Smart Phones, Compact Cameras, GoPro, Maximum Operating Height: 7.87 Inch, Maximum Load Upto: 1 kgs"/>
    <s v="Tripods&amp;Monopods"/>
    <n v="349"/>
    <s v="₹200 - ₹500"/>
    <n v="995"/>
    <n v="0.65"/>
    <n v="959.9246231155779"/>
    <s v="50% or More"/>
    <s v="Yes"/>
    <n v="6642620"/>
    <n v="4.2"/>
    <n v="4"/>
    <n v="6676"/>
    <x v="0"/>
    <n v="26704"/>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s v="Tecno Spark 8T (Turquoise Cyan, 4GB RAM,64GB Storage) | 50MP AI Camera | 7GB Expandable RAM"/>
    <x v="2"/>
    <s v="Electronics"/>
    <s v="Mobiles&amp;Accessories"/>
    <s v="Smartphones&amp;BasicMobiles"/>
    <s v="Electronics|Mobiles&amp;Accessories|Smartphones&amp;BasicMobiles|Smartphones-Tecno Spark 8T (Turquoise Cyan, 4GB RAM,64GB Storage) | 50MP AI Camera | 7GB Expandable RAM"/>
    <s v="Smartphones"/>
    <n v="8499"/>
    <s v="&gt;₹500"/>
    <n v="12999"/>
    <n v="0.35"/>
    <n v="12933.618047542119"/>
    <s v="&lt;50%"/>
    <s v="No"/>
    <n v="86599338"/>
    <n v="4.0999999999999996"/>
    <n v="4"/>
    <n v="6662"/>
    <x v="0"/>
    <n v="2664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s v="TCL 100 cm (40 inches) Full HD Certified Android R Smart LED TV 40S6505 (Black)"/>
    <x v="29"/>
    <s v="Electronics"/>
    <s v="HomeTheater,TV&amp;Video"/>
    <s v="Televisions"/>
    <s v="Electronics|HomeTheater,TV&amp;Video|Televisions|SmartTelevisions-TCL 100 cm (40 inches) Full HD Certified Android R Smart LED TV 40S6505 (Black)"/>
    <s v="SmartTelevisions"/>
    <n v="18990"/>
    <s v="&gt;₹500"/>
    <n v="40990"/>
    <n v="0.54"/>
    <n v="40943.671627226155"/>
    <s v="50% or More"/>
    <s v="Yes"/>
    <n v="272952410"/>
    <n v="4.2"/>
    <n v="4"/>
    <n v="6659"/>
    <x v="0"/>
    <n v="26636"/>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s v="realme 10W Fast Charging Micro-USB Cable (Braided, Black)"/>
    <x v="8"/>
    <s v="Computers&amp;Accessories"/>
    <s v="Accessories&amp;Peripherals"/>
    <s v="Cables&amp;Accessories"/>
    <s v="Computers&amp;Accessories|Accessories&amp;Peripherals|Cables&amp;Accessories|Cables|USBCables-realme 10W Fast Charging Micro-USB Cable (Braided, Black)"/>
    <s v="Cables"/>
    <n v="249"/>
    <s v="₹200 - ₹500"/>
    <n v="399"/>
    <n v="0.38"/>
    <n v="336.59398496240601"/>
    <s v="&lt;50%"/>
    <s v="No"/>
    <n v="2616642"/>
    <n v="4"/>
    <n v="4"/>
    <n v="6558"/>
    <x v="0"/>
    <n v="2623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s v="Sujata Dynamix DX Mixer Grinder, 900W, 3 Jars (White)"/>
    <x v="31"/>
    <s v="Home&amp;Kitchen"/>
    <s v="Kitchen&amp;HomeAppliances"/>
    <s v="SmallKitchenAppliances"/>
    <s v="Home&amp;Kitchen|Kitchen&amp;HomeAppliances|SmallKitchenAppliances|MixerGrinders-Sujata Dynamix DX Mixer Grinder, 900W, 3 Jars (White)"/>
    <s v="MixerGrinders"/>
    <n v="6120"/>
    <s v="&gt;₹500"/>
    <n v="8478"/>
    <n v="0.28000000000000003"/>
    <n v="8405.8131634819529"/>
    <s v="&lt;50%"/>
    <s v="No"/>
    <n v="55530900"/>
    <n v="4.5999999999999996"/>
    <n v="5"/>
    <n v="6550"/>
    <x v="0"/>
    <n v="327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s v="Amazon Basics New Release Nylon USB-A to Lightning Cable Cord, Fast Charging MFi Certified Charger for Apple iPhone, iPad (3-Ft, Rose Gold)"/>
    <x v="8"/>
    <s v="Computers&amp;Accessories"/>
    <s v="Accessories&amp;Peripherals"/>
    <s v="Cables&amp;Accessories"/>
    <s v="Computers&amp;Accessories|Accessories&amp;Peripherals|Cables&amp;Accessories|Cables|USBCables-Amazon Basics New Release Nylon USB-A to Lightning Cable Cord, Fast Charging MFi Certified Charger for Apple iPhone, iPad (3-Ft, Rose Gold)"/>
    <s v="Cables"/>
    <n v="849"/>
    <s v="&gt;₹500"/>
    <n v="1809"/>
    <n v="0.53"/>
    <n v="1762.0679933665008"/>
    <s v="50% or More"/>
    <s v="Yes"/>
    <n v="11843523"/>
    <n v="4.3"/>
    <n v="4"/>
    <n v="6547"/>
    <x v="0"/>
    <n v="26188"/>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s v="Classmate 2100117 Soft Cover 6 Subject Spiral Binding Notebook, Single Line, 300 Pages"/>
    <x v="124"/>
    <s v="OfficeProducts"/>
    <s v="OfficePaperProducts"/>
    <s v="Paper"/>
    <s v="OfficeProducts|OfficePaperProducts|Paper|Stationery|Notebooks,WritingPads&amp;Diaries|WireboundNotebooks-Classmate 2100117 Soft Cover 6 Subject Spiral Binding Notebook, Single Line, 300 Pages"/>
    <s v="Stationery"/>
    <n v="137"/>
    <s v="&lt;₹200"/>
    <n v="160"/>
    <n v="0.14000000000000001"/>
    <n v="74.375"/>
    <s v="&lt;50%"/>
    <s v="No"/>
    <n v="1045920"/>
    <n v="4.4000000000000004"/>
    <n v="4"/>
    <n v="6537"/>
    <x v="0"/>
    <n v="26148"/>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Bajaj HM-01 Powerful 250W Hand Mixer, Black"/>
    <x v="79"/>
    <s v="Home&amp;Kitchen"/>
    <s v="Kitchen&amp;HomeAppliances"/>
    <s v="SmallKitchenAppliances"/>
    <s v="Home&amp;Kitchen|Kitchen&amp;HomeAppliances|SmallKitchenAppliances|HandMixers-Bajaj HM-01 Powerful 250W Hand Mixer, Black"/>
    <s v="HandMixers"/>
    <n v="1499"/>
    <s v="&gt;₹500"/>
    <n v="2199"/>
    <n v="0.32"/>
    <n v="2130.832651205093"/>
    <s v="&lt;50%"/>
    <s v="No"/>
    <n v="14361669"/>
    <n v="4.4000000000000004"/>
    <n v="4"/>
    <n v="6531"/>
    <x v="0"/>
    <n v="2612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s v="Croma 500W Mixer Grinder with 3 Stainless Steel Leak-proof Jars, 3 speed &amp; Pulse function, 2 years warranty (CRAK4184, White &amp; Purple)"/>
    <x v="31"/>
    <s v="Home&amp;Kitchen"/>
    <s v="Kitchen&amp;HomeAppliances"/>
    <s v="SmallKitchenAppliances"/>
    <s v="Home&amp;Kitchen|Kitchen&amp;HomeAppliances|SmallKitchenAppliances|MixerGrinders-Croma 500W Mixer Grinder with 3 Stainless Steel Leak-proof Jars, 3 speed &amp; Pulse function, 2 years warranty (CRAK4184, White &amp; Purple)"/>
    <s v="MixerGrinders"/>
    <n v="1290"/>
    <s v="&gt;₹500"/>
    <n v="2500"/>
    <n v="0.48"/>
    <n v="2448.4"/>
    <s v="&lt;50%"/>
    <s v="No"/>
    <n v="16325000"/>
    <n v="4"/>
    <n v="4"/>
    <n v="6530"/>
    <x v="0"/>
    <n v="2612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s v="Sounce Gold Plated 3.5 mm Headphone Splitter for Computer 2 Male to 1 Female 3.5mm Headphone Mic Audio Y Splitter Cable Smartphone Headset to PC Adapter ‚Äì (Black,20cm)"/>
    <x v="137"/>
    <s v="Electronics"/>
    <s v="Headphones,Earbuds&amp;Accessories"/>
    <s v="Adapters"/>
    <s v="Electronics|Headphones,Earbuds&amp;Accessories|Adapters-Sounce Gold Plated 3.5 mm Headphone Splitter for Computer 2 Male to 1 Female 3.5mm Headphone Mic Audio Y Splitter Cable Smartphone Headset to PC Adapter ‚Äì (Black,20cm)"/>
    <s v="N/A"/>
    <n v="120"/>
    <s v="&lt;₹200"/>
    <n v="999"/>
    <n v="0.88"/>
    <n v="986.98798798798794"/>
    <s v="50% or More"/>
    <s v="Yes"/>
    <n v="6484509"/>
    <n v="3.9"/>
    <n v="4"/>
    <n v="6491"/>
    <x v="0"/>
    <n v="25964"/>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7MSLTW8Z"/>
    <s v="Gizga Essentials Multi-Purpose Portable &amp; Foldable Wooden Desk for Bed Tray, Laptop Table, Study Table (Black)"/>
    <x v="53"/>
    <s v="Computers&amp;Accessories"/>
    <s v="Accessories&amp;Peripherals"/>
    <s v="LaptopAccessories"/>
    <s v="Computers&amp;Accessories|Accessories&amp;Peripherals|LaptopAccessories|Lapdesks-Gizga Essentials Multi-Purpose Portable &amp; Foldable Wooden Desk for Bed Tray, Laptop Table, Study Table (Black)"/>
    <s v="Lapdesks"/>
    <n v="549"/>
    <s v="&gt;₹500"/>
    <n v="1999"/>
    <n v="0.73"/>
    <n v="1971.5362681340671"/>
    <s v="50% or More"/>
    <s v="Yes"/>
    <n v="12837578"/>
    <n v="3.6"/>
    <n v="4"/>
    <n v="6422"/>
    <x v="0"/>
    <n v="25688"/>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s v="Havells D'zire 1000 watt Dry Iron With American Heritage Sole Plate, Aerodynamic Design, Easy Grip Temperature Knob &amp; 2 years Warranty. (Mint)"/>
    <x v="27"/>
    <s v="Home&amp;Kitchen"/>
    <s v="Kitchen&amp;HomeAppliances"/>
    <s v="Vacuum,Cleaning&amp;Ironing"/>
    <s v="Home&amp;Kitchen|Kitchen&amp;HomeAppliances|Vacuum,Cleaning&amp;Ironing|Irons,Steamers&amp;Accessories|Irons|DryIrons-Havells D'zire 1000 watt Dry Iron With American Heritage Sole Plate, Aerodynamic Design, Easy Grip Temperature Knob &amp; 2 years Warranty. (Mint)"/>
    <s v="Irons,Steamers&amp;Accessories"/>
    <n v="889"/>
    <s v="&gt;₹500"/>
    <n v="1295"/>
    <n v="0.31"/>
    <n v="1226.3513513513512"/>
    <s v="&lt;50%"/>
    <s v="No"/>
    <n v="8288000"/>
    <n v="4.3"/>
    <n v="4"/>
    <n v="6400"/>
    <x v="0"/>
    <n v="256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s v="Bajaj New Shakti Neo 15L Vertical Storage Water Heater (Geyser 15 litres) 4 Star BEE Rated Heater For Water Heating with Titanium Armour, Swirl Flow Technology, Glasslined Tank (White), 1 Yr Warranty"/>
    <x v="87"/>
    <s v="Home&amp;Kitchen"/>
    <s v="Heating,Cooling&amp;AirQuality"/>
    <s v="WaterHeaters&amp;Geysers"/>
    <s v="Home&amp;Kitchen|Heating,Cooling&amp;AirQuality|WaterHeaters&amp;Geysers|StorageWaterHeaters-Bajaj New Shakti Neo 15L Vertical Storage Water Heater (Geyser 15 litres) 4 Star BEE Rated Heater For Water Heating with Titanium Armour, Swirl Flow Technology, Glasslined Tank (White), 1 Yr Warranty"/>
    <s v="StorageWaterHeaters"/>
    <n v="5499"/>
    <s v="&gt;₹500"/>
    <n v="13150"/>
    <n v="0.57999999999999996"/>
    <n v="13108.182509505703"/>
    <s v="50% or More"/>
    <s v="Yes"/>
    <n v="84133700"/>
    <n v="4.2"/>
    <n v="4"/>
    <n v="6398"/>
    <x v="0"/>
    <n v="2559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s v="KENT 16044 Hand Blender Stainless Steel 400 W | Variable Speed Control | Easy to Clean and Store | Low Noise Operation"/>
    <x v="72"/>
    <s v="Home&amp;Kitchen"/>
    <s v="Kitchen&amp;HomeAppliances"/>
    <s v="SmallKitchenAppliances"/>
    <s v="Home&amp;Kitchen|Kitchen&amp;HomeAppliances|SmallKitchenAppliances|HandBlenders-KENT 16044 Hand Blender Stainless Steel 400 W | Variable Speed Control | Easy to Clean and Store | Low Noise Operation"/>
    <s v="HandBlenders"/>
    <n v="1499"/>
    <s v="&gt;₹500"/>
    <n v="2100"/>
    <n v="0.28999999999999998"/>
    <n v="2028.6190476190477"/>
    <s v="&lt;50%"/>
    <s v="No"/>
    <n v="13345500"/>
    <n v="4.0999999999999996"/>
    <n v="4"/>
    <n v="6355"/>
    <x v="0"/>
    <n v="2542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s v="VW 80 cm (32 inches) HD Ready Android Smart LED TV VW32PRO (Black)"/>
    <x v="29"/>
    <s v="Electronics"/>
    <s v="HomeTheater,TV&amp;Video"/>
    <s v="Televisions"/>
    <s v="Electronics|HomeTheater,TV&amp;Video|Televisions|SmartTelevisions-VW 80 cm (32 inches) HD Ready Android Smart LED TV VW32PRO (Black)"/>
    <s v="SmartTelevisions"/>
    <n v="8999"/>
    <s v="&gt;₹500"/>
    <n v="18999"/>
    <n v="0.53"/>
    <n v="18951.634349176271"/>
    <s v="50% or More"/>
    <s v="Yes"/>
    <n v="120586653"/>
    <n v="4"/>
    <n v="4"/>
    <n v="6347"/>
    <x v="0"/>
    <n v="25388"/>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s v="Lenovo 400 Wireless Mouse, 1200DPI Optical Sensor, 2.4GHz Wireless Nano USB, 3-Button (Left,Right,Scroll) Upto 8M Left/Right &amp; 100K Scroll clicks &amp; 1yr Battery, Ambidextrous, Ergonomic GY50R91293"/>
    <x v="23"/>
    <s v="Computers&amp;Accessories"/>
    <s v="Accessories&amp;Peripherals"/>
    <s v="Keyboards,Mice&amp;InputDevices"/>
    <s v="Computers&amp;Accessories|Accessories&amp;Peripherals|Keyboards,Mice&amp;InputDevices|Mice-Lenovo 400 Wireless Mouse, 1200DPI Optical Sensor, 2.4GHz Wireless Nano USB, 3-Button (Left,Right,Scroll) Upto 8M Left/Right &amp; 100K Scroll clicks &amp; 1yr Battery, Ambidextrous, Ergonomic GY50R91293"/>
    <s v="Mice"/>
    <n v="629"/>
    <s v="&gt;₹500"/>
    <n v="1390"/>
    <n v="0.55000000000000004"/>
    <n v="1344.7482014388488"/>
    <s v="50% or More"/>
    <s v="Yes"/>
    <n v="8758390"/>
    <n v="4.4000000000000004"/>
    <n v="4"/>
    <n v="6301"/>
    <x v="0"/>
    <n v="25204"/>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s v="Wayona Type C Cable Nylon Braided USB C QC 3.0 Fast Charging Short Power Bank Cable for Samsung Galaxy S10e/S10+/S10/S9/S9+/Note 9/S8/Note 8, LG G7 G5 G6, Moto G6 G7 (0.25M, Black)"/>
    <x v="8"/>
    <s v="Computers&amp;Accessories"/>
    <s v="Accessories&amp;Peripherals"/>
    <s v="Cables&amp;Accessories"/>
    <s v="Computers&amp;Accessories|Accessories&amp;Peripherals|Cables&amp;Accessories|Cables|USBCables-Wayona Type C Cable Nylon Braided USB C QC 3.0 Fast Charging Short Power Bank Cable for Samsung Galaxy S10e/S10+/S10/S9/S9+/Note 9/S8/Note 8, LG G7 G5 G6, Moto G6 G7 (0.25M, Black)"/>
    <s v="Cables"/>
    <n v="339"/>
    <s v="₹200 - ₹500"/>
    <n v="999"/>
    <n v="0.66"/>
    <n v="965.06606606606601"/>
    <s v="50% or More"/>
    <s v="Yes"/>
    <n v="6248745"/>
    <n v="4.3"/>
    <n v="4"/>
    <n v="6255"/>
    <x v="0"/>
    <n v="2502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x v="8"/>
    <s v="Computers&amp;Accessories"/>
    <s v="Accessories&amp;Peripherals"/>
    <s v="Cables&amp;Accessories"/>
    <s v="Computers&amp;Accessories|Accessories&amp;Peripherals|Cables&amp;Accessories|Cables|USBCables-Wayona Usb Type C To Usb Nylon Braided Quick Charger Fast Charging Short Cable For Smartphone (Samsung Galaxy S21/S20/S10/S9/S9+/Note 9/S8/Note 8, Lg G7 G5 G6, Moto G6 G7) (0.25M,Grey)"/>
    <s v="Cables"/>
    <n v="339"/>
    <s v="₹200 - ₹500"/>
    <n v="999"/>
    <n v="0.66"/>
    <n v="965.06606606606601"/>
    <s v="50% or More"/>
    <s v="Yes"/>
    <n v="6248745"/>
    <n v="4.3"/>
    <n v="4"/>
    <n v="6255"/>
    <x v="0"/>
    <n v="2502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s v="Tukzer Stylus Pen, iPad Pencil with Palm Rejection Tilt Sensor| 2nd Gen for 2018-2022 iPad 6/7/8/9th Gen; iPad 10.2&quot;, Pro 12.9/11&quot;, Mini 6/5th, Air 5/4/3rd, Precise for Writing/Drawing (3 Spare Tips)"/>
    <x v="74"/>
    <s v="Electronics"/>
    <s v="Mobiles&amp;Accessories"/>
    <s v="MobileAccessories"/>
    <s v="Electronics|Mobiles&amp;Accessories|MobileAccessories|StylusPens-Tukzer Stylus Pen, iPad Pencil with Palm Rejection Tilt Sensor| 2nd Gen for 2018-2022 iPad 6/7/8/9th Gen; iPad 10.2&quot;, Pro 12.9/11&quot;, Mini 6/5th, Air 5/4/3rd, Precise for Writing/Drawing (3 Spare Tips)"/>
    <s v="StylusPens"/>
    <n v="2025"/>
    <s v="&gt;₹500"/>
    <n v="5999"/>
    <n v="0.66"/>
    <n v="5965.2443740623439"/>
    <s v="50% or More"/>
    <s v="Yes"/>
    <n v="37391767"/>
    <n v="4.2"/>
    <n v="4"/>
    <n v="6233"/>
    <x v="0"/>
    <n v="2493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s v="Pilot Frixion Clicker Roller Pen (Blue), (9000019529)"/>
    <x v="138"/>
    <s v="OfficeProducts"/>
    <s v="OfficePaperProducts"/>
    <s v="Paper"/>
    <s v="OfficeProducts|OfficePaperProducts|Paper|Stationery|Pens,Pencils&amp;WritingSupplies|Pens&amp;Refills|LiquidInkRollerballPens-Pilot Frixion Clicker Roller Pen (Blue), (9000019529)"/>
    <s v="Stationery"/>
    <n v="90"/>
    <s v="&lt;₹200"/>
    <n v="100"/>
    <n v="0.1"/>
    <n v="10"/>
    <s v="&lt;50%"/>
    <s v="No"/>
    <n v="619900"/>
    <n v="4.0999999999999996"/>
    <n v="4"/>
    <n v="6199"/>
    <x v="0"/>
    <n v="24796"/>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s v="DIGITEK¬Æ (DLS-9FT) Lightweight &amp; Portable Aluminum Alloy Light Stand for Ring Light, Reflector, Flash Units, Diffuser, Portrait, Softbox, Studio Lighting &amp; More Ideal for Outdoor &amp; Indoor Shoots"/>
    <x v="139"/>
    <s v="Electronics"/>
    <s v="Cameras&amp;Photography"/>
    <s v="Accessories"/>
    <s v="Electronics|Cameras&amp;Photography|Accessories|PhotoStudio&amp;Lighting|PhotoBackgroundAccessories|BackgroundSupports-DIGITEK¬Æ (DLS-9FT) Lightweight &amp; Portable Aluminum Alloy Light Stand for Ring Light, Reflector, Flash Units, Diffuser, Portrait, Softbox, Studio Lighting &amp; More Ideal for Outdoor &amp; Indoor Shoots"/>
    <s v="PhotoStudio&amp;Lighting"/>
    <n v="699"/>
    <s v="&gt;₹500"/>
    <n v="1299"/>
    <n v="0.46"/>
    <n v="1245.189376443418"/>
    <s v="&lt;50%"/>
    <s v="No"/>
    <n v="8031717"/>
    <n v="4.3"/>
    <n v="4"/>
    <n v="6183"/>
    <x v="0"/>
    <n v="24732"/>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s v="Spigen EZ Fit Tempered Glass Screen Protector for iPhone 14 Pro - 2 Pack (Sensor Protection)"/>
    <x v="51"/>
    <s v="Electronics"/>
    <s v="Mobiles&amp;Accessories"/>
    <s v="MobileAccessories"/>
    <s v="Electronics|Mobiles&amp;Accessories|MobileAccessories|Maintenance,Upkeep&amp;Repairs|ScreenProtectors-Spigen EZ Fit Tempered Glass Screen Protector for iPhone 14 Pro - 2 Pack (Sensor Protection)"/>
    <s v="Maintenance,Upkeep&amp;Repairs"/>
    <n v="999"/>
    <s v="&gt;₹500"/>
    <n v="2899"/>
    <n v="0.66"/>
    <n v="2864.5398413245948"/>
    <s v="50% or More"/>
    <s v="Yes"/>
    <n v="17767971"/>
    <n v="4.5999999999999996"/>
    <n v="5"/>
    <n v="6129"/>
    <x v="0"/>
    <n v="30645"/>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s v="Kodak 80 cm (32 inches) HD Ready Certified Android LED TV 32HDX7XPRO (Black)"/>
    <x v="29"/>
    <s v="Electronics"/>
    <s v="HomeTheater,TV&amp;Video"/>
    <s v="Televisions"/>
    <s v="Electronics|HomeTheater,TV&amp;Video|Televisions|SmartTelevisions-Kodak 80 cm (32 inches) HD Ready Certified Android LED TV 32HDX7XPRO (Black)"/>
    <s v="SmartTelevisions"/>
    <n v="9999"/>
    <s v="&gt;₹500"/>
    <n v="12999"/>
    <n v="0.23"/>
    <n v="12922.078698361413"/>
    <s v="&lt;50%"/>
    <s v="No"/>
    <n v="79137912"/>
    <n v="4.2"/>
    <n v="4"/>
    <n v="6088"/>
    <x v="0"/>
    <n v="2435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s v="Orpat HHB-100E 250-Watt Hand Blender (White)"/>
    <x v="72"/>
    <s v="Home&amp;Kitchen"/>
    <s v="Kitchen&amp;HomeAppliances"/>
    <s v="SmallKitchenAppliances"/>
    <s v="Home&amp;Kitchen|Kitchen&amp;HomeAppliances|SmallKitchenAppliances|HandBlenders-Orpat HHB-100E 250-Watt Hand Blender (White)"/>
    <s v="HandBlenders"/>
    <n v="765"/>
    <s v="&gt;₹500"/>
    <n v="970"/>
    <n v="0.21"/>
    <n v="891.13402061855675"/>
    <s v="&lt;50%"/>
    <s v="No"/>
    <n v="5873350"/>
    <n v="4.2"/>
    <n v="4"/>
    <n v="6055"/>
    <x v="0"/>
    <n v="2422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s v="INALSA Electric Chopper Bullet- 400 Watts with 100% Pure Copper Motor| Chop, Mince, Puree, Dice | Twin Blade Technology| 900 ml Capacity| One Touch Operation, 1.30mtr Long Power Cord (Black/Silver)"/>
    <x v="130"/>
    <s v="Home&amp;Kitchen"/>
    <s v="Kitchen&amp;HomeAppliances"/>
    <s v="SmallKitchenAppliances"/>
    <s v="Home&amp;Kitchen|Kitchen&amp;HomeAppliances|SmallKitchenAppliances|MiniFoodProcessors&amp;Choppers-INALSA Electric Chopper Bullet- 400 Watts with 100% Pure Copper Motor| Chop, Mince, Puree, Dice | Twin Blade Technology| 900 ml Capacity| One Touch Operation, 1.30mtr Long Power Cord (Black/Silver)"/>
    <s v="MiniFoodProcessors&amp;Choppers"/>
    <n v="1656"/>
    <s v="&gt;₹500"/>
    <n v="2695"/>
    <n v="0.39"/>
    <n v="2633.5528756957328"/>
    <s v="&lt;50%"/>
    <s v="No"/>
    <n v="16242765"/>
    <n v="4.4000000000000004"/>
    <n v="4"/>
    <n v="6027"/>
    <x v="0"/>
    <n v="24108"/>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s v="Gizga Essentials Spiral Cable Protector Cord Saver for Mac Charger, iPhone Charger, Wire Protector, Lightweight Durable Flexible Wire Winder for Charging Cables, Data Cables, Earphones, Pack of 10"/>
    <x v="140"/>
    <s v="Electronics"/>
    <s v="Mobiles&amp;Accessories"/>
    <s v="MobileAccessories"/>
    <s v="Electronics|Mobiles&amp;Accessories|MobileAccessories|D√©cor-Gizga Essentials Spiral Cable Protector Cord Saver for Mac Charger, iPhone Charger, Wire Protector, Lightweight Durable Flexible Wire Winder for Charging Cables, Data Cables, Earphones, Pack of 10"/>
    <s v="D√©cor"/>
    <n v="119"/>
    <s v="&lt;₹200"/>
    <n v="299"/>
    <n v="0.6"/>
    <n v="259.20066889632108"/>
    <s v="50% or More"/>
    <s v="Yes"/>
    <n v="1793701"/>
    <n v="4.0999999999999996"/>
    <n v="4"/>
    <n v="5999"/>
    <x v="0"/>
    <n v="23996"/>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R99NBVB"/>
    <s v="Gizga Essentials Cable Organiser, Cord Management System for PC, TV, Home Theater, Speaker &amp; Cables, Reusable Cable Organizer for Desk, WFH Accessories, Organizer Tape Roll, Reusable Cable Ties Strap"/>
    <x v="141"/>
    <s v="HomeImprovement"/>
    <s v="Electrical"/>
    <s v="CordManagement"/>
    <s v="HomeImprovement|Electrical|CordManagement-Gizga Essentials Cable Organiser, Cord Management System for PC, TV, Home Theater, Speaker &amp; Cables, Reusable Cable Organizer for Desk, WFH Accessories, Organizer Tape Roll, Reusable Cable Ties Strap"/>
    <s v="N/A"/>
    <n v="249"/>
    <s v="₹200 - ₹500"/>
    <n v="599"/>
    <n v="0.57999999999999996"/>
    <n v="557.4307178631052"/>
    <s v="50% or More"/>
    <s v="Yes"/>
    <n v="3585015"/>
    <n v="4.5"/>
    <n v="5"/>
    <n v="5985"/>
    <x v="0"/>
    <n v="2992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s v="Prestige PSMFB 800 Watt Sandwich Toaster with Fixed Plates, Black"/>
    <x v="35"/>
    <s v="Home&amp;Kitchen"/>
    <s v="Kitchen&amp;HomeAppliances"/>
    <s v="SmallKitchenAppliances"/>
    <s v="Home&amp;Kitchen|Kitchen&amp;HomeAppliances|SmallKitchenAppliances|SandwichMakers-Prestige PSMFB 800 Watt Sandwich Toaster with Fixed Plates, Black"/>
    <s v="SandwichMakers"/>
    <n v="1199"/>
    <s v="&gt;₹500"/>
    <n v="1795"/>
    <n v="0.33"/>
    <n v="1728.2033426183843"/>
    <s v="&lt;50%"/>
    <s v="No"/>
    <n v="10710765"/>
    <n v="4.2"/>
    <n v="4"/>
    <n v="5967"/>
    <x v="0"/>
    <n v="23868"/>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s v="E-COSMOS 5V 1.2W Portable Flexible USB LED Light (Colors May Vary, Small) - Set of 2 Pieces"/>
    <x v="92"/>
    <s v="Computers&amp;Accessories"/>
    <s v="Accessories&amp;Peripherals"/>
    <s v="USBGadgets"/>
    <s v="Computers&amp;Accessories|Accessories&amp;Peripherals|USBGadgets|Lamps-E-COSMOS 5V 1.2W Portable Flexible USB LED Light (Colors May Vary, Small) - Set of 2 Pieces"/>
    <s v="Lamps"/>
    <n v="59"/>
    <s v="&lt;₹200"/>
    <n v="59"/>
    <n v="0"/>
    <n v="-41"/>
    <s v="&lt;50%"/>
    <s v="No"/>
    <n v="351522"/>
    <n v="3.8"/>
    <n v="4"/>
    <n v="5958"/>
    <x v="0"/>
    <n v="23832"/>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s v="Sony Bravia 164 cm (65 inches) 4K Ultra HD Smart LED Google TV KD-65X74K (Black)"/>
    <x v="29"/>
    <s v="Electronics"/>
    <s v="HomeTheater,TV&amp;Video"/>
    <s v="Televisions"/>
    <s v="Electronics|HomeTheater,TV&amp;Video|Televisions|SmartTelevisions-Sony Bravia 164 cm (65 inches) 4K Ultra HD Smart LED Google TV KD-65X74K (Black)"/>
    <s v="SmartTelevisions"/>
    <n v="77990"/>
    <s v="&gt;₹500"/>
    <n v="139900"/>
    <n v="0.44"/>
    <n v="139844.25303788419"/>
    <s v="&lt;50%"/>
    <s v="No"/>
    <n v="830306500"/>
    <n v="4.7"/>
    <n v="5"/>
    <n v="5935"/>
    <x v="0"/>
    <n v="2967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s v="Esquire Laundry Basket Brown, 50 Ltr Capacity(Plastic)"/>
    <x v="113"/>
    <s v="Home&amp;Kitchen"/>
    <s v="HomeStorage&amp;Organization"/>
    <s v="LaundryOrganization"/>
    <s v="Home&amp;Kitchen|HomeStorage&amp;Organization|LaundryOrganization|LaundryBaskets-Esquire Laundry Basket Brown, 50 Ltr Capacity(Plastic)"/>
    <s v="LaundryBaskets"/>
    <n v="950"/>
    <s v="&gt;₹500"/>
    <n v="1599"/>
    <n v="0.41"/>
    <n v="1539.5878674171356"/>
    <s v="&lt;50%"/>
    <s v="No"/>
    <n v="9451689"/>
    <n v="4.3"/>
    <n v="4"/>
    <n v="5911"/>
    <x v="0"/>
    <n v="23644"/>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s v="ACTIVA 1200 MM HIGH SPEED 390 RPM BEE APPROVED 5 STAR RATED APSRA CEILING FAN BROWN 2 Years Warranty"/>
    <x v="47"/>
    <s v="Home&amp;Kitchen"/>
    <s v="Heating,Cooling&amp;AirQuality"/>
    <s v="Fans"/>
    <s v="Home&amp;Kitchen|Heating,Cooling&amp;AirQuality|Fans|CeilingFans-ACTIVA 1200 MM HIGH SPEED 390 RPM BEE APPROVED 5 STAR RATED APSRA CEILING FAN BROWN 2 Years Warranty"/>
    <s v="CeilingFans"/>
    <n v="1099"/>
    <s v="&gt;₹500"/>
    <n v="1990"/>
    <n v="0.45"/>
    <n v="1934.7738693467336"/>
    <s v="&lt;50%"/>
    <s v="No"/>
    <n v="11762890"/>
    <n v="3.9"/>
    <n v="4"/>
    <n v="5911"/>
    <x v="0"/>
    <n v="23644"/>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s v="V-Guard Zenora RO+UF+MB Water Purifier | Suitable for water with TDS up to 2000 ppm | 8 Stage Purification with World-class RO Membrane and Advanced UF Membrane | Free PAN India Installation &amp; 1-Year Comprehensive Warranty | 7 Litre, Black"/>
    <x v="71"/>
    <s v="Home&amp;Kitchen"/>
    <s v="Kitchen&amp;HomeAppliances"/>
    <s v="WaterPurifiers&amp;Accessories"/>
    <s v="Home&amp;Kitchen|Kitchen&amp;HomeAppliances|WaterPurifiers&amp;Accessories|WaterFilters&amp;Purifiers-V-Guard Zenora RO+UF+MB Water Purifier | Suitable for water with TDS up to 2000 ppm | 8 Stage Purification with World-class RO Membrane and Advanced UF Membrane | Free PAN India Installation &amp; 1-Year Comprehensive Warranty | 7 Litre, Black"/>
    <s v="WaterFilters&amp;Purifiers"/>
    <n v="8699"/>
    <s v="&gt;₹500"/>
    <n v="13049"/>
    <n v="0.33"/>
    <n v="12982.335887807494"/>
    <s v="&lt;50%"/>
    <s v="No"/>
    <n v="76871659"/>
    <n v="4.3"/>
    <n v="4"/>
    <n v="5891"/>
    <x v="0"/>
    <n v="23564"/>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s v="Camel Artist Acrylic Color Box - 9ml Tubes, 12 Shades"/>
    <x v="115"/>
    <s v="Home&amp;Kitchen"/>
    <s v="CraftMaterials"/>
    <s v="PaintingMaterials"/>
    <s v="Home&amp;Kitchen|CraftMaterials|PaintingMaterials|Paints-Camel Artist Acrylic Color Box - 9ml Tubes, 12 Shades"/>
    <s v="Paints"/>
    <n v="310"/>
    <s v="₹200 - ₹500"/>
    <n v="310"/>
    <n v="0"/>
    <n v="210"/>
    <s v="&lt;50%"/>
    <s v="No"/>
    <n v="1823420"/>
    <n v="4.5"/>
    <n v="5"/>
    <n v="5882"/>
    <x v="0"/>
    <n v="2941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s v="AmazonBasics High Speed 55 Watt Oscillating Pedestal Fan, 400mm Sweep Length, White (Without Remote)"/>
    <x v="142"/>
    <s v="Home&amp;Kitchen"/>
    <s v="Heating,Cooling&amp;AirQuality"/>
    <s v="Fans"/>
    <s v="Home&amp;Kitchen|Heating,Cooling&amp;AirQuality|Fans|PedestalFans-AmazonBasics High Speed 55 Watt Oscillating Pedestal Fan, 400mm Sweep Length, White (Without Remote)"/>
    <s v="PedestalFans"/>
    <n v="1982.84"/>
    <s v="&gt;₹500"/>
    <n v="3300"/>
    <n v="0.4"/>
    <n v="3239.9139393939395"/>
    <s v="&lt;50%"/>
    <s v="No"/>
    <n v="19380900"/>
    <n v="4.0999999999999996"/>
    <n v="4"/>
    <n v="5873"/>
    <x v="0"/>
    <n v="23492"/>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s v="V-Guard Divino 5 Star Rated 15 Litre Storage Water Heater (Geyser) with Advanced Safety Features, White"/>
    <x v="87"/>
    <s v="Home&amp;Kitchen"/>
    <s v="Heating,Cooling&amp;AirQuality"/>
    <s v="WaterHeaters&amp;Geysers"/>
    <s v="Home&amp;Kitchen|Heating,Cooling&amp;AirQuality|WaterHeaters&amp;Geysers|StorageWaterHeaters-V-Guard Divino 5 Star Rated 15 Litre Storage Water Heater (Geyser) with Advanced Safety Features, White"/>
    <s v="StorageWaterHeaters"/>
    <n v="6499"/>
    <s v="&gt;₹500"/>
    <n v="8500"/>
    <n v="0.24"/>
    <n v="8423.5411764705877"/>
    <s v="&lt;50%"/>
    <s v="No"/>
    <n v="49852500"/>
    <n v="4.4000000000000004"/>
    <n v="4"/>
    <n v="5865"/>
    <x v="0"/>
    <n v="2346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s v="Noise ColorFit Ultra Buzz Bluetooth Calling Smart Watch with 1.75&quot; HD Display, 320x385 px Resolution, 100 Sports Modes, Stock Market Info Smartwatch for Men &amp; Women (Olive Green)"/>
    <x v="17"/>
    <s v="Electronics"/>
    <s v="WearableTechnology"/>
    <s v="SmartWatches"/>
    <s v="Electronics|WearableTechnology|SmartWatches-Noise ColorFit Ultra Buzz Bluetooth Calling Smart Watch with 1.75&quot; HD Display, 320x385 px Resolution, 100 Sports Modes, Stock Market Info Smartwatch for Men &amp; Women (Olive Green)"/>
    <s v="N/A"/>
    <n v="2499"/>
    <s v="&gt;₹500"/>
    <n v="5999"/>
    <n v="0.57999999999999996"/>
    <n v="5957.3430571761965"/>
    <s v="50% or More"/>
    <s v="Yes"/>
    <n v="35106148"/>
    <n v="4.0999999999999996"/>
    <n v="4"/>
    <n v="5852"/>
    <x v="0"/>
    <n v="2340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s v="Classmate Octane Neon- Blue Gel Pens(Pack of 5)|Smooth Writing Pen|Attractive body colour for Boys &amp; Girls|Waterproof ink for smudge free writing|Preferred by Students for Exam|Study at home essential"/>
    <x v="143"/>
    <s v="OfficeProducts"/>
    <s v="OfficePaperProducts"/>
    <s v="Paper"/>
    <s v="OfficeProducts|OfficePaperProducts|Paper|Stationery|Pens,Pencils&amp;WritingSupplies|Pens&amp;Refills|GelInkRollerballPens-Classmate Octane Neon- Blue Gel Pens(Pack of 5)|Smooth Writing Pen|Attractive body colour for Boys &amp; Girls|Waterproof ink for smudge free writing|Preferred by Students for Exam|Study at home essential"/>
    <s v="Stationery"/>
    <n v="50"/>
    <s v="&lt;₹200"/>
    <n v="50"/>
    <n v="0"/>
    <n v="-50"/>
    <s v="&lt;50%"/>
    <s v="No"/>
    <n v="289600"/>
    <n v="4.3"/>
    <n v="4"/>
    <n v="5792"/>
    <x v="0"/>
    <n v="23168"/>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s v="Casio FX-991ES Plus-2nd Edition Scientific Calculator, Black"/>
    <x v="102"/>
    <s v="OfficeProducts"/>
    <s v="OfficeElectronics"/>
    <s v="Calculators"/>
    <s v="OfficeProducts|OfficeElectronics|Calculators|Scientific-Casio FX-991ES Plus-2nd Edition Scientific Calculator, Black"/>
    <s v="Scientific"/>
    <n v="1295"/>
    <s v="&gt;₹500"/>
    <n v="1295"/>
    <n v="0"/>
    <n v="1195"/>
    <s v="&lt;50%"/>
    <s v="No"/>
    <n v="7459200"/>
    <n v="4.5"/>
    <n v="5"/>
    <n v="5760"/>
    <x v="0"/>
    <n v="2880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s v="RPM Euro Games Laptop/PC Controller Wired for Windows - 7, 8, 8.1, 10 and XP, Ps3(Upgraded with XYAB Buttons)"/>
    <x v="42"/>
    <s v="Computers&amp;Accessories"/>
    <s v="Accessories&amp;Peripherals"/>
    <s v="PCGamingPeripherals"/>
    <s v="Computers&amp;Accessories|Accessories&amp;Peripherals|PCGamingPeripherals|Gamepads-RPM Euro Games Laptop/PC Controller Wired for Windows - 7, 8, 8.1, 10 and XP, Ps3(Upgraded with XYAB Buttons)"/>
    <s v="Gamepads"/>
    <n v="699"/>
    <s v="&gt;₹500"/>
    <n v="1490"/>
    <n v="0.53"/>
    <n v="1443.0872483221476"/>
    <s v="50% or More"/>
    <s v="Yes"/>
    <n v="8546640"/>
    <n v="4"/>
    <n v="4"/>
    <n v="5736"/>
    <x v="0"/>
    <n v="2294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s v="Robustrion Tempered Glass Screen Protector for iPad 10.2 inch 9th Gen Generation 2021 8th Gen 2020 7th Gen 2019"/>
    <x v="75"/>
    <s v="Computers&amp;Accessories"/>
    <s v="Accessories&amp;Peripherals"/>
    <s v="TabletAccessories"/>
    <s v="Computers&amp;Accessories|Accessories&amp;Peripherals|TabletAccessories|ScreenProtectors-Robustrion Tempered Glass Screen Protector for iPad 10.2 inch 9th Gen Generation 2021 8th Gen 2020 7th Gen 2019"/>
    <s v="ScreenProtectors"/>
    <n v="399"/>
    <s v="₹200 - ₹500"/>
    <n v="1499"/>
    <n v="0.73"/>
    <n v="1472.3822548365576"/>
    <s v="50% or More"/>
    <s v="Yes"/>
    <n v="8589270"/>
    <n v="4.0999999999999996"/>
    <n v="4"/>
    <n v="5730"/>
    <x v="0"/>
    <n v="2292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s v="Parker Classic Gold Gold Trim Ball Pen"/>
    <x v="144"/>
    <s v="OfficeProducts"/>
    <s v="OfficePaperProducts"/>
    <s v="Paper"/>
    <s v="OfficeProducts|OfficePaperProducts|Paper|Stationery|Pens,Pencils&amp;WritingSupplies|Pens&amp;Refills|RetractableBallpointPens-Parker Classic Gold Gold Trim Ball Pen"/>
    <s v="Stationery"/>
    <n v="480"/>
    <s v="₹200 - ₹500"/>
    <n v="600"/>
    <n v="0.2"/>
    <n v="520"/>
    <s v="&lt;50%"/>
    <s v="No"/>
    <n v="3431400"/>
    <n v="4.3"/>
    <n v="4"/>
    <n v="5719"/>
    <x v="0"/>
    <n v="22876"/>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s v="LS LAPSTER Quality Assured Universal Silicone 15.6&quot; Keyboard Protector Skin|| Keyboard Dust Cover|| Keyboard Skin for 15.6&quot; Laptop| 15.6&quot; Keyguard| (3.93 x 11.81 x 0.39 inches)"/>
    <x v="80"/>
    <s v="Computers&amp;Accessories"/>
    <s v="Accessories&amp;Peripherals"/>
    <s v="Keyboards,Mice&amp;InputDevices"/>
    <s v="Computers&amp;Accessories|Accessories&amp;Peripherals|Keyboards,Mice&amp;InputDevices|Keyboard&amp;MiceAccessories|DustCovers-LS LAPSTER Quality Assured Universal Silicone 15.6&quot; Keyboard Protector Skin|| Keyboard Dust Cover|| Keyboard Skin for 15.6&quot; Laptop| 15.6&quot; Keyguard| (3.93 x 11.81 x 0.39 inches)"/>
    <s v="Keyboard&amp;MiceAccessories"/>
    <n v="115"/>
    <s v="&lt;₹200"/>
    <n v="999"/>
    <n v="0.88"/>
    <n v="987.48848848848854"/>
    <s v="50% or More"/>
    <s v="Yes"/>
    <n v="5686308"/>
    <n v="3.3"/>
    <n v="3"/>
    <n v="5692"/>
    <x v="0"/>
    <n v="1707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s v="boAt LTG 500 Apple MFI Certified for iPhone, iPad and iPod 2Mtr Data Cable(Metallic Silver)"/>
    <x v="8"/>
    <s v="Computers&amp;Accessories"/>
    <s v="Accessories&amp;Peripherals"/>
    <s v="Cables&amp;Accessories"/>
    <s v="Computers&amp;Accessories|Accessories&amp;Peripherals|Cables&amp;Accessories|Cables|USBCables-boAt LTG 500 Apple MFI Certified for iPhone, iPad and iPod 2Mtr Data Cable(Metallic Silver)"/>
    <s v="Cables"/>
    <n v="799"/>
    <s v="&gt;₹500"/>
    <n v="1749"/>
    <n v="0.54"/>
    <n v="1703.3167524299599"/>
    <s v="50% or More"/>
    <s v="Yes"/>
    <n v="9839874"/>
    <n v="4.0999999999999996"/>
    <n v="4"/>
    <n v="5626"/>
    <x v="0"/>
    <n v="22504"/>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s v="Robustrion Smart Trifold Hard Back Flip Stand Case Cover for Apple iPad 10.2 Cover iPad 9th Generation Cover 2021 8th Gen 2020 7th Gen 2019 Generation Case - Black"/>
    <x v="107"/>
    <s v="Computers&amp;Accessories"/>
    <s v="Accessories&amp;Peripherals"/>
    <s v="TabletAccessories"/>
    <s v="Computers&amp;Accessories|Accessories&amp;Peripherals|TabletAccessories|Bags,Cases&amp;Sleeves|Cases-Robustrion Smart Trifold Hard Back Flip Stand Case Cover for Apple iPad 10.2 Cover iPad 9th Generation Cover 2021 8th Gen 2020 7th Gen 2019 Generation Case - Black"/>
    <s v="Bags,Cases&amp;Sleeves"/>
    <n v="549"/>
    <s v="&gt;₹500"/>
    <n v="2499"/>
    <n v="0.78"/>
    <n v="2477.0312124849938"/>
    <s v="50% or More"/>
    <s v="Yes"/>
    <n v="13884444"/>
    <n v="4.3"/>
    <n v="4"/>
    <n v="5556"/>
    <x v="0"/>
    <n v="22224"/>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s v="Imou 360¬∞ 1080P Full HD Security Camera, Human Detection, Motion Tracking, 2-Way Audio, Night Vision, Dome Camera with WiFi &amp; Ethernet Connection, Alexa Google Assistant, Up to 256GB SD Card Support"/>
    <x v="15"/>
    <s v="Electronics"/>
    <s v="Cameras&amp;Photography"/>
    <s v="SecurityCameras"/>
    <s v="Electronics|Cameras&amp;Photography|SecurityCameras|DomeCameras-Imou 360¬∞ 1080P Full HD Security Camera, Human Detection, Motion Tracking, 2-Way Audio, Night Vision, Dome Camera with WiFi &amp; Ethernet Connection, Alexa Google Assistant, Up to 256GB SD Card Support"/>
    <s v="DomeCameras"/>
    <n v="2299"/>
    <s v="&gt;₹500"/>
    <n v="7500"/>
    <n v="0.69"/>
    <n v="7469.3466666666664"/>
    <s v="50% or More"/>
    <s v="Yes"/>
    <n v="41655000"/>
    <n v="4.0999999999999996"/>
    <n v="4"/>
    <n v="5554"/>
    <x v="0"/>
    <n v="22216"/>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s v="AmazonBasics New Release Nylon USB-A to Lightning Cable Cord, MFi Certified Charger for Apple iPhone, iPad, Silver, 6-Ft"/>
    <x v="8"/>
    <s v="Computers&amp;Accessories"/>
    <s v="Accessories&amp;Peripherals"/>
    <s v="Cables&amp;Accessories"/>
    <s v="Computers&amp;Accessories|Accessories&amp;Peripherals|Cables&amp;Accessories|Cables|USBCables-AmazonBasics New Release Nylon USB-A to Lightning Cable Cord, MFi Certified Charger for Apple iPhone, iPad, Silver, 6-Ft"/>
    <s v="Cables"/>
    <n v="999"/>
    <s v="&gt;₹500"/>
    <n v="2100"/>
    <n v="0.52"/>
    <n v="2052.4285714285716"/>
    <s v="50% or More"/>
    <s v="Yes"/>
    <n v="11533200"/>
    <n v="4.5"/>
    <n v="5"/>
    <n v="5492"/>
    <x v="0"/>
    <n v="2746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NJLPC"/>
    <s v="AmazonBasics Double Braided Nylon USB Type-C to Type-C 2.0 Cable Smartphone (Dark Grey, 3 feet)"/>
    <x v="8"/>
    <s v="Computers&amp;Accessories"/>
    <s v="Accessories&amp;Peripherals"/>
    <s v="Cables&amp;Accessories"/>
    <s v="Computers&amp;Accessories|Accessories&amp;Peripherals|Cables&amp;Accessories|Cables|USBCables-AmazonBasics Double Braided Nylon USB Type-C to Type-C 2.0 Cable Smartphone (Dark Grey, 3 feet)"/>
    <s v="Cables"/>
    <n v="499"/>
    <s v="₹200 - ₹500"/>
    <n v="1200"/>
    <n v="0.57999999999999996"/>
    <n v="1158.4166666666667"/>
    <s v="50% or More"/>
    <s v="Yes"/>
    <n v="6541200"/>
    <n v="4.3"/>
    <n v="4"/>
    <n v="5451"/>
    <x v="0"/>
    <n v="2180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s v="AmazonBasics Double Braided Nylon USB Type-C to Type-C 2.0 Cable, Charging Adapter, Smartphone 6 feet, Dark Grey"/>
    <x v="8"/>
    <s v="Computers&amp;Accessories"/>
    <s v="Accessories&amp;Peripherals"/>
    <s v="Cables&amp;Accessories"/>
    <s v="Computers&amp;Accessories|Accessories&amp;Peripherals|Cables&amp;Accessories|Cables|USBCables-AmazonBasics Double Braided Nylon USB Type-C to Type-C 2.0 Cable, Charging Adapter, Smartphone 6 feet, Dark Grey"/>
    <s v="Cables"/>
    <n v="649"/>
    <s v="&gt;₹500"/>
    <n v="1600"/>
    <n v="0.59"/>
    <n v="1559.4375"/>
    <s v="50% or More"/>
    <s v="Yes"/>
    <n v="8721600"/>
    <n v="4.3"/>
    <n v="4"/>
    <n v="5451"/>
    <x v="0"/>
    <n v="2180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14P4L98"/>
    <s v="PrettyKrafts Laundry Basket for clothes with Lid &amp; Handles, Toys Organiser, 75 Ltr Black &amp; Grey"/>
    <x v="113"/>
    <s v="Home&amp;Kitchen"/>
    <s v="HomeStorage&amp;Organization"/>
    <s v="LaundryOrganization"/>
    <s v="Home&amp;Kitchen|HomeStorage&amp;Organization|LaundryOrganization|LaundryBaskets-PrettyKrafts Laundry Basket for clothes with Lid &amp; Handles, Toys Organiser, 75 Ltr Black &amp; Grey"/>
    <s v="LaundryBaskets"/>
    <n v="351"/>
    <s v="₹200 - ₹500"/>
    <n v="999"/>
    <n v="0.65"/>
    <n v="963.8648648648649"/>
    <s v="50% or More"/>
    <s v="Yes"/>
    <n v="5374620"/>
    <n v="4"/>
    <n v="4"/>
    <n v="5380"/>
    <x v="0"/>
    <n v="215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s v="Bajaj DX-2 600W Dry Iron with Advance Soleplate and Anti-bacterial German Coating Technology, Black"/>
    <x v="27"/>
    <s v="Home&amp;Kitchen"/>
    <s v="Kitchen&amp;HomeAppliances"/>
    <s v="Vacuum,Cleaning&amp;Ironing"/>
    <s v="Home&amp;Kitchen|Kitchen&amp;HomeAppliances|Vacuum,Cleaning&amp;Ironing|Irons,Steamers&amp;Accessories|Irons|DryIrons-Bajaj DX-2 600W Dry Iron with Advance Soleplate and Anti-bacterial German Coating Technology, Black"/>
    <s v="Irons,Steamers&amp;Accessories"/>
    <n v="499"/>
    <s v="₹200 - ₹500"/>
    <n v="625"/>
    <n v="0.2"/>
    <n v="545.16"/>
    <s v="&lt;50%"/>
    <s v="No"/>
    <n v="3346875"/>
    <n v="4.2"/>
    <n v="4"/>
    <n v="5355"/>
    <x v="0"/>
    <n v="21420"/>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s v="ECOVACS DEEBOT N8 2-in-1 Robotic Vacuum Cleaner, 2022 New Launch, Most Powerful Suction, Covers 2000+ Sq. Ft in One Charge, Advanced dToF Technology with OZMO Mopping (DEEBOT N8) - White"/>
    <x v="145"/>
    <s v="Home&amp;Kitchen"/>
    <s v="Kitchen&amp;HomeAppliances"/>
    <s v="Vacuum,Cleaning&amp;Ironing"/>
    <s v="Home&amp;Kitchen|Kitchen&amp;HomeAppliances|Vacuum,Cleaning&amp;Ironing|Vacuums&amp;FloorCare|Vacuums|RoboticVacuums-ECOVACS DEEBOT N8 2-in-1 Robotic Vacuum Cleaner, 2022 New Launch, Most Powerful Suction, Covers 2000+ Sq. Ft in One Charge, Advanced dToF Technology with OZMO Mopping (DEEBOT N8) - White"/>
    <s v="Vacuums&amp;FloorCare"/>
    <n v="27900"/>
    <s v="&gt;₹500"/>
    <n v="59900"/>
    <n v="0.53"/>
    <n v="59853.422370617693"/>
    <s v="50% or More"/>
    <s v="Yes"/>
    <n v="317350200"/>
    <n v="4.4000000000000004"/>
    <n v="4"/>
    <n v="5298"/>
    <x v="0"/>
    <n v="21192"/>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s v="Lifelong LLWH106 Flash 3 Litres Instant Water Heater for Home Use, 8 Bar Pressure,Power On/Off Indicator and Advanced Safety, (3000W, ISI Certified, 2 Years Warranty)"/>
    <x v="26"/>
    <s v="Home&amp;Kitchen"/>
    <s v="Heating,Cooling&amp;AirQuality"/>
    <s v="WaterHeaters&amp;Geysers"/>
    <s v="Home&amp;Kitchen|Heating,Cooling&amp;AirQuality|WaterHeaters&amp;Geysers|InstantWaterHeaters-Lifelong LLWH106 Flash 3 Litres Instant Water Heater for Home Use, 8 Bar Pressure,Power On/Off Indicator and Advanced Safety, (3000W, ISI Certified, 2 Years Warranty)"/>
    <s v="InstantWaterHeaters"/>
    <n v="2088"/>
    <s v="&gt;₹500"/>
    <n v="5550"/>
    <n v="0.62"/>
    <n v="5512.3783783783783"/>
    <s v="50% or More"/>
    <s v="Yes"/>
    <n v="29370600"/>
    <n v="4"/>
    <n v="4"/>
    <n v="5292"/>
    <x v="0"/>
    <n v="2116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s v="USHA RapidMix 500-Watt Copper Motor Mixer Grinder with 3 Jars and 5 Years Warranty(Sea Green/White)"/>
    <x v="31"/>
    <s v="Home&amp;Kitchen"/>
    <s v="Kitchen&amp;HomeAppliances"/>
    <s v="SmallKitchenAppliances"/>
    <s v="Home&amp;Kitchen|Kitchen&amp;HomeAppliances|SmallKitchenAppliances|MixerGrinders-USHA RapidMix 500-Watt Copper Motor Mixer Grinder with 3 Jars and 5 Years Warranty(Sea Green/White)"/>
    <s v="MixerGrinders"/>
    <n v="2449"/>
    <s v="&gt;₹500"/>
    <n v="3390"/>
    <n v="0.28000000000000003"/>
    <n v="3317.7581120943951"/>
    <s v="&lt;50%"/>
    <s v="No"/>
    <n v="17648340"/>
    <n v="4"/>
    <n v="4"/>
    <n v="5206"/>
    <x v="0"/>
    <n v="20824"/>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s v="ZEBRONICS Zeb-Warrior II 10 watts 2.0 Multimedia Speaker with RGB Lights, USB Powered, AUX Input, Volume Control Pod for PC, Laptops, Desktop"/>
    <x v="133"/>
    <s v="Computers&amp;Accessories"/>
    <s v="Accessories&amp;Peripherals"/>
    <s v="Audio&amp;VideoAccessories"/>
    <s v="Computers&amp;Accessories|Accessories&amp;Peripherals|Audio&amp;VideoAccessories|PCSpeakers-ZEBRONICS Zeb-Warrior II 10 watts 2.0 Multimedia Speaker with RGB Lights, USB Powered, AUX Input, Volume Control Pod for PC, Laptops, Desktop"/>
    <s v="PCSpeakers"/>
    <n v="649"/>
    <s v="&gt;₹500"/>
    <n v="1300"/>
    <n v="0.5"/>
    <n v="1250.0769230769231"/>
    <s v="50% or More"/>
    <s v="Yes"/>
    <n v="6753500"/>
    <n v="4.0999999999999996"/>
    <n v="4"/>
    <n v="5195"/>
    <x v="0"/>
    <n v="2078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s v="Noise ColorFit Pro 4 Advanced Bluetooth Calling Smart Watch with 1.72&quot; TruView Display, Fully-Functional Digital Crown, 311 PPI, 60Hz Refresh Rate, 500 NITS Brightness (Charcoal Black)"/>
    <x v="17"/>
    <s v="Electronics"/>
    <s v="WearableTechnology"/>
    <s v="SmartWatches"/>
    <s v="Electronics|WearableTechnology|SmartWatches-Noise ColorFit Pro 4 Advanced Bluetooth Calling Smart Watch with 1.72&quot; TruView Display, Fully-Functional Digital Crown, 311 PPI, 60Hz Refresh Rate, 500 NITS Brightness (Charcoal Black)"/>
    <s v="N/A"/>
    <n v="2998"/>
    <s v="&gt;₹500"/>
    <n v="5999"/>
    <n v="0.5"/>
    <n v="5949.0250041673617"/>
    <s v="50% or More"/>
    <s v="Yes"/>
    <n v="31068821"/>
    <n v="4.0999999999999996"/>
    <n v="4"/>
    <n v="5179"/>
    <x v="0"/>
    <n v="20716"/>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HLC7Z3G"/>
    <s v="Inalsa Electric Kettle Prism Inox - 1350 W with LED Illumination &amp; Boro-Silicate Body, 1.8 L Capacity along with Cordless Base, 2 Year Warranty (Black)"/>
    <x v="39"/>
    <s v="Home&amp;Kitchen"/>
    <s v="Kitchen&amp;HomeAppliances"/>
    <s v="SmallKitchenAppliances"/>
    <s v="Home&amp;Kitchen|Kitchen&amp;HomeAppliances|SmallKitchenAppliances|Kettles&amp;HotWaterDispensers|Kettle&amp;ToasterSets-Inalsa Electric Kettle Prism Inox - 1350 W with LED Illumination &amp; Boro-Silicate Body, 1.8 L Capacity along with Cordless Base, 2 Year Warranty (Black)"/>
    <s v="Kettles&amp;HotWaterDispensers"/>
    <n v="1182"/>
    <s v="&gt;₹500"/>
    <n v="2995"/>
    <n v="0.61"/>
    <n v="2955.5342237061768"/>
    <s v="50% or More"/>
    <s v="Yes"/>
    <n v="15508110"/>
    <n v="4.2"/>
    <n v="4"/>
    <n v="5178"/>
    <x v="0"/>
    <n v="2071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s v="Tizum Mouse Pad/ Computer Mouse Mat with Anti-Slip Rubber Base | Smooth Mouse Control | Spill-Resistant Surface for Laptop, Notebook, MacBook, Gaming, Laser/ Optical Mouse, 9.4‚Äùx 7.9‚Äù, Multicolored"/>
    <x v="116"/>
    <s v="Computers&amp;Accessories"/>
    <s v="Accessories&amp;Peripherals"/>
    <s v="Keyboards,Mice&amp;InputDevices"/>
    <s v="Computers&amp;Accessories|Accessories&amp;Peripherals|Keyboards,Mice&amp;InputDevices|Keyboard&amp;MiceAccessories|MousePads-Tizum Mouse Pad/ Computer Mouse Mat with Anti-Slip Rubber Base | Smooth Mouse Control | Spill-Resistant Surface for Laptop, Notebook, MacBook, Gaming, Laser/ Optical Mouse, 9.4‚Äùx 7.9‚Äù, Multicolored"/>
    <s v="Keyboard&amp;MiceAccessories"/>
    <n v="169"/>
    <s v="&lt;₹200"/>
    <n v="299"/>
    <n v="0.43"/>
    <n v="242.47826086956522"/>
    <s v="&lt;50%"/>
    <s v="No"/>
    <n v="1547624"/>
    <n v="4.4000000000000004"/>
    <n v="4"/>
    <n v="5176"/>
    <x v="0"/>
    <n v="2070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s v="Crompton Solarium Qube 15-L 5 Star Rated Storage Water Heater (Geyser) with Free Installation and Connection Pipes (White and Black)"/>
    <x v="87"/>
    <s v="Home&amp;Kitchen"/>
    <s v="Heating,Cooling&amp;AirQuality"/>
    <s v="WaterHeaters&amp;Geysers"/>
    <s v="Home&amp;Kitchen|Heating,Cooling&amp;AirQuality|WaterHeaters&amp;Geysers|StorageWaterHeaters-Crompton Solarium Qube 15-L 5 Star Rated Storage Water Heater (Geyser) with Free Installation and Connection Pipes (White and Black)"/>
    <s v="StorageWaterHeaters"/>
    <n v="7799"/>
    <s v="&gt;₹500"/>
    <n v="12500"/>
    <n v="0.38"/>
    <n v="12437.608"/>
    <s v="&lt;50%"/>
    <s v="No"/>
    <n v="64500000"/>
    <n v="4"/>
    <n v="4"/>
    <n v="5160"/>
    <x v="0"/>
    <n v="2064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s v="Sujata Powermatic Plus, Juicer Mixer Grinder with Chutney Jar, 900 Watts, 3 Jars (White)"/>
    <x v="55"/>
    <s v="Home&amp;Kitchen"/>
    <s v="Kitchen&amp;HomeAppliances"/>
    <s v="SmallKitchenAppliances"/>
    <s v="Home&amp;Kitchen|Kitchen&amp;HomeAppliances|SmallKitchenAppliances|JuicerMixerGrinders-Sujata Powermatic Plus, Juicer Mixer Grinder with Chutney Jar, 900 Watts, 3 Jars (White)"/>
    <s v="JuicerMixerGrinders"/>
    <n v="6525"/>
    <s v="&gt;₹500"/>
    <n v="8820"/>
    <n v="0.26"/>
    <n v="8746.0204081632655"/>
    <s v="&lt;50%"/>
    <s v="No"/>
    <n v="45308340"/>
    <n v="4.5"/>
    <n v="5"/>
    <n v="5137"/>
    <x v="0"/>
    <n v="2568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s v="Tukzer Fully Foldable Tabletop Desktop Tablet Mobile Stand Holder - Angle &amp; Height Adjustable for Desk, Cradle, Dock, Compatible with Smartphones &amp; Tablets (White)"/>
    <x v="32"/>
    <s v="Electronics"/>
    <s v="Mobiles&amp;Accessories"/>
    <s v="MobileAccessories"/>
    <s v="Electronics|Mobiles&amp;Accessories|MobileAccessories|Stands-Tukzer Fully Foldable Tabletop Desktop Tablet Mobile Stand Holder - Angle &amp; Height Adjustable for Desk, Cradle, Dock, Compatible with Smartphones &amp; Tablets (White)"/>
    <s v="Stands"/>
    <n v="279"/>
    <s v="₹200 - ₹500"/>
    <n v="1299"/>
    <n v="0.79"/>
    <n v="1277.5219399538107"/>
    <s v="50% or More"/>
    <s v="Yes"/>
    <n v="6588528"/>
    <n v="4"/>
    <n v="4"/>
    <n v="5072"/>
    <x v="0"/>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s v="Crompton IHL 251 1500-Watt Immersion Water Heater with Copper Heating Element and IP 68 Protection"/>
    <x v="38"/>
    <s v="Home&amp;Kitchen"/>
    <s v="Heating,Cooling&amp;AirQuality"/>
    <s v="WaterHeaters&amp;Geysers"/>
    <s v="Home&amp;Kitchen|Heating,Cooling&amp;AirQuality|WaterHeaters&amp;Geysers|ImmersionRods-Crompton IHL 251 1500-Watt Immersion Water Heater with Copper Heating Element and IP 68 Protection"/>
    <s v="ImmersionRods"/>
    <n v="640"/>
    <s v="&gt;₹500"/>
    <n v="1020"/>
    <n v="0.37"/>
    <n v="957.25490196078431"/>
    <s v="&lt;50%"/>
    <s v="No"/>
    <n v="5160180"/>
    <n v="4.0999999999999996"/>
    <n v="4"/>
    <n v="5059"/>
    <x v="0"/>
    <n v="20236"/>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s v="Zebronics Zeb-Power Wired USB Mouse, 3-Button, 1200 DPI Optical Sensor, Plug &amp; Play, for Windows/Mac"/>
    <x v="23"/>
    <s v="Computers&amp;Accessories"/>
    <s v="Accessories&amp;Peripherals"/>
    <s v="Keyboards,Mice&amp;InputDevices"/>
    <s v="Computers&amp;Accessories|Accessories&amp;Peripherals|Keyboards,Mice&amp;InputDevices|Mice-Zebronics Zeb-Power Wired USB Mouse, 3-Button, 1200 DPI Optical Sensor, Plug &amp; Play, for Windows/Mac"/>
    <s v="Mice"/>
    <n v="149"/>
    <s v="&lt;₹200"/>
    <n v="249"/>
    <n v="0.4"/>
    <n v="189.16064257028114"/>
    <s v="&lt;50%"/>
    <s v="No"/>
    <n v="1259193"/>
    <n v="4"/>
    <n v="4"/>
    <n v="5057"/>
    <x v="0"/>
    <n v="20228"/>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s v="Apsara Platinum Pencils Value Pack - Pack of 20"/>
    <x v="146"/>
    <s v="Home&amp;Kitchen"/>
    <s v="CraftMaterials"/>
    <s v="DrawingMaterials"/>
    <s v="Home&amp;Kitchen|CraftMaterials|DrawingMaterials|DrawingMedia|Pencils|WoodenPencils-Apsara Platinum Pencils Value Pack - Pack of 20"/>
    <s v="DrawingMedia"/>
    <n v="99"/>
    <s v="&lt;₹200"/>
    <n v="99"/>
    <n v="0"/>
    <n v="-1"/>
    <s v="&lt;50%"/>
    <s v="No"/>
    <n v="498564"/>
    <n v="4.3"/>
    <n v="4"/>
    <n v="5036"/>
    <x v="0"/>
    <n v="20144"/>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s v="Bajaj Rex 750W Mixer Grinder with Nutri Pro Feature, 4 Jars, White"/>
    <x v="31"/>
    <s v="Home&amp;Kitchen"/>
    <s v="Kitchen&amp;HomeAppliances"/>
    <s v="SmallKitchenAppliances"/>
    <s v="Home&amp;Kitchen|Kitchen&amp;HomeAppliances|SmallKitchenAppliances|MixerGrinders-Bajaj Rex 750W Mixer Grinder with Nutri Pro Feature, 4 Jars, White"/>
    <s v="MixerGrinders"/>
    <n v="3249"/>
    <s v="&gt;₹500"/>
    <n v="6375"/>
    <n v="0.49"/>
    <n v="6324.035294117647"/>
    <s v="&lt;50%"/>
    <s v="No"/>
    <n v="31734750"/>
    <n v="4"/>
    <n v="4"/>
    <n v="4978"/>
    <x v="0"/>
    <n v="19912"/>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BCNQ9R2"/>
    <s v="DYAZO USB 3.0 Type C Female to USB A Male Connector/Converter/Adapter Compatible for Samsung Galaxy Note s 20 10 Plus Ultra,Google Pixel 4 5 3 2 &amp; Other Type-c Devices"/>
    <x v="91"/>
    <s v="Electronics"/>
    <s v="Mobiles&amp;Accessories"/>
    <s v="MobileAccessories"/>
    <s v="Electronics|Mobiles&amp;Accessories|MobileAccessories|Cables&amp;Adapters|OTGAdapters-DYAZO USB 3.0 Type C Female to USB A Male Connector/Converter/Adapter Compatible for Samsung Galaxy Note s 20 10 Plus Ultra,Google Pixel 4 5 3 2 &amp; Other Type-c Devices"/>
    <s v="Cables&amp;Adapters"/>
    <n v="139"/>
    <s v="&lt;₹200"/>
    <n v="499"/>
    <n v="0.72"/>
    <n v="471.14428857715433"/>
    <s v="50% or More"/>
    <s v="Yes"/>
    <n v="2480529"/>
    <n v="4.2"/>
    <n v="4"/>
    <n v="4971"/>
    <x v="0"/>
    <n v="1988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s v="Dynore Stainless Steel Set of 4 Measuring Cup and 4 Measuring Spoon"/>
    <x v="147"/>
    <s v="Home&amp;Kitchen"/>
    <s v="Kitchen&amp;HomeAppliances"/>
    <s v="Coffee,Tea&amp;Espresso"/>
    <s v="Home&amp;Kitchen|Kitchen&amp;HomeAppliances|Coffee,Tea&amp;Espresso|CoffeeMakerAccessories|MeasuringSpoons-Dynore Stainless Steel Set of 4 Measuring Cup and 4 Measuring Spoon"/>
    <s v="CoffeeMakerAccessories"/>
    <n v="184"/>
    <s v="&lt;₹200"/>
    <n v="450"/>
    <n v="0.59"/>
    <n v="409.11111111111109"/>
    <s v="50% or More"/>
    <s v="Yes"/>
    <n v="2236950"/>
    <n v="4.2"/>
    <n v="4"/>
    <n v="4971"/>
    <x v="0"/>
    <n v="1988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s v="Portronics CarPower Mini Car Charger with Dual Output, Fast Charging (Type C PD 18W + QC 3.0A) Compatible with All Smartphones(Black)"/>
    <x v="36"/>
    <s v="Electronics"/>
    <s v="Mobiles&amp;Accessories"/>
    <s v="MobileAccessories"/>
    <s v="Electronics|Mobiles&amp;Accessories|MobileAccessories|Chargers|AutomobileChargers-Portronics CarPower Mini Car Charger with Dual Output, Fast Charging (Type C PD 18W + QC 3.0A) Compatible with All Smartphones(Black)"/>
    <s v="Chargers"/>
    <n v="337"/>
    <s v="₹200 - ₹500"/>
    <n v="699"/>
    <n v="0.52"/>
    <n v="650.78826895565089"/>
    <s v="50% or More"/>
    <s v="Yes"/>
    <n v="3473331"/>
    <n v="4.2"/>
    <n v="4"/>
    <n v="4969"/>
    <x v="0"/>
    <n v="19876"/>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s v="HP v222w 64GB USB 2.0 Pen Drive (Silver)"/>
    <x v="4"/>
    <s v="Computers&amp;Accessories"/>
    <s v="ExternalDevices&amp;DataStorage"/>
    <s v="PenDrives"/>
    <s v="Computers&amp;Accessories|ExternalDevices&amp;DataStorage|PenDrives-HP v222w 64GB USB 2.0 Pen Drive (Silver)"/>
    <s v="N/A"/>
    <n v="449"/>
    <s v="₹200 - ₹500"/>
    <n v="1300"/>
    <n v="0.65"/>
    <n v="1265.4615384615386"/>
    <s v="50% or More"/>
    <s v="Yes"/>
    <n v="6446700"/>
    <n v="4.2"/>
    <n v="4"/>
    <n v="4959"/>
    <x v="0"/>
    <n v="19836"/>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s v="Classmate Drawing Book - Unruled, 40 Pages, 210 mm x 297 mm - Pack Of 4"/>
    <x v="129"/>
    <s v="OfficeProducts"/>
    <s v="OfficePaperProducts"/>
    <s v="Paper"/>
    <s v="OfficeProducts|OfficePaperProducts|Paper|Stationery|Notebooks,WritingPads&amp;Diaries|CompositionNotebooks-Classmate Drawing Book - Unruled, 40 Pages, 210 mm x 297 mm - Pack Of 4"/>
    <s v="Stationery"/>
    <n v="120"/>
    <s v="&lt;₹200"/>
    <n v="120"/>
    <n v="0"/>
    <n v="20"/>
    <s v="&lt;50%"/>
    <s v="No"/>
    <n v="594120"/>
    <n v="4.5"/>
    <n v="5"/>
    <n v="4951"/>
    <x v="0"/>
    <n v="2475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s v="NutriPro Juicer Mixer Grinder - Smoothie Maker - 500 Watts (3 Jars 2 Blades)"/>
    <x v="55"/>
    <s v="Home&amp;Kitchen"/>
    <s v="Kitchen&amp;HomeAppliances"/>
    <s v="SmallKitchenAppliances"/>
    <s v="Home&amp;Kitchen|Kitchen&amp;HomeAppliances|SmallKitchenAppliances|JuicerMixerGrinders-NutriPro Juicer Mixer Grinder - Smoothie Maker - 500 Watts (3 Jars 2 Blades)"/>
    <s v="JuicerMixerGrinders"/>
    <n v="1969"/>
    <s v="&gt;₹500"/>
    <n v="5000"/>
    <n v="0.61"/>
    <n v="4960.62"/>
    <s v="50% or More"/>
    <s v="Yes"/>
    <n v="24635000"/>
    <n v="4.0999999999999996"/>
    <n v="4"/>
    <n v="4927"/>
    <x v="0"/>
    <n v="19708"/>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s v="Usha Steam Pro SI 3713, 1300 W Steam Iron, Powerful steam Output up to 18 g/min, Non-Stick Soleplate (White &amp; Blue)"/>
    <x v="37"/>
    <s v="Home&amp;Kitchen"/>
    <s v="Kitchen&amp;HomeAppliances"/>
    <s v="Vacuum,Cleaning&amp;Ironing"/>
    <s v="Home&amp;Kitchen|Kitchen&amp;HomeAppliances|Vacuum,Cleaning&amp;Ironing|Irons,Steamers&amp;Accessories|Irons|SteamIrons-Usha Steam Pro SI 3713, 1300 W Steam Iron, Powerful steam Output up to 18 g/min, Non-Stick Soleplate (White &amp; Blue)"/>
    <s v="Irons,Steamers&amp;Accessories"/>
    <n v="999"/>
    <s v="&gt;₹500"/>
    <n v="1560"/>
    <n v="0.36"/>
    <n v="1495.9615384615386"/>
    <s v="&lt;50%"/>
    <s v="No"/>
    <n v="7614360"/>
    <n v="3.6"/>
    <n v="4"/>
    <n v="4881"/>
    <x v="0"/>
    <n v="19524"/>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s v="Fujifilm Instax Mini Single Pack 10 Sheets Instant Film for Fuji Instant Cameras"/>
    <x v="148"/>
    <s v="Electronics"/>
    <s v="Cameras&amp;Photography"/>
    <s v="Accessories"/>
    <s v="Electronics|Cameras&amp;Photography|Accessories|Film-Fujifilm Instax Mini Single Pack 10 Sheets Instant Film for Fuji Instant Cameras"/>
    <s v="Film"/>
    <n v="549"/>
    <s v="&gt;₹500"/>
    <n v="549"/>
    <n v="0"/>
    <n v="449"/>
    <s v="&lt;50%"/>
    <s v="No"/>
    <n v="2676375"/>
    <n v="4.5"/>
    <n v="5"/>
    <n v="4875"/>
    <x v="0"/>
    <n v="24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s v="Usha Aurora 1000 W Dry Iron with Innovative Tail Light Indicator, Weilburger Soleplate (White &amp; Grey)"/>
    <x v="27"/>
    <s v="Home&amp;Kitchen"/>
    <s v="Kitchen&amp;HomeAppliances"/>
    <s v="Vacuum,Cleaning&amp;Ironing"/>
    <s v="Home&amp;Kitchen|Kitchen&amp;HomeAppliances|Vacuum,Cleaning&amp;Ironing|Irons,Steamers&amp;Accessories|Irons|DryIrons-Usha Aurora 1000 W Dry Iron with Innovative Tail Light Indicator, Weilburger Soleplate (White &amp; Grey)"/>
    <s v="Irons,Steamers&amp;Accessories"/>
    <n v="717"/>
    <s v="&gt;₹500"/>
    <n v="1390"/>
    <n v="0.48"/>
    <n v="1338.4172661870502"/>
    <s v="&lt;50%"/>
    <s v="No"/>
    <n v="6765130"/>
    <n v="4"/>
    <n v="4"/>
    <n v="4867"/>
    <x v="0"/>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s v="SHOPTOSHOP Electric Lint Remover, Best Lint Shaver for Clothes,Lint Remover for Woolen Clothes ,Lint Remover for Sweaters"/>
    <x v="149"/>
    <s v="Home&amp;Kitchen"/>
    <s v="Kitchen&amp;HomeAppliances"/>
    <s v="Vacuum,Cleaning&amp;Ironing"/>
    <s v="Home&amp;Kitchen|Kitchen&amp;HomeAppliances|Vacuum,Cleaning&amp;Ironing|Irons,Steamers&amp;Accessories|LintShavers-SHOPTOSHOP Electric Lint Remover, Best Lint Shaver for Clothes,Lint Remover for Woolen Clothes ,Lint Remover for Sweaters"/>
    <s v="Irons,Steamers&amp;Accessories"/>
    <n v="499"/>
    <s v="₹200 - ₹500"/>
    <n v="999"/>
    <n v="0.5"/>
    <n v="949.05005005005"/>
    <s v="50% or More"/>
    <s v="Yes"/>
    <n v="4854141"/>
    <n v="4.0999999999999996"/>
    <n v="4"/>
    <n v="4859"/>
    <x v="0"/>
    <n v="1943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s v="Camlin Elegante Fountain Pen - Black/Blue/Red"/>
    <x v="150"/>
    <s v="OfficeProducts"/>
    <s v="OfficePaperProducts"/>
    <s v="Paper"/>
    <s v="OfficeProducts|OfficePaperProducts|Paper|Stationery|Pens,Pencils&amp;WritingSupplies|Pens&amp;Refills|FountainPens-Camlin Elegante Fountain Pen - Black/Blue/Red"/>
    <s v="Stationery"/>
    <n v="225"/>
    <s v="₹200 - ₹500"/>
    <n v="225"/>
    <n v="0"/>
    <n v="125"/>
    <s v="&lt;50%"/>
    <s v="No"/>
    <n v="1079550"/>
    <n v="4.0999999999999996"/>
    <n v="4"/>
    <n v="4798"/>
    <x v="0"/>
    <n v="19192"/>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s v="Portronics Konnect L 1.2M POR-1401 Fast Charging 3A 8 Pin USB Cable with Charge &amp; Sync Function (White)"/>
    <x v="8"/>
    <s v="Computers&amp;Accessories"/>
    <s v="Accessories&amp;Peripherals"/>
    <s v="Cables&amp;Accessories"/>
    <s v="Computers&amp;Accessories|Accessories&amp;Peripherals|Cables&amp;Accessories|Cables|USBCables-Portronics Konnect L 1.2M POR-1401 Fast Charging 3A 8 Pin USB Cable with Charge &amp; Sync Function (White)"/>
    <s v="Cables"/>
    <n v="159"/>
    <s v="&lt;₹200"/>
    <n v="399"/>
    <n v="0.6"/>
    <n v="359.1503759398496"/>
    <s v="50% or More"/>
    <s v="Yes"/>
    <n v="1902432"/>
    <n v="4.0999999999999996"/>
    <n v="4"/>
    <n v="4768"/>
    <x v="0"/>
    <n v="1907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DG9VNWB"/>
    <s v="Samsung Galaxy Watch4 Bluetooth(4.4 cm, Black, Compatible with Android only)"/>
    <x v="17"/>
    <s v="Electronics"/>
    <s v="WearableTechnology"/>
    <s v="SmartWatches"/>
    <s v="Electronics|WearableTechnology|SmartWatches-Samsung Galaxy Watch4 Bluetooth(4.4 cm, Black, Compatible with Android only)"/>
    <s v="N/A"/>
    <n v="12000"/>
    <s v="&gt;₹500"/>
    <n v="29999"/>
    <n v="0.6"/>
    <n v="29958.998666622221"/>
    <s v="50% or More"/>
    <s v="Yes"/>
    <n v="142315256"/>
    <n v="4.3"/>
    <n v="4"/>
    <n v="4744"/>
    <x v="0"/>
    <n v="18976"/>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SJ1FTYV"/>
    <s v="Sounce Protective Case Cover Compatible Boat Xtend Overall Protective Case TPU HD Clear Ultra-Thin Cover with Unbreakable Screen Guard"/>
    <x v="151"/>
    <s v="Electronics"/>
    <s v="Mobiles&amp;Accessories"/>
    <s v="MobileAccessories"/>
    <s v="Electronics|Mobiles&amp;Accessories|MobileAccessories|Cases&amp;Covers|BasicCases-Sounce Protective Case Cover Compatible Boat Xtend Overall Protective Case TPU HD Clear Ultra-Thin Cover with Unbreakable Screen Guard"/>
    <s v="Cases&amp;Covers"/>
    <n v="199"/>
    <s v="&lt;₹200"/>
    <n v="1899"/>
    <n v="0.9"/>
    <n v="1888.5208004212743"/>
    <s v="50% or More"/>
    <s v="Yes"/>
    <n v="9001260"/>
    <n v="4"/>
    <n v="4"/>
    <n v="4740"/>
    <x v="0"/>
    <n v="189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0B3VFJY2"/>
    <s v="HUL Pureit Germkill kit for Advanced 23 L water purifier - 3000 L Capacity, Sand, Multicolour"/>
    <x v="108"/>
    <s v="Home&amp;Kitchen"/>
    <s v="Kitchen&amp;HomeAppliances"/>
    <s v="WaterPurifiers&amp;Accessories"/>
    <s v="Home&amp;Kitchen|Kitchen&amp;HomeAppliances|WaterPurifiers&amp;Accessories|WaterPurifierAccessories-HUL Pureit Germkill kit for Advanced 23 L water purifier - 3000 L Capacity, Sand, Multicolour"/>
    <s v="WaterPurifierAccessories"/>
    <n v="980"/>
    <s v="&gt;₹500"/>
    <n v="980"/>
    <n v="0"/>
    <n v="880"/>
    <s v="&lt;50%"/>
    <s v="No"/>
    <n v="4645200"/>
    <n v="4.2"/>
    <n v="4"/>
    <n v="4740"/>
    <x v="0"/>
    <n v="1896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LHTJTBB"/>
    <s v="Dyazo 6 Angles Adjustable Aluminum Ergonomic Foldable Portable Tabletop Laptop/Desktop Riser Stand Holder Compatible for MacBook, HP, Dell, Lenovo &amp; All Other Notebook (Silver)"/>
    <x v="58"/>
    <s v="Computers&amp;Accessories"/>
    <s v="Accessories&amp;Peripherals"/>
    <s v="LaptopAccessories"/>
    <s v="Computers&amp;Accessories|Accessories&amp;Peripherals|LaptopAccessories|NotebookComputerStands-Dyazo 6 Angles Adjustable Aluminum Ergonomic Foldable Portable Tabletop Laptop/Desktop Riser Stand Holder Compatible for MacBook, HP, Dell, Lenovo &amp; All Other Notebook (Silver)"/>
    <s v="NotebookComputerStands"/>
    <n v="599"/>
    <s v="&gt;₹500"/>
    <n v="1999"/>
    <n v="0.7"/>
    <n v="1969.0350175087544"/>
    <s v="50% or More"/>
    <s v="Yes"/>
    <n v="9467264"/>
    <n v="4.4000000000000004"/>
    <n v="4"/>
    <n v="4736"/>
    <x v="0"/>
    <n v="1894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s v="HP K500F Backlit Membrane Wired Gaming Keyboard with Mixed Color Lighting, Metal Panel with Logo Lighting, 26 Anti-Ghosting Keys, and Windows Lock Key / 3 Years Warranty(7ZZ97AA)"/>
    <x v="152"/>
    <s v="Computers&amp;Accessories"/>
    <s v="Accessories&amp;Peripherals"/>
    <s v="PCGamingPeripherals"/>
    <s v="Computers&amp;Accessories|Accessories&amp;Peripherals|PCGamingPeripherals|GamingKeyboards-HP K500F Backlit Membrane Wired Gaming Keyboard with Mixed Color Lighting, Metal Panel with Logo Lighting, 26 Anti-Ghosting Keys, and Windows Lock Key / 3 Years Warranty(7ZZ97AA)"/>
    <s v="GamingKeyboards"/>
    <n v="1149"/>
    <s v="&gt;₹500"/>
    <n v="1800"/>
    <n v="0.36"/>
    <n v="1736.1666666666667"/>
    <s v="&lt;50%"/>
    <s v="No"/>
    <n v="8501400"/>
    <n v="4.3"/>
    <n v="4"/>
    <n v="4723"/>
    <x v="0"/>
    <n v="18892"/>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s v="KENT 16025 Sandwich Grill 700W | Non-Toxic Ceramic Coating | Automatic Temperature Cut-off with LED Indicator | Adjustable Height Control, Metallic Silver, Standard"/>
    <x v="35"/>
    <s v="Home&amp;Kitchen"/>
    <s v="Kitchen&amp;HomeAppliances"/>
    <s v="SmallKitchenAppliances"/>
    <s v="Home&amp;Kitchen|Kitchen&amp;HomeAppliances|SmallKitchenAppliances|SandwichMakers-KENT 16025 Sandwich Grill 700W | Non-Toxic Ceramic Coating | Automatic Temperature Cut-off with LED Indicator | Adjustable Height Control, Metallic Silver, Standard"/>
    <s v="SandwichMakers"/>
    <n v="1699"/>
    <s v="&gt;₹500"/>
    <n v="1975"/>
    <n v="0.14000000000000001"/>
    <n v="1888.9746835443038"/>
    <s v="&lt;50%"/>
    <s v="No"/>
    <n v="9314100"/>
    <n v="4.0999999999999996"/>
    <n v="4"/>
    <n v="4716"/>
    <x v="0"/>
    <n v="18864"/>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s v="Acer 80 cm (32 inches) I Series HD Ready Android Smart LED TV AR32AR2841HDFL (Black)"/>
    <x v="29"/>
    <s v="Electronics"/>
    <s v="HomeTheater,TV&amp;Video"/>
    <s v="Televisions"/>
    <s v="Electronics|HomeTheater,TV&amp;Video|Televisions|SmartTelevisions-Acer 80 cm (32 inches) I Series HD Ready Android Smart LED TV AR32AR2841HDFL (Black)"/>
    <s v="SmartTelevisions"/>
    <n v="11499"/>
    <s v="&gt;₹500"/>
    <n v="19990"/>
    <n v="0.42"/>
    <n v="19932.476238119059"/>
    <s v="&lt;50%"/>
    <s v="No"/>
    <n v="94012970"/>
    <n v="4.3"/>
    <n v="4"/>
    <n v="4703"/>
    <x v="0"/>
    <n v="18812"/>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s v="Acer 127 cm (50 inches) I Series 4K Ultra HD Android Smart LED TV AR50AR2851UDFL (Black)"/>
    <x v="29"/>
    <s v="Electronics"/>
    <s v="HomeTheater,TV&amp;Video"/>
    <s v="Televisions"/>
    <s v="Electronics|HomeTheater,TV&amp;Video|Televisions|SmartTelevisions-Acer 127 cm (50 inches) I Series 4K Ultra HD Android Smart LED TV AR50AR2851UDFL (Black)"/>
    <s v="SmartTelevisions"/>
    <n v="27999"/>
    <s v="&gt;₹500"/>
    <n v="40990"/>
    <n v="0.32"/>
    <n v="40921.693095877046"/>
    <s v="&lt;50%"/>
    <s v="No"/>
    <n v="192775970"/>
    <n v="4.3"/>
    <n v="4"/>
    <n v="4703"/>
    <x v="0"/>
    <n v="18812"/>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s v="Acer 109 cm (43 inches) I Series 4K Ultra HD Android Smart LED TV AR43AR2851UDFL (Black)"/>
    <x v="29"/>
    <s v="Electronics"/>
    <s v="HomeTheater,TV&amp;Video"/>
    <s v="Televisions"/>
    <s v="Electronics|HomeTheater,TV&amp;Video|Televisions|SmartTelevisions-Acer 109 cm (43 inches) I Series 4K Ultra HD Android Smart LED TV AR43AR2851UDFL (Black)"/>
    <s v="SmartTelevisions"/>
    <n v="23999"/>
    <s v="&gt;₹500"/>
    <n v="34990"/>
    <n v="0.31"/>
    <n v="34921.411831951984"/>
    <s v="&lt;50%"/>
    <s v="No"/>
    <n v="164557970"/>
    <n v="4.3"/>
    <n v="4"/>
    <n v="4703"/>
    <x v="0"/>
    <n v="18812"/>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Acer 139 cm (55 inches) I Series 4K Ultra HD Android Smart LED TV AR55AR2851UDFL (Black)"/>
    <x v="29"/>
    <s v="Electronics"/>
    <s v="HomeTheater,TV&amp;Video"/>
    <s v="Televisions"/>
    <s v="Electronics|HomeTheater,TV&amp;Video|Televisions|SmartTelevisions-Acer 139 cm (55 inches) I Series 4K Ultra HD Android Smart LED TV AR55AR2851UDFL (Black)"/>
    <s v="SmartTelevisions"/>
    <n v="32999"/>
    <s v="&gt;₹500"/>
    <n v="47990"/>
    <n v="0.31"/>
    <n v="47921.23775786622"/>
    <s v="&lt;50%"/>
    <s v="No"/>
    <n v="225696970"/>
    <n v="4.3"/>
    <n v="4"/>
    <n v="4703"/>
    <x v="0"/>
    <n v="18812"/>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Acer 100 cm (40 inches) P Series Full HD Android Smart LED TV AR40AR2841FDFL (Black)"/>
    <x v="29"/>
    <s v="Electronics"/>
    <s v="HomeTheater,TV&amp;Video"/>
    <s v="Televisions"/>
    <s v="Electronics|HomeTheater,TV&amp;Video|Televisions|SmartTelevisions-Acer 100 cm (40 inches) P Series Full HD Android Smart LED TV AR40AR2841FDFL (Black)"/>
    <s v="SmartTelevisions"/>
    <n v="18999"/>
    <s v="&gt;₹500"/>
    <n v="24990"/>
    <n v="0.24"/>
    <n v="24913.973589435773"/>
    <s v="&lt;50%"/>
    <s v="No"/>
    <n v="117502980"/>
    <n v="4.3"/>
    <n v="4"/>
    <n v="4702"/>
    <x v="0"/>
    <n v="18808"/>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s v="POPIO Tempered Glass Screen Protector Compatible for iPhone 12 / iPhone 12 Pro with Case Friendly Edge to Edge Coverage and Easy Installation kit, Pack of 1"/>
    <x v="51"/>
    <s v="Electronics"/>
    <s v="Mobiles&amp;Accessories"/>
    <s v="MobileAccessories"/>
    <s v="Electronics|Mobiles&amp;Accessories|MobileAccessories|Maintenance,Upkeep&amp;Repairs|ScreenProtectors-POPIO Tempered Glass Screen Protector Compatible for iPhone 12 / iPhone 12 Pro with Case Friendly Edge to Edge Coverage and Easy Installation kit, Pack of 1"/>
    <s v="Maintenance,Upkeep&amp;Repairs"/>
    <n v="299"/>
    <s v="₹200 - ₹500"/>
    <n v="599"/>
    <n v="0.5"/>
    <n v="549.08347245409016"/>
    <s v="50% or More"/>
    <s v="Yes"/>
    <n v="2799726"/>
    <n v="4.3"/>
    <n v="4"/>
    <n v="4674"/>
    <x v="0"/>
    <n v="1869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s v="Morphy Richards Icon Superb 750W Mixer Grinder, 4 Jars, Silver and Black"/>
    <x v="31"/>
    <s v="Home&amp;Kitchen"/>
    <s v="Kitchen&amp;HomeAppliances"/>
    <s v="SmallKitchenAppliances"/>
    <s v="Home&amp;Kitchen|Kitchen&amp;HomeAppliances|SmallKitchenAppliances|MixerGrinders-Morphy Richards Icon Superb 750W Mixer Grinder, 4 Jars, Silver and Black"/>
    <s v="MixerGrinders"/>
    <n v="3249"/>
    <s v="&gt;₹500"/>
    <n v="7795"/>
    <n v="0.57999999999999996"/>
    <n v="7753.3194355356"/>
    <s v="50% or More"/>
    <s v="Yes"/>
    <n v="36355880"/>
    <n v="4.2"/>
    <n v="4"/>
    <n v="4664"/>
    <x v="0"/>
    <n v="18656"/>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s v="GENERIC Ultra-Mini Bluetooth CSR 4.0 USB Dongle Adapter for Windows Computer ( Black:Golden)"/>
    <x v="6"/>
    <s v="Computers&amp;Accessories"/>
    <s v="NetworkingDevices"/>
    <s v="NetworkAdapters"/>
    <s v="Computers&amp;Accessories|NetworkingDevices|NetworkAdapters|WirelessUSBAdapters-GENERIC Ultra-Mini Bluetooth CSR 4.0 USB Dongle Adapter for Windows Computer ( Black:Golden)"/>
    <s v="WirelessUSBAdapters"/>
    <n v="249"/>
    <s v="₹200 - ₹500"/>
    <n v="399"/>
    <n v="0.38"/>
    <n v="336.59398496240601"/>
    <s v="&lt;50%"/>
    <s v="No"/>
    <n v="1852158"/>
    <n v="3.4"/>
    <n v="3"/>
    <n v="4642"/>
    <x v="0"/>
    <n v="13926"/>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s v="Lenovo GX20L29764 65W Laptop Adapter/Charger with Power Cord for Select Models of Lenovo (Round pin) (Black)"/>
    <x v="114"/>
    <s v="Computers&amp;Accessories"/>
    <s v="Accessories&amp;Peripherals"/>
    <s v="LaptopAccessories"/>
    <s v="Computers&amp;Accessories|Accessories&amp;Peripherals|LaptopAccessories|LaptopChargers&amp;PowerSupplies-Lenovo GX20L29764 65W Laptop Adapter/Charger with Power Cord for Select Models of Lenovo (Round pin) (Black)"/>
    <s v="LaptopChargers&amp;PowerSupplies"/>
    <n v="1249"/>
    <s v="&gt;₹500"/>
    <n v="2796"/>
    <n v="0.55000000000000004"/>
    <n v="2751.3290414878397"/>
    <s v="50% or More"/>
    <s v="Yes"/>
    <n v="12856008"/>
    <n v="4.4000000000000004"/>
    <n v="4"/>
    <n v="4598"/>
    <x v="0"/>
    <n v="1839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s v="ATOM Selves-MH 200 GM Digital Pocket Scale"/>
    <x v="30"/>
    <s v="Home&amp;Kitchen"/>
    <s v="Kitchen&amp;HomeAppliances"/>
    <s v="SmallKitchenAppliances"/>
    <s v="Home&amp;Kitchen|Kitchen&amp;HomeAppliances|SmallKitchenAppliances|DigitalKitchenScales-ATOM Selves-MH 200 GM Digital Pocket Scale"/>
    <s v="DigitalKitchenScales"/>
    <n v="308"/>
    <s v="₹200 - ₹500"/>
    <n v="499"/>
    <n v="0.38"/>
    <n v="437.27655310621242"/>
    <s v="&lt;50%"/>
    <s v="No"/>
    <n v="2287416"/>
    <n v="3.9"/>
    <n v="4"/>
    <n v="4584"/>
    <x v="0"/>
    <n v="1833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s v="Usha Goliath GO1200WG Heavy Weight 1200-Watt Dry Iron, 1.8 Kg(Red)"/>
    <x v="27"/>
    <s v="Home&amp;Kitchen"/>
    <s v="Kitchen&amp;HomeAppliances"/>
    <s v="Vacuum,Cleaning&amp;Ironing"/>
    <s v="Home&amp;Kitchen|Kitchen&amp;HomeAppliances|Vacuum,Cleaning&amp;Ironing|Irons,Steamers&amp;Accessories|Irons|DryIrons-Usha Goliath GO1200WG Heavy Weight 1200-Watt Dry Iron, 1.8 Kg(Red)"/>
    <s v="Irons,Steamers&amp;Accessories"/>
    <n v="1199"/>
    <s v="&gt;₹500"/>
    <n v="1690"/>
    <n v="0.28999999999999998"/>
    <n v="1619.0532544378698"/>
    <s v="&lt;50%"/>
    <s v="No"/>
    <n v="7740200"/>
    <n v="4.2"/>
    <n v="4"/>
    <n v="4580"/>
    <x v="0"/>
    <n v="1832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s v="Preethi MGA-502 0.4-Litre Grind and Store Jar (White), stainless steel, Set of 1"/>
    <x v="153"/>
    <s v="Home&amp;Kitchen"/>
    <s v="Kitchen&amp;HomeAppliances"/>
    <s v="SmallKitchenAppliances"/>
    <s v="Home&amp;Kitchen|Kitchen&amp;HomeAppliances|SmallKitchenAppliances|SmallApplianceParts&amp;Accessories|StandMixerAccessories-Preethi MGA-502 0.4-Litre Grind and Store Jar (White), stainless steel, Set of 1"/>
    <s v="SmallApplianceParts&amp;Accessories"/>
    <n v="635"/>
    <s v="&gt;₹500"/>
    <n v="635"/>
    <n v="0"/>
    <n v="535"/>
    <s v="&lt;50%"/>
    <s v="No"/>
    <n v="2901950"/>
    <n v="4.3"/>
    <n v="4"/>
    <n v="4570"/>
    <x v="0"/>
    <n v="1828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s v="HP 682 Black Original Ink Cartridge"/>
    <x v="126"/>
    <s v="Computers&amp;Accessories"/>
    <s v="Printers,Inks&amp;Accessories"/>
    <s v="Inks,Toners&amp;Cartridges"/>
    <s v="Computers&amp;Accessories|Printers,Inks&amp;Accessories|Inks,Toners&amp;Cartridges|InkjetInkCartridges-HP 682 Black Original Ink Cartridge"/>
    <s v="InkjetInkCartridges"/>
    <n v="828"/>
    <s v="&gt;₹500"/>
    <n v="861"/>
    <n v="0.04"/>
    <n v="764.83275261324047"/>
    <s v="&lt;50%"/>
    <s v="No"/>
    <n v="3932187"/>
    <n v="4.2"/>
    <n v="4"/>
    <n v="4567"/>
    <x v="0"/>
    <n v="18268"/>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s v="Zebronics Zeb-JUKEBAR 3900, 80W Multimedia soundbar with subwoofer Supporting Bluetooth, HDMI(ARC), Coaxial Input, AUX, USB &amp; Remote Control (Black)"/>
    <x v="154"/>
    <s v="Electronics"/>
    <s v="HomeAudio"/>
    <s v="Speakers"/>
    <s v="Electronics|HomeAudio|Speakers|SoundbarSpeakers-Zebronics Zeb-JUKEBAR 3900, 80W Multimedia soundbar with subwoofer Supporting Bluetooth, HDMI(ARC), Coaxial Input, AUX, USB &amp; Remote Control (Black)"/>
    <s v="SoundbarSpeakers"/>
    <n v="4999"/>
    <s v="&gt;₹500"/>
    <n v="12499"/>
    <n v="0.6"/>
    <n v="12459.004800384031"/>
    <s v="50% or More"/>
    <s v="Yes"/>
    <n v="56757959"/>
    <n v="4.2"/>
    <n v="4"/>
    <n v="4541"/>
    <x v="0"/>
    <n v="18164"/>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s v="Classmate Soft Cover 6 Subject Spiral Binding Notebook, Unruled, 300 Pages"/>
    <x v="124"/>
    <s v="OfficeProducts"/>
    <s v="OfficePaperProducts"/>
    <s v="Paper"/>
    <s v="OfficeProducts|OfficePaperProducts|Paper|Stationery|Notebooks,WritingPads&amp;Diaries|WireboundNotebooks-Classmate Soft Cover 6 Subject Spiral Binding Notebook, Unruled, 300 Pages"/>
    <s v="Stationery"/>
    <n v="157"/>
    <s v="&lt;₹200"/>
    <n v="160"/>
    <n v="0.02"/>
    <n v="61.875"/>
    <s v="&lt;50%"/>
    <s v="No"/>
    <n v="708480"/>
    <n v="4.5"/>
    <n v="5"/>
    <n v="4428"/>
    <x v="0"/>
    <n v="2214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7C564GC"/>
    <s v="rts [2 Pack] Mini USB C Type C Adapter Plug, Type C Female to USB A Male Charger Charging Cable Adapter Converter compatible for iPhone, Samsung S20 ultra/S21/S10/S8/S9/MacBook Pro iPad Silver"/>
    <x v="155"/>
    <s v="Computers&amp;Accessories"/>
    <s v="Accessories&amp;Peripherals"/>
    <s v="Adapters"/>
    <s v="Computers&amp;Accessories|Accessories&amp;Peripherals|Adapters|USBtoUSBAdapters-rts [2 Pack] Mini USB C Type C Adapter Plug, Type C Female to USB A Male Charger Charging Cable Adapter Converter compatible for iPhone, Samsung S20 ultra/S21/S10/S8/S9/MacBook Pro iPad Silver"/>
    <s v="USBtoUSBAdapters"/>
    <n v="294"/>
    <s v="₹200 - ₹500"/>
    <n v="4999"/>
    <n v="0.94"/>
    <n v="4993.118823764753"/>
    <s v="50% or More"/>
    <s v="Yes"/>
    <n v="22125574"/>
    <n v="4.3"/>
    <n v="4"/>
    <n v="4426"/>
    <x v="0"/>
    <n v="17704"/>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0K32PEW4"/>
    <s v="Casio MJ-120D 150 Steps Check and Correct Desktop Calculator with Tax Keys, Black"/>
    <x v="156"/>
    <s v="OfficeProducts"/>
    <s v="OfficeElectronics"/>
    <s v="Calculators"/>
    <s v="OfficeProducts|OfficeElectronics|Calculators|Financial&amp;Business-Casio MJ-120D 150 Steps Check and Correct Desktop Calculator with Tax Keys, Black"/>
    <s v="Financial&amp;Business"/>
    <n v="535"/>
    <s v="&gt;₹500"/>
    <n v="535"/>
    <n v="0"/>
    <n v="435"/>
    <s v="&lt;50%"/>
    <s v="No"/>
    <n v="2367910"/>
    <n v="4.4000000000000004"/>
    <n v="4"/>
    <n v="4426"/>
    <x v="0"/>
    <n v="17704"/>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B53QFZPY"/>
    <s v="PTron Newly Launched Force X10 Bluetooth Calling Smartwatch with 1.7&quot; Full Touch Color Display, Real Heart Rate Monitor, SpO2, Watch Faces, 5 Days Runtime, Fitness Trackers &amp; IP68 Waterproof (Pink)"/>
    <x v="17"/>
    <s v="Electronics"/>
    <s v="WearableTechnology"/>
    <s v="SmartWatches"/>
    <s v="Electronics|WearableTechnology|SmartWatches-PTron Newly Launched Force X10 Bluetooth Calling Smartwatch with 1.7&quot; Full Touch Color Display, Real Heart Rate Monitor, SpO2, Watch Faces, 5 Days Runtime, Fitness Trackers &amp; IP68 Waterproof (Pink)"/>
    <s v="N/A"/>
    <n v="1299"/>
    <s v="&gt;₹500"/>
    <n v="5999"/>
    <n v="0.78"/>
    <n v="5977.3463910651772"/>
    <s v="50% or More"/>
    <s v="Yes"/>
    <n v="26485585"/>
    <n v="3.3"/>
    <n v="3"/>
    <n v="4415"/>
    <x v="0"/>
    <n v="1324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s v="PTron Newly Launched Force X10 Bluetooth Calling Smartwatch with 1.7&quot; Full Touch Display, Real Heart Rate Monitor, SpO2, Watch Faces, 5 Days Runtime, Health/Fitness Trackers &amp; IP68 Waterproof (Black)"/>
    <x v="17"/>
    <s v="Electronics"/>
    <s v="WearableTechnology"/>
    <s v="SmartWatches"/>
    <s v="Electronics|WearableTechnology|SmartWatches-PTron Newly Launched Force X10 Bluetooth Calling Smartwatch with 1.7&quot; Full Touch Display, Real Heart Rate Monitor, SpO2, Watch Faces, 5 Days Runtime, Health/Fitness Trackers &amp; IP68 Waterproof (Black)"/>
    <s v="N/A"/>
    <n v="1399"/>
    <s v="&gt;₹500"/>
    <n v="5999"/>
    <n v="0.77"/>
    <n v="5975.6794465744288"/>
    <s v="50% or More"/>
    <s v="Yes"/>
    <n v="26485585"/>
    <n v="3.3"/>
    <n v="3"/>
    <n v="4415"/>
    <x v="0"/>
    <n v="1324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s v="PTron Newly Launched Force X10 Bluetooth Calling Smartwatch with 1.7&quot; Full Touch Color Display, Real Heart Rate Monitor, SpO2, Watch Faces, 5 Days Runtime, Fitness Trackers &amp; IP68 Waterproof (Blue)"/>
    <x v="17"/>
    <s v="Electronics"/>
    <s v="WearableTechnology"/>
    <s v="SmartWatches"/>
    <s v="Electronics|WearableTechnology|SmartWatches-PTron Newly Launched Force X10 Bluetooth Calling Smartwatch with 1.7&quot; Full Touch Color Display, Real Heart Rate Monitor, SpO2, Watch Faces, 5 Days Runtime, Fitness Trackers &amp; IP68 Waterproof (Blue)"/>
    <s v="N/A"/>
    <n v="1299"/>
    <s v="&gt;₹500"/>
    <n v="5999"/>
    <n v="0.78"/>
    <n v="5977.3463910651772"/>
    <s v="50% or More"/>
    <s v="Yes"/>
    <n v="26485585"/>
    <n v="3.3"/>
    <n v="3"/>
    <n v="4415"/>
    <x v="0"/>
    <n v="1324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63K5HLQ"/>
    <s v="InstaCuppa Milk Frother for Coffee - Handheld Battery-Operated Electric Milk and Coffee Frother, Stainless Steel Whisk and Stand, Portable Foam Maker for Coffee, Cappuccino, Lattes, and Egg Beaters"/>
    <x v="157"/>
    <s v="Home&amp;Kitchen"/>
    <s v="Kitchen&amp;HomeAppliances"/>
    <s v="Coffee,Tea&amp;Espresso"/>
    <s v="Home&amp;Kitchen|Kitchen&amp;HomeAppliances|Coffee,Tea&amp;Espresso|MilkFrothers-InstaCuppa Milk Frother for Coffee - Handheld Battery-Operated Electric Milk and Coffee Frother, Stainless Steel Whisk and Stand, Portable Foam Maker for Coffee, Cappuccino, Lattes, and Egg Beaters"/>
    <s v="MilkFrothers"/>
    <n v="1099"/>
    <s v="&gt;₹500"/>
    <n v="1499"/>
    <n v="0.27"/>
    <n v="1425.6844563042027"/>
    <s v="&lt;50%"/>
    <s v="No"/>
    <n v="6597099"/>
    <n v="4.0999999999999996"/>
    <n v="4"/>
    <n v="4401"/>
    <x v="0"/>
    <n v="1760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s v="Samsung Galaxy Buds Live Bluetooth Truly Wireless in Ear Earbuds with Mic, Upto 21 Hours Playtime, Mystic Black"/>
    <x v="1"/>
    <s v="Electronics"/>
    <s v="Headphones,Earbuds&amp;Accessories"/>
    <s v="Headphones"/>
    <s v="Electronics|Headphones,Earbuds&amp;Accessories|Headphones|In-Ear-Samsung Galaxy Buds Live Bluetooth Truly Wireless in Ear Earbuds with Mic, Upto 21 Hours Playtime, Mystic Black"/>
    <s v="In-Ear"/>
    <n v="4790"/>
    <s v="&gt;₹500"/>
    <n v="15990"/>
    <n v="0.7"/>
    <n v="15960.04377736085"/>
    <s v="50% or More"/>
    <s v="Yes"/>
    <n v="70196100"/>
    <n v="4"/>
    <n v="4"/>
    <n v="4390"/>
    <x v="0"/>
    <n v="1756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s v="Lifelong LLMG93 500 Watt Duos Mixer Grinder, 2 Stainless Steel Jar (Liquidizing and Chutney Jar)| ABS Body, Stainless Steel Blades, 3 Speed Options with Whip (1 Year Warranty, Black)"/>
    <x v="31"/>
    <s v="Home&amp;Kitchen"/>
    <s v="Kitchen&amp;HomeAppliances"/>
    <s v="SmallKitchenAppliances"/>
    <s v="Home&amp;Kitchen|Kitchen&amp;HomeAppliances|SmallKitchenAppliances|MixerGrinders-Lifelong LLMG93 500 Watt Duos Mixer Grinder, 2 Stainless Steel Jar (Liquidizing and Chutney Jar)| ABS Body, Stainless Steel Blades, 3 Speed Options with Whip (1 Year Warranty, Black)"/>
    <s v="MixerGrinders"/>
    <n v="1149"/>
    <s v="&gt;₹500"/>
    <n v="2499"/>
    <n v="0.54"/>
    <n v="2453.0216086434575"/>
    <s v="50% or More"/>
    <s v="Yes"/>
    <n v="10953117"/>
    <n v="3.8"/>
    <n v="4"/>
    <n v="4383"/>
    <x v="0"/>
    <n v="17532"/>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s v="BAJAJ PYGMY MINI 110 MM 10 W HIGH SPEED OPERATION, USB CHARGING, MULTI-CLIP FUNCTION PERSONAL FAN"/>
    <x v="158"/>
    <s v="Home&amp;Kitchen"/>
    <s v="Heating,Cooling&amp;AirQuality"/>
    <s v="Fans"/>
    <s v="Home&amp;Kitchen|Heating,Cooling&amp;AirQuality|Fans|TableFans-BAJAJ PYGMY MINI 110 MM 10 W HIGH SPEED OPERATION, USB CHARGING, MULTI-CLIP FUNCTION PERSONAL FAN"/>
    <s v="TableFans"/>
    <n v="948"/>
    <s v="&gt;₹500"/>
    <n v="1620"/>
    <n v="0.41"/>
    <n v="1561.4814814814815"/>
    <s v="&lt;50%"/>
    <s v="No"/>
    <n v="7079400"/>
    <n v="4.0999999999999996"/>
    <n v="4"/>
    <n v="4370"/>
    <x v="0"/>
    <n v="1748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s v="Eureka Forbes Wet &amp; Dry Ultimo 1400 Watts Multipurpose Vacuum Cleaner,Power Suction &amp; Blower with 20 litres Tank Capacity,6 Accessories,1 Year Warranty,Compact,Light Weight &amp; Easy to use (Red)"/>
    <x v="112"/>
    <s v="Home&amp;Kitchen"/>
    <s v="Kitchen&amp;HomeAppliances"/>
    <s v="Vacuum,Cleaning&amp;Ironing"/>
    <s v="Home&amp;Kitchen|Kitchen&amp;HomeAppliances|Vacuum,Cleaning&amp;Ironing|Vacuums&amp;FloorCare|Vacuums|Wet-DryVacuums-Eureka Forbes Wet &amp; Dry Ultimo 1400 Watts Multipurpose Vacuum Cleaner,Power Suction &amp; Blower with 20 litres Tank Capacity,6 Accessories,1 Year Warranty,Compact,Light Weight &amp; Easy to use (Red)"/>
    <s v="Vacuums&amp;FloorCare"/>
    <n v="5499"/>
    <s v="&gt;₹500"/>
    <n v="9999"/>
    <n v="0.45"/>
    <n v="9944.0045004500444"/>
    <s v="&lt;50%"/>
    <s v="No"/>
    <n v="43525647"/>
    <n v="3.8"/>
    <n v="4"/>
    <n v="4353"/>
    <x v="0"/>
    <n v="17412"/>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s v="Pentonic Multicolor Ball Point Pen, Pack of 10"/>
    <x v="159"/>
    <s v="OfficeProducts"/>
    <s v="OfficePaperProducts"/>
    <s v="Paper"/>
    <s v="OfficeProducts|OfficePaperProducts|Paper|Stationery|Pens,Pencils&amp;WritingSupplies|Pens&amp;Refills|StickBallpointPens-Pentonic Multicolor Ball Point Pen, Pack of 10"/>
    <s v="Stationery"/>
    <n v="120"/>
    <s v="&lt;₹200"/>
    <n v="120"/>
    <n v="0"/>
    <n v="20"/>
    <s v="&lt;50%"/>
    <s v="No"/>
    <n v="516960"/>
    <n v="4.0999999999999996"/>
    <n v="4"/>
    <n v="4308"/>
    <x v="0"/>
    <n v="17232"/>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s v="CableCreation RCA to 3.5mm Male Audio Cable, 3.5mm to 2RCA Cable Male RCA Cable,Y Splitter Stereo Jack Cable for Home Theater,Subwoofer, Receiver, Speakers and More (3Feet/0.9Meter,Black)"/>
    <x v="20"/>
    <s v="Electronics"/>
    <s v="HomeTheater,TV&amp;Video"/>
    <s v="Accessories"/>
    <s v="Electronics|HomeTheater,TV&amp;Video|Accessories|Cables|RCACables-CableCreation RCA to 3.5mm Male Audio Cable, 3.5mm to 2RCA Cable Male RCA Cable,Y Splitter Stereo Jack Cable for Home Theater,Subwoofer, Receiver, Speakers and More (3Feet/0.9Meter,Black)"/>
    <s v="Cables"/>
    <n v="439"/>
    <s v="₹200 - ₹500"/>
    <n v="758"/>
    <n v="0.42"/>
    <n v="700.08443271767806"/>
    <s v="&lt;50%"/>
    <s v="No"/>
    <n v="3256368"/>
    <n v="4.2"/>
    <n v="4"/>
    <n v="4296"/>
    <x v="0"/>
    <n v="1718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s v="Pigeon by Stovekraft 2 Slice Auto Pop up Toaster. A Smart Bread Toaster for Your Home (750 Watt) (black)"/>
    <x v="123"/>
    <s v="Home&amp;Kitchen"/>
    <s v="Kitchen&amp;HomeAppliances"/>
    <s v="SmallKitchenAppliances"/>
    <s v="Home&amp;Kitchen|Kitchen&amp;HomeAppliances|SmallKitchenAppliances|Pop-upToasters-Pigeon by Stovekraft 2 Slice Auto Pop up Toaster. A Smart Bread Toaster for Your Home (750 Watt) (black)"/>
    <s v="Pop-upToasters"/>
    <n v="1099"/>
    <s v="&gt;₹500"/>
    <n v="1795"/>
    <n v="0.39"/>
    <n v="1733.7743732590529"/>
    <s v="&lt;50%"/>
    <s v="No"/>
    <n v="7617980"/>
    <n v="4.2"/>
    <n v="4"/>
    <n v="4244"/>
    <x v="0"/>
    <n v="16976"/>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s v="Kitchen Mart Stainless Steel South Indian Filter Coffee Drip Maker, Madras Kappi, Drip Decotion Maker160ml (2 Cup)"/>
    <x v="160"/>
    <s v="Home&amp;Kitchen"/>
    <s v="Kitchen&amp;HomeAppliances"/>
    <s v="Coffee,Tea&amp;Espresso"/>
    <s v="Home&amp;Kitchen|Kitchen&amp;HomeAppliances|Coffee,Tea&amp;Espresso|DripCoffeeMachines-Kitchen Mart Stainless Steel South Indian Filter Coffee Drip Maker, Madras Kappi, Drip Decotion Maker160ml (2 Cup)"/>
    <s v="DripCoffeeMachines"/>
    <n v="292"/>
    <s v="₹200 - ₹500"/>
    <n v="499"/>
    <n v="0.41"/>
    <n v="440.4829659318637"/>
    <s v="&lt;50%"/>
    <s v="No"/>
    <n v="2114762"/>
    <n v="4.0999999999999996"/>
    <n v="4"/>
    <n v="4238"/>
    <x v="0"/>
    <n v="1695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s v="Tukzer Gel Mouse Pad Wrist Rest Memory-Foam Ergonomic Mousepad| Cushion Wrist Support &amp; Pain Relief| Suitable for Gaming, Computer, Laptop, Home &amp; Office Non-Slip Rubber Base (Blue)"/>
    <x v="116"/>
    <s v="Computers&amp;Accessories"/>
    <s v="Accessories&amp;Peripherals"/>
    <s v="Keyboards,Mice&amp;InputDevices"/>
    <s v="Computers&amp;Accessories|Accessories&amp;Peripherals|Keyboards,Mice&amp;InputDevices|Keyboard&amp;MiceAccessories|MousePads-Tukzer Gel Mouse Pad Wrist Rest Memory-Foam Ergonomic Mousepad| Cushion Wrist Support &amp; Pain Relief| Suitable for Gaming, Computer, Laptop, Home &amp; Office Non-Slip Rubber Base (Blue)"/>
    <s v="Keyboard&amp;MiceAccessories"/>
    <n v="425"/>
    <s v="₹200 - ₹500"/>
    <n v="899"/>
    <n v="0.53"/>
    <n v="851.72525027808672"/>
    <s v="50% or More"/>
    <s v="Yes"/>
    <n v="3792881"/>
    <n v="4.5"/>
    <n v="5"/>
    <n v="4219"/>
    <x v="0"/>
    <n v="21095"/>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s v="Maharaja Whiteline Odacio Plus 550-Watt Juicer Mixer Grinder with 3 Jars (Black/Silver)"/>
    <x v="55"/>
    <s v="Home&amp;Kitchen"/>
    <s v="Kitchen&amp;HomeAppliances"/>
    <s v="SmallKitchenAppliances"/>
    <s v="Home&amp;Kitchen|Kitchen&amp;HomeAppliances|SmallKitchenAppliances|JuicerMixerGrinders-Maharaja Whiteline Odacio Plus 550-Watt Juicer Mixer Grinder with 3 Jars (Black/Silver)"/>
    <s v="JuicerMixerGrinders"/>
    <n v="3349"/>
    <s v="&gt;₹500"/>
    <n v="4799"/>
    <n v="0.3"/>
    <n v="4729.2146280475099"/>
    <s v="&lt;50%"/>
    <s v="No"/>
    <n v="20155800"/>
    <n v="3.7"/>
    <n v="4"/>
    <n v="4200"/>
    <x v="0"/>
    <n v="168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s v="HP Deskjet 2723 AIO Printer, Copy, Scan, WiFi, Bluetooth, USB, Simple Setup Smart App, Ideal for Home."/>
    <x v="63"/>
    <s v="Computers&amp;Accessories"/>
    <s v="Printers,Inks&amp;Accessories"/>
    <s v="Printers"/>
    <s v="Computers&amp;Accessories|Printers,Inks&amp;Accessories|Printers-HP Deskjet 2723 AIO Printer, Copy, Scan, WiFi, Bluetooth, USB, Simple Setup Smart App, Ideal for Home."/>
    <s v="N/A"/>
    <n v="5899"/>
    <s v="&gt;₹500"/>
    <n v="7005"/>
    <n v="0.16"/>
    <n v="6920.7887223411844"/>
    <s v="&lt;50%"/>
    <s v="No"/>
    <n v="29413995"/>
    <n v="3.6"/>
    <n v="4"/>
    <n v="4199"/>
    <x v="0"/>
    <n v="16796"/>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s v="Havells Glydo 1000 watt Dry Iron With American Heritage Non Stick Sole Plate, Aerodynamic Design, Easy Grip Temperature Knob &amp; 2 years Warranty. (Charcoal Blue)"/>
    <x v="27"/>
    <s v="Home&amp;Kitchen"/>
    <s v="Kitchen&amp;HomeAppliances"/>
    <s v="Vacuum,Cleaning&amp;Ironing"/>
    <s v="Home&amp;Kitchen|Kitchen&amp;HomeAppliances|Vacuum,Cleaning&amp;Ironing|Irons,Steamers&amp;Accessories|Irons|DryIrons-Havells Glydo 1000 watt Dry Iron With American Heritage Non Stick Sole Plate, Aerodynamic Design, Easy Grip Temperature Knob &amp; 2 years Warranty. (Charcoal Blue)"/>
    <s v="Irons,Steamers&amp;Accessories"/>
    <n v="849"/>
    <s v="&gt;₹500"/>
    <n v="1190"/>
    <n v="0.28999999999999998"/>
    <n v="1118.6554621848741"/>
    <s v="&lt;50%"/>
    <s v="No"/>
    <n v="4978960"/>
    <n v="4.2"/>
    <n v="4"/>
    <n v="4184"/>
    <x v="0"/>
    <n v="16736"/>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s v="Philips AC1215/20 Air purifier, removes 99.97% airborne pollutants, 4-stage filtration with True HEPA filter (white)"/>
    <x v="161"/>
    <s v="Home&amp;Kitchen"/>
    <s v="Heating,Cooling&amp;AirQuality"/>
    <s v="AirPurifiers"/>
    <s v="Home&amp;Kitchen|Heating,Cooling&amp;AirQuality|AirPurifiers|HEPAAirPurifiers-Philips AC1215/20 Air purifier, removes 99.97% airborne pollutants, 4-stage filtration with True HEPA filter (white)"/>
    <s v="HEPAAirPurifiers"/>
    <n v="8799"/>
    <s v="&gt;₹500"/>
    <n v="11995"/>
    <n v="0.27"/>
    <n v="11921.644435181326"/>
    <s v="&lt;50%"/>
    <s v="No"/>
    <n v="49863215"/>
    <n v="4.0999999999999996"/>
    <n v="4"/>
    <n v="4157"/>
    <x v="0"/>
    <n v="16628"/>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s v="Robustrion [Anti-Scratch] &amp; [Smudge Proof] [S Pen Compatible] Premium Tempered Glass Screen Protector for Samsung Tab S6 Lite 10.4 inch SM-P610/615 [Bubble Free]"/>
    <x v="75"/>
    <s v="Computers&amp;Accessories"/>
    <s v="Accessories&amp;Peripherals"/>
    <s v="TabletAccessories"/>
    <s v="Computers&amp;Accessories|Accessories&amp;Peripherals|TabletAccessories|ScreenProtectors-Robustrion [Anti-Scratch] &amp; [Smudge Proof] [S Pen Compatible] Premium Tempered Glass Screen Protector for Samsung Tab S6 Lite 10.4 inch SM-P610/615 [Bubble Free]"/>
    <s v="ScreenProtectors"/>
    <n v="379"/>
    <s v="₹200 - ₹500"/>
    <n v="1499"/>
    <n v="0.75"/>
    <n v="1473.7164776517679"/>
    <s v="50% or More"/>
    <s v="Yes"/>
    <n v="6219351"/>
    <n v="4.2"/>
    <n v="4"/>
    <n v="4149"/>
    <x v="0"/>
    <n v="16596"/>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s v="Dealfreez Case Compatible with Fire TV Stick 3rd Gen 2021 Full Wrap Silicone Remote Cover Anti-Lost with Loop (D-Black)"/>
    <x v="162"/>
    <s v="Electronics"/>
    <s v="HomeTheater,TV&amp;Video"/>
    <s v="Accessories"/>
    <s v="Electronics|HomeTheater,TV&amp;Video|Accessories|RemoteControls-Dealfreez Case Compatible with Fire TV Stick 3rd Gen 2021 Full Wrap Silicone Remote Cover Anti-Lost with Loop (D-Black)"/>
    <s v="RemoteControls"/>
    <n v="349"/>
    <s v="₹200 - ₹500"/>
    <n v="1499"/>
    <n v="0.77"/>
    <n v="1475.717811874583"/>
    <s v="50% or More"/>
    <s v="Yes"/>
    <n v="6213355"/>
    <n v="4.3"/>
    <n v="4"/>
    <n v="4145"/>
    <x v="0"/>
    <n v="165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s v="Prestige Delight PRWO Electric Rice Cooker (1 L, White)"/>
    <x v="94"/>
    <s v="Home&amp;Kitchen"/>
    <s v="Kitchen&amp;HomeAppliances"/>
    <s v="SmallKitchenAppliances"/>
    <s v="Home&amp;Kitchen|Kitchen&amp;HomeAppliances|SmallKitchenAppliances|Rice&amp;PastaCookers-Prestige Delight PRWO Electric Rice Cooker (1 L, White)"/>
    <s v="Rice&amp;PastaCookers"/>
    <n v="2280"/>
    <s v="&gt;₹500"/>
    <n v="3045"/>
    <n v="0.25"/>
    <n v="2970.1231527093596"/>
    <s v="&lt;50%"/>
    <s v="No"/>
    <n v="12539310"/>
    <n v="4.0999999999999996"/>
    <n v="4"/>
    <n v="4118"/>
    <x v="0"/>
    <n v="16472"/>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s v="Lenovo 600 Bluetooth 5.0 Silent Mouse: Compact, Portable, Dongle-Free Multi-Device connectivity with Microsoft Swift Pair | 3-Level Adjustable DPI up to 2400 | Battery Life: up to 1 yr"/>
    <x v="23"/>
    <s v="Computers&amp;Accessories"/>
    <s v="Accessories&amp;Peripherals"/>
    <s v="Keyboards,Mice&amp;InputDevices"/>
    <s v="Computers&amp;Accessories|Accessories&amp;Peripherals|Keyboards,Mice&amp;InputDevices|Mice-Lenovo 600 Bluetooth 5.0 Silent Mouse: Compact, Portable, Dongle-Free Multi-Device connectivity with Microsoft Swift Pair | 3-Level Adjustable DPI up to 2400 | Battery Life: up to 1 yr"/>
    <s v="Mice"/>
    <n v="1439"/>
    <s v="&gt;₹500"/>
    <n v="2890"/>
    <n v="0.5"/>
    <n v="2840.2076124567475"/>
    <s v="50% or More"/>
    <s v="Yes"/>
    <n v="11846110"/>
    <n v="4.5"/>
    <n v="5"/>
    <n v="4099"/>
    <x v="0"/>
    <n v="20495"/>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s v="Abode Kitchen Essential Measuring Cup &amp; Spoon for Spices | for Cooking and Baking Cake | Multipurpose Tablespoon Cups with Ring Holder | (Black)"/>
    <x v="147"/>
    <s v="Home&amp;Kitchen"/>
    <s v="Kitchen&amp;HomeAppliances"/>
    <s v="Coffee,Tea&amp;Espresso"/>
    <s v="Home&amp;Kitchen|Kitchen&amp;HomeAppliances|Coffee,Tea&amp;Espresso|CoffeeMakerAccessories|MeasuringSpoons-Abode Kitchen Essential Measuring Cup &amp; Spoon for Spices | for Cooking and Baking Cake | Multipurpose Tablespoon Cups with Ring Holder | (Black)"/>
    <s v="CoffeeMakerAccessories"/>
    <n v="149"/>
    <s v="&lt;₹200"/>
    <n v="300"/>
    <n v="0.5"/>
    <n v="250.33333333333334"/>
    <s v="50% or More"/>
    <s v="Yes"/>
    <n v="1222200"/>
    <n v="4.0999999999999996"/>
    <n v="4"/>
    <n v="4074"/>
    <x v="0"/>
    <n v="16296"/>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s v="Mi Air Purifier 3 with True HEPA Filter, removes air pollutants, smoke, odor, bacteria &amp; viruses with 99.97% efficiency, coverage area up to 484 sq. ft., Wi-Fi &amp; Voice control - Alexa/GA (white)"/>
    <x v="161"/>
    <s v="Home&amp;Kitchen"/>
    <s v="Heating,Cooling&amp;AirQuality"/>
    <s v="AirPurifiers"/>
    <s v="Home&amp;Kitchen|Heating,Cooling&amp;AirQuality|AirPurifiers|HEPAAirPurifiers-Mi Air Purifier 3 with True HEPA Filter, removes air pollutants, smoke, odor, bacteria &amp; viruses with 99.97% efficiency, coverage area up to 484 sq. ft., Wi-Fi &amp; Voice control - Alexa/GA (white)"/>
    <s v="HEPAAirPurifiers"/>
    <n v="9970"/>
    <s v="&gt;₹500"/>
    <n v="12999"/>
    <n v="0.23"/>
    <n v="12922.301792445573"/>
    <s v="&lt;50%"/>
    <s v="No"/>
    <n v="52632951"/>
    <n v="4.3"/>
    <n v="4"/>
    <n v="4049"/>
    <x v="0"/>
    <n v="16196"/>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s v="Usha EI 3710 Heavy Weight 1000-Watt Dry Iron with Golden American Heritage Soleplate, 1.75 Kg(White)"/>
    <x v="27"/>
    <s v="Home&amp;Kitchen"/>
    <s v="Kitchen&amp;HomeAppliances"/>
    <s v="Vacuum,Cleaning&amp;Ironing"/>
    <s v="Home&amp;Kitchen|Kitchen&amp;HomeAppliances|Vacuum,Cleaning&amp;Ironing|Irons,Steamers&amp;Accessories|Irons|DryIrons-Usha EI 3710 Heavy Weight 1000-Watt Dry Iron with Golden American Heritage Soleplate, 1.75 Kg(White)"/>
    <s v="Irons,Steamers&amp;Accessories"/>
    <n v="1110"/>
    <s v="&gt;₹500"/>
    <n v="1599"/>
    <n v="0.31"/>
    <n v="1529.5816135084428"/>
    <s v="&lt;50%"/>
    <s v="No"/>
    <n v="6431178"/>
    <n v="4.3"/>
    <n v="4"/>
    <n v="4022"/>
    <x v="0"/>
    <n v="16088"/>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s v="HP 150 Wireless USB Mouse with Ergonomic and ambidextrous Design, 1600 DPI Optical Tracking, 2.4 GHz Wireless connectivity, Dual-Function Scroll Wheel and 12 Month Long Battery Life. 3-Years Warranty."/>
    <x v="23"/>
    <s v="Computers&amp;Accessories"/>
    <s v="Accessories&amp;Peripherals"/>
    <s v="Keyboards,Mice&amp;InputDevices"/>
    <s v="Computers&amp;Accessories|Accessories&amp;Peripherals|Keyboards,Mice&amp;InputDevices|Mice-HP 150 Wireless USB Mouse with Ergonomic and ambidextrous Design, 1600 DPI Optical Tracking, 2.4 GHz Wireless connectivity, Dual-Function Scroll Wheel and 12 Month Long Battery Life. 3-Years Warranty."/>
    <s v="Mice"/>
    <n v="599"/>
    <s v="&gt;₹500"/>
    <n v="899"/>
    <n v="0.33"/>
    <n v="832.37041156840928"/>
    <s v="&lt;50%"/>
    <s v="No"/>
    <n v="3612182"/>
    <n v="4"/>
    <n v="4"/>
    <n v="4018"/>
    <x v="0"/>
    <n v="1607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KFNHKG"/>
    <s v="VW 80 cm (32 inches) Frameless Series HD Ready LED TV VW32A (Black)"/>
    <x v="163"/>
    <s v="Electronics"/>
    <s v="HomeTheater,TV&amp;Video"/>
    <s v="Televisions"/>
    <s v="Electronics|HomeTheater,TV&amp;Video|Televisions|StandardTelevisions-VW 80 cm (32 inches) Frameless Series HD Ready LED TV VW32A (Black)"/>
    <s v="StandardTelevisions"/>
    <n v="6999"/>
    <s v="&gt;₹500"/>
    <n v="12999"/>
    <n v="0.46"/>
    <n v="12945.157396722825"/>
    <s v="&lt;50%"/>
    <s v="No"/>
    <n v="52034997"/>
    <n v="4.2"/>
    <n v="4"/>
    <n v="4003"/>
    <x v="0"/>
    <n v="16012"/>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s v="VW 60 cm (24 inches) Premium Series HD Ready LED TV VW24A (Black)"/>
    <x v="163"/>
    <s v="Electronics"/>
    <s v="HomeTheater,TV&amp;Video"/>
    <s v="Televisions"/>
    <s v="Electronics|HomeTheater,TV&amp;Video|Televisions|StandardTelevisions-VW 60 cm (24 inches) Premium Series HD Ready LED TV VW24A (Black)"/>
    <s v="StandardTelevisions"/>
    <n v="5699"/>
    <s v="&gt;₹500"/>
    <n v="11000"/>
    <n v="0.48"/>
    <n v="10948.190909090908"/>
    <s v="&lt;50%"/>
    <s v="No"/>
    <n v="44033000"/>
    <n v="4.2"/>
    <n v="4"/>
    <n v="4003"/>
    <x v="0"/>
    <n v="16012"/>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1M69WCZ6"/>
    <s v="Allin Exporters J66 Ultrasonic Humidifier Cool Mist Air Purifier for Dryness, Cold &amp; Cough Large Capacity for Room, Baby, Plants, Bedroom (2.4 L) (1 Year Warranty)"/>
    <x v="164"/>
    <s v="Home&amp;Kitchen"/>
    <s v="Heating,Cooling&amp;AirQuality"/>
    <s v="Humidifiers"/>
    <s v="Home&amp;Kitchen|Heating,Cooling&amp;AirQuality|Humidifiers-Allin Exporters J66 Ultrasonic Humidifier Cool Mist Air Purifier for Dryness, Cold &amp; Cough Large Capacity for Room, Baby, Plants, Bedroom (2.4 L) (1 Year Warranty)"/>
    <s v="N/A"/>
    <n v="2249"/>
    <s v="&gt;₹500"/>
    <n v="3550"/>
    <n v="0.37"/>
    <n v="3486.6478873239435"/>
    <s v="&lt;50%"/>
    <s v="No"/>
    <n v="14104150"/>
    <n v="4"/>
    <n v="4"/>
    <n v="3973"/>
    <x v="0"/>
    <n v="1589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s v="Instant Pot Air Fryer, Vortex 2QT, Touch Control Panel, 360¬∞ EvenCrisp‚Ñ¢ Technology, Uses 95 % less Oil, 4-in-1 Appliance: Air Fry, Roast, Bake, Reheat (Vortex 1.97Litre, Black)"/>
    <x v="165"/>
    <s v="Home&amp;Kitchen"/>
    <s v="Kitchen&amp;HomeAppliances"/>
    <s v="SmallKitchenAppliances"/>
    <s v="Home&amp;Kitchen|Kitchen&amp;HomeAppliances|SmallKitchenAppliances|DeepFatFryers|AirFryers-Instant Pot Air Fryer, Vortex 2QT, Touch Control Panel, 360¬∞ EvenCrisp‚Ñ¢ Technology, Uses 95 % less Oil, 4-in-1 Appliance: Air Fry, Roast, Bake, Reheat (Vortex 1.97Litre, Black)"/>
    <s v="DeepFatFryers"/>
    <n v="4995"/>
    <s v="&gt;₹500"/>
    <n v="20049"/>
    <n v="0.75"/>
    <n v="20024.08603920395"/>
    <s v="50% or More"/>
    <s v="Yes"/>
    <n v="79474236"/>
    <n v="4.8"/>
    <n v="5"/>
    <n v="3964"/>
    <x v="0"/>
    <n v="1982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s v="Cello Quick Boil Popular Electric Kettle 1 Litre 1200 Watts | Stainless Steel body | Boiler for Water, Silver"/>
    <x v="39"/>
    <s v="Home&amp;Kitchen"/>
    <s v="Kitchen&amp;HomeAppliances"/>
    <s v="SmallKitchenAppliances"/>
    <s v="Home&amp;Kitchen|Kitchen&amp;HomeAppliances|SmallKitchenAppliances|Kettles&amp;HotWaterDispensers|Kettle&amp;ToasterSets-Cello Quick Boil Popular Electric Kettle 1 Litre 1200 Watts | Stainless Steel body | Boiler for Water, Silver"/>
    <s v="Kettles&amp;HotWaterDispensers"/>
    <n v="1199"/>
    <s v="&gt;₹500"/>
    <n v="1899"/>
    <n v="0.37"/>
    <n v="1835.8615060558188"/>
    <s v="&lt;50%"/>
    <s v="No"/>
    <n v="7326342"/>
    <n v="4.2"/>
    <n v="4"/>
    <n v="3858"/>
    <x v="0"/>
    <n v="1543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PrettyKrafts Laundry Bag / Basket for Dirty Clothes, Folding Round Laundry Bag,Set of 2, Black Wave"/>
    <x v="166"/>
    <s v="Home&amp;Kitchen"/>
    <s v="HomeStorage&amp;Organization"/>
    <s v="LaundryOrganization"/>
    <s v="Home&amp;Kitchen|HomeStorage&amp;Organization|LaundryOrganization|LaundryBags-PrettyKrafts Laundry Bag / Basket for Dirty Clothes, Folding Round Laundry Bag,Set of 2, Black Wave"/>
    <s v="LaundryBags"/>
    <n v="320"/>
    <s v="₹200 - ₹500"/>
    <n v="799"/>
    <n v="0.6"/>
    <n v="758.94993742177724"/>
    <s v="50% or More"/>
    <s v="Yes"/>
    <n v="3072954"/>
    <n v="4.2"/>
    <n v="4"/>
    <n v="3846"/>
    <x v="0"/>
    <n v="1538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s v="ACTIVA Instant 3 LTR 3 KVA SPECIAL Anti Rust Coated Tank Geyser with Full ABS Body with 5 Year Warranty Premium (White)"/>
    <x v="26"/>
    <s v="Home&amp;Kitchen"/>
    <s v="Heating,Cooling&amp;AirQuality"/>
    <s v="WaterHeaters&amp;Geysers"/>
    <s v="Home&amp;Kitchen|Heating,Cooling&amp;AirQuality|WaterHeaters&amp;Geysers|InstantWaterHeaters-ACTIVA Instant 3 LTR 3 KVA SPECIAL Anti Rust Coated Tank Geyser with Full ABS Body with 5 Year Warranty Premium (White)"/>
    <s v="InstantWaterHeaters"/>
    <n v="1899"/>
    <s v="&gt;₹500"/>
    <n v="3790"/>
    <n v="0.5"/>
    <n v="3739.8944591029021"/>
    <s v="50% or More"/>
    <s v="Yes"/>
    <n v="14561180"/>
    <n v="3.8"/>
    <n v="4"/>
    <n v="3842"/>
    <x v="0"/>
    <n v="15368"/>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s v="Coway Professional Air Purifier for Home, Longest Filter Life 8500 Hrs, Green True HEPA Filter, Traps 99.99% Virus &amp; PM 0.1 Particles, Warranty 7 Years (AirMega 150 (AP-1019C))"/>
    <x v="161"/>
    <s v="Home&amp;Kitchen"/>
    <s v="Heating,Cooling&amp;AirQuality"/>
    <s v="AirPurifiers"/>
    <s v="Home&amp;Kitchen|Heating,Cooling&amp;AirQuality|AirPurifiers|HEPAAirPurifiers-Coway Professional Air Purifier for Home, Longest Filter Life 8500 Hrs, Green True HEPA Filter, Traps 99.99% Virus &amp; PM 0.1 Particles, Warranty 7 Years (AirMega 150 (AP-1019C))"/>
    <s v="HEPAAirPurifiers"/>
    <n v="14400"/>
    <s v="&gt;₹500"/>
    <n v="59900"/>
    <n v="0.76"/>
    <n v="59875.959933222039"/>
    <s v="50% or More"/>
    <s v="Yes"/>
    <n v="229836300"/>
    <n v="4.4000000000000004"/>
    <n v="4"/>
    <n v="3837"/>
    <x v="0"/>
    <n v="15348"/>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s v="Morphy Richards New Europa 800-Watt Espresso and Cappuccino 4-Cup Coffee Maker (Black)"/>
    <x v="167"/>
    <s v="Home&amp;Kitchen"/>
    <s v="Kitchen&amp;HomeAppliances"/>
    <s v="Coffee,Tea&amp;Espresso"/>
    <s v="Home&amp;Kitchen|Kitchen&amp;HomeAppliances|Coffee,Tea&amp;Espresso|EspressoMachines-Morphy Richards New Europa 800-Watt Espresso and Cappuccino 4-Cup Coffee Maker (Black)"/>
    <s v="EspressoMachines"/>
    <n v="4799"/>
    <s v="&gt;₹500"/>
    <n v="5795"/>
    <n v="0.17"/>
    <n v="5712.1872303710097"/>
    <s v="&lt;50%"/>
    <s v="No"/>
    <n v="22107925"/>
    <n v="3.9"/>
    <n v="4"/>
    <n v="3815"/>
    <x v="0"/>
    <n v="15260"/>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s v="Luxor 5 Subject Single Ruled Notebook - A4, 70 GSM, 300 pages"/>
    <x v="129"/>
    <s v="OfficeProducts"/>
    <s v="OfficePaperProducts"/>
    <s v="Paper"/>
    <s v="OfficeProducts|OfficePaperProducts|Paper|Stationery|Notebooks,WritingPads&amp;Diaries|CompositionNotebooks-Luxor 5 Subject Single Ruled Notebook - A4, 70 GSM, 300 pages"/>
    <s v="Stationery"/>
    <n v="252"/>
    <s v="₹200 - ₹500"/>
    <n v="315"/>
    <n v="0.2"/>
    <n v="235"/>
    <s v="&lt;50%"/>
    <s v="No"/>
    <n v="1192275"/>
    <n v="4.5"/>
    <n v="5"/>
    <n v="3785"/>
    <x v="0"/>
    <n v="1892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s v="Panasonic SR-WA22H (E) Automatic Rice Cooker, Apple Green, 2.2 Liters"/>
    <x v="94"/>
    <s v="Home&amp;Kitchen"/>
    <s v="Kitchen&amp;HomeAppliances"/>
    <s v="SmallKitchenAppliances"/>
    <s v="Home&amp;Kitchen|Kitchen&amp;HomeAppliances|SmallKitchenAppliances|Rice&amp;PastaCookers-Panasonic SR-WA22H (E) Automatic Rice Cooker, Apple Green, 2.2 Liters"/>
    <s v="Rice&amp;PastaCookers"/>
    <n v="2976"/>
    <s v="&gt;₹500"/>
    <n v="3945"/>
    <n v="0.25"/>
    <n v="3869.5627376425855"/>
    <s v="&lt;50%"/>
    <s v="No"/>
    <n v="14754300"/>
    <n v="4.2"/>
    <n v="4"/>
    <n v="3740"/>
    <x v="0"/>
    <n v="1496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CARDEX Digital Kitchen Weighing Machine Multipurpose Electronic Weight Scale With Back Lite LCD Display for Measuring Food, Cake, Vegetable, Fruit (KITCHEN SCALE)"/>
    <x v="30"/>
    <s v="Home&amp;Kitchen"/>
    <s v="Kitchen&amp;HomeAppliances"/>
    <s v="SmallKitchenAppliances"/>
    <s v="Home&amp;Kitchen|Kitchen&amp;HomeAppliances|SmallKitchenAppliances|DigitalKitchenScales-CARDEX Digital Kitchen Weighing Machine Multipurpose Electronic Weight Scale With Back Lite LCD Display for Measuring Food, Cake, Vegetable, Fruit (KITCHEN SCALE)"/>
    <s v="DigitalKitchenScales"/>
    <n v="379"/>
    <s v="₹200 - ₹500"/>
    <n v="389"/>
    <n v="0.03"/>
    <n v="291.57069408740358"/>
    <s v="&lt;50%"/>
    <s v="No"/>
    <n v="1454471"/>
    <n v="4.2"/>
    <n v="4"/>
    <n v="3739"/>
    <x v="0"/>
    <n v="14956"/>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s v="Kuber Industries Waterproof Round Non Wovan Laundry Bag/Hamper|Metalic Printed With Handles|Foldable Bin &amp; 45 Liter Capicity|Size 37 x 37 x 49, Pack of 1 (Beige &amp; Brown)-KUBMART11450"/>
    <x v="113"/>
    <s v="Home&amp;Kitchen"/>
    <s v="HomeStorage&amp;Organization"/>
    <s v="LaundryOrganization"/>
    <s v="Home&amp;Kitchen|HomeStorage&amp;Organization|LaundryOrganization|LaundryBaskets-Kuber Industries Waterproof Round Non Wovan Laundry Bag/Hamper|Metalic Printed With Handles|Foldable Bin &amp; 45 Liter Capicity|Size 37 x 37 x 49, Pack of 1 (Beige &amp; Brown)-KUBMART11450"/>
    <s v="LaundryBaskets"/>
    <n v="177"/>
    <s v="&lt;₹200"/>
    <n v="199"/>
    <n v="0.11"/>
    <n v="110.05527638190955"/>
    <s v="&lt;50%"/>
    <s v="No"/>
    <n v="733912"/>
    <n v="4.0999999999999996"/>
    <n v="4"/>
    <n v="3688"/>
    <x v="0"/>
    <n v="14752"/>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s v="Parker Vector Standard Chrome Trim Ball Pen (Ink - Black)"/>
    <x v="159"/>
    <s v="OfficeProducts"/>
    <s v="OfficePaperProducts"/>
    <s v="Paper"/>
    <s v="OfficeProducts|OfficePaperProducts|Paper|Stationery|Pens,Pencils&amp;WritingSupplies|Pens&amp;Refills|StickBallpointPens-Parker Vector Standard Chrome Trim Ball Pen (Ink - Black)"/>
    <s v="Stationery"/>
    <n v="272"/>
    <s v="₹200 - ₹500"/>
    <n v="320"/>
    <n v="0.15"/>
    <n v="235"/>
    <s v="&lt;50%"/>
    <s v="No"/>
    <n v="1179520"/>
    <n v="4"/>
    <n v="4"/>
    <n v="3686"/>
    <x v="0"/>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s v="10k 8k 4k HDMI Cable, Certified 48Gbps 1ms Ultra High Speed HDMI 2.1 Cable 4k 120Hz 144Hz 2k 165Hz 8k 60Hz Dynamic HDR ARC eARC DTS:X Compatible for Mac Gaming PC Soundbar TV Monitor Laptop PS5 4 Xbox"/>
    <x v="0"/>
    <s v="Electronics"/>
    <s v="HomeTheater,TV&amp;Video"/>
    <s v="Accessories"/>
    <s v="Electronics|HomeTheater,TV&amp;Video|Accessories|Cables|HDMICables-10k 8k 4k HDMI Cable, Certified 48Gbps 1ms Ultra High Speed HDMI 2.1 Cable 4k 120Hz 144Hz 2k 165Hz 8k 60Hz Dynamic HDR ARC eARC DTS:X Compatible for Mac Gaming PC Soundbar TV Monitor Laptop PS5 4 Xbox"/>
    <s v="Cables"/>
    <n v="999"/>
    <s v="&gt;₹500"/>
    <n v="2399"/>
    <n v="0.57999999999999996"/>
    <n v="2357.357649020425"/>
    <s v="50% or More"/>
    <s v="Yes"/>
    <n v="8789936"/>
    <n v="4.5999999999999996"/>
    <n v="5"/>
    <n v="3664"/>
    <x v="0"/>
    <n v="1832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s v="Dr Trust Electronic Kitchen Digital Scale Weighing Machine (Blue)"/>
    <x v="168"/>
    <s v="Health&amp;PersonalCare"/>
    <s v="HomeMedicalSupplies&amp;Equipment"/>
    <s v="HealthMonitors"/>
    <s v="Health&amp;PersonalCare|HomeMedicalSupplies&amp;Equipment|HealthMonitors|WeighingScales|DigitalBathroomScales-Dr Trust Electronic Kitchen Digital Scale Weighing Machine (Blue)"/>
    <s v="WeighingScales"/>
    <n v="899"/>
    <s v="&gt;₹500"/>
    <n v="1900"/>
    <n v="0.53"/>
    <n v="1852.6842105263158"/>
    <s v="50% or More"/>
    <s v="Yes"/>
    <n v="6959700"/>
    <n v="4"/>
    <n v="4"/>
    <n v="3663"/>
    <x v="0"/>
    <n v="146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s v="Canon E4570 All-in-One Wi-Fi Ink Efficient Colour Printer with FAX/ADF/Duplex Printing (Black)- Smart Speaker Compatible, Standard"/>
    <x v="101"/>
    <s v="Computers&amp;Accessories"/>
    <s v="Printers,Inks&amp;Accessories"/>
    <s v="Printers"/>
    <s v="Computers&amp;Accessories|Printers,Inks&amp;Accessories|Printers|InkjetPrinters-Canon E4570 All-in-One Wi-Fi Ink Efficient Colour Printer with FAX/ADF/Duplex Printing (Black)- Smart Speaker Compatible, Standard"/>
    <s v="InkjetPrinters"/>
    <n v="8349"/>
    <s v="&gt;₹500"/>
    <n v="9625"/>
    <n v="0.13"/>
    <n v="9538.2571428571428"/>
    <s v="&lt;50%"/>
    <s v="No"/>
    <n v="35150500"/>
    <n v="3.8"/>
    <n v="4"/>
    <n v="3652"/>
    <x v="0"/>
    <n v="14608"/>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s v="WeCool C1 Car Mobile Holder with One Click Technology,360¬∞ Rotational, Strong Suction Cup,Compatible with 4 to 6 Inch Devices, Wildshield and Dashboard Mobile Holder for Car, and Use"/>
    <x v="28"/>
    <s v="Electronics"/>
    <s v="Mobiles&amp;Accessories"/>
    <s v="MobileAccessories"/>
    <s v="Electronics|Mobiles&amp;Accessories|MobileAccessories|AutomobileAccessories|Cradles-WeCool C1 Car Mobile Holder with One Click Technology,360¬∞ Rotational, Strong Suction Cup,Compatible with 4 to 6 Inch Devices, Wildshield and Dashboard Mobile Holder for Car, and Use"/>
    <s v="AutomobileAccessories"/>
    <n v="489"/>
    <s v="₹200 - ₹500"/>
    <n v="1999"/>
    <n v="0.76"/>
    <n v="1974.5377688844421"/>
    <s v="50% or More"/>
    <s v="Yes"/>
    <n v="7248374"/>
    <n v="4"/>
    <n v="4"/>
    <n v="3626"/>
    <x v="0"/>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s v="Qubo Smart Cam 360 from Hero Group | Made in India | 2MP 1080p Full HD | CCTV Wi-Fi Camera | 360 Degree Coverage| Two Way Talk | Mobile App Connectivity | Night Vision | Cloud &amp; SD Card Recording"/>
    <x v="15"/>
    <s v="Electronics"/>
    <s v="Cameras&amp;Photography"/>
    <s v="SecurityCameras"/>
    <s v="Electronics|Cameras&amp;Photography|SecurityCameras|DomeCameras-Qubo Smart Cam 360 from Hero Group | Made in India | 2MP 1080p Full HD | CCTV Wi-Fi Camera | 360 Degree Coverage| Two Way Talk | Mobile App Connectivity | Night Vision | Cloud &amp; SD Card Recording"/>
    <s v="DomeCameras"/>
    <n v="2490"/>
    <s v="&gt;₹500"/>
    <n v="3990"/>
    <n v="0.38"/>
    <n v="3927.593984962406"/>
    <s v="&lt;50%"/>
    <s v="No"/>
    <n v="14387940"/>
    <n v="4.0999999999999996"/>
    <n v="4"/>
    <n v="3606"/>
    <x v="0"/>
    <n v="14424"/>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s v="VU 139 cm (55 inches) The GloLED Series 4K Smart LED Google TV 55GloLED (Grey)"/>
    <x v="29"/>
    <s v="Electronics"/>
    <s v="HomeTheater,TV&amp;Video"/>
    <s v="Televisions"/>
    <s v="Electronics|HomeTheater,TV&amp;Video|Televisions|SmartTelevisions-VU 139 cm (55 inches) The GloLED Series 4K Smart LED Google TV 55GloLED (Grey)"/>
    <s v="SmartTelevisions"/>
    <n v="37999"/>
    <s v="&gt;₹500"/>
    <n v="65000"/>
    <n v="0.42"/>
    <n v="64941.54"/>
    <s v="&lt;50%"/>
    <s v="No"/>
    <n v="233155000"/>
    <n v="4.3"/>
    <n v="4"/>
    <n v="3587"/>
    <x v="0"/>
    <n v="14348"/>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VU 164 cm (65 inches) The GloLED Series 4K Smart LED Google TV 65GloLED (Grey)"/>
    <x v="29"/>
    <s v="Electronics"/>
    <s v="HomeTheater,TV&amp;Video"/>
    <s v="Televisions"/>
    <s v="Electronics|HomeTheater,TV&amp;Video|Televisions|SmartTelevisions-VU 164 cm (65 inches) The GloLED Series 4K Smart LED Google TV 65GloLED (Grey)"/>
    <s v="SmartTelevisions"/>
    <n v="54990"/>
    <s v="&gt;₹500"/>
    <n v="85000"/>
    <n v="0.35"/>
    <n v="84935.305882352943"/>
    <s v="&lt;50%"/>
    <s v="No"/>
    <n v="304895000"/>
    <n v="4.3"/>
    <n v="4"/>
    <n v="3587"/>
    <x v="0"/>
    <n v="14348"/>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s v="Bajaj Majesty Duetto Gas 6 Ltr Vertical Water Heater ( LPG), White"/>
    <x v="26"/>
    <s v="Home&amp;Kitchen"/>
    <s v="Heating,Cooling&amp;AirQuality"/>
    <s v="WaterHeaters&amp;Geysers"/>
    <s v="Home&amp;Kitchen|Heating,Cooling&amp;AirQuality|WaterHeaters&amp;Geysers|InstantWaterHeaters-Bajaj Majesty Duetto Gas 6 Ltr Vertical Water Heater ( LPG), White"/>
    <s v="InstantWaterHeaters"/>
    <n v="5365"/>
    <s v="&gt;₹500"/>
    <n v="7445"/>
    <n v="0.28000000000000003"/>
    <n v="7372.9382135661517"/>
    <s v="&lt;50%"/>
    <s v="No"/>
    <n v="26682880"/>
    <n v="3.9"/>
    <n v="4"/>
    <n v="3584"/>
    <x v="0"/>
    <n v="1433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s v="StyleHouse Lint Remover for Woolen Clothes, Electric Lint Remover, Best Lint Shaver for Clothes"/>
    <x v="149"/>
    <s v="Home&amp;Kitchen"/>
    <s v="Kitchen&amp;HomeAppliances"/>
    <s v="Vacuum,Cleaning&amp;Ironing"/>
    <s v="Home&amp;Kitchen|Kitchen&amp;HomeAppliances|Vacuum,Cleaning&amp;Ironing|Irons,Steamers&amp;Accessories|LintShavers-StyleHouse Lint Remover for Woolen Clothes, Electric Lint Remover, Best Lint Shaver for Clothes"/>
    <s v="Irons,Steamers&amp;Accessories"/>
    <n v="455"/>
    <s v="₹200 - ₹500"/>
    <n v="999"/>
    <n v="0.54"/>
    <n v="953.45445445445444"/>
    <s v="50% or More"/>
    <s v="Yes"/>
    <n v="3574422"/>
    <n v="4.0999999999999996"/>
    <n v="4"/>
    <n v="3578"/>
    <x v="0"/>
    <n v="1431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s v="AmazonBasics Digital Optical Coax to Analog RCA Audio Converter Adapter with Fiber Cable"/>
    <x v="46"/>
    <s v="Electronics"/>
    <s v="HomeTheater,TV&amp;Video"/>
    <s v="Accessories"/>
    <s v="Electronics|HomeTheater,TV&amp;Video|Accessories|Cables|OpticalCables-AmazonBasics Digital Optical Coax to Analog RCA Audio Converter Adapter with Fiber Cable"/>
    <s v="Cables"/>
    <n v="1089"/>
    <s v="&gt;₹500"/>
    <n v="1600"/>
    <n v="0.32"/>
    <n v="1531.9375"/>
    <s v="&lt;50%"/>
    <s v="No"/>
    <n v="5704000"/>
    <n v="4"/>
    <n v="4"/>
    <n v="3565"/>
    <x v="0"/>
    <n v="1426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s v="AGARO Ace 1600 Watts, 21.5 kPa Suction Power, 21 litres Wet &amp; Dry Stainless Steel Vacuum Cleaner with Blower Function and Washable Dust Bag"/>
    <x v="112"/>
    <s v="Home&amp;Kitchen"/>
    <s v="Kitchen&amp;HomeAppliances"/>
    <s v="Vacuum,Cleaning&amp;Ironing"/>
    <s v="Home&amp;Kitchen|Kitchen&amp;HomeAppliances|Vacuum,Cleaning&amp;Ironing|Vacuums&amp;FloorCare|Vacuums|Wet-DryVacuums-AGARO Ace 1600 Watts, 21.5 kPa Suction Power, 21 litres Wet &amp; Dry Stainless Steel Vacuum Cleaner with Blower Function and Washable Dust Bag"/>
    <s v="Vacuums&amp;FloorCare"/>
    <n v="6236"/>
    <s v="&gt;₹500"/>
    <n v="9999"/>
    <n v="0.38"/>
    <n v="9936.6337633763378"/>
    <s v="&lt;50%"/>
    <s v="No"/>
    <n v="35516448"/>
    <n v="4.0999999999999996"/>
    <n v="4"/>
    <n v="3552"/>
    <x v="0"/>
    <n v="1420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s v="Philips GC026/30 Fabric Shaver, Lint Remover for Woolen Sweaters, Blankets, Jackets/Burr Remover Pill Remover from Carpets, Curtains (White)"/>
    <x v="149"/>
    <s v="Home&amp;Kitchen"/>
    <s v="Kitchen&amp;HomeAppliances"/>
    <s v="Vacuum,Cleaning&amp;Ironing"/>
    <s v="Home&amp;Kitchen|Kitchen&amp;HomeAppliances|Vacuum,Cleaning&amp;Ironing|Irons,Steamers&amp;Accessories|LintShavers-Philips GC026/30 Fabric Shaver, Lint Remover for Woolen Sweaters, Blankets, Jackets/Burr Remover Pill Remover from Carpets, Curtains (White)"/>
    <s v="Irons,Steamers&amp;Accessories"/>
    <n v="1490"/>
    <s v="&gt;₹500"/>
    <n v="1695"/>
    <n v="0.12"/>
    <n v="1607.0943952802361"/>
    <s v="&lt;50%"/>
    <s v="No"/>
    <n v="6005385"/>
    <n v="4.4000000000000004"/>
    <n v="4"/>
    <n v="3543"/>
    <x v="0"/>
    <n v="1417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s v="Portronics Ruffpad 15 Re-Writable LCD Screen 38.1cm (15-inch) Writing Pad for Drawing, Playing, Handwriting Gifts for Kids &amp; Adults (Grey)"/>
    <x v="169"/>
    <s v="OfficeProducts"/>
    <s v="OfficePaperProducts"/>
    <s v="Paper"/>
    <s v="OfficeProducts|OfficePaperProducts|Paper|Stationery|Notebooks,WritingPads&amp;Diaries-Portronics Ruffpad 15 Re-Writable LCD Screen 38.1cm (15-inch) Writing Pad for Drawing, Playing, Handwriting Gifts for Kids &amp; Adults (Grey)"/>
    <s v="Stationery"/>
    <n v="1399"/>
    <s v="&gt;₹500"/>
    <n v="2999"/>
    <n v="0.53"/>
    <n v="2952.3511170390129"/>
    <s v="50% or More"/>
    <s v="Yes"/>
    <n v="10586470"/>
    <n v="4.3"/>
    <n v="4"/>
    <n v="3530"/>
    <x v="0"/>
    <n v="1412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s v="ROYAL STEP - AMAZON'S BRAND - Portable Electric USB Juice Maker Juicer Bottle Blender Grinder Mixer,4 Blades Rechargeable Bottle with (Multi color) (MULTI)"/>
    <x v="170"/>
    <s v="Home&amp;Kitchen"/>
    <s v="Kitchen&amp;HomeAppliances"/>
    <s v="SmallKitchenAppliances"/>
    <s v="Home&amp;Kitchen|Kitchen&amp;HomeAppliances|SmallKitchenAppliances|Juicers-ROYAL STEP - AMAZON'S BRAND - Portable Electric USB Juice Maker Juicer Bottle Blender Grinder Mixer,4 Blades Rechargeable Bottle with (Multi color) (MULTI)"/>
    <s v="Juicers"/>
    <n v="499"/>
    <s v="₹200 - ₹500"/>
    <n v="2199"/>
    <n v="0.77"/>
    <n v="2176.3078672123693"/>
    <s v="50% or More"/>
    <s v="Yes"/>
    <n v="7755873"/>
    <n v="3.1"/>
    <n v="3"/>
    <n v="3527"/>
    <x v="0"/>
    <n v="10581"/>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s v="Monitor AC Stand/Heavy Duty Air Conditioner Outdoor Unit Mounting Bracket"/>
    <x v="171"/>
    <s v="Home&amp;Kitchen"/>
    <s v="Heating,Cooling&amp;AirQuality"/>
    <s v="Parts&amp;Accessories"/>
    <s v="Home&amp;Kitchen|Heating,Cooling&amp;AirQuality|Parts&amp;Accessories|FanParts&amp;Accessories-Monitor AC Stand/Heavy Duty Air Conditioner Outdoor Unit Mounting Bracket"/>
    <s v="FanParts&amp;Accessories"/>
    <n v="699"/>
    <s v="&gt;₹500"/>
    <n v="1690"/>
    <n v="0.59"/>
    <n v="1648.6390532544378"/>
    <s v="50% or More"/>
    <s v="Yes"/>
    <n v="5955560"/>
    <n v="4.0999999999999996"/>
    <n v="4"/>
    <n v="3524"/>
    <x v="0"/>
    <n v="14096"/>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s v="AmazonBasics 108 cm (43 inches) 4K Ultra HD Smart LED Fire TV AB43U20PS (Black)"/>
    <x v="29"/>
    <s v="Electronics"/>
    <s v="HomeTheater,TV&amp;Video"/>
    <s v="Televisions"/>
    <s v="Electronics|HomeTheater,TV&amp;Video|Televisions|SmartTelevisions-AmazonBasics 108 cm (43 inches) 4K Ultra HD Smart LED Fire TV AB43U20PS (Black)"/>
    <s v="SmartTelevisions"/>
    <n v="24499"/>
    <s v="&gt;₹500"/>
    <n v="50000"/>
    <n v="0.51"/>
    <n v="49951.002"/>
    <s v="50% or More"/>
    <s v="Yes"/>
    <n v="175900000"/>
    <n v="3.9"/>
    <n v="4"/>
    <n v="3518"/>
    <x v="0"/>
    <n v="14072"/>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Noise Buds VS402 Truly Wireless in Ear Earbuds, 35-Hours of Playtime, Instacharge, Quad Mic with ENC, Hyper Sync, Low Latency, 10mm Driver, Bluetooth v5.3 and Breathing LED Lights (Neon Black)"/>
    <x v="1"/>
    <s v="Electronics"/>
    <s v="Headphones,Earbuds&amp;Accessories"/>
    <s v="Headphones"/>
    <s v="Electronics|Headphones,Earbuds&amp;Accessories|Headphones|In-Ear-Noise Buds VS402 Truly Wireless in Ear Earbuds, 35-Hours of Playtime, Instacharge, Quad Mic with ENC, Hyper Sync, Low Latency, 10mm Driver, Bluetooth v5.3 and Breathing LED Lights (Neon Black)"/>
    <s v="In-Ear"/>
    <n v="1799"/>
    <s v="&gt;₹500"/>
    <n v="3999"/>
    <n v="0.55000000000000004"/>
    <n v="3954.0137534383598"/>
    <s v="50% or More"/>
    <s v="Yes"/>
    <n v="14064483"/>
    <n v="3.9"/>
    <n v="4"/>
    <n v="3517"/>
    <x v="0"/>
    <n v="1406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s v="Myvn 30W Warp/20W Dash Charging Usb Type C Charger Cable Compatible For Cellular Phones Oneplus 8T 8 8Pro 7 Pro / 7T / 7T Pro Nord And Oneplus 3 / 3T / 5 / 5T / 6 / 6T / 7"/>
    <x v="62"/>
    <s v="Electronics"/>
    <s v="Mobiles&amp;Accessories"/>
    <s v="MobileAccessories"/>
    <s v="Electronics|Mobiles&amp;Accessories|MobileAccessories|Chargers|WallChargers-Myvn 30W Warp/20W Dash Charging Usb Type C Charger Cable Compatible For Cellular Phones Oneplus 8T 8 8Pro 7 Pro / 7T / 7T Pro Nord And Oneplus 3 / 3T / 5 / 5T / 6 / 6T / 7"/>
    <s v="Chargers"/>
    <n v="329"/>
    <s v="₹200 - ₹500"/>
    <n v="999"/>
    <n v="0.67"/>
    <n v="966.06706706706711"/>
    <s v="50% or More"/>
    <s v="Yes"/>
    <n v="3488508"/>
    <n v="4.2"/>
    <n v="4"/>
    <n v="3492"/>
    <x v="0"/>
    <n v="13968"/>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s v="Lenovo 130 Wireless Compact Mouse, 1K DPI Optical sensor, 2.4GHz Wireless NanoUSB, 10m range, 3button(left,right,scroll) upto 3M left/right clicks, 10 month battery, Ambidextrous, Ergonomic GY51C12380"/>
    <x v="23"/>
    <s v="Computers&amp;Accessories"/>
    <s v="Accessories&amp;Peripherals"/>
    <s v="Keyboards,Mice&amp;InputDevices"/>
    <s v="Computers&amp;Accessories|Accessories&amp;Peripherals|Keyboards,Mice&amp;InputDevices|Mice-Lenovo 130 Wireless Compact Mouse, 1K DPI Optical sensor, 2.4GHz Wireless NanoUSB, 10m range, 3button(left,right,scroll) upto 3M left/right clicks, 10 month battery, Ambidextrous, Ergonomic GY51C12380"/>
    <s v="Mice"/>
    <n v="579"/>
    <s v="&gt;₹500"/>
    <n v="1090"/>
    <n v="0.47"/>
    <n v="1036.880733944954"/>
    <s v="&lt;50%"/>
    <s v="No"/>
    <n v="3795380"/>
    <n v="4.4000000000000004"/>
    <n v="4"/>
    <n v="3482"/>
    <x v="0"/>
    <n v="13928"/>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s v="Zebronics Zeb Buds C2 in Ear Type C Wired Earphones with Mic, Braided 1.2 Metre Cable, Metallic Design, 10mm Drivers, in Line Mic &amp; Volume Controller (Blue)"/>
    <x v="1"/>
    <s v="Electronics"/>
    <s v="Headphones,Earbuds&amp;Accessories"/>
    <s v="Headphones"/>
    <s v="Electronics|Headphones,Earbuds&amp;Accessories|Headphones|In-Ear-Zebronics Zeb Buds C2 in Ear Type C Wired Earphones with Mic, Braided 1.2 Metre Cable, Metallic Design, 10mm Drivers, in Line Mic &amp; Volume Controller (Blue)"/>
    <s v="In-Ear"/>
    <n v="399"/>
    <s v="₹200 - ₹500"/>
    <n v="699"/>
    <n v="0.43"/>
    <n v="641.91845493562232"/>
    <s v="&lt;50%"/>
    <s v="No"/>
    <n v="2414346"/>
    <n v="3.4"/>
    <n v="3"/>
    <n v="3454"/>
    <x v="0"/>
    <n v="10362"/>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s v="HP Wired Mouse 100 with 1600 DPI Optical Sensor, USB Plug-and -Play,ambidextrous Design, Built-in Scrolling and 3 Handy Buttons. 3-Years Warranty (6VY96AA)"/>
    <x v="23"/>
    <s v="Computers&amp;Accessories"/>
    <s v="Accessories&amp;Peripherals"/>
    <s v="Keyboards,Mice&amp;InputDevices"/>
    <s v="Computers&amp;Accessories|Accessories&amp;Peripherals|Keyboards,Mice&amp;InputDevices|Mice-HP Wired Mouse 100 with 1600 DPI Optical Sensor, USB Plug-and -Play,ambidextrous Design, Built-in Scrolling and 3 Handy Buttons. 3-Years Warranty (6VY96AA)"/>
    <s v="Mice"/>
    <n v="328"/>
    <s v="₹200 - ₹500"/>
    <n v="399"/>
    <n v="0.18"/>
    <n v="316.79448621553888"/>
    <s v="&lt;50%"/>
    <s v="No"/>
    <n v="1372959"/>
    <n v="4.0999999999999996"/>
    <n v="4"/>
    <n v="3441"/>
    <x v="0"/>
    <n v="13764"/>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s v="Boult Audio FXCharge with ENC, 32H Playtime, 5min=7H Type C Fast Charging, Zen ENC, 14.2 mm BoomX Rich Bass, IPX5, Bluetooth Wireless in Ear Earphones Neckband with mic (Black)"/>
    <x v="1"/>
    <s v="Electronics"/>
    <s v="Headphones,Earbuds&amp;Accessories"/>
    <s v="Headphones"/>
    <s v="Electronics|Headphones,Earbuds&amp;Accessories|Headphones|In-Ear-Boult Audio FXCharge with ENC, 32H Playtime, 5min=7H Type C Fast Charging, Zen ENC, 14.2 mm BoomX Rich Bass, IPX5, Bluetooth Wireless in Ear Earphones Neckband with mic (Black)"/>
    <s v="In-Ear"/>
    <n v="999"/>
    <s v="&gt;₹500"/>
    <n v="4499"/>
    <n v="0.78"/>
    <n v="4476.795065570127"/>
    <s v="50% or More"/>
    <s v="Yes"/>
    <n v="15251610"/>
    <n v="3.8"/>
    <n v="4"/>
    <n v="3390"/>
    <x v="0"/>
    <n v="1356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s v="Tygot Bluetooth Extendable Selfie Sticks with Wireless Remote and Tripod Stand, 3-in-1 Multifunctional Selfie Stick with Tripod Stand Compatible with iPhone/OnePlus/Samsung/Oppo/Vivo and All Phones"/>
    <x v="86"/>
    <s v="Electronics"/>
    <s v="Mobiles&amp;Accessories"/>
    <s v="MobileAccessories"/>
    <s v="Electronics|Mobiles&amp;Accessories|MobileAccessories|Photo&amp;VideoAccessories|SelfieSticks-Tygot Bluetooth Extendable Selfie Sticks with Wireless Remote and Tripod Stand, 3-in-1 Multifunctional Selfie Stick with Tripod Stand Compatible with iPhone/OnePlus/Samsung/Oppo/Vivo and All Phones"/>
    <s v="Photo&amp;VideoAccessories"/>
    <n v="399"/>
    <s v="₹200 - ₹500"/>
    <n v="1999"/>
    <n v="0.8"/>
    <n v="1979.040020010005"/>
    <s v="50% or More"/>
    <s v="Yes"/>
    <n v="6760618"/>
    <n v="4"/>
    <n v="4"/>
    <n v="3382"/>
    <x v="0"/>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8FTFXNNB"/>
    <s v="HP w100 480P 30 FPS Digital Webcam with Built-in Mic, Plug and Play Setup, Wide-Angle View for Video Calling on Skype, Zoom, Microsoft Teams and Other Apps (Black)"/>
    <x v="172"/>
    <s v="Electronics"/>
    <s v="Cameras&amp;Photography"/>
    <s v="VideoCameras"/>
    <s v="Electronics|Cameras&amp;Photography|VideoCameras-HP w100 480P 30 FPS Digital Webcam with Built-in Mic, Plug and Play Setup, Wide-Angle View for Video Calling on Skype, Zoom, Microsoft Teams and Other Apps (Black)"/>
    <s v="N/A"/>
    <n v="499"/>
    <s v="₹200 - ₹500"/>
    <n v="1999"/>
    <n v="0.75"/>
    <n v="1974.0375187593797"/>
    <s v="50% or More"/>
    <s v="Yes"/>
    <n v="6734631"/>
    <n v="3.7"/>
    <n v="4"/>
    <n v="3369"/>
    <x v="0"/>
    <n v="13476"/>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s v="Bajaj Waterproof 1500 Watts Immersion Rod Heater"/>
    <x v="38"/>
    <s v="Home&amp;Kitchen"/>
    <s v="Heating,Cooling&amp;AirQuality"/>
    <s v="WaterHeaters&amp;Geysers"/>
    <s v="Home&amp;Kitchen|Heating,Cooling&amp;AirQuality|WaterHeaters&amp;Geysers|ImmersionRods-Bajaj Waterproof 1500 Watts Immersion Rod Heater"/>
    <s v="ImmersionRods"/>
    <n v="653"/>
    <s v="&gt;₹500"/>
    <n v="1020"/>
    <n v="0.36"/>
    <n v="955.98039215686276"/>
    <s v="&lt;50%"/>
    <s v="No"/>
    <n v="3433320"/>
    <n v="4.0999999999999996"/>
    <n v="4"/>
    <n v="3366"/>
    <x v="0"/>
    <n v="13464"/>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s v="E-COSMOS 5V 1.2W Portable Flexible USB LED Light (Colours May Vary, Small, EC-POF1)"/>
    <x v="92"/>
    <s v="Computers&amp;Accessories"/>
    <s v="Accessories&amp;Peripherals"/>
    <s v="USBGadgets"/>
    <s v="Computers&amp;Accessories|Accessories&amp;Peripherals|USBGadgets|Lamps-E-COSMOS 5V 1.2W Portable Flexible USB LED Light (Colours May Vary, Small, EC-POF1)"/>
    <s v="Lamps"/>
    <n v="39"/>
    <s v="&lt;₹200"/>
    <n v="39"/>
    <n v="0"/>
    <n v="-61"/>
    <s v="&lt;50%"/>
    <s v="No"/>
    <n v="130416"/>
    <n v="3.8"/>
    <n v="4"/>
    <n v="3344"/>
    <x v="0"/>
    <n v="1337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s v="Airtel Digital TV HD Set Top Box with 1 Month Basic Pack with Recording + Free Standard Installation"/>
    <x v="132"/>
    <s v="Electronics"/>
    <s v="HomeTheater,TV&amp;Video"/>
    <s v="SatelliteEquipment"/>
    <s v="Electronics|HomeTheater,TV&amp;Video|SatelliteEquipment|SatelliteReceivers-Airtel Digital TV HD Set Top Box with 1 Month Basic Pack with Recording + Free Standard Installation"/>
    <s v="SatelliteReceivers"/>
    <n v="917"/>
    <s v="&gt;₹500"/>
    <n v="2299"/>
    <n v="0.6"/>
    <n v="2259.1130926489777"/>
    <s v="50% or More"/>
    <s v="Yes"/>
    <n v="7586700"/>
    <n v="4.2"/>
    <n v="4"/>
    <n v="3300"/>
    <x v="0"/>
    <n v="132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s v="Saifsmart Outlet Wall Mount Hanger Holder for Dot 3rd Gen, Compact Bracket Case Plug and Built-in Cable Management for Kitchen Bathroom, Bedroom (Black)"/>
    <x v="173"/>
    <s v="Electronics"/>
    <s v="HomeAudio"/>
    <s v="Accessories"/>
    <s v="Electronics|HomeAudio|Accessories|SpeakerAccessories|Mounts-Saifsmart Outlet Wall Mount Hanger Holder for Dot 3rd Gen, Compact Bracket Case Plug and Built-in Cable Management for Kitchen Bathroom, Bedroom (Black)"/>
    <s v="SpeakerAccessories"/>
    <n v="349"/>
    <s v="₹200 - ₹500"/>
    <n v="1299"/>
    <n v="0.73"/>
    <n v="1272.1331793687452"/>
    <s v="50% or More"/>
    <s v="Yes"/>
    <n v="4280205"/>
    <n v="4"/>
    <n v="4"/>
    <n v="3295"/>
    <x v="0"/>
    <n v="1318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s v="Crompton Brio 1000-Watts Dry Iron with Weilburger Coating (Sky Blue and White)"/>
    <x v="27"/>
    <s v="Home&amp;Kitchen"/>
    <s v="Kitchen&amp;HomeAppliances"/>
    <s v="Vacuum,Cleaning&amp;Ironing"/>
    <s v="Home&amp;Kitchen|Kitchen&amp;HomeAppliances|Vacuum,Cleaning&amp;Ironing|Irons,Steamers&amp;Accessories|Irons|DryIrons-Crompton Brio 1000-Watts Dry Iron with Weilburger Coating (Sky Blue and White)"/>
    <s v="Irons,Steamers&amp;Accessories"/>
    <n v="645"/>
    <s v="&gt;₹500"/>
    <n v="1100"/>
    <n v="0.41"/>
    <n v="1041.3636363636363"/>
    <s v="&lt;50%"/>
    <s v="No"/>
    <n v="3598100"/>
    <n v="4"/>
    <n v="4"/>
    <n v="3271"/>
    <x v="0"/>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s v="Eureka Forbes Aquasure Amrit Twin Cartridge (Pack of 2), White"/>
    <x v="108"/>
    <s v="Home&amp;Kitchen"/>
    <s v="Kitchen&amp;HomeAppliances"/>
    <s v="WaterPurifiers&amp;Accessories"/>
    <s v="Home&amp;Kitchen|Kitchen&amp;HomeAppliances|WaterPurifiers&amp;Accessories|WaterPurifierAccessories-Eureka Forbes Aquasure Amrit Twin Cartridge (Pack of 2), White"/>
    <s v="WaterPurifierAccessories"/>
    <n v="825"/>
    <s v="&gt;₹500"/>
    <n v="825"/>
    <n v="0"/>
    <n v="725"/>
    <s v="&lt;50%"/>
    <s v="No"/>
    <n v="2677950"/>
    <n v="4"/>
    <n v="4"/>
    <n v="3246"/>
    <x v="0"/>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AGARO 33398 Rapid 1000-Watt, 10-Litre Wet &amp; Dry Vacuum Cleaner, with Blower Function (Red &amp; Black)"/>
    <x v="112"/>
    <s v="Home&amp;Kitchen"/>
    <s v="Kitchen&amp;HomeAppliances"/>
    <s v="Vacuum,Cleaning&amp;Ironing"/>
    <s v="Home&amp;Kitchen|Kitchen&amp;HomeAppliances|Vacuum,Cleaning&amp;Ironing|Vacuums&amp;FloorCare|Vacuums|Wet-DryVacuums-AGARO 33398 Rapid 1000-Watt, 10-Litre Wet &amp; Dry Vacuum Cleaner, with Blower Function (Red &amp; Black)"/>
    <s v="Vacuums&amp;FloorCare"/>
    <n v="3199"/>
    <s v="&gt;₹500"/>
    <n v="5999"/>
    <n v="0.47"/>
    <n v="5945.6744457409568"/>
    <s v="&lt;50%"/>
    <s v="No"/>
    <n v="19448758"/>
    <n v="4"/>
    <n v="4"/>
    <n v="3242"/>
    <x v="0"/>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s v="SWAPKART Flexible Mobile Tabletop Stand, Metal Built, Heavy Duty Foldable Lazy Bracket Clip Mount Multi Angle Clamp for All Smartphones (Pack of 1), Multi Color"/>
    <x v="174"/>
    <s v="Electronics"/>
    <s v="Mobiles&amp;Accessories"/>
    <s v="MobileAccessories"/>
    <s v="Electronics|Mobiles&amp;Accessories|MobileAccessories|Mounts|Bedstand&amp;DeskMounts-SWAPKART Flexible Mobile Tabletop Stand, Metal Built, Heavy Duty Foldable Lazy Bracket Clip Mount Multi Angle Clamp for All Smartphones (Pack of 1), Multi Color"/>
    <s v="Mounts"/>
    <n v="251"/>
    <s v="₹200 - ₹500"/>
    <n v="999"/>
    <n v="0.75"/>
    <n v="973.87487487487488"/>
    <s v="50% or More"/>
    <s v="Yes"/>
    <n v="3230766"/>
    <n v="3.7"/>
    <n v="4"/>
    <n v="3234"/>
    <x v="0"/>
    <n v="12936"/>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s v="Bajaj New Shakti Neo 25L Vertical Storage Water Heater (Geyser 25 Litres) 4 Star BEE Rated Heater For Water Heating with Titanium Armour, Swirl Flow Technology, Glasslined Tank(White), 1 Yr Warranty"/>
    <x v="87"/>
    <s v="Home&amp;Kitchen"/>
    <s v="Heating,Cooling&amp;AirQuality"/>
    <s v="WaterHeaters&amp;Geysers"/>
    <s v="Home&amp;Kitchen|Heating,Cooling&amp;AirQuality|WaterHeaters&amp;Geysers|StorageWaterHeaters-Bajaj New Shakti Neo 25L Vertical Storage Water Heater (Geyser 25 Litres) 4 Star BEE Rated Heater For Water Heating with Titanium Armour, Swirl Flow Technology, Glasslined Tank(White), 1 Yr Warranty"/>
    <s v="StorageWaterHeaters"/>
    <n v="6299"/>
    <s v="&gt;₹500"/>
    <n v="15270"/>
    <n v="0.59"/>
    <n v="15228.749181401441"/>
    <s v="50% or More"/>
    <s v="Yes"/>
    <n v="49367910"/>
    <n v="4.0999999999999996"/>
    <n v="4"/>
    <n v="3233"/>
    <x v="0"/>
    <n v="1293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0RGLI0ZS"/>
    <s v="Amkette 30 Pin to USB Charging &amp; Data Sync Cable for iPhone 3G/3GS/4/4s/iPad 1/2/3, iPod Nano 5th/6th Gen and iPod Touch 3rd/4th Gen -1.5m (Black)"/>
    <x v="8"/>
    <s v="Computers&amp;Accessories"/>
    <s v="Accessories&amp;Peripherals"/>
    <s v="Cables&amp;Accessories"/>
    <s v="Computers&amp;Accessories|Accessories&amp;Peripherals|Cables&amp;Accessories|Cables|USBCables-Amkette 30 Pin to USB Charging &amp; Data Sync Cable for iPhone 3G/3GS/4/4s/iPad 1/2/3, iPod Nano 5th/6th Gen and iPod Touch 3rd/4th Gen -1.5m (Black)"/>
    <s v="Cables"/>
    <n v="449"/>
    <s v="₹200 - ₹500"/>
    <n v="599"/>
    <n v="0.25"/>
    <n v="524.04173622704502"/>
    <s v="&lt;50%"/>
    <s v="No"/>
    <n v="1935369"/>
    <n v="4"/>
    <n v="4"/>
    <n v="3231"/>
    <x v="0"/>
    <n v="1292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NS5TKPN"/>
    <s v="LG 1.5 Ton 5 Star AI DUAL Inverter Split AC (Copper, Super Convertible 6-in-1 Cooling, HD Filter with Anti-Virus Protection, 2022 Model, PS-Q19YNZE, White)"/>
    <x v="175"/>
    <s v="Home&amp;Kitchen"/>
    <s v="Heating,Cooling&amp;AirQuality"/>
    <s v="AirConditioners"/>
    <s v="Home&amp;Kitchen|Heating,Cooling&amp;AirQuality|AirConditioners|Split-SystemAirConditioners-LG 1.5 Ton 5 Star AI DUAL Inverter Split AC (Copper, Super Convertible 6-in-1 Cooling, HD Filter with Anti-Virus Protection, 2022 Model, PS-Q19YNZE, White)"/>
    <s v="Split-SystemAirConditioners"/>
    <n v="42990"/>
    <s v="&gt;₹500"/>
    <n v="75990"/>
    <n v="0.43"/>
    <n v="75933.426766679826"/>
    <s v="&lt;50%"/>
    <s v="No"/>
    <n v="245523690"/>
    <n v="4.3"/>
    <n v="4"/>
    <n v="3231"/>
    <x v="0"/>
    <n v="12924"/>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SY4C3TD"/>
    <s v="HP GT 53 XL Cartridge Ink"/>
    <x v="126"/>
    <s v="Computers&amp;Accessories"/>
    <s v="Printers,Inks&amp;Accessories"/>
    <s v="Inks,Toners&amp;Cartridges"/>
    <s v="Computers&amp;Accessories|Printers,Inks&amp;Accessories|Inks,Toners&amp;Cartridges|InkjetInkCartridges-HP GT 53 XL Cartridge Ink"/>
    <s v="InkjetInkCartridges"/>
    <n v="596"/>
    <s v="&gt;₹500"/>
    <n v="723"/>
    <n v="0.18"/>
    <n v="640.56569847856156"/>
    <s v="&lt;50%"/>
    <s v="No"/>
    <n v="2327337"/>
    <n v="4.4000000000000004"/>
    <n v="4"/>
    <n v="3219"/>
    <x v="0"/>
    <n v="1287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s v="Portronics MPORT 31C 4-in-1 USB Hub (Type C to 4 USB-A Ports) with Fast Data Transfer"/>
    <x v="120"/>
    <s v="Computers&amp;Accessories"/>
    <s v="Accessories&amp;Peripherals"/>
    <s v="USBHubs"/>
    <s v="Computers&amp;Accessories|Accessories&amp;Peripherals|USBHubs-Portronics MPORT 31C 4-in-1 USB Hub (Type C to 4 USB-A Ports) with Fast Data Transfer"/>
    <s v="N/A"/>
    <n v="570"/>
    <s v="&gt;₹500"/>
    <n v="999"/>
    <n v="0.43"/>
    <n v="941.94294294294298"/>
    <s v="&lt;50%"/>
    <s v="No"/>
    <n v="3197799"/>
    <n v="4.2"/>
    <n v="4"/>
    <n v="3201"/>
    <x v="0"/>
    <n v="12804"/>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s v="pTron Volta Dual Port 12W Smart USB Charger Adapter, Multi-Layer Protection, Made in India, BIS Certified, Fast Charging Power Adaptor Without Cable for All iOS &amp; Android Devices (Black)"/>
    <x v="62"/>
    <s v="Electronics"/>
    <s v="Mobiles&amp;Accessories"/>
    <s v="MobileAccessories"/>
    <s v="Electronics|Mobiles&amp;Accessories|MobileAccessories|Chargers|WallChargers-pTron Volta Dual Port 12W Smart USB Charger Adapter, Multi-Layer Protection, Made in India, BIS Certified, Fast Charging Power Adaptor Without Cable for All iOS &amp; Android Devices (Black)"/>
    <s v="Chargers"/>
    <n v="199"/>
    <s v="&lt;₹200"/>
    <n v="1099"/>
    <n v="0.82"/>
    <n v="1080.8926296633304"/>
    <s v="50% or More"/>
    <s v="Yes"/>
    <n v="3513503"/>
    <n v="4"/>
    <n v="4"/>
    <n v="3197"/>
    <x v="0"/>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s v="Racold Eterno Pro 25L Vertical 5 Star Storage Water Heater (Geyser) with free Standard Installation and free Installation Pipes"/>
    <x v="87"/>
    <s v="Home&amp;Kitchen"/>
    <s v="Heating,Cooling&amp;AirQuality"/>
    <s v="WaterHeaters&amp;Geysers"/>
    <s v="Home&amp;Kitchen|Heating,Cooling&amp;AirQuality|WaterHeaters&amp;Geysers|StorageWaterHeaters-Racold Eterno Pro 25L Vertical 5 Star Storage Water Heater (Geyser) with free Standard Installation and free Installation Pipes"/>
    <s v="StorageWaterHeaters"/>
    <n v="8699"/>
    <s v="&gt;₹500"/>
    <n v="16899"/>
    <n v="0.49"/>
    <n v="16847.523581276997"/>
    <s v="&lt;50%"/>
    <s v="No"/>
    <n v="53992305"/>
    <n v="4.2"/>
    <n v="4"/>
    <n v="3195"/>
    <x v="0"/>
    <n v="12780"/>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s v="ESN 999 Supreme Quality 1500W Immersion Water Heater Rod (Black)"/>
    <x v="38"/>
    <s v="Home&amp;Kitchen"/>
    <s v="Heating,Cooling&amp;AirQuality"/>
    <s v="WaterHeaters&amp;Geysers"/>
    <s v="Home&amp;Kitchen|Heating,Cooling&amp;AirQuality|WaterHeaters&amp;Geysers|ImmersionRods-ESN 999 Supreme Quality 1500W Immersion Water Heater Rod (Black)"/>
    <s v="ImmersionRods"/>
    <n v="335"/>
    <s v="₹200 - ₹500"/>
    <n v="510"/>
    <n v="0.34"/>
    <n v="444.31372549019608"/>
    <s v="&lt;50%"/>
    <s v="No"/>
    <n v="1629450"/>
    <n v="3.8"/>
    <n v="4"/>
    <n v="3195"/>
    <x v="0"/>
    <n v="1278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s v="INALSA Air Fryer Digital 4L Nutri Fry - 1400W with Smart AirCrisp Technology| 8-Preset Menu, Touch Control &amp; Digital Display|Variable Temperature &amp; Timer Control|Free Recipe book|2 Yr Warranty (Black)"/>
    <x v="165"/>
    <s v="Home&amp;Kitchen"/>
    <s v="Kitchen&amp;HomeAppliances"/>
    <s v="SmallKitchenAppliances"/>
    <s v="Home&amp;Kitchen|Kitchen&amp;HomeAppliances|SmallKitchenAppliances|DeepFatFryers|AirFryers-INALSA Air Fryer Digital 4L Nutri Fry - 1400W with Smart AirCrisp Technology| 8-Preset Menu, Touch Control &amp; Digital Display|Variable Temperature &amp; Timer Control|Free Recipe book|2 Yr Warranty (Black)"/>
    <s v="DeepFatFryers"/>
    <n v="6790"/>
    <s v="&gt;₹500"/>
    <n v="10995"/>
    <n v="0.38"/>
    <n v="10933.244656662118"/>
    <s v="&lt;50%"/>
    <s v="No"/>
    <n v="35096040"/>
    <n v="4.5"/>
    <n v="5"/>
    <n v="3192"/>
    <x v="0"/>
    <n v="1596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s v="Classmate Long Notebook - 140 Pages, Single Line, 297mm x 210mm (Pack of 12)"/>
    <x v="129"/>
    <s v="OfficeProducts"/>
    <s v="OfficePaperProducts"/>
    <s v="Paper"/>
    <s v="OfficeProducts|OfficePaperProducts|Paper|Stationery|Notebooks,WritingPads&amp;Diaries|CompositionNotebooks-Classmate Long Notebook - 140 Pages, Single Line, 297mm x 210mm (Pack of 12)"/>
    <s v="Stationery"/>
    <n v="561"/>
    <s v="&gt;₹500"/>
    <n v="720"/>
    <n v="0.22"/>
    <n v="642.08333333333337"/>
    <s v="&lt;50%"/>
    <s v="No"/>
    <n v="2291040"/>
    <n v="4.4000000000000004"/>
    <n v="4"/>
    <n v="3182"/>
    <x v="0"/>
    <n v="12728"/>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s v="Tata Swach Bulb 6000-Litre Cartridge, 1 Piece, White, Hollow Fiber Membrane"/>
    <x v="71"/>
    <s v="Home&amp;Kitchen"/>
    <s v="Kitchen&amp;HomeAppliances"/>
    <s v="WaterPurifiers&amp;Accessories"/>
    <s v="Home&amp;Kitchen|Kitchen&amp;HomeAppliances|WaterPurifiers&amp;Accessories|WaterFilters&amp;Purifiers-Tata Swach Bulb 6000-Litre Cartridge, 1 Piece, White, Hollow Fiber Membrane"/>
    <s v="WaterFilters&amp;Purifiers"/>
    <n v="698"/>
    <s v="&gt;₹500"/>
    <n v="699"/>
    <n v="0"/>
    <n v="599.14306151645201"/>
    <s v="&lt;50%"/>
    <s v="No"/>
    <n v="2208840"/>
    <n v="4.2"/>
    <n v="4"/>
    <n v="3160"/>
    <x v="0"/>
    <n v="1264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s v="Philips EasyTouch Plus Standing Garment Steamer GC523/60 - 1600 Watt, 5 Steam Settings, Up to 32 g/min steam, with Double Pole"/>
    <x v="37"/>
    <s v="Home&amp;Kitchen"/>
    <s v="Kitchen&amp;HomeAppliances"/>
    <s v="Vacuum,Cleaning&amp;Ironing"/>
    <s v="Home&amp;Kitchen|Kitchen&amp;HomeAppliances|Vacuum,Cleaning&amp;Ironing|Irons,Steamers&amp;Accessories|Irons|SteamIrons-Philips EasyTouch Plus Standing Garment Steamer GC523/60 - 1600 Watt, 5 Steam Settings, Up to 32 g/min steam, with Double Pole"/>
    <s v="Irons,Steamers&amp;Accessories"/>
    <n v="7799"/>
    <s v="&gt;₹500"/>
    <n v="8995"/>
    <n v="0.13"/>
    <n v="8908.2962757087262"/>
    <s v="&lt;50%"/>
    <s v="No"/>
    <n v="28424200"/>
    <n v="4"/>
    <n v="4"/>
    <n v="3160"/>
    <x v="0"/>
    <n v="1264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s v="Ambrane 27000mAh Power Bank, 20W Fast Charging, Triple Output, Type C PD (Input &amp; Output), Quick Charge, Li-Polymer, Multi-Layer Protection for iPhone, Smartphones &amp; Other Devices (Stylo Pro, Black)"/>
    <x v="7"/>
    <s v="Electronics"/>
    <s v="Mobiles&amp;Accessories"/>
    <s v="MobileAccessories"/>
    <s v="Electronics|Mobiles&amp;Accessories|MobileAccessories|Chargers|PowerBanks-Ambrane 27000mAh Power Bank, 20W Fast Charging, Triple Output, Type C PD (Input &amp; Output), Quick Charge, Li-Polymer, Multi-Layer Protection for iPhone, Smartphones &amp; Other Devices (Stylo Pro, Black)"/>
    <s v="Chargers"/>
    <n v="2499"/>
    <s v="&gt;₹500"/>
    <n v="2999"/>
    <n v="0.17"/>
    <n v="2915.6722240746917"/>
    <s v="&lt;50%"/>
    <s v="No"/>
    <n v="9464844"/>
    <n v="4.0999999999999996"/>
    <n v="4"/>
    <n v="3156"/>
    <x v="0"/>
    <n v="12624"/>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s v="Tecno Spark 9 (Sky Mirror, 6GB RAM,128GB Storage) | 11GB Expandable RAM | Helio G37 Gaming Processor"/>
    <x v="2"/>
    <s v="Electronics"/>
    <s v="Mobiles&amp;Accessories"/>
    <s v="Smartphones&amp;BasicMobiles"/>
    <s v="Electronics|Mobiles&amp;Accessories|Smartphones&amp;BasicMobiles|Smartphones-Tecno Spark 9 (Sky Mirror, 6GB RAM,128GB Storage) | 11GB Expandable RAM | Helio G37 Gaming Processor"/>
    <s v="Smartphones"/>
    <n v="8999"/>
    <s v="&gt;₹500"/>
    <n v="13499"/>
    <n v="0.33"/>
    <n v="13432.335802652049"/>
    <s v="&lt;50%"/>
    <s v="No"/>
    <n v="42454355"/>
    <n v="3.8"/>
    <n v="4"/>
    <n v="3145"/>
    <x v="0"/>
    <n v="1258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s v="SOFLIN Egg Boiler Electric Automatic Off 7 Egg Poacher for Steaming, Cooking, Boiling and Frying (400 Watts, Blue)"/>
    <x v="78"/>
    <s v="Home&amp;Kitchen"/>
    <s v="Kitchen&amp;HomeAppliances"/>
    <s v="SmallKitchenAppliances"/>
    <s v="Home&amp;Kitchen|Kitchen&amp;HomeAppliances|SmallKitchenAppliances|EggBoilers-SOFLIN Egg Boiler Electric Automatic Off 7 Egg Poacher for Steaming, Cooking, Boiling and Frying (400 Watts, Blue)"/>
    <s v="EggBoilers"/>
    <n v="379"/>
    <s v="₹200 - ₹500"/>
    <n v="999"/>
    <n v="0.62"/>
    <n v="961.06206206206207"/>
    <s v="50% or More"/>
    <s v="Yes"/>
    <n v="3092904"/>
    <n v="4.3"/>
    <n v="4"/>
    <n v="3096"/>
    <x v="0"/>
    <n v="12384"/>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Parker Quink Ink Bottle, Blue"/>
    <x v="176"/>
    <s v="OfficeProducts"/>
    <s v="OfficePaperProducts"/>
    <s v="Paper"/>
    <s v="OfficeProducts|OfficePaperProducts|Paper|Stationery|Pens,Pencils&amp;WritingSupplies|Pens&amp;Refills|BottledInk-Parker Quink Ink Bottle, Blue"/>
    <s v="Stationery"/>
    <n v="100"/>
    <s v="&lt;₹200"/>
    <n v="100"/>
    <n v="0"/>
    <n v="0"/>
    <s v="&lt;50%"/>
    <s v="No"/>
    <n v="309500"/>
    <n v="4.3"/>
    <n v="4"/>
    <n v="3095"/>
    <x v="0"/>
    <n v="1238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s v="OnePlus 10T 5G (Moonstone Black, 8GB RAM, 128GB Storage)"/>
    <x v="2"/>
    <s v="Electronics"/>
    <s v="Mobiles&amp;Accessories"/>
    <s v="Smartphones&amp;BasicMobiles"/>
    <s v="Electronics|Mobiles&amp;Accessories|Smartphones&amp;BasicMobiles|Smartphones-OnePlus 10T 5G (Moonstone Black, 8GB RAM, 128GB Storage)"/>
    <s v="Smartphones"/>
    <n v="44999"/>
    <s v="&gt;₹500"/>
    <n v="49999"/>
    <n v="0.1"/>
    <n v="49909.000200003997"/>
    <s v="&lt;50%"/>
    <s v="No"/>
    <n v="153746925"/>
    <n v="4.3"/>
    <n v="4"/>
    <n v="3075"/>
    <x v="0"/>
    <n v="1230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s v="Quantum QHM-7406 Full-Sized Keyboard with () Rupee Symbol, Hotkeys and 3-pieces LED function for Desktop/Laptop/Smart TV Spill-Resistant Wired USB Keyboard with 10 million keystrokes lifespan (Black)"/>
    <x v="40"/>
    <s v="Computers&amp;Accessories"/>
    <s v="Accessories&amp;Peripherals"/>
    <s v="Keyboards,Mice&amp;InputDevices"/>
    <s v="Computers&amp;Accessories|Accessories&amp;Peripherals|Keyboards,Mice&amp;InputDevices|Keyboards-Quantum QHM-7406 Full-Sized Keyboard with () Rupee Symbol, Hotkeys and 3-pieces LED function for Desktop/Laptop/Smart TV Spill-Resistant Wired USB Keyboard with 10 million keystrokes lifespan (Black)"/>
    <s v="Keyboards"/>
    <n v="299"/>
    <s v="₹200 - ₹500"/>
    <n v="599"/>
    <n v="0.5"/>
    <n v="549.08347245409016"/>
    <s v="50% or More"/>
    <s v="Yes"/>
    <n v="1836534"/>
    <n v="3.8"/>
    <n v="4"/>
    <n v="3066"/>
    <x v="0"/>
    <n v="12264"/>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s v="AMERICAN MICRONIC- Imported Wet &amp; Dry Vacuum Cleaner, 21 Litre Stainless Steel with Blower &amp; HEPA filter, 1600 Watts 100% Copper Motor 28 KPa suction with washable reusable dust bag (Red/Black/Steel)-AMI-VCD21-1600WDx"/>
    <x v="112"/>
    <s v="Home&amp;Kitchen"/>
    <s v="Kitchen&amp;HomeAppliances"/>
    <s v="Vacuum,Cleaning&amp;Ironing"/>
    <s v="Home&amp;Kitchen|Kitchen&amp;HomeAppliances|Vacuum,Cleaning&amp;Ironing|Vacuums&amp;FloorCare|Vacuums|Wet-DryVacuums-AMERICAN MICRONIC- Imported Wet &amp; Dry Vacuum Cleaner, 21 Litre Stainless Steel with Blower &amp; HEPA filter, 1600 Watts 100% Copper Motor 28 KPa suction with washable reusable dust bag (Red/Black/Steel)-AMI-VCD21-1600WDx"/>
    <s v="Vacuums&amp;FloorCare"/>
    <n v="8886"/>
    <s v="&gt;₹500"/>
    <n v="11850"/>
    <n v="0.25"/>
    <n v="11775.012658227848"/>
    <s v="&lt;50%"/>
    <s v="No"/>
    <n v="36320250"/>
    <n v="4.2"/>
    <n v="4"/>
    <n v="3065"/>
    <x v="0"/>
    <n v="1226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s v="Parker Quink Ink Bottle (Black)"/>
    <x v="176"/>
    <s v="OfficeProducts"/>
    <s v="OfficePaperProducts"/>
    <s v="Paper"/>
    <s v="OfficeProducts|OfficePaperProducts|Paper|Stationery|Pens,Pencils&amp;WritingSupplies|Pens&amp;Refills|BottledInk-Parker Quink Ink Bottle (Black)"/>
    <s v="Stationery"/>
    <n v="90"/>
    <s v="&lt;₹200"/>
    <n v="100"/>
    <n v="0.1"/>
    <n v="10"/>
    <s v="&lt;50%"/>
    <s v="No"/>
    <n v="306100"/>
    <n v="4.3"/>
    <n v="4"/>
    <n v="3061"/>
    <x v="0"/>
    <n v="12244"/>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s v="Synqe USB Type C Fast Charging Cable 2M Charger Cord Data Cable Compatible with Samsung Galaxy M51,Galaxy M31S, S10e S10 S9 S20 Plus, Note10 9 8,M40 A50 A70, Redmi Note 9, Moto G7, Poco F1 (2M, Grey)"/>
    <x v="8"/>
    <s v="Computers&amp;Accessories"/>
    <s v="Accessories&amp;Peripherals"/>
    <s v="Cables&amp;Accessories"/>
    <s v="Computers&amp;Accessories|Accessories&amp;Peripherals|Cables&amp;Accessories|Cables|USBCables-Synqe USB Type C Fast Charging Cable 2M Charger Cord Data Cable Compatible with Samsung Galaxy M51,Galaxy M31S, S10e S10 S9 S20 Plus, Note10 9 8,M40 A50 A70, Redmi Note 9, Moto G7, Poco F1 (2M, Grey)"/>
    <s v="Cables"/>
    <n v="379"/>
    <s v="₹200 - ₹500"/>
    <n v="1099"/>
    <n v="0.66"/>
    <n v="1064.5141037306641"/>
    <s v="50% or More"/>
    <s v="Yes"/>
    <n v="3350851"/>
    <n v="4.3"/>
    <n v="4"/>
    <n v="3049"/>
    <x v="0"/>
    <n v="12196"/>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s v="ZEBRONICS Zeb-Comfort Wired USB Mouse, 3-Button, 1000 DPI Optical Sensor, Plug &amp; Play, for Windows/Mac, Black"/>
    <x v="23"/>
    <s v="Computers&amp;Accessories"/>
    <s v="Accessories&amp;Peripherals"/>
    <s v="Keyboards,Mice&amp;InputDevices"/>
    <s v="Computers&amp;Accessories|Accessories&amp;Peripherals|Keyboards,Mice&amp;InputDevices|Mice-ZEBRONICS Zeb-Comfort Wired USB Mouse, 3-Button, 1000 DPI Optical Sensor, Plug &amp; Play, for Windows/Mac, Black"/>
    <s v="Mice"/>
    <n v="139"/>
    <s v="&lt;₹200"/>
    <n v="299"/>
    <n v="0.54"/>
    <n v="252.51170568561872"/>
    <s v="50% or More"/>
    <s v="Yes"/>
    <n v="910156"/>
    <n v="3.8"/>
    <n v="4"/>
    <n v="3044"/>
    <x v="0"/>
    <n v="12176"/>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s v="Bajaj DX-2 600W Dry Iron with Advance Soleplate and Anti-Bacterial German Coating Technology, Grey"/>
    <x v="27"/>
    <s v="Home&amp;Kitchen"/>
    <s v="Kitchen&amp;HomeAppliances"/>
    <s v="Vacuum,Cleaning&amp;Ironing"/>
    <s v="Home&amp;Kitchen|Kitchen&amp;HomeAppliances|Vacuum,Cleaning&amp;Ironing|Irons,Steamers&amp;Accessories|Irons|DryIrons-Bajaj DX-2 600W Dry Iron with Advance Soleplate and Anti-Bacterial German Coating Technology, Grey"/>
    <s v="Irons,Steamers&amp;Accessories"/>
    <n v="499"/>
    <s v="₹200 - ₹500"/>
    <n v="940"/>
    <n v="0.47"/>
    <n v="886.91489361702133"/>
    <s v="&lt;50%"/>
    <s v="No"/>
    <n v="2853840"/>
    <n v="4.0999999999999996"/>
    <n v="4"/>
    <n v="3036"/>
    <x v="0"/>
    <n v="12144"/>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s v="Western Digital WD Green SATA 240GB Internal SSD Solid State Drive - SATA 6Gb/s 2.5 inches - WDS240G3G0A"/>
    <x v="16"/>
    <s v="Computers&amp;Accessories"/>
    <s v="Components"/>
    <s v="InternalSolidStateDrives"/>
    <s v="Computers&amp;Accessories|Components|InternalSolidStateDrives-Western Digital WD Green SATA 240GB Internal SSD Solid State Drive - SATA 6Gb/s 2.5 inches - WDS240G3G0A"/>
    <s v="N/A"/>
    <n v="1709"/>
    <s v="&gt;₹500"/>
    <n v="4000"/>
    <n v="0.56999999999999995"/>
    <n v="3957.2750000000001"/>
    <s v="50% or More"/>
    <s v="Yes"/>
    <n v="12116000"/>
    <n v="4.4000000000000004"/>
    <n v="4"/>
    <n v="3029"/>
    <x v="0"/>
    <n v="1211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s v="SaleOn‚Ñ¢ Portable Storage Organizer Bag for Earphone USB Cable Power Bank Mobile Charger Digital Gadget Hard Disk, Water Resistance Material - Dark Grey"/>
    <x v="65"/>
    <s v="Computers&amp;Accessories"/>
    <s v="Accessories&amp;Peripherals"/>
    <s v="HardDiskBags"/>
    <s v="Computers&amp;Accessories|Accessories&amp;Peripherals|HardDiskBags-SaleOn‚Ñ¢ Portable Storage Organizer Bag for Earphone USB Cable Power Bank Mobile Charger Digital Gadget Hard Disk, Water Resistance Material - Dark Grey"/>
    <s v="N/A"/>
    <n v="397"/>
    <s v="₹200 - ₹500"/>
    <n v="899"/>
    <n v="0.56000000000000005"/>
    <n v="854.83982202447169"/>
    <s v="50% or More"/>
    <s v="Yes"/>
    <n v="2719475"/>
    <n v="4"/>
    <n v="4"/>
    <n v="3025"/>
    <x v="0"/>
    <n v="1210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s v="Kodak 80 cm (32 Inches) HD Ready LED TV Kodak 32HDX900S (Black)"/>
    <x v="163"/>
    <s v="Electronics"/>
    <s v="HomeTheater,TV&amp;Video"/>
    <s v="Televisions"/>
    <s v="Electronics|HomeTheater,TV&amp;Video|Televisions|StandardTelevisions-Kodak 80 cm (32 Inches) HD Ready LED TV Kodak 32HDX900S (Black)"/>
    <s v="StandardTelevisions"/>
    <n v="7999"/>
    <s v="&gt;₹500"/>
    <n v="15999"/>
    <n v="0.5"/>
    <n v="15949.003125195324"/>
    <s v="50% or More"/>
    <s v="Yes"/>
    <n v="48348978"/>
    <n v="3.8"/>
    <n v="4"/>
    <n v="3022"/>
    <x v="0"/>
    <n v="12088"/>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s v="PHILIPS Digital Air Fryer HD9252/90 with Touch Panel, uses up to 90% less fat, 7 Pre-set Menu, 1400W, 4.1 Liter, with Rapid Air Technology (Black), Large"/>
    <x v="165"/>
    <s v="Home&amp;Kitchen"/>
    <s v="Kitchen&amp;HomeAppliances"/>
    <s v="SmallKitchenAppliances"/>
    <s v="Home&amp;Kitchen|Kitchen&amp;HomeAppliances|SmallKitchenAppliances|DeepFatFryers|AirFryers-PHILIPS Digital Air Fryer HD9252/90 with Touch Panel, uses up to 90% less fat, 7 Pre-set Menu, 1400W, 4.1 Liter, with Rapid Air Technology (Black), Large"/>
    <s v="DeepFatFryers"/>
    <n v="8799"/>
    <s v="&gt;₹500"/>
    <n v="11595"/>
    <n v="0.24"/>
    <n v="11519.11384217335"/>
    <s v="&lt;50%"/>
    <s v="No"/>
    <n v="34564695"/>
    <n v="4.4000000000000004"/>
    <n v="4"/>
    <n v="2981"/>
    <x v="0"/>
    <n v="1192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s v="Morphy Richards OFR Room Heater, 09 Fin 2000 Watts Oil Filled Room Heater , ISI Approved (OFR 9 Grey)"/>
    <x v="177"/>
    <s v="Home&amp;Kitchen"/>
    <s v="Heating,Cooling&amp;AirQuality"/>
    <s v="RoomHeaters"/>
    <s v="Home&amp;Kitchen|Heating,Cooling&amp;AirQuality|RoomHeaters-Morphy Richards OFR Room Heater, 09 Fin 2000 Watts Oil Filled Room Heater , ISI Approved (OFR 9 Grey)"/>
    <s v="N/A"/>
    <n v="6549"/>
    <s v="&gt;₹500"/>
    <n v="13999"/>
    <n v="0.53"/>
    <n v="13952.218087006215"/>
    <s v="50% or More"/>
    <s v="Yes"/>
    <n v="41451039"/>
    <n v="4"/>
    <n v="4"/>
    <n v="2961"/>
    <x v="0"/>
    <n v="11844"/>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s v="Tata Sky Universal Remote"/>
    <x v="162"/>
    <s v="Electronics"/>
    <s v="HomeTheater,TV&amp;Video"/>
    <s v="Accessories"/>
    <s v="Electronics|HomeTheater,TV&amp;Video|Accessories|RemoteControls-Tata Sky Universal Remote"/>
    <s v="RemoteControls"/>
    <n v="230"/>
    <s v="₹200 - ₹500"/>
    <n v="499"/>
    <n v="0.54"/>
    <n v="452.90781563126251"/>
    <s v="50% or More"/>
    <s v="Yes"/>
    <n v="1477040"/>
    <n v="3.7"/>
    <n v="4"/>
    <n v="2960"/>
    <x v="0"/>
    <n v="1184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s v="Storite USB 3.0 Cable A to Micro B high Speed Upto 5 Gbps Data Transfer Cable for Portable External Hard Drive - (20cm), Black"/>
    <x v="8"/>
    <s v="Computers&amp;Accessories"/>
    <s v="Accessories&amp;Peripherals"/>
    <s v="Cables&amp;Accessories"/>
    <s v="Computers&amp;Accessories|Accessories&amp;Peripherals|Cables&amp;Accessories|Cables|USBCables-Storite USB 3.0 Cable A to Micro B high Speed Upto 5 Gbps Data Transfer Cable for Portable External Hard Drive - (20cm), Black"/>
    <s v="Cables"/>
    <n v="299"/>
    <s v="₹200 - ₹500"/>
    <n v="699"/>
    <n v="0.56999999999999995"/>
    <n v="656.2246065808298"/>
    <s v="50% or More"/>
    <s v="Yes"/>
    <n v="2066943"/>
    <n v="4.0999999999999996"/>
    <n v="4"/>
    <n v="2957"/>
    <x v="0"/>
    <n v="1182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s v="TCL 108 cm (43 inches) 4K Ultra HD Certified Android Smart LED TV 43P615 (Black)"/>
    <x v="29"/>
    <s v="Electronics"/>
    <s v="HomeTheater,TV&amp;Video"/>
    <s v="Televisions"/>
    <s v="Electronics|HomeTheater,TV&amp;Video|Televisions|SmartTelevisions-TCL 108 cm (43 inches) 4K Ultra HD Certified Android Smart LED TV 43P615 (Black)"/>
    <s v="SmartTelevisions"/>
    <n v="24990"/>
    <s v="&gt;₹500"/>
    <n v="51990"/>
    <n v="0.52"/>
    <n v="51941.933064050776"/>
    <s v="50% or More"/>
    <s v="Yes"/>
    <n v="153422490"/>
    <n v="4.2"/>
    <n v="4"/>
    <n v="2951"/>
    <x v="0"/>
    <n v="11804"/>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s v="boAt Stone 250 Portable Wireless Speaker with 5W RMS Immersive Audio, RGB LEDs, Up to 8HRS Playtime, IPX7 Water Resistance, Multi-Compatibility Modes(Black)"/>
    <x v="22"/>
    <s v="Electronics"/>
    <s v="HomeAudio"/>
    <s v="Speakers"/>
    <s v="Electronics|HomeAudio|Speakers|BluetoothSpeakers-boAt Stone 250 Portable Wireless Speaker with 5W RMS Immersive Audio, RGB LEDs, Up to 8HRS Playtime, IPX7 Water Resistance, Multi-Compatibility Modes(Black)"/>
    <s v="BluetoothSpeakers"/>
    <n v="1199"/>
    <s v="&gt;₹500"/>
    <n v="3990"/>
    <n v="0.7"/>
    <n v="3959.9498746867166"/>
    <s v="50% or More"/>
    <s v="Yes"/>
    <n v="11602920"/>
    <n v="4.2"/>
    <n v="4"/>
    <n v="2908"/>
    <x v="0"/>
    <n v="11632"/>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s v="Hi-Mobiler iPhone Charger Lightning Cable,2 Pack Apple MFi Certified USB iPhone Fast Chargering Cord,Data Sync Transfer for 13/12/11 Pro Max Xs X XR 8 7 6 5 5s iPad iPod More Model Cell Phone Cables"/>
    <x v="8"/>
    <s v="Computers&amp;Accessories"/>
    <s v="Accessories&amp;Peripherals"/>
    <s v="Cables&amp;Accessories"/>
    <s v="Computers&amp;Accessories|Accessories&amp;Peripherals|Cables&amp;Accessories|Cables|USBCables-Hi-Mobiler iPhone Charger Lightning Cable,2 Pack Apple MFi Certified USB iPhone Fast Chargering Cord,Data Sync Transfer for 13/12/11 Pro Max Xs X XR 8 7 6 5 5s iPad iPod More Model Cell Phone Cables"/>
    <s v="Cables"/>
    <n v="254"/>
    <s v="₹200 - ₹500"/>
    <n v="799"/>
    <n v="0.68"/>
    <n v="767.21026282853563"/>
    <s v="50% or More"/>
    <s v="Yes"/>
    <n v="2321095"/>
    <n v="4"/>
    <n v="4"/>
    <n v="2905"/>
    <x v="0"/>
    <n v="1162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s v="AGARO Esteem Multi Kettle 1.2 Litre, 600W with 3 Heating Modes &amp; Rapid Boil Technology"/>
    <x v="11"/>
    <s v="Home&amp;Kitchen"/>
    <s v="Kitchen&amp;HomeAppliances"/>
    <s v="SmallKitchenAppliances"/>
    <s v="Home&amp;Kitchen|Kitchen&amp;HomeAppliances|SmallKitchenAppliances|Kettles&amp;HotWaterDispensers|ElectricKettles-AGARO Esteem Multi Kettle 1.2 Litre, 600W with 3 Heating Modes &amp; Rapid Boil Technology"/>
    <s v="Kettles&amp;HotWaterDispensers"/>
    <n v="1260"/>
    <s v="&gt;₹500"/>
    <n v="1699"/>
    <n v="0.26"/>
    <n v="1624.8387286639199"/>
    <s v="&lt;50%"/>
    <s v="No"/>
    <n v="4911809"/>
    <n v="4.2"/>
    <n v="4"/>
    <n v="2891"/>
    <x v="0"/>
    <n v="11564"/>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s v="Xiaomi Pad 5| Qualcomm Snapdragon 860| 120Hz Refresh Rate| 6GB, 128GB| 2.5K+ Display (10.95-inch/27.81cm)|1 Billion Colours| Dolby Vision Atmos| Quad Speakers| Wi-Fi| Gray"/>
    <x v="178"/>
    <s v="Computers&amp;Accessories"/>
    <s v="Tablets"/>
    <s v="N/A"/>
    <s v="Computers&amp;Accessories|Tablets-Xiaomi Pad 5| Qualcomm Snapdragon 860| 120Hz Refresh Rate| 6GB, 128GB| 2.5K+ Display (10.95-inch/27.81cm)|1 Billion Colours| Dolby Vision Atmos| Quad Speakers| Wi-Fi| Gray"/>
    <s v="N/A"/>
    <n v="26999"/>
    <s v="&gt;₹500"/>
    <n v="37999"/>
    <n v="0.28999999999999998"/>
    <n v="37927.948130213954"/>
    <s v="&lt;50%"/>
    <s v="No"/>
    <n v="109665114"/>
    <n v="4.5999999999999996"/>
    <n v="5"/>
    <n v="2886"/>
    <x v="0"/>
    <n v="1443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s v="ENEM Sealing Machine | 12 Inch (300 mm) | 1 Year Warranty | Full Customer Support | Beep Sound Function | Plastic Packing Machine | Plastic Bag Sealing Machine | Heat Sealer Machine | Plastic Sealing Machine | Blue | Made in India"/>
    <x v="68"/>
    <s v="Home&amp;Kitchen"/>
    <s v="Kitchen&amp;HomeAppliances"/>
    <s v="SmallKitchenAppliances"/>
    <s v="Home&amp;Kitchen|Kitchen&amp;HomeAppliances|SmallKitchenAppliances|VacuumSealers-ENEM Sealing Machine | 12 Inch (300 mm) | 1 Year Warranty | Full Customer Support | Beep Sound Function | Plastic Packing Machine | Plastic Bag Sealing Machine | Heat Sealer Machine | Plastic Sealing Machine | Blue | Made in India"/>
    <s v="VacuumSealers"/>
    <n v="1595"/>
    <s v="&gt;₹500"/>
    <n v="1799"/>
    <n v="0.11"/>
    <n v="1710.3396331295164"/>
    <s v="&lt;50%"/>
    <s v="No"/>
    <n v="5175723"/>
    <n v="4"/>
    <n v="4"/>
    <n v="2877"/>
    <x v="0"/>
    <n v="1150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s v="Tabelito¬Æ Polyester Foam, Nylon Hybrid laptopss Bag Sleeve Case Cover Pouch for laptopss Apple/Dell/Lenovo/ Asus/ Hp/Samsung/Mi/MacBook/Ultrabook/Thinkpad/Ideapad/Surfacepro (15.6 inches /39.6cm, Blue) laptopsss"/>
    <x v="60"/>
    <s v="Computers&amp;Accessories"/>
    <s v="Accessories&amp;Peripherals"/>
    <s v="LaptopAccessories"/>
    <s v="Computers&amp;Accessories|Accessories&amp;Peripherals|LaptopAccessories|Bags&amp;Sleeves|LaptopSleeves&amp;Slipcases-Tabelito¬Æ Polyester Foam, Nylon Hybrid laptopss Bag Sleeve Case Cover Pouch for laptopss Apple/Dell/Lenovo/ Asus/ Hp/Samsung/Mi/MacBook/Ultrabook/Thinkpad/Ideapad/Surfacepro (15.6 inches /39.6cm, Blue) laptopsss"/>
    <s v="Bags&amp;Sleeves"/>
    <n v="299"/>
    <s v="₹200 - ₹500"/>
    <n v="1499"/>
    <n v="0.8"/>
    <n v="1479.0533689126084"/>
    <s v="50% or More"/>
    <s v="Yes"/>
    <n v="4299132"/>
    <n v="4.2"/>
    <n v="4"/>
    <n v="2868"/>
    <x v="0"/>
    <n v="1147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s v="Duracell Chhota Power AA Battery Set of 10 Pcs"/>
    <x v="44"/>
    <s v="Electronics"/>
    <s v="GeneralPurposeBatteries&amp;BatteryChargers"/>
    <s v="DisposableBatteries"/>
    <s v="Electronics|GeneralPurposeBatteries&amp;BatteryChargers|DisposableBatteries-Duracell Chhota Power AA Battery Set of 10 Pcs"/>
    <s v="N/A"/>
    <n v="190"/>
    <s v="&lt;₹200"/>
    <n v="220"/>
    <n v="0.14000000000000001"/>
    <n v="133.63636363636363"/>
    <s v="&lt;50%"/>
    <s v="No"/>
    <n v="630520"/>
    <n v="4.4000000000000004"/>
    <n v="4"/>
    <n v="2866"/>
    <x v="0"/>
    <n v="11464"/>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s v="KENT 16026 Electric Kettle Stainless Steel 1.8 L | 1500W | Superfast Boiling | Auto Shut-Off | Boil Dry Protection | 360¬∞ Rotating Base | Water Level Indicator"/>
    <x v="39"/>
    <s v="Home&amp;Kitchen"/>
    <s v="Kitchen&amp;HomeAppliances"/>
    <s v="SmallKitchenAppliances"/>
    <s v="Home&amp;Kitchen|Kitchen&amp;HomeAppliances|SmallKitchenAppliances|Kettles&amp;HotWaterDispensers|Kettle&amp;ToasterSets-KENT 16026 Electric Kettle Stainless Steel 1.8 L | 1500W | Superfast Boiling | Auto Shut-Off | Boil Dry Protection | 360¬∞ Rotating Base | Water Level Indicator"/>
    <s v="Kettles&amp;HotWaterDispensers"/>
    <n v="1199"/>
    <s v="&gt;₹500"/>
    <n v="1950"/>
    <n v="0.39"/>
    <n v="1888.5128205128206"/>
    <s v="&lt;50%"/>
    <s v="No"/>
    <n v="5522400"/>
    <n v="3.9"/>
    <n v="4"/>
    <n v="2832"/>
    <x v="0"/>
    <n v="11328"/>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s v="Philips Viva Collection HR1832/00 1.5-Litre400-Watt Juicer (Ink Black)"/>
    <x v="170"/>
    <s v="Home&amp;Kitchen"/>
    <s v="Kitchen&amp;HomeAppliances"/>
    <s v="SmallKitchenAppliances"/>
    <s v="Home&amp;Kitchen|Kitchen&amp;HomeAppliances|SmallKitchenAppliances|Juicers-Philips Viva Collection HR1832/00 1.5-Litre400-Watt Juicer (Ink Black)"/>
    <s v="Juicers"/>
    <n v="6499"/>
    <s v="&gt;₹500"/>
    <n v="8995"/>
    <n v="0.28000000000000003"/>
    <n v="8922.7487493051703"/>
    <s v="&lt;50%"/>
    <s v="No"/>
    <n v="25275950"/>
    <n v="4.3"/>
    <n v="4"/>
    <n v="2810"/>
    <x v="0"/>
    <n v="1124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s v="Zebronics Zeb-Jaguar Wireless Mouse, 2.4GHz with USB Nano Receiver, High Precision Optical Tracking, 4 Buttons, Plug &amp; Play, Ambidextrous, for PC/Mac/Laptop (Black+Grey)"/>
    <x v="23"/>
    <s v="Computers&amp;Accessories"/>
    <s v="Accessories&amp;Peripherals"/>
    <s v="Keyboards,Mice&amp;InputDevices"/>
    <s v="Computers&amp;Accessories|Accessories&amp;Peripherals|Keyboards,Mice&amp;InputDevices|Mice-Zebronics Zeb-Jaguar Wireless Mouse, 2.4GHz with USB Nano Receiver, High Precision Optical Tracking, 4 Buttons, Plug &amp; Play, Ambidextrous, for PC/Mac/Laptop (Black+Grey)"/>
    <s v="Mice"/>
    <n v="399"/>
    <s v="₹200 - ₹500"/>
    <n v="1190"/>
    <n v="0.66"/>
    <n v="1156.4705882352941"/>
    <s v="50% or More"/>
    <s v="Yes"/>
    <n v="3342710"/>
    <n v="4.0999999999999996"/>
    <n v="4"/>
    <n v="2809"/>
    <x v="0"/>
    <n v="11236"/>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QGZFBPM"/>
    <s v="Wayona Type C To Type C Long Fast Charging Cable Type C Charger Cord Compatible With Samsung S22 S20 S20 Fe 2022 S22 Ultra S21 Ultra A70 A51 A53 A33 A73 M51 M31 M33 M53 (Grey, 2M, 65W, 6Ft)"/>
    <x v="8"/>
    <s v="Computers&amp;Accessories"/>
    <s v="Accessories&amp;Peripherals"/>
    <s v="Cables&amp;Accessories"/>
    <s v="Computers&amp;Accessories|Accessories&amp;Peripherals|Cables&amp;Accessories|Cables|USBCables-Wayona Type C To Type C Long Fast Charging Cable Type C Charger Cord Compatible With Samsung S22 S20 S20 Fe 2022 S22 Ultra S21 Ultra A70 A51 A53 A33 A73 M51 M31 M33 M53 (Grey, 2M, 65W, 6Ft)"/>
    <s v="Cables"/>
    <n v="399"/>
    <s v="₹200 - ₹500"/>
    <n v="999"/>
    <n v="0.6"/>
    <n v="959.0600600600601"/>
    <s v="50% or More"/>
    <s v="Yes"/>
    <n v="2803194"/>
    <n v="4.3"/>
    <n v="4"/>
    <n v="2806"/>
    <x v="0"/>
    <n v="1122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x v="8"/>
    <s v="Computers&amp;Accessories"/>
    <s v="Accessories&amp;Peripherals"/>
    <s v="Cables&amp;Accessories"/>
    <s v="Computers&amp;Accessories|Accessories&amp;Peripherals|Cables&amp;Accessories|Cables|USBCables-Wayona Usb Type C 65W 6Ft/2M Long Fast Charging Cable Compatible For Samsung S22 S20 Fe S21 Ultra A33 A53 A01 A73 A70 A51 M33 M53 M51 M31(2M, Black)"/>
    <s v="Cables"/>
    <n v="399"/>
    <s v="₹200 - ₹500"/>
    <n v="999"/>
    <n v="0.6"/>
    <n v="959.0600600600601"/>
    <s v="50% or More"/>
    <s v="Yes"/>
    <n v="2803194"/>
    <n v="4.3"/>
    <n v="4"/>
    <n v="2806"/>
    <x v="0"/>
    <n v="1122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Wayona Usb C 65W Fast Charging Cable Compatible For Tablets Samsung S22 S20 S10 S20Fe S21 S21 Ultra A70 A51 A71 A50S M31 M51 M31S M53 5G (1M, Black)"/>
    <x v="8"/>
    <s v="Computers&amp;Accessories"/>
    <s v="Accessories&amp;Peripherals"/>
    <s v="Cables&amp;Accessories"/>
    <s v="Computers&amp;Accessories|Accessories&amp;Peripherals|Cables&amp;Accessories|Cables|USBCables-Wayona Usb C 65W Fast Charging Cable Compatible For Tablets Samsung S22 S20 S10 S20Fe S21 S21 Ultra A70 A51 A71 A50S M31 M51 M31S M53 5G (1M, Black)"/>
    <s v="Cables"/>
    <n v="379"/>
    <s v="₹200 - ₹500"/>
    <n v="1099"/>
    <n v="0.66"/>
    <n v="1064.5141037306641"/>
    <s v="50% or More"/>
    <s v="Yes"/>
    <n v="3083794"/>
    <n v="4.3"/>
    <n v="4"/>
    <n v="2806"/>
    <x v="0"/>
    <n v="1122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Wayona Type C To Type C 65W/3.25A Nylon Braided Fast Charging Cable Compatible For Laptop, Macbook, Samsung Galaxy M33 M53 M51 S20 Ultra, A71, A53, A51, Ipad Pro 2018 (1M, Grey)"/>
    <x v="8"/>
    <s v="Computers&amp;Accessories"/>
    <s v="Accessories&amp;Peripherals"/>
    <s v="Cables&amp;Accessories"/>
    <s v="Computers&amp;Accessories|Accessories&amp;Peripherals|Cables&amp;Accessories|Cables|USBCables-Wayona Type C To Type C 65W/3.25A Nylon Braided Fast Charging Cable Compatible For Laptop, Macbook, Samsung Galaxy M33 M53 M51 S20 Ultra, A71, A53, A51, Ipad Pro 2018 (1M, Grey)"/>
    <s v="Cables"/>
    <n v="379"/>
    <s v="₹200 - ₹500"/>
    <n v="1099"/>
    <n v="0.66"/>
    <n v="1064.5141037306641"/>
    <s v="50% or More"/>
    <s v="Yes"/>
    <n v="3083794"/>
    <n v="4.3"/>
    <n v="4"/>
    <n v="2806"/>
    <x v="0"/>
    <n v="1122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s v="HUMBLE Dynamic Lapel Collar Mic Voice Recording Filter Microphone for Singing Youtube SmartPhones, Black"/>
    <x v="83"/>
    <s v="Computers&amp;Accessories"/>
    <s v="Accessories&amp;Peripherals"/>
    <s v="Audio&amp;VideoAccessories"/>
    <s v="Computers&amp;Accessories|Accessories&amp;Peripherals|Audio&amp;VideoAccessories|PCMicrophones-HUMBLE Dynamic Lapel Collar Mic Voice Recording Filter Microphone for Singing Youtube SmartPhones, Black"/>
    <s v="PCMicrophones"/>
    <n v="199"/>
    <s v="&lt;₹200"/>
    <n v="499"/>
    <n v="0.6"/>
    <n v="459.12024048096191"/>
    <s v="50% or More"/>
    <s v="Yes"/>
    <n v="1399196"/>
    <n v="3.3"/>
    <n v="3"/>
    <n v="2804"/>
    <x v="0"/>
    <n v="841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s v="Ikea 903.391.72 Polypropylene Plastic Solid Bevara Sealing Clip (Multicolour) - 30 Pack, Adjustable"/>
    <x v="68"/>
    <s v="Home&amp;Kitchen"/>
    <s v="Kitchen&amp;HomeAppliances"/>
    <s v="SmallKitchenAppliances"/>
    <s v="Home&amp;Kitchen|Kitchen&amp;HomeAppliances|SmallKitchenAppliances|VacuumSealers-Ikea 903.391.72 Polypropylene Plastic Solid Bevara Sealing Clip (Multicolour) - 30 Pack, Adjustable"/>
    <s v="VacuumSealers"/>
    <n v="160"/>
    <s v="&lt;₹200"/>
    <n v="299"/>
    <n v="0.46"/>
    <n v="245.48829431438128"/>
    <s v="&lt;50%"/>
    <s v="No"/>
    <n v="831519"/>
    <n v="4.5999999999999996"/>
    <n v="5"/>
    <n v="2781"/>
    <x v="0"/>
    <n v="13905"/>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s v="Ambrane Unbreakable 3 in 1 Fast Charging Braided Multipurpose Cable for Speaker with 2.1 A Speed - 1.25 meter, Black"/>
    <x v="8"/>
    <s v="Computers&amp;Accessories"/>
    <s v="Accessories&amp;Peripherals"/>
    <s v="Cables&amp;Accessories"/>
    <s v="Computers&amp;Accessories|Accessories&amp;Peripherals|Cables&amp;Accessories|Cables|USBCables-Ambrane Unbreakable 3 in 1 Fast Charging Braided Multipurpose Cable for Speaker with 2.1 A Speed - 1.25 meter, Black"/>
    <s v="Cables"/>
    <n v="299"/>
    <s v="₹200 - ₹500"/>
    <n v="399"/>
    <n v="0.25"/>
    <n v="324.06265664160401"/>
    <s v="&lt;50%"/>
    <s v="No"/>
    <n v="1103634"/>
    <n v="4"/>
    <n v="4"/>
    <n v="2766"/>
    <x v="0"/>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8JT7LTD"/>
    <s v="Sujata Dynamix, Mixer Grinder, 900 Watts, 3 Jars (White)"/>
    <x v="31"/>
    <s v="Home&amp;Kitchen"/>
    <s v="Kitchen&amp;HomeAppliances"/>
    <s v="SmallKitchenAppliances"/>
    <s v="Home&amp;Kitchen|Kitchen&amp;HomeAppliances|SmallKitchenAppliances|MixerGrinders-Sujata Dynamix, Mixer Grinder, 900 Watts, 3 Jars (White)"/>
    <s v="MixerGrinders"/>
    <n v="6120"/>
    <s v="&gt;₹500"/>
    <n v="8073"/>
    <n v="0.24"/>
    <n v="7997.1917502787064"/>
    <s v="&lt;50%"/>
    <s v="No"/>
    <n v="22208823"/>
    <n v="4.5999999999999996"/>
    <n v="5"/>
    <n v="2751"/>
    <x v="0"/>
    <n v="13755"/>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s v="PC SQUARE Laptop Tabletop Stand/ Computer Tablet Stand 6 Angles Adjustable Aluminum Ergonomic Foldable Portable Desktop Holder Compatible with MacBook, HP, Dell, Lenovo &amp; All Other Notebook (Silver)"/>
    <x v="53"/>
    <s v="Computers&amp;Accessories"/>
    <s v="Accessories&amp;Peripherals"/>
    <s v="LaptopAccessories"/>
    <s v="Computers&amp;Accessories|Accessories&amp;Peripherals|LaptopAccessories|Lapdesks-PC SQUARE Laptop Tabletop Stand/ Computer Tablet Stand 6 Angles Adjustable Aluminum Ergonomic Foldable Portable Desktop Holder Compatible with MacBook, HP, Dell, Lenovo &amp; All Other Notebook (Silver)"/>
    <s v="Lapdesks"/>
    <n v="499"/>
    <s v="₹200 - ₹500"/>
    <n v="1299"/>
    <n v="0.62"/>
    <n v="1260.5858352578907"/>
    <s v="50% or More"/>
    <s v="Yes"/>
    <n v="3559260"/>
    <n v="4.0999999999999996"/>
    <n v="4"/>
    <n v="2740"/>
    <x v="0"/>
    <n v="1096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243SKCK"/>
    <s v="Vedini Transparent Empty Refillable Reusable Fine Mist Spray Bottle for Perfume, Travel with DIY Sticker Set ( 100ml, Pack of 4)"/>
    <x v="179"/>
    <s v="Home&amp;Kitchen"/>
    <s v="HomeStorage&amp;Organization"/>
    <s v="LaundryOrganization"/>
    <s v="Home&amp;Kitchen|HomeStorage&amp;Organization|LaundryOrganization|IroningAccessories|SprayBottles-Vedini Transparent Empty Refillable Reusable Fine Mist Spray Bottle for Perfume, Travel with DIY Sticker Set ( 100ml, Pack of 4)"/>
    <s v="IroningAccessories"/>
    <n v="189"/>
    <s v="&lt;₹200"/>
    <n v="299"/>
    <n v="0.37"/>
    <n v="235.78929765886286"/>
    <s v="&lt;50%"/>
    <s v="No"/>
    <n v="818363"/>
    <n v="4.2"/>
    <n v="4"/>
    <n v="2737"/>
    <x v="0"/>
    <n v="10948"/>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D8VBYB4"/>
    <s v="SUJATA Powermatic Plus, Juicer Mixer Grinder, 900 Watts, 2 Jars (White)"/>
    <x v="55"/>
    <s v="Home&amp;Kitchen"/>
    <s v="Kitchen&amp;HomeAppliances"/>
    <s v="SmallKitchenAppliances"/>
    <s v="Home&amp;Kitchen|Kitchen&amp;HomeAppliances|SmallKitchenAppliances|JuicerMixerGrinders-SUJATA Powermatic Plus, Juicer Mixer Grinder, 900 Watts, 2 Jars (White)"/>
    <s v="JuicerMixerGrinders"/>
    <n v="5865"/>
    <s v="&gt;₹500"/>
    <n v="7776"/>
    <n v="0.25"/>
    <n v="7700.575617283951"/>
    <s v="&lt;50%"/>
    <s v="No"/>
    <n v="21282912"/>
    <n v="4.4000000000000004"/>
    <n v="4"/>
    <n v="2737"/>
    <x v="0"/>
    <n v="10948"/>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8KRFWQB"/>
    <s v="Havells Cista Room Heater, White, 2000 Watts"/>
    <x v="95"/>
    <s v="Home&amp;Kitchen"/>
    <s v="Heating,Cooling&amp;AirQuality"/>
    <s v="RoomHeaters"/>
    <s v="Home&amp;Kitchen|Heating,Cooling&amp;AirQuality|RoomHeaters|ElectricHeaters-Havells Cista Room Heater, White, 2000 Watts"/>
    <s v="ElectricHeaters"/>
    <n v="2499"/>
    <s v="&gt;₹500"/>
    <n v="3945"/>
    <n v="0.37"/>
    <n v="3881.6539923954374"/>
    <s v="&lt;50%"/>
    <s v="No"/>
    <n v="10777740"/>
    <n v="3.8"/>
    <n v="4"/>
    <n v="2732"/>
    <x v="0"/>
    <n v="10928"/>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s v="Model-P4 6 Way Swivel Tilt Wall Mount 32-55-inch Full Motion Cantilever for LED,LCD and Plasma TV's"/>
    <x v="180"/>
    <s v="Electronics"/>
    <s v="HomeTheater,TV&amp;Video"/>
    <s v="Accessories"/>
    <s v="Electronics|HomeTheater,TV&amp;Video|Accessories|TVMounts,Stands&amp;Turntables|TVWall&amp;CeilingMounts-Model-P4 6 Way Swivel Tilt Wall Mount 32-55-inch Full Motion Cantilever for LED,LCD and Plasma TV's"/>
    <s v="TVMounts,Stands&amp;Turntables"/>
    <n v="1599"/>
    <s v="&gt;₹500"/>
    <n v="2999"/>
    <n v="0.47"/>
    <n v="2945.6822274091364"/>
    <s v="&lt;50%"/>
    <s v="No"/>
    <n v="8178273"/>
    <n v="4.2"/>
    <n v="4"/>
    <n v="2727"/>
    <x v="0"/>
    <n v="10908"/>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s v="Havells Ambrose 1200mm Ceiling Fan (Pearl White Wood)"/>
    <x v="47"/>
    <s v="Home&amp;Kitchen"/>
    <s v="Heating,Cooling&amp;AirQuality"/>
    <s v="Fans"/>
    <s v="Home&amp;Kitchen|Heating,Cooling&amp;AirQuality|Fans|CeilingFans-Havells Ambrose 1200mm Ceiling Fan (Pearl White Wood)"/>
    <s v="CeilingFans"/>
    <n v="2199"/>
    <s v="&gt;₹500"/>
    <n v="3045"/>
    <n v="0.28000000000000003"/>
    <n v="2972.7832512315272"/>
    <s v="&lt;50%"/>
    <s v="No"/>
    <n v="8178870"/>
    <n v="4.2"/>
    <n v="4"/>
    <n v="2686"/>
    <x v="0"/>
    <n v="10744"/>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s v="Zoul Type C to Type C Fast Charging Cable 65W 2M/6ft USB C Nylon Braided Cord Compatible with MacBook Oneplus 9 9R Samsung Galaxy S21 Ultra S20+ (2M, Black)"/>
    <x v="8"/>
    <s v="Computers&amp;Accessories"/>
    <s v="Accessories&amp;Peripherals"/>
    <s v="Cables&amp;Accessories"/>
    <s v="Computers&amp;Accessories|Accessories&amp;Peripherals|Cables&amp;Accessories|Cables|USBCables-Zoul Type C to Type C Fast Charging Cable 65W 2M/6ft USB C Nylon Braided Cord Compatible with MacBook Oneplus 9 9R Samsung Galaxy S21 Ultra S20+ (2M, Black)"/>
    <s v="Cables"/>
    <n v="399"/>
    <s v="₹200 - ₹500"/>
    <n v="1099"/>
    <n v="0.64"/>
    <n v="1062.6942675159235"/>
    <s v="50% or More"/>
    <s v="Yes"/>
    <n v="2950815"/>
    <n v="4.0999999999999996"/>
    <n v="4"/>
    <n v="2685"/>
    <x v="0"/>
    <n v="1074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x v="8"/>
    <s v="Computers&amp;Accessories"/>
    <s v="Accessories&amp;Peripherals"/>
    <s v="Cables&amp;Accessories"/>
    <s v="Computers&amp;Accessories|Accessories&amp;Peripherals|Cables&amp;Accessories|Cables|USBCables-Zoul USB C to USB C Fast Charging Cable 65W Type C to Type C Nylon Braided Cord Compatible with Macbook Oneplus 9 10R Samsung Galaxy S22 S21 Ultra Z Flip3 Macbook Air/Pro M1 Google Pixel 11'' iPad Pro 2020/2018 (2M, Grey)"/>
    <s v="Cables"/>
    <n v="399"/>
    <s v="₹200 - ₹500"/>
    <n v="1099"/>
    <n v="0.64"/>
    <n v="1062.6942675159235"/>
    <s v="50% or More"/>
    <s v="Yes"/>
    <n v="2950815"/>
    <n v="4.0999999999999996"/>
    <n v="4"/>
    <n v="2685"/>
    <x v="0"/>
    <n v="1074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s v="Eureka Forbes Euroclean Paper Vacuum Cleaner Dust Bags for Excel, Ace, 300, Jet Models - Set of 10"/>
    <x v="181"/>
    <s v="Home&amp;Kitchen"/>
    <s v="Kitchen&amp;HomeAppliances"/>
    <s v="Vacuum,Cleaning&amp;Ironing"/>
    <s v="Home&amp;Kitchen|Kitchen&amp;HomeAppliances|Vacuum,Cleaning&amp;Ironing|Vacuums&amp;FloorCare|VacuumAccessories|VacuumBags|HandheldBags-Eureka Forbes Euroclean Paper Vacuum Cleaner Dust Bags for Excel, Ace, 300, Jet Models - Set of 10"/>
    <s v="Vacuums&amp;FloorCare"/>
    <n v="253"/>
    <s v="₹200 - ₹500"/>
    <n v="500"/>
    <n v="0.49"/>
    <n v="449.4"/>
    <s v="&lt;50%"/>
    <s v="No"/>
    <n v="1332000"/>
    <n v="4.3"/>
    <n v="4"/>
    <n v="2664"/>
    <x v="0"/>
    <n v="10656"/>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NJ985"/>
    <s v="Wayona USB Type C 65W Fast Charging 2M/6Ft Long Flash Charge Cable 3A QC 3.0 Data Cable Compatible with Samsung Galaxy S21 S10 S9 S8, iQOO Z3, Vivo, Note 10 9 8, A20e A40 A50 A70, Moto G7 G8 (2M, Grey)"/>
    <x v="8"/>
    <s v="Computers&amp;Accessories"/>
    <s v="Accessories&amp;Peripherals"/>
    <s v="Cables&amp;Accessories"/>
    <s v="Computers&amp;Accessories|Accessories&amp;Peripherals|Cables&amp;Accessories|Cables|USBCables-Wayona USB Type C 65W Fast Charging 2M/6Ft Long Flash Charge Cable 3A QC 3.0 Data Cable Compatible with Samsung Galaxy S21 S10 S9 S8, iQOO Z3, Vivo, Note 10 9 8, A20e A40 A50 A70, Moto G7 G8 (2M, Grey)"/>
    <s v="Cables"/>
    <n v="325"/>
    <s v="₹200 - ₹500"/>
    <n v="999"/>
    <n v="0.67"/>
    <n v="966.46746746746749"/>
    <s v="50% or More"/>
    <s v="Yes"/>
    <n v="2648349"/>
    <n v="4.3"/>
    <n v="4"/>
    <n v="2651"/>
    <x v="0"/>
    <n v="10604"/>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s v="Wayona USB Type C Fast Charging Cable Charger Cord 3A QC 3.0 Data Cable Compatible with Samsung Galaxy S10e S10 S9 S8 S20 Plus, Note 10 9 8, M51 A40 A50 A70, Moto G7 G8 (1M, Grey)"/>
    <x v="8"/>
    <s v="Computers&amp;Accessories"/>
    <s v="Accessories&amp;Peripherals"/>
    <s v="Cables&amp;Accessories"/>
    <s v="Computers&amp;Accessories|Accessories&amp;Peripherals|Cables&amp;Accessories|Cables|USBCables-Wayona USB Type C Fast Charging Cable Charger Cord 3A QC 3.0 Data Cable Compatible with Samsung Galaxy S10e S10 S9 S8 S20 Plus, Note 10 9 8, M51 A40 A50 A70, Moto G7 G8 (1M, Grey)"/>
    <s v="Cables"/>
    <n v="299"/>
    <s v="₹200 - ₹500"/>
    <n v="999"/>
    <n v="0.7"/>
    <n v="969.07007007007007"/>
    <s v="50% or More"/>
    <s v="Yes"/>
    <n v="2648349"/>
    <n v="4.3"/>
    <n v="4"/>
    <n v="2651"/>
    <x v="0"/>
    <n v="10604"/>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9J2MM5C6"/>
    <s v="Amozo Ultra Hybrid Camera and Drop Protection Back Cover Case for iPhone 13 (TPU + Polycarbonate | Crystal Transparent)"/>
    <x v="151"/>
    <s v="Electronics"/>
    <s v="Mobiles&amp;Accessories"/>
    <s v="MobileAccessories"/>
    <s v="Electronics|Mobiles&amp;Accessories|MobileAccessories|Cases&amp;Covers|BasicCases-Amozo Ultra Hybrid Camera and Drop Protection Back Cover Case for iPhone 13 (TPU + Polycarbonate | Crystal Transparent)"/>
    <s v="Cases&amp;Covers"/>
    <n v="279"/>
    <s v="₹200 - ₹500"/>
    <n v="1499"/>
    <n v="0.81"/>
    <n v="1480.3875917278185"/>
    <s v="50% or More"/>
    <s v="Yes"/>
    <n v="3966354"/>
    <n v="4.2"/>
    <n v="4"/>
    <n v="2646"/>
    <x v="0"/>
    <n v="1058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s v="Universal Remote Control for All Sony TV for All LCD LED and Bravia TVs Remote"/>
    <x v="162"/>
    <s v="Electronics"/>
    <s v="HomeTheater,TV&amp;Video"/>
    <s v="Accessories"/>
    <s v="Electronics|HomeTheater,TV&amp;Video|Accessories|RemoteControls-Universal Remote Control for All Sony TV for All LCD LED and Bravia TVs Remote"/>
    <s v="RemoteControls"/>
    <n v="239"/>
    <s v="₹200 - ₹500"/>
    <n v="699"/>
    <n v="0.66"/>
    <n v="664.80829756795424"/>
    <s v="50% or More"/>
    <s v="Yes"/>
    <n v="1845360"/>
    <n v="4.4000000000000004"/>
    <n v="4"/>
    <n v="2640"/>
    <x v="0"/>
    <n v="1056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s v="Classmate Octane Neon- 25 Blue Gel Pens | Smooth Writing Pens| Water-proof Ink For Smudge-free Writing| Preferred By Students For Exam &amp; Class Notes| Study At Home Essential"/>
    <x v="143"/>
    <s v="OfficeProducts"/>
    <s v="OfficePaperProducts"/>
    <s v="Paper"/>
    <s v="OfficeProducts|OfficePaperProducts|Paper|Stationery|Pens,Pencils&amp;WritingSupplies|Pens&amp;Refills|GelInkRollerballPens-Classmate Octane Neon- 25 Blue Gel Pens | Smooth Writing Pens| Water-proof Ink For Smudge-free Writing| Preferred By Students For Exam &amp; Class Notes| Study At Home Essential"/>
    <s v="Stationery"/>
    <n v="250"/>
    <s v="₹200 - ₹500"/>
    <n v="250"/>
    <n v="0"/>
    <n v="150"/>
    <s v="&lt;50%"/>
    <s v="No"/>
    <n v="657000"/>
    <n v="4.2"/>
    <n v="4"/>
    <n v="2628"/>
    <x v="0"/>
    <n v="1051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s v="Samsung 24-inch(60.46cm) FHD Monitor, IPS, 75 Hz, Bezel Less Design, AMD FreeSync, Flicker Free, HDMI, D-sub, (LF24T350FHWXXL, Dark Blue Gray)"/>
    <x v="182"/>
    <s v="Computers&amp;Accessories"/>
    <s v="Monitors"/>
    <s v="N/A"/>
    <s v="Computers&amp;Accessories|Monitors-Samsung 24-inch(60.46cm) FHD Monitor, IPS, 75 Hz, Bezel Less Design, AMD FreeSync, Flicker Free, HDMI, D-sub, (LF24T350FHWXXL, Dark Blue Gray)"/>
    <s v="N/A"/>
    <n v="10099"/>
    <s v="&gt;₹500"/>
    <n v="19110"/>
    <n v="0.47"/>
    <n v="19057.153322867609"/>
    <s v="&lt;50%"/>
    <s v="No"/>
    <n v="50125530"/>
    <n v="4.3"/>
    <n v="4"/>
    <n v="2623"/>
    <x v="0"/>
    <n v="10492"/>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s v="Bajaj RHX-2 800-Watt Room Heater (White)"/>
    <x v="95"/>
    <s v="Home&amp;Kitchen"/>
    <s v="Heating,Cooling&amp;AirQuality"/>
    <s v="RoomHeaters"/>
    <s v="Home&amp;Kitchen|Heating,Cooling&amp;AirQuality|RoomHeaters|ElectricHeaters-Bajaj RHX-2 800-Watt Room Heater (White)"/>
    <s v="ElectricHeaters"/>
    <n v="1399"/>
    <s v="&gt;₹500"/>
    <n v="1549"/>
    <n v="0.1"/>
    <n v="1458.6836668818592"/>
    <s v="&lt;50%"/>
    <s v="No"/>
    <n v="4030498"/>
    <n v="3.9"/>
    <n v="4"/>
    <n v="2602"/>
    <x v="0"/>
    <n v="1040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s v="Prestige Clean Home Water Purifier Cartridge"/>
    <x v="97"/>
    <s v="Home&amp;Kitchen"/>
    <s v="Kitchen&amp;HomeAppliances"/>
    <s v="WaterPurifiers&amp;Accessories"/>
    <s v="Home&amp;Kitchen|Kitchen&amp;HomeAppliances|WaterPurifiers&amp;Accessories|WaterCartridges-Prestige Clean Home Water Purifier Cartridge"/>
    <s v="WaterCartridges"/>
    <n v="600"/>
    <s v="&gt;₹500"/>
    <n v="640"/>
    <n v="0.06"/>
    <n v="546.25"/>
    <s v="&lt;50%"/>
    <s v="No"/>
    <n v="1659520"/>
    <n v="3.8"/>
    <n v="4"/>
    <n v="2593"/>
    <x v="0"/>
    <n v="10372"/>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s v="Campfire Spring Chef Prolix Instant Portable Water Heater Geyser 1Ltr. for Use Home Stainless Steel Baking Rack | Restaurant | Office | Labs | Clinics | Saloon | with Installation Kit (With MCB)"/>
    <x v="26"/>
    <s v="Home&amp;Kitchen"/>
    <s v="Heating,Cooling&amp;AirQuality"/>
    <s v="WaterHeaters&amp;Geysers"/>
    <s v="Home&amp;Kitchen|Heating,Cooling&amp;AirQuality|WaterHeaters&amp;Geysers|InstantWaterHeaters-Campfire Spring Chef Prolix Instant Portable Water Heater Geyser 1Ltr. for Use Home Stainless Steel Baking Rack | Restaurant | Office | Labs | Clinics | Saloon | with Installation Kit (With MCB)"/>
    <s v="InstantWaterHeaters"/>
    <n v="1499"/>
    <s v="&gt;₹500"/>
    <n v="3500"/>
    <n v="0.56999999999999995"/>
    <n v="3457.1714285714284"/>
    <s v="50% or More"/>
    <s v="Yes"/>
    <n v="9068500"/>
    <n v="4.7"/>
    <n v="5"/>
    <n v="2591"/>
    <x v="0"/>
    <n v="12955"/>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s v="HP 65W AC Laptops Charger Adapter 4.5mm for HP Pavilion Black (Without Power Cable)"/>
    <x v="114"/>
    <s v="Computers&amp;Accessories"/>
    <s v="Accessories&amp;Peripherals"/>
    <s v="LaptopAccessories"/>
    <s v="Computers&amp;Accessories|Accessories&amp;Peripherals|LaptopAccessories|LaptopChargers&amp;PowerSupplies-HP 65W AC Laptops Charger Adapter 4.5mm for HP Pavilion Black (Without Power Cable)"/>
    <s v="LaptopChargers&amp;PowerSupplies"/>
    <n v="770"/>
    <s v="&gt;₹500"/>
    <n v="1547"/>
    <n v="0.5"/>
    <n v="1497.2262443438915"/>
    <s v="50% or More"/>
    <s v="Yes"/>
    <n v="3998995"/>
    <n v="4.3"/>
    <n v="4"/>
    <n v="2585"/>
    <x v="0"/>
    <n v="1034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s v="Croma 80 cm (32 Inches) HD Ready LED TV (CREL7369, Black) (2021 Model)"/>
    <x v="163"/>
    <s v="Electronics"/>
    <s v="HomeTheater,TV&amp;Video"/>
    <s v="Televisions"/>
    <s v="Electronics|HomeTheater,TV&amp;Video|Televisions|StandardTelevisions-Croma 80 cm (32 Inches) HD Ready LED TV (CREL7369, Black) (2021 Model)"/>
    <s v="StandardTelevisions"/>
    <n v="7390"/>
    <s v="&gt;₹500"/>
    <n v="20000"/>
    <n v="0.63"/>
    <n v="19963.05"/>
    <s v="50% or More"/>
    <s v="Yes"/>
    <n v="51620000"/>
    <n v="4.0999999999999996"/>
    <n v="4"/>
    <n v="2581"/>
    <x v="0"/>
    <n v="10324"/>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s v="ESnipe Mart Worldwide Travel Adapter with Build in Dual USB Charger Ports with 125V 6A, 250V Protected Electrical Plug for Laptops, Cameras (White)"/>
    <x v="183"/>
    <s v="HomeImprovement"/>
    <s v="Electrical"/>
    <s v="Adapters&amp;Multi-Outlets"/>
    <s v="HomeImprovement|Electrical|Adapters&amp;Multi-Outlets-ESnipe Mart Worldwide Travel Adapter with Build in Dual USB Charger Ports with 125V 6A, 250V Protected Electrical Plug for Laptops, Cameras (White)"/>
    <s v="N/A"/>
    <n v="425"/>
    <s v="₹200 - ₹500"/>
    <n v="999"/>
    <n v="0.56999999999999995"/>
    <n v="956.45745745745751"/>
    <s v="50% or More"/>
    <s v="Yes"/>
    <n v="2578419"/>
    <n v="4"/>
    <n v="4"/>
    <n v="2581"/>
    <x v="0"/>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s v="Candes 10 Litre Perfecto 5 Star Rated Automatic Instant Storage Electric Water Heater with Special Metal Body Anti Rust Coating With Installation Kit, 2KW Geyser (Ivory)"/>
    <x v="87"/>
    <s v="Home&amp;Kitchen"/>
    <s v="Heating,Cooling&amp;AirQuality"/>
    <s v="WaterHeaters&amp;Geysers"/>
    <s v="Home&amp;Kitchen|Heating,Cooling&amp;AirQuality|WaterHeaters&amp;Geysers|StorageWaterHeaters-Candes 10 Litre Perfecto 5 Star Rated Automatic Instant Storage Electric Water Heater with Special Metal Body Anti Rust Coating With Installation Kit, 2KW Geyser (Ivory)"/>
    <s v="StorageWaterHeaters"/>
    <n v="3249"/>
    <s v="&gt;₹500"/>
    <n v="6299"/>
    <n v="0.48"/>
    <n v="6247.4203841879662"/>
    <s v="&lt;50%"/>
    <s v="No"/>
    <n v="16182131"/>
    <n v="3.9"/>
    <n v="4"/>
    <n v="2569"/>
    <x v="0"/>
    <n v="10276"/>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s v="Mi Robot Vacuum-Mop P, Best-in-class Laser Navigation in 10-20K INR price band, Intelligent mapping, Robotic Floor Cleaner with 2 in 1 Mopping and Vacuum, App Control (WiFi, Alexa,GA), Strong suction"/>
    <x v="145"/>
    <s v="Home&amp;Kitchen"/>
    <s v="Kitchen&amp;HomeAppliances"/>
    <s v="Vacuum,Cleaning&amp;Ironing"/>
    <s v="Home&amp;Kitchen|Kitchen&amp;HomeAppliances|Vacuum,Cleaning&amp;Ironing|Vacuums&amp;FloorCare|Vacuums|RoboticVacuums-Mi Robot Vacuum-Mop P, Best-in-class Laser Navigation in 10-20K INR price band, Intelligent mapping, Robotic Floor Cleaner with 2 in 1 Mopping and Vacuum, App Control (WiFi, Alexa,GA), Strong suction"/>
    <s v="Vacuums&amp;FloorCare"/>
    <n v="18999"/>
    <s v="&gt;₹500"/>
    <n v="29999"/>
    <n v="0.37"/>
    <n v="29935.667888929631"/>
    <s v="&lt;50%"/>
    <s v="No"/>
    <n v="76077464"/>
    <n v="4.0999999999999996"/>
    <n v="4"/>
    <n v="2536"/>
    <x v="0"/>
    <n v="10144"/>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Foxin FTC 12A / Q2612A Black Laser Toner Cartridge Compatible with Laserjet 1020,M1005,1018,1010,1012,1015,1020 Plus,1022,3015,3020,3030,3050, 3050Z, 3052,3055 (Black)"/>
    <x v="184"/>
    <s v="Computers&amp;Accessories"/>
    <s v="Printers,Inks&amp;Accessories"/>
    <s v="Inks,Toners&amp;Cartridges"/>
    <s v="Computers&amp;Accessories|Printers,Inks&amp;Accessories|Inks,Toners&amp;Cartridges|TonerCartridges-Foxin FTC 12A / Q2612A Black Laser Toner Cartridge Compatible with Laserjet 1020,M1005,1018,1010,1012,1015,1020 Plus,1022,3015,3020,3030,3050, 3050Z, 3052,3055 (Black)"/>
    <s v="TonerCartridges"/>
    <n v="598"/>
    <s v="&gt;₹500"/>
    <n v="1150"/>
    <n v="0.48"/>
    <n v="1098"/>
    <s v="&lt;50%"/>
    <s v="No"/>
    <n v="2915250"/>
    <n v="4.0999999999999996"/>
    <n v="4"/>
    <n v="2535"/>
    <x v="0"/>
    <n v="1014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s v="LAPSTER Accessories Power Cable Cord 2 Pin Laptop Adapter and Tape Recorder 1.5M"/>
    <x v="114"/>
    <s v="Computers&amp;Accessories"/>
    <s v="Accessories&amp;Peripherals"/>
    <s v="LaptopAccessories"/>
    <s v="Computers&amp;Accessories|Accessories&amp;Peripherals|LaptopAccessories|LaptopChargers&amp;PowerSupplies-LAPSTER Accessories Power Cable Cord 2 Pin Laptop Adapter and Tape Recorder 1.5M"/>
    <s v="LaptopChargers&amp;PowerSupplies"/>
    <n v="149"/>
    <s v="&lt;₹200"/>
    <n v="999"/>
    <n v="0.85"/>
    <n v="984.0850850850851"/>
    <s v="50% or More"/>
    <s v="Yes"/>
    <n v="2520477"/>
    <n v="3.5"/>
    <n v="4"/>
    <n v="2523"/>
    <x v="0"/>
    <n v="10092"/>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s v="Philips HD9306/06 1.5-Litre Electric Kettle (Multicolor)"/>
    <x v="11"/>
    <s v="Home&amp;Kitchen"/>
    <s v="Kitchen&amp;HomeAppliances"/>
    <s v="SmallKitchenAppliances"/>
    <s v="Home&amp;Kitchen|Kitchen&amp;HomeAppliances|SmallKitchenAppliances|Kettles&amp;HotWaterDispensers|ElectricKettles-Philips HD9306/06 1.5-Litre Electric Kettle (Multicolor)"/>
    <s v="Kettles&amp;HotWaterDispensers"/>
    <n v="2695"/>
    <s v="&gt;₹500"/>
    <n v="2695"/>
    <n v="0"/>
    <n v="2595"/>
    <s v="&lt;50%"/>
    <s v="No"/>
    <n v="6786010"/>
    <n v="4.4000000000000004"/>
    <n v="4"/>
    <n v="2518"/>
    <x v="0"/>
    <n v="1007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s v="Crucial P3 500GB PCIe 3.0 3D NAND NVMe M.2 SSD, up to 3500MB/s - CT500P3SSD8"/>
    <x v="16"/>
    <s v="Computers&amp;Accessories"/>
    <s v="Components"/>
    <s v="InternalSolidStateDrives"/>
    <s v="Computers&amp;Accessories|Components|InternalSolidStateDrives-Crucial P3 500GB PCIe 3.0 3D NAND NVMe M.2 SSD, up to 3500MB/s - CT500P3SSD8"/>
    <s v="N/A"/>
    <n v="3307"/>
    <s v="&gt;₹500"/>
    <n v="6100"/>
    <n v="0.46"/>
    <n v="6045.7868852459014"/>
    <s v="&lt;50%"/>
    <s v="No"/>
    <n v="15341500"/>
    <n v="4.3"/>
    <n v="4"/>
    <n v="2515"/>
    <x v="0"/>
    <n v="1006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s v="Parker Vector Camouflage Gift Set - Roller Ball Pen &amp; Parker Logo Keychain (Black Body, Blue Ink), 2 Piece Set"/>
    <x v="159"/>
    <s v="OfficeProducts"/>
    <s v="OfficePaperProducts"/>
    <s v="Paper"/>
    <s v="OfficeProducts|OfficePaperProducts|Paper|Stationery|Pens,Pencils&amp;WritingSupplies|Pens&amp;Refills|StickBallpointPens-Parker Vector Camouflage Gift Set - Roller Ball Pen &amp; Parker Logo Keychain (Black Body, Blue Ink), 2 Piece Set"/>
    <s v="Stationery"/>
    <n v="341"/>
    <s v="₹200 - ₹500"/>
    <n v="450"/>
    <n v="0.24"/>
    <n v="374.22222222222223"/>
    <s v="&lt;50%"/>
    <s v="No"/>
    <n v="1121850"/>
    <n v="4.3"/>
    <n v="4"/>
    <n v="2493"/>
    <x v="0"/>
    <n v="9972"/>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s v="ZEBRONICS Zeb-Buds 30 3.5Mm Stereo Wired in Ear Earphones with Mic for Calling, Volume Control, Multifunction Button, 14Mm Drivers, Stylish Eartip,1.2 Meter Durable Cable and Lightweight Design(Red)"/>
    <x v="1"/>
    <s v="Electronics"/>
    <s v="Headphones,Earbuds&amp;Accessories"/>
    <s v="Headphones"/>
    <s v="Electronics|Headphones,Earbuds&amp;Accessories|Headphones|In-Ear-ZEBRONICS Zeb-Buds 30 3.5Mm Stereo Wired in Ear Earphones with Mic for Calling, Volume Control, Multifunction Button, 14Mm Drivers, Stylish Eartip,1.2 Meter Durable Cable and Lightweight Design(Red)"/>
    <s v="In-Ear"/>
    <n v="199"/>
    <s v="&lt;₹200"/>
    <n v="499"/>
    <n v="0.6"/>
    <n v="459.12024048096191"/>
    <s v="50% or More"/>
    <s v="Yes"/>
    <n v="1243508"/>
    <n v="3.6"/>
    <n v="4"/>
    <n v="2492"/>
    <x v="0"/>
    <n v="996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s v="Milton Go Electro 2.0 Stainless Steel Electric Kettle, 1 Piece, 2 Litres, Silver | Power Indicator | 1500 Watts | Auto Cut-off | Detachable 360 Degree Connector | Boiler for Water"/>
    <x v="11"/>
    <s v="Home&amp;Kitchen"/>
    <s v="Kitchen&amp;HomeAppliances"/>
    <s v="SmallKitchenAppliances"/>
    <s v="Home&amp;Kitchen|Kitchen&amp;HomeAppliances|SmallKitchenAppliances|Kettles&amp;HotWaterDispensers|ElectricKettles-Milton Go Electro 2.0 Stainless Steel Electric Kettle, 1 Piece, 2 Litres, Silver | Power Indicator | 1500 Watts | Auto Cut-off | Detachable 360 Degree Connector | Boiler for Water"/>
    <s v="Kettles&amp;HotWaterDispensers"/>
    <n v="1345"/>
    <s v="&gt;₹500"/>
    <n v="1750"/>
    <n v="0.23"/>
    <n v="1673.1428571428571"/>
    <s v="&lt;50%"/>
    <s v="No"/>
    <n v="4315500"/>
    <n v="3.8"/>
    <n v="4"/>
    <n v="2466"/>
    <x v="0"/>
    <n v="9864"/>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s v="RPM Euro Games Gaming Mousepad Speed Type Extended Large (Size - 800 mm x 300 mm x 3 mm)"/>
    <x v="116"/>
    <s v="Computers&amp;Accessories"/>
    <s v="Accessories&amp;Peripherals"/>
    <s v="Keyboards,Mice&amp;InputDevices"/>
    <s v="Computers&amp;Accessories|Accessories&amp;Peripherals|Keyboards,Mice&amp;InputDevices|Keyboard&amp;MiceAccessories|MousePads-RPM Euro Games Gaming Mousepad Speed Type Extended Large (Size - 800 mm x 300 mm x 3 mm)"/>
    <s v="Keyboard&amp;MiceAccessories"/>
    <n v="299"/>
    <s v="₹200 - ₹500"/>
    <n v="990"/>
    <n v="0.7"/>
    <n v="959.79797979797979"/>
    <s v="50% or More"/>
    <s v="Yes"/>
    <n v="2428470"/>
    <n v="4.5"/>
    <n v="5"/>
    <n v="2453"/>
    <x v="0"/>
    <n v="12265"/>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s v="STRIFF Multi Angle Tablet/Mobile Stand. Holder for iPhone, Android, Samsung, OnePlus, Xiaomi. Portable,Foldable Stand.Perfect for Bed,Office, Home,Gift and Desktop (Black)"/>
    <x v="32"/>
    <s v="Electronics"/>
    <s v="Mobiles&amp;Accessories"/>
    <s v="MobileAccessories"/>
    <s v="Electronics|Mobiles&amp;Accessories|MobileAccessories|Stands-STRIFF Multi Angle Tablet/Mobile Stand. Holder for iPhone, Android, Samsung, OnePlus, Xiaomi. Portable,Foldable Stand.Perfect for Bed,Office, Home,Gift and Desktop (Black)"/>
    <s v="Stands"/>
    <n v="99"/>
    <s v="&lt;₹200"/>
    <n v="499"/>
    <n v="0.8"/>
    <n v="479.16032064128257"/>
    <s v="50% or More"/>
    <s v="Yes"/>
    <n v="1223049"/>
    <n v="4.0999999999999996"/>
    <n v="4"/>
    <n v="2451"/>
    <x v="0"/>
    <n v="9804"/>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STRIFF UPH2W Multi Angle Tablet/Mobile Stand. Holder for iPhone, Android, Samsung, OnePlus, Xiaomi. Portable,Foldable Stand.Perfect for Bed,Office, Home,Gift and Desktop (White)"/>
    <x v="32"/>
    <s v="Electronics"/>
    <s v="Mobiles&amp;Accessories"/>
    <s v="MobileAccessories"/>
    <s v="Electronics|Mobiles&amp;Accessories|MobileAccessories|Stands-STRIFF UPH2W Multi Angle Tablet/Mobile Stand. Holder for iPhone, Android, Samsung, OnePlus, Xiaomi. Portable,Foldable Stand.Perfect for Bed,Office, Home,Gift and Desktop (White)"/>
    <s v="Stands"/>
    <n v="99"/>
    <s v="&lt;₹200"/>
    <n v="499"/>
    <n v="0.8"/>
    <n v="479.16032064128257"/>
    <s v="50% or More"/>
    <s v="Yes"/>
    <n v="1223049"/>
    <n v="4.0999999999999996"/>
    <n v="4"/>
    <n v="2451"/>
    <x v="0"/>
    <n v="9804"/>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s v="Pilot V7 Liquid Ink Roller Ball Pen (2 Blue + 1 Black)"/>
    <x v="144"/>
    <s v="OfficeProducts"/>
    <s v="OfficePaperProducts"/>
    <s v="Paper"/>
    <s v="OfficeProducts|OfficePaperProducts|Paper|Stationery|Pens,Pencils&amp;WritingSupplies|Pens&amp;Refills|RetractableBallpointPens-Pilot V7 Liquid Ink Roller Ball Pen (2 Blue + 1 Black)"/>
    <s v="Stationery"/>
    <n v="178"/>
    <s v="&lt;₹200"/>
    <n v="210"/>
    <n v="0.15"/>
    <n v="125.23809523809524"/>
    <s v="&lt;50%"/>
    <s v="No"/>
    <n v="514500"/>
    <n v="4.3"/>
    <n v="4"/>
    <n v="2450"/>
    <x v="0"/>
    <n v="980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s v="akiara - Makes life easy Electric Handy Sewing/Stitch Handheld Cordless Portable White Sewing Machine for Home Tailoring, Hand Machine | Mini Silai | White Hand Machine with Adapter"/>
    <x v="96"/>
    <s v="Home&amp;Kitchen"/>
    <s v="Kitchen&amp;HomeAppliances"/>
    <s v="SewingMachines&amp;Accessories"/>
    <s v="Home&amp;Kitchen|Kitchen&amp;HomeAppliances|SewingMachines&amp;Accessories|Sewing&amp;EmbroideryMachines-akiara - Makes life easy Electric Handy Sewing/Stitch Handheld Cordless Portable White Sewing Machine for Home Tailoring, Hand Machine | Mini Silai | White Hand Machine with Adapter"/>
    <s v="Sewing&amp;EmbroideryMachines"/>
    <n v="721"/>
    <s v="&gt;₹500"/>
    <n v="1499"/>
    <n v="0.52"/>
    <n v="1450.9012675116744"/>
    <s v="50% or More"/>
    <s v="Yes"/>
    <n v="3671051"/>
    <n v="3.1"/>
    <n v="3"/>
    <n v="2449"/>
    <x v="0"/>
    <n v="7347"/>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s v="Bajaj Minor 1000 Watts Radiant Room Heater (Steel, ISI Approved)"/>
    <x v="95"/>
    <s v="Home&amp;Kitchen"/>
    <s v="Heating,Cooling&amp;AirQuality"/>
    <s v="RoomHeaters"/>
    <s v="Home&amp;Kitchen|Heating,Cooling&amp;AirQuality|RoomHeaters|ElectricHeaters-Bajaj Minor 1000 Watts Radiant Room Heater (Steel, ISI Approved)"/>
    <s v="ElectricHeaters"/>
    <n v="749"/>
    <s v="&gt;₹500"/>
    <n v="1129"/>
    <n v="0.34"/>
    <n v="1062.658104517272"/>
    <s v="&lt;50%"/>
    <s v="No"/>
    <n v="2761534"/>
    <n v="4"/>
    <n v="4"/>
    <n v="2446"/>
    <x v="0"/>
    <n v="978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s v="Storite USB 2.0 A to Mini 5 pin B Cable for External HDDS/Camera/Card Readers 35cm"/>
    <x v="8"/>
    <s v="Computers&amp;Accessories"/>
    <s v="Accessories&amp;Peripherals"/>
    <s v="Cables&amp;Accessories"/>
    <s v="Computers&amp;Accessories|Accessories&amp;Peripherals|Cables&amp;Accessories|Cables|USBCables-Storite USB 2.0 A to Mini 5 pin B Cable for External HDDS/Camera/Card Readers 35cm"/>
    <s v="Cables"/>
    <n v="259"/>
    <s v="₹200 - ₹500"/>
    <n v="699"/>
    <n v="0.63"/>
    <n v="661.94706723891272"/>
    <s v="50% or More"/>
    <s v="Yes"/>
    <n v="1676901"/>
    <n v="3.8"/>
    <n v="4"/>
    <n v="2399"/>
    <x v="0"/>
    <n v="9596"/>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s v="Borosil Prime Grill Sandwich Maker (Grey)"/>
    <x v="35"/>
    <s v="Home&amp;Kitchen"/>
    <s v="Kitchen&amp;HomeAppliances"/>
    <s v="SmallKitchenAppliances"/>
    <s v="Home&amp;Kitchen|Kitchen&amp;HomeAppliances|SmallKitchenAppliances|SandwichMakers-Borosil Prime Grill Sandwich Maker (Grey)"/>
    <s v="SandwichMakers"/>
    <n v="1928"/>
    <s v="&gt;₹500"/>
    <n v="2590"/>
    <n v="0.26"/>
    <n v="2515.5598455598456"/>
    <s v="&lt;50%"/>
    <s v="No"/>
    <n v="6156430"/>
    <n v="4"/>
    <n v="4"/>
    <n v="2377"/>
    <x v="0"/>
    <n v="950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s v="Offbeat¬Æ - DASH 2.4GHz Wireless + Bluetooth 5.1 Mouse, Multi-Device Dual Mode Slim Rechargeable Silent Click Buttons Wireless Bluetooth Mouse, 3 Adjustable DPI, Works on 2 devices at the same time with a switch button for Windows/Mac/Android/Ipad/Smart TV"/>
    <x v="23"/>
    <s v="Computers&amp;Accessories"/>
    <s v="Accessories&amp;Peripherals"/>
    <s v="Keyboards,Mice&amp;InputDevices"/>
    <s v="Computers&amp;Accessories|Accessories&amp;Peripherals|Keyboards,Mice&amp;InputDevices|Mice-Offbeat¬Æ - DASH 2.4GHz Wireless + Bluetooth 5.1 Mouse, Multi-Device Dual Mode Slim Rechargeable Silent Click Buttons Wireless Bluetooth Mouse, 3 Adjustable DPI, Works on 2 devices at the same time with a switch button for Windows/Mac/Android/Ipad/Smart TV"/>
    <s v="Mice"/>
    <n v="1099"/>
    <s v="&gt;₹500"/>
    <n v="1499"/>
    <n v="0.27"/>
    <n v="1425.6844563042027"/>
    <s v="&lt;50%"/>
    <s v="No"/>
    <n v="3560125"/>
    <n v="4.2"/>
    <n v="4"/>
    <n v="2375"/>
    <x v="0"/>
    <n v="950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s v="Lava A1 Josh 21(Blue Silver) -Dual Sim,Call Blink Notification,Military Grade Certified with 4 Day Battery Backup, Keypad Mobile"/>
    <x v="10"/>
    <s v="Electronics"/>
    <s v="Mobiles&amp;Accessories"/>
    <s v="Smartphones&amp;BasicMobiles"/>
    <s v="Electronics|Mobiles&amp;Accessories|Smartphones&amp;BasicMobiles|BasicMobiles-Lava A1 Josh 21(Blue Silver) -Dual Sim,Call Blink Notification,Military Grade Certified with 4 Day Battery Backup, Keypad Mobile"/>
    <s v="BasicMobiles"/>
    <n v="1055"/>
    <s v="&gt;₹500"/>
    <n v="1249"/>
    <n v="0.16"/>
    <n v="1164.5324259407525"/>
    <s v="&lt;50%"/>
    <s v="No"/>
    <n v="2937648"/>
    <n v="3.8"/>
    <n v="4"/>
    <n v="2352"/>
    <x v="0"/>
    <n v="940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s v="Elv Mobile Phone Mount Tabletop Holder for Phones and Tablets - Black"/>
    <x v="32"/>
    <s v="Electronics"/>
    <s v="Mobiles&amp;Accessories"/>
    <s v="MobileAccessories"/>
    <s v="Electronics|Mobiles&amp;Accessories|MobileAccessories|Stands-Elv Mobile Phone Mount Tabletop Holder for Phones and Tablets - Black"/>
    <s v="Stands"/>
    <n v="89"/>
    <s v="&lt;₹200"/>
    <n v="599"/>
    <n v="0.85"/>
    <n v="584.14190317195323"/>
    <s v="50% or More"/>
    <s v="Yes"/>
    <n v="1408249"/>
    <n v="4.3"/>
    <n v="4"/>
    <n v="2351"/>
    <x v="0"/>
    <n v="9404"/>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s v="INKULTURE Stainless_Steel Measuring Cups &amp; Spoon Combo for Dry or Liquid/Kitchen Gadgets for Cooking &amp; Baking Cakes/Measuring Cup Set Combo with Handles (Set of 4 Cups &amp; 4 Spoons)"/>
    <x v="147"/>
    <s v="Home&amp;Kitchen"/>
    <s v="Kitchen&amp;HomeAppliances"/>
    <s v="Coffee,Tea&amp;Espresso"/>
    <s v="Home&amp;Kitchen|Kitchen&amp;HomeAppliances|Coffee,Tea&amp;Espresso|CoffeeMakerAccessories|MeasuringSpoons-INKULTURE Stainless_Steel Measuring Cups &amp; Spoon Combo for Dry or Liquid/Kitchen Gadgets for Cooking &amp; Baking Cakes/Measuring Cup Set Combo with Handles (Set of 4 Cups &amp; 4 Spoons)"/>
    <s v="CoffeeMakerAccessories"/>
    <n v="279"/>
    <s v="₹200 - ₹500"/>
    <n v="699"/>
    <n v="0.6"/>
    <n v="659.0858369098712"/>
    <s v="50% or More"/>
    <s v="Yes"/>
    <n v="1625874"/>
    <n v="4.3"/>
    <n v="4"/>
    <n v="2326"/>
    <x v="0"/>
    <n v="930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s v="Singer Aroma 1.8 Liter Electric Kettle High Grade Stainless Steel with Cool and Touch Body and Cordless Base, 1500 watts, Auto Shut Off with Dry Boiling (Silver/Black)"/>
    <x v="11"/>
    <s v="Home&amp;Kitchen"/>
    <s v="Kitchen&amp;HomeAppliances"/>
    <s v="SmallKitchenAppliances"/>
    <s v="Home&amp;Kitchen|Kitchen&amp;HomeAppliances|SmallKitchenAppliances|Kettles&amp;HotWaterDispensers|ElectricKettles-Singer Aroma 1.8 Liter Electric Kettle High Grade Stainless Steel with Cool and Touch Body and Cordless Base, 1500 watts, Auto Shut Off with Dry Boiling (Silver/Black)"/>
    <s v="Kettles&amp;HotWaterDispensers"/>
    <n v="949"/>
    <s v="&gt;₹500"/>
    <n v="2385"/>
    <n v="0.6"/>
    <n v="2345.20964360587"/>
    <s v="50% or More"/>
    <s v="Yes"/>
    <n v="5511735"/>
    <n v="4.0999999999999996"/>
    <n v="4"/>
    <n v="2311"/>
    <x v="0"/>
    <n v="9244"/>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s v="HP M270 Backlit USB Wired Gaming Mouse with 6 Buttons, 4-Speed Customizable 2400 DPI, Ergonomic Design, Breathing LED Lighting, Metal Scroll Wheel, Lightweighted / 3 Years Warranty (7ZZ87AA), Black"/>
    <x v="73"/>
    <s v="Computers&amp;Accessories"/>
    <s v="Accessories&amp;Peripherals"/>
    <s v="PCGamingPeripherals"/>
    <s v="Computers&amp;Accessories|Accessories&amp;Peripherals|PCGamingPeripherals|GamingMice-HP M270 Backlit USB Wired Gaming Mouse with 6 Buttons, 4-Speed Customizable 2400 DPI, Ergonomic Design, Breathing LED Lighting, Metal Scroll Wheel, Lightweighted / 3 Years Warranty (7ZZ87AA), Black"/>
    <s v="GamingMice"/>
    <n v="599"/>
    <s v="&gt;₹500"/>
    <n v="700"/>
    <n v="0.14000000000000001"/>
    <n v="614.42857142857144"/>
    <s v="&lt;50%"/>
    <s v="No"/>
    <n v="1610700"/>
    <n v="4.3"/>
    <n v="4"/>
    <n v="2301"/>
    <x v="0"/>
    <n v="9204"/>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s v="Multifunctional 2 in 1 Electric Egg Boiling Steamer Egg Frying Pan Egg Boiler Electric Automatic Off with Egg Boiler Machine Non-Stick Electric Egg Frying Pan-Tiger Woods (Multy)"/>
    <x v="78"/>
    <s v="Home&amp;Kitchen"/>
    <s v="Kitchen&amp;HomeAppliances"/>
    <s v="SmallKitchenAppliances"/>
    <s v="Home&amp;Kitchen|Kitchen&amp;HomeAppliances|SmallKitchenAppliances|EggBoilers-Multifunctional 2 in 1 Electric Egg Boiling Steamer Egg Frying Pan Egg Boiler Electric Automatic Off with Egg Boiler Machine Non-Stick Electric Egg Frying Pan-Tiger Woods (Multy)"/>
    <s v="EggBoilers"/>
    <n v="699"/>
    <s v="&gt;₹500"/>
    <n v="1599"/>
    <n v="0.56000000000000005"/>
    <n v="1555.2851782363978"/>
    <s v="50% or More"/>
    <s v="Yes"/>
    <n v="3677700"/>
    <n v="4.7"/>
    <n v="5"/>
    <n v="2300"/>
    <x v="0"/>
    <n v="115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s v="Philips EasySpeed Plus Steam Iron GC2145/20-2200W, Quick Heat Up with up to 30 g/min steam, 110 g steam Boost, Scratch Resistant Ceramic Soleplate, Vertical steam &amp; Drip-Stop"/>
    <x v="37"/>
    <s v="Home&amp;Kitchen"/>
    <s v="Kitchen&amp;HomeAppliances"/>
    <s v="Vacuum,Cleaning&amp;Ironing"/>
    <s v="Home&amp;Kitchen|Kitchen&amp;HomeAppliances|Vacuum,Cleaning&amp;Ironing|Irons,Steamers&amp;Accessories|Irons|SteamIrons-Philips EasySpeed Plus Steam Iron GC2145/20-2200W, Quick Heat Up with up to 30 g/min steam, 110 g steam Boost, Scratch Resistant Ceramic Soleplate, Vertical steam &amp; Drip-Stop"/>
    <s v="Irons,Steamers&amp;Accessories"/>
    <n v="2903"/>
    <s v="&gt;₹500"/>
    <n v="3295"/>
    <n v="0.12"/>
    <n v="3206.8968133535659"/>
    <s v="&lt;50%"/>
    <s v="No"/>
    <n v="7575205"/>
    <n v="4.3"/>
    <n v="4"/>
    <n v="2299"/>
    <x v="0"/>
    <n v="9196"/>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s v="AGARO Imperial 240-Watt Slow Juicer with Cold Press Technology"/>
    <x v="185"/>
    <s v="Home&amp;Kitchen"/>
    <s v="Kitchen&amp;HomeAppliances"/>
    <s v="SmallKitchenAppliances"/>
    <s v="Home&amp;Kitchen|Kitchen&amp;HomeAppliances|SmallKitchenAppliances|Juicers|ColdPressJuicers-AGARO Imperial 240-Watt Slow Juicer with Cold Press Technology"/>
    <s v="Juicers"/>
    <n v="12609"/>
    <s v="&gt;₹500"/>
    <n v="23999"/>
    <n v="0.47"/>
    <n v="23946.460310846287"/>
    <s v="&lt;50%"/>
    <s v="No"/>
    <n v="54909712"/>
    <n v="4.4000000000000004"/>
    <n v="4"/>
    <n v="2288"/>
    <x v="0"/>
    <n v="915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s v="Wecool Moonwalk M1 ENC True Wireless in Ear Earbuds with Mic, Titanium Drivers for Rich Bass Experience, 40+ Hours Play Time, Type C Fast Charging, Low Latency, BT 5.3, IPX5, Deep Bass (Black)"/>
    <x v="1"/>
    <s v="Electronics"/>
    <s v="Headphones,Earbuds&amp;Accessories"/>
    <s v="Headphones"/>
    <s v="Electronics|Headphones,Earbuds&amp;Accessories|Headphones|In-Ear-Wecool Moonwalk M1 ENC True Wireless in Ear Earbuds with Mic, Titanium Drivers for Rich Bass Experience, 40+ Hours Play Time, Type C Fast Charging, Low Latency, BT 5.3, IPX5, Deep Bass (Black)"/>
    <s v="In-Ear"/>
    <n v="889"/>
    <s v="&gt;₹500"/>
    <n v="1999"/>
    <n v="0.56000000000000005"/>
    <n v="1954.5277638819409"/>
    <s v="50% or More"/>
    <s v="Yes"/>
    <n v="4565716"/>
    <n v="4.2"/>
    <n v="4"/>
    <n v="2284"/>
    <x v="0"/>
    <n v="9136"/>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s v="akiara - Makes life easy Mini Sewing Machine for Home Tailoring use | Mini Silai Machine with Sewing Kit Set Sewing Box with Thread Scissors, Needle All in One Sewing Accessories (White &amp; Purple)"/>
    <x v="96"/>
    <s v="Home&amp;Kitchen"/>
    <s v="Kitchen&amp;HomeAppliances"/>
    <s v="SewingMachines&amp;Accessories"/>
    <s v="Home&amp;Kitchen|Kitchen&amp;HomeAppliances|SewingMachines&amp;Accessories|Sewing&amp;EmbroideryMachines-akiara - Makes life easy Mini Sewing Machine for Home Tailoring use | Mini Silai Machine with Sewing Kit Set Sewing Box with Thread Scissors, Needle All in One Sewing Accessories (White &amp; Purple)"/>
    <s v="Sewing&amp;EmbroideryMachines"/>
    <n v="1563"/>
    <s v="&gt;₹500"/>
    <n v="3098"/>
    <n v="0.5"/>
    <n v="3047.5480955455132"/>
    <s v="50% or More"/>
    <s v="Yes"/>
    <n v="7072734"/>
    <n v="3.5"/>
    <n v="4"/>
    <n v="2283"/>
    <x v="0"/>
    <n v="9132"/>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s v="Sujata Chutney Steel Jar, 400 ml, (White), Stainless Steel"/>
    <x v="186"/>
    <s v="Home&amp;Kitchen"/>
    <s v="Kitchen&amp;HomeAppliances"/>
    <s v="SmallKitchenAppliances"/>
    <s v="Home&amp;Kitchen|Kitchen&amp;HomeAppliances|SmallKitchenAppliances|SmallApplianceParts&amp;Accessories-Sujata Chutney Steel Jar, 400 ml, (White), Stainless Steel"/>
    <s v="SmallApplianceParts&amp;Accessories"/>
    <n v="688"/>
    <s v="&gt;₹500"/>
    <n v="747"/>
    <n v="0.08"/>
    <n v="654.89825970548861"/>
    <s v="&lt;50%"/>
    <s v="No"/>
    <n v="1703160"/>
    <n v="4.5"/>
    <n v="5"/>
    <n v="2280"/>
    <x v="0"/>
    <n v="1140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s v="Sony WI-C100 Wireless Headphones with Customizable Equalizer for Deep Bass &amp; 25 Hrs Battery, DSEE-Upscale, Splash Proof, 360RA, Fast Pair, in-Ear Bluetooth Headset with mic for Phone Calls (Black)"/>
    <x v="1"/>
    <s v="Electronics"/>
    <s v="Headphones,Earbuds&amp;Accessories"/>
    <s v="Headphones"/>
    <s v="Electronics|Headphones,Earbuds&amp;Accessories|Headphones|In-Ear-Sony WI-C100 Wireless Headphones with Customizable Equalizer for Deep Bass &amp; 25 Hrs Battery, DSEE-Upscale, Splash Proof, 360RA, Fast Pair, in-Ear Bluetooth Headset with mic for Phone Calls (Black)"/>
    <s v="In-Ear"/>
    <n v="1599"/>
    <s v="&gt;₹500"/>
    <n v="2790"/>
    <n v="0.43"/>
    <n v="2732.6881720430106"/>
    <s v="&lt;50%"/>
    <s v="No"/>
    <n v="6338880"/>
    <n v="3.6"/>
    <n v="4"/>
    <n v="2272"/>
    <x v="0"/>
    <n v="9088"/>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s v="Portronics Konnect CL 20W POR-1067 Type-C to 8 Pin USB 1.2M Cable with Power Delivery &amp; 3A Quick Charge Support, Nylon Braided for All Type-C and 8 Pin Devices, Green"/>
    <x v="8"/>
    <s v="Computers&amp;Accessories"/>
    <s v="Accessories&amp;Peripherals"/>
    <s v="Cables&amp;Accessories"/>
    <s v="Computers&amp;Accessories|Accessories&amp;Peripherals|Cables&amp;Accessories|Cables|USBCables-Portronics Konnect CL 20W POR-1067 Type-C to 8 Pin USB 1.2M Cable with Power Delivery &amp; 3A Quick Charge Support, Nylon Braided for All Type-C and 8 Pin Devices, Green"/>
    <s v="Cables"/>
    <n v="350"/>
    <s v="₹200 - ₹500"/>
    <n v="899"/>
    <n v="0.61"/>
    <n v="860.0678531701891"/>
    <s v="50% or More"/>
    <s v="Yes"/>
    <n v="2033538"/>
    <n v="4.2"/>
    <n v="4"/>
    <n v="2262"/>
    <x v="0"/>
    <n v="904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5244Q22"/>
    <s v="MYVN LTG to USB for¬†Fast Charging &amp; Data Sync USB Cable Compatible for iPhone 5/5s/6/6S/7/7+/8/8+/10/11, iPad Air/Mini, iPod and iOS Devices (1 M)"/>
    <x v="8"/>
    <s v="Computers&amp;Accessories"/>
    <s v="Accessories&amp;Peripherals"/>
    <s v="Cables&amp;Accessories"/>
    <s v="Computers&amp;Accessories|Accessories&amp;Peripherals|Cables&amp;Accessories|Cables|USBCables-MYVN LTG to USB for¬†Fast Charging &amp; Data Sync USB Cable Compatible for iPhone 5/5s/6/6S/7/7+/8/8+/10/11, iPad Air/Mini, iPod and iOS Devices (1 M)"/>
    <s v="Cables"/>
    <n v="252"/>
    <s v="₹200 - ₹500"/>
    <n v="999"/>
    <n v="0.75"/>
    <n v="973.77477477477476"/>
    <s v="50% or More"/>
    <s v="Yes"/>
    <n v="2246751"/>
    <n v="3.7"/>
    <n v="4"/>
    <n v="2249"/>
    <x v="0"/>
    <n v="8996"/>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s v="Brayden Fito Atom Rechargeable Smoothie Blender with 2000 mAh Battery and 3.7V Motor with 400ml Tritan Jar (Blue)"/>
    <x v="55"/>
    <s v="Home&amp;Kitchen"/>
    <s v="Kitchen&amp;HomeAppliances"/>
    <s v="SmallKitchenAppliances"/>
    <s v="Home&amp;Kitchen|Kitchen&amp;HomeAppliances|SmallKitchenAppliances|JuicerMixerGrinders-Brayden Fito Atom Rechargeable Smoothie Blender with 2000 mAh Battery and 3.7V Motor with 400ml Tritan Jar (Blue)"/>
    <s v="JuicerMixerGrinders"/>
    <n v="1199"/>
    <s v="&gt;₹500"/>
    <n v="1499"/>
    <n v="0.2"/>
    <n v="1419.0133422281522"/>
    <s v="&lt;50%"/>
    <s v="No"/>
    <n v="3306794"/>
    <n v="3.8"/>
    <n v="4"/>
    <n v="2206"/>
    <x v="0"/>
    <n v="8824"/>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s v="Airtel DigitalTV DTH Television, Setup Box Remote Compatible for SD and HD Recording (Black)"/>
    <x v="162"/>
    <s v="Electronics"/>
    <s v="HomeTheater,TV&amp;Video"/>
    <s v="Accessories"/>
    <s v="Electronics|HomeTheater,TV&amp;Video|Accessories|RemoteControls-Airtel DigitalTV DTH Television, Setup Box Remote Compatible for SD and HD Recording (Black)"/>
    <s v="RemoteControls"/>
    <n v="179"/>
    <s v="&lt;₹200"/>
    <n v="799"/>
    <n v="0.78"/>
    <n v="776.59699624530663"/>
    <s v="50% or More"/>
    <s v="Yes"/>
    <n v="1758599"/>
    <n v="3.7"/>
    <n v="4"/>
    <n v="2201"/>
    <x v="0"/>
    <n v="8804"/>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s v="iBELL SEK15L Premium 1.5 Litre Stainless Steel Electric Kettle,1500W Auto Cut-Off Feature,Silver with Black"/>
    <x v="11"/>
    <s v="Home&amp;Kitchen"/>
    <s v="Kitchen&amp;HomeAppliances"/>
    <s v="SmallKitchenAppliances"/>
    <s v="Home&amp;Kitchen|Kitchen&amp;HomeAppliances|SmallKitchenAppliances|Kettles&amp;HotWaterDispensers|ElectricKettles-iBELL SEK15L Premium 1.5 Litre Stainless Steel Electric Kettle,1500W Auto Cut-Off Feature,Silver with Black"/>
    <s v="Kettles&amp;HotWaterDispensers"/>
    <n v="664"/>
    <s v="&gt;₹500"/>
    <n v="1490"/>
    <n v="0.55000000000000004"/>
    <n v="1445.4362416107383"/>
    <s v="50% or More"/>
    <s v="Yes"/>
    <n v="3275020"/>
    <n v="4"/>
    <n v="4"/>
    <n v="2198"/>
    <x v="0"/>
    <n v="8792"/>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s v="Redmi 11 Prime 5G (Meadow Green, 4GB RAM 64GB ROM) | Prime Design | MTK Dimensity 700 | 50 MP Dual Cam | 5000mAh | 7 Band 5G"/>
    <x v="2"/>
    <s v="Electronics"/>
    <s v="Mobiles&amp;Accessories"/>
    <s v="Smartphones&amp;BasicMobiles"/>
    <s v="Electronics|Mobiles&amp;Accessories|Smartphones&amp;BasicMobiles|Smartphones-Redmi 11 Prime 5G (Meadow Green, 4GB RAM 64GB ROM) | Prime Design | MTK Dimensity 700 | 50 MP Dual Cam | 5000mAh | 7 Band 5G"/>
    <s v="Smartphones"/>
    <n v="13999"/>
    <s v="&gt;₹500"/>
    <n v="15999"/>
    <n v="0.13"/>
    <n v="15911.500781298831"/>
    <s v="&lt;50%"/>
    <s v="No"/>
    <n v="34877820"/>
    <n v="3.9"/>
    <n v="4"/>
    <n v="2180"/>
    <x v="0"/>
    <n v="87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x v="2"/>
    <s v="Electronics"/>
    <s v="Mobiles&amp;Accessories"/>
    <s v="Smartphones&amp;BasicMobiles"/>
    <s v="Electronics|Mobiles&amp;Accessories|Smartphones&amp;BasicMobiles|Smartphones-Redmi 11 Prime 5G (Thunder Black, 4GB RAM, 64GB Storage) | Prime Design | MTK Dimensity 700 | 50 MP Dual Cam | 5000mAh | 7 Band 5G"/>
    <s v="Smartphones"/>
    <n v="13999"/>
    <s v="&gt;₹500"/>
    <n v="15999"/>
    <n v="0.13"/>
    <n v="15911.500781298831"/>
    <s v="&lt;50%"/>
    <s v="No"/>
    <n v="34877820"/>
    <n v="3.9"/>
    <n v="4"/>
    <n v="2180"/>
    <x v="0"/>
    <n v="87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s v="Amazon Basics 10.2 Gbps High-Speed 4K HDMI Cable with Braided Cord, 1.8 Meter, Dark Grey"/>
    <x v="0"/>
    <s v="Electronics"/>
    <s v="HomeTheater,TV&amp;Video"/>
    <s v="Accessories"/>
    <s v="Electronics|HomeTheater,TV&amp;Video|Accessories|Cables|HDMICables-Amazon Basics 10.2 Gbps High-Speed 4K HDMI Cable with Braided Cord, 1.8 Meter, Dark Grey"/>
    <s v="Cables"/>
    <n v="499"/>
    <s v="₹200 - ₹500"/>
    <n v="900"/>
    <n v="0.45"/>
    <n v="844.55555555555554"/>
    <s v="&lt;50%"/>
    <s v="No"/>
    <n v="1948500"/>
    <n v="4.4000000000000004"/>
    <n v="4"/>
    <n v="2165"/>
    <x v="0"/>
    <n v="866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s v="Bulfyss Stainless Steel Digital Kitchen Weighing Scale &amp; Food Weight Machine for Diet, Nutrition, Health, Fitness, Baking &amp; Cooking (5Kgs, Stainless Steel, 2 Years Warranty)"/>
    <x v="30"/>
    <s v="Home&amp;Kitchen"/>
    <s v="Kitchen&amp;HomeAppliances"/>
    <s v="SmallKitchenAppliances"/>
    <s v="Home&amp;Kitchen|Kitchen&amp;HomeAppliances|SmallKitchenAppliances|DigitalKitchenScales-Bulfyss Stainless Steel Digital Kitchen Weighing Scale &amp; Food Weight Machine for Diet, Nutrition, Health, Fitness, Baking &amp; Cooking (5Kgs, Stainless Steel, 2 Years Warranty)"/>
    <s v="DigitalKitchenScales"/>
    <n v="799"/>
    <s v="&gt;₹500"/>
    <n v="1999"/>
    <n v="0.6"/>
    <n v="1959.0300150075038"/>
    <s v="50% or More"/>
    <s v="Yes"/>
    <n v="4321838"/>
    <n v="4.0999999999999996"/>
    <n v="4"/>
    <n v="2162"/>
    <x v="0"/>
    <n v="864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s v="Solidaire 550-Watt Mixer Grinder with 3 Jars (Black) (SLD-550-B)"/>
    <x v="31"/>
    <s v="Home&amp;Kitchen"/>
    <s v="Kitchen&amp;HomeAppliances"/>
    <s v="SmallKitchenAppliances"/>
    <s v="Home&amp;Kitchen|Kitchen&amp;HomeAppliances|SmallKitchenAppliances|MixerGrinders-Solidaire 550-Watt Mixer Grinder with 3 Jars (Black) (SLD-550-B)"/>
    <s v="MixerGrinders"/>
    <n v="1649"/>
    <s v="&gt;₹500"/>
    <n v="2800"/>
    <n v="0.41"/>
    <n v="2741.1071428571427"/>
    <s v="&lt;50%"/>
    <s v="No"/>
    <n v="6053600"/>
    <n v="3.9"/>
    <n v="4"/>
    <n v="2162"/>
    <x v="0"/>
    <n v="8648"/>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s v="Flix (Beetel) Bolt 2.4 12W Dual USB Smart Charger, Made in India, Bis Certified, Fast Charging Power Adaptor with 1 Meter USB to Type C Cable for Cellular Phones (White)(Xwc-64D)"/>
    <x v="62"/>
    <s v="Electronics"/>
    <s v="Mobiles&amp;Accessories"/>
    <s v="MobileAccessories"/>
    <s v="Electronics|Mobiles&amp;Accessories|MobileAccessories|Chargers|WallChargers-Flix (Beetel) Bolt 2.4 12W Dual USB Smart Charger, Made in India, Bis Certified, Fast Charging Power Adaptor with 1 Meter USB to Type C Cable for Cellular Phones (White)(Xwc-64D)"/>
    <s v="Chargers"/>
    <n v="249"/>
    <s v="₹200 - ₹500"/>
    <n v="599"/>
    <n v="0.57999999999999996"/>
    <n v="557.4307178631052"/>
    <s v="50% or More"/>
    <s v="Yes"/>
    <n v="1286053"/>
    <n v="3.9"/>
    <n v="4"/>
    <n v="2147"/>
    <x v="0"/>
    <n v="8588"/>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s v="FLiX Usb Charger,Flix (Beetel) Bolt 2.4 Dual Poart,5V/2.4A/12W Usb Wall Charger Fast Charging,Adapter For Android/Iphone 11/Xs/Xs Max/Xr/X/8/7/6/Plus,Ipad Pro/Air 2/Mini 3/4,Samsung S4/S5 &amp; More-Black"/>
    <x v="62"/>
    <s v="Electronics"/>
    <s v="Mobiles&amp;Accessories"/>
    <s v="MobileAccessories"/>
    <s v="Electronics|Mobiles&amp;Accessories|MobileAccessories|Chargers|WallChargers-FLiX Usb Charger,Flix (Beetel) Bolt 2.4 Dual Poart,5V/2.4A/12W Usb Wall Charger Fast Charging,Adapter For Android/Iphone 11/Xs/Xs Max/Xr/X/8/7/6/Plus,Ipad Pro/Air 2/Mini 3/4,Samsung S4/S5 &amp; More-Black"/>
    <s v="Chargers"/>
    <n v="239"/>
    <s v="₹200 - ₹500"/>
    <n v="599"/>
    <n v="0.6"/>
    <n v="559.10016694490821"/>
    <s v="50% or More"/>
    <s v="Yes"/>
    <n v="1286053"/>
    <n v="3.9"/>
    <n v="4"/>
    <n v="2147"/>
    <x v="0"/>
    <n v="8588"/>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7NKNBTT3"/>
    <s v="Pick Ur Needs¬Æ Lint Remover for Clothes High Range Rechargeable Lint Shaver for All Types of Clothes, Fabrics, Blanket with 1 Extra Blade Multicolor (Rechargeable)"/>
    <x v="149"/>
    <s v="Home&amp;Kitchen"/>
    <s v="Kitchen&amp;HomeAppliances"/>
    <s v="Vacuum,Cleaning&amp;Ironing"/>
    <s v="Home&amp;Kitchen|Kitchen&amp;HomeAppliances|Vacuum,Cleaning&amp;Ironing|Irons,Steamers&amp;Accessories|LintShavers-Pick Ur Needs¬Æ Lint Remover for Clothes High Range Rechargeable Lint Shaver for All Types of Clothes, Fabrics, Blanket with 1 Extra Blade Multicolor (Rechargeable)"/>
    <s v="Irons,Steamers&amp;Accessories"/>
    <n v="799"/>
    <s v="&gt;₹500"/>
    <n v="1230"/>
    <n v="0.35"/>
    <n v="1165.040650406504"/>
    <s v="&lt;50%"/>
    <s v="No"/>
    <n v="2629740"/>
    <n v="4.0999999999999996"/>
    <n v="4"/>
    <n v="2138"/>
    <x v="0"/>
    <n v="8552"/>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s v="Portronics MPORT 31 4 Ports USB Hub (USB A to 4 USB-A Ports 4 in 1 Connector USB HUB(Grey)"/>
    <x v="120"/>
    <s v="Computers&amp;Accessories"/>
    <s v="Accessories&amp;Peripherals"/>
    <s v="USBHubs"/>
    <s v="Computers&amp;Accessories|Accessories&amp;Peripherals|USBHubs-Portronics MPORT 31 4 Ports USB Hub (USB A to 4 USB-A Ports 4 in 1 Connector USB HUB(Grey)"/>
    <s v="N/A"/>
    <n v="499"/>
    <s v="₹200 - ₹500"/>
    <n v="799"/>
    <n v="0.38"/>
    <n v="736.54693366708386"/>
    <s v="&lt;50%"/>
    <s v="No"/>
    <n v="1697875"/>
    <n v="4.3"/>
    <n v="4"/>
    <n v="2125"/>
    <x v="0"/>
    <n v="8500"/>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s v="Storite High Speed Micro USB 3.0 Cable A to Micro B for External &amp; Desktop Hard Drives 45cm"/>
    <x v="8"/>
    <s v="Computers&amp;Accessories"/>
    <s v="Accessories&amp;Peripherals"/>
    <s v="Cables&amp;Accessories"/>
    <s v="Computers&amp;Accessories|Accessories&amp;Peripherals|Cables&amp;Accessories|Cables|USBCables-Storite High Speed Micro USB 3.0 Cable A to Micro B for External &amp; Desktop Hard Drives 45cm"/>
    <s v="Cables"/>
    <n v="299"/>
    <s v="₹200 - ₹500"/>
    <n v="799"/>
    <n v="0.63"/>
    <n v="761.5782227784731"/>
    <s v="50% or More"/>
    <s v="Yes"/>
    <n v="1691483"/>
    <n v="4.2"/>
    <n v="4"/>
    <n v="2117"/>
    <x v="0"/>
    <n v="8468"/>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s v="Balzano High Speed Nutri Blender/Mixer/Smoothie Maker - 500 Watt - Silver, 2 Jar"/>
    <x v="187"/>
    <s v="Home&amp;Kitchen"/>
    <s v="Kitchen&amp;HomeAppliances"/>
    <s v="SmallKitchenAppliances"/>
    <s v="Home&amp;Kitchen|Kitchen&amp;HomeAppliances|SmallKitchenAppliances-Balzano High Speed Nutri Blender/Mixer/Smoothie Maker - 500 Watt - Silver, 2 Jar"/>
    <s v="N/A"/>
    <n v="2599"/>
    <s v="&gt;₹500"/>
    <n v="4290"/>
    <n v="0.39"/>
    <n v="4229.417249417249"/>
    <s v="&lt;50%"/>
    <s v="No"/>
    <n v="9077640"/>
    <n v="4.4000000000000004"/>
    <n v="4"/>
    <n v="2116"/>
    <x v="0"/>
    <n v="8464"/>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s v="Philips Handheld Garment Steamer GC360/30 - Vertical &amp; Horizontal Steaming, 1200 Watt, up to 22g/min"/>
    <x v="37"/>
    <s v="Home&amp;Kitchen"/>
    <s v="Kitchen&amp;HomeAppliances"/>
    <s v="Vacuum,Cleaning&amp;Ironing"/>
    <s v="Home&amp;Kitchen|Kitchen&amp;HomeAppliances|Vacuum,Cleaning&amp;Ironing|Irons,Steamers&amp;Accessories|Irons|SteamIrons-Philips Handheld Garment Steamer GC360/30 - Vertical &amp; Horizontal Steaming, 1200 Watt, up to 22g/min"/>
    <s v="Irons,Steamers&amp;Accessories"/>
    <n v="4280"/>
    <s v="&gt;₹500"/>
    <n v="5995"/>
    <n v="0.28999999999999998"/>
    <n v="5923.6071726438695"/>
    <s v="&lt;50%"/>
    <s v="No"/>
    <n v="12661440"/>
    <n v="3.8"/>
    <n v="4"/>
    <n v="2112"/>
    <x v="0"/>
    <n v="8448"/>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s v="Duracell Ultra Alkaline D Battery, 2 Pcs"/>
    <x v="44"/>
    <s v="Electronics"/>
    <s v="GeneralPurposeBatteries&amp;BatteryChargers"/>
    <s v="DisposableBatteries"/>
    <s v="Electronics|GeneralPurposeBatteries&amp;BatteryChargers|DisposableBatteries-Duracell Ultra Alkaline D Battery, 2 Pcs"/>
    <s v="N/A"/>
    <n v="380"/>
    <s v="₹200 - ₹500"/>
    <n v="400"/>
    <n v="0.05"/>
    <n v="305"/>
    <s v="&lt;50%"/>
    <s v="No"/>
    <n v="844400"/>
    <n v="4.4000000000000004"/>
    <n v="4"/>
    <n v="2111"/>
    <x v="0"/>
    <n v="8444"/>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s v="STRIFF Laptop Tabletop Stand, Fold-Up, Adjustable, Ventilated, Portable Holder for Desk, Aluminum Foldable Laptop Ergonomic Compatibility with up to 15.6-inch Laptop, All Mac, Tab, and Mobile (Silver)"/>
    <x v="53"/>
    <s v="Computers&amp;Accessories"/>
    <s v="Accessories&amp;Peripherals"/>
    <s v="LaptopAccessories"/>
    <s v="Computers&amp;Accessories|Accessories&amp;Peripherals|LaptopAccessories|Lapdesks-STRIFF Laptop Tabletop Stand, Fold-Up, Adjustable, Ventilated, Portable Holder for Desk, Aluminum Foldable Laptop Ergonomic Compatibility with up to 15.6-inch Laptop, All Mac, Tab, and Mobile (Silver)"/>
    <s v="Lapdesks"/>
    <n v="449"/>
    <s v="₹200 - ₹500"/>
    <n v="999"/>
    <n v="0.55000000000000004"/>
    <n v="954.05505505505505"/>
    <s v="50% or More"/>
    <s v="Yes"/>
    <n v="2099898"/>
    <n v="4"/>
    <n v="4"/>
    <n v="2102"/>
    <x v="0"/>
    <n v="840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s v="Wings Phantom Pro Earphones Gaming Earbuds with LED Battery Indicator, 50ms Low Latency, Bluetooth 5.3, 40 Hours Playtime, MEMs Mic, IPX4 Resist, 12mm Driver, 500mah case, Headphones, (Black TWS)"/>
    <x v="90"/>
    <s v="Computers&amp;Accessories"/>
    <s v="Accessories&amp;Peripherals"/>
    <s v="PCGamingPeripherals"/>
    <s v="Computers&amp;Accessories|Accessories&amp;Peripherals|PCGamingPeripherals|Headsets-Wings Phantom Pro Earphones Gaming Earbuds with LED Battery Indicator, 50ms Low Latency, Bluetooth 5.3, 40 Hours Playtime, MEMs Mic, IPX4 Resist, 12mm Driver, 500mah case, Headphones, (Black TWS)"/>
    <s v="Headsets"/>
    <n v="1199"/>
    <s v="&gt;₹500"/>
    <n v="5499"/>
    <n v="0.78"/>
    <n v="5477.1960356428444"/>
    <s v="50% or More"/>
    <s v="Yes"/>
    <n v="11234457"/>
    <n v="3.8"/>
    <n v="4"/>
    <n v="2043"/>
    <x v="0"/>
    <n v="817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s v="beatXP Kitchen Scale Multipurpose Portable Electronic Digital Weighing Scale | Weight Machine With Back light LCD Display | White |10 kg | 2 Year Warranty |"/>
    <x v="30"/>
    <s v="Home&amp;Kitchen"/>
    <s v="Kitchen&amp;HomeAppliances"/>
    <s v="SmallKitchenAppliances"/>
    <s v="Home&amp;Kitchen|Kitchen&amp;HomeAppliances|SmallKitchenAppliances|DigitalKitchenScales-beatXP Kitchen Scale Multipurpose Portable Electronic Digital Weighing Scale | Weight Machine With Back light LCD Display | White |10 kg | 2 Year Warranty |"/>
    <s v="DigitalKitchenScales"/>
    <n v="199"/>
    <s v="&lt;₹200"/>
    <n v="1999"/>
    <n v="0.9"/>
    <n v="1989.0450225112556"/>
    <s v="50% or More"/>
    <s v="Yes"/>
    <n v="4059969"/>
    <n v="3.7"/>
    <n v="4"/>
    <n v="2031"/>
    <x v="0"/>
    <n v="812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s v="Philips Air Purifier Ac2887/20,Vitashield Intelligent Purification,Long Hepa Filter Life Upto 17000 Hours,Removes 99.9% Airborne Viruses &amp; Bacteria,99.97% Airborne Pollutants,Ideal For Master Bedroom"/>
    <x v="161"/>
    <s v="Home&amp;Kitchen"/>
    <s v="Heating,Cooling&amp;AirQuality"/>
    <s v="AirPurifiers"/>
    <s v="Home&amp;Kitchen|Heating,Cooling&amp;AirQuality|AirPurifiers|HEPAAirPurifiers-Philips Air Purifier Ac2887/20,Vitashield Intelligent Purification,Long Hepa Filter Life Upto 17000 Hours,Removes 99.9% Airborne Viruses &amp; Bacteria,99.97% Airborne Pollutants,Ideal For Master Bedroom"/>
    <s v="HEPAAirPurifiers"/>
    <n v="14499"/>
    <s v="&gt;₹500"/>
    <n v="23559"/>
    <n v="0.38"/>
    <n v="23497.456640774228"/>
    <s v="&lt;50%"/>
    <s v="No"/>
    <n v="47730534"/>
    <n v="4.3"/>
    <n v="4"/>
    <n v="2026"/>
    <x v="0"/>
    <n v="810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s v="Acer EK220Q 21.5 Inch (54.61 cm) Full HD (1920x1080) VA Panel LCD Monitor with LED Back Light I 250 Nits I HDMI, VGA Ports I Eye Care Features Like Bluelight Shield, Flickerless &amp; Comfy View (Black)"/>
    <x v="182"/>
    <s v="Computers&amp;Accessories"/>
    <s v="Monitors"/>
    <s v="N/A"/>
    <s v="Computers&amp;Accessories|Monitors-Acer EK220Q 21.5 Inch (54.61 cm) Full HD (1920x1080) VA Panel LCD Monitor with LED Back Light I 250 Nits I HDMI, VGA Ports I Eye Care Features Like Bluelight Shield, Flickerless &amp; Comfy View (Black)"/>
    <s v="N/A"/>
    <n v="6299"/>
    <s v="&gt;₹500"/>
    <n v="13750"/>
    <n v="0.54"/>
    <n v="13704.189090909091"/>
    <s v="50% or More"/>
    <s v="Yes"/>
    <n v="27692500"/>
    <n v="4.2"/>
    <n v="4"/>
    <n v="2014"/>
    <x v="0"/>
    <n v="8056"/>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s v="Heart Home Waterproof Round Non Wovan Laundry Bag/Hamper|Metalic Printed With Handles|Foldable Bin &amp; 45 Liter Capicity|Size 37 x 37 x 49, Pack of 1 (Grey &amp; Black)-HEARTXY11447"/>
    <x v="113"/>
    <s v="Home&amp;Kitchen"/>
    <s v="HomeStorage&amp;Organization"/>
    <s v="LaundryOrganization"/>
    <s v="Home&amp;Kitchen|HomeStorage&amp;Organization|LaundryOrganization|LaundryBaskets-Heart Home Waterproof Round Non Wovan Laundry Bag/Hamper|Metalic Printed With Handles|Foldable Bin &amp; 45 Liter Capicity|Size 37 x 37 x 49, Pack of 1 (Grey &amp; Black)-HEARTXY11447"/>
    <s v="LaundryBaskets"/>
    <n v="199"/>
    <s v="&lt;₹200"/>
    <n v="499"/>
    <n v="0.6"/>
    <n v="459.12024048096191"/>
    <s v="50% or More"/>
    <s v="Yes"/>
    <n v="996004"/>
    <n v="4.0999999999999996"/>
    <n v="4"/>
    <n v="1996"/>
    <x v="0"/>
    <n v="798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s v="Milk Frother, Immersion Blender Cordlesss Foam Maker USB Rechargeable Small Mixer Handheld with 2 Stainless WhisksÔºåWisker for Stirring 3-Speed Adjustable Mini Frother for Cappuccino Latte Coffee Egg"/>
    <x v="72"/>
    <s v="Home&amp;Kitchen"/>
    <s v="Kitchen&amp;HomeAppliances"/>
    <s v="SmallKitchenAppliances"/>
    <s v="Home&amp;Kitchen|Kitchen&amp;HomeAppliances|SmallKitchenAppliances|HandBlenders-Milk Frother, Immersion Blender Cordlesss Foam Maker USB Rechargeable Small Mixer Handheld with 2 Stainless WhisksÔºåWisker for Stirring 3-Speed Adjustable Mini Frother for Cappuccino Latte Coffee Egg"/>
    <s v="HandBlenders"/>
    <n v="375"/>
    <s v="₹200 - ₹500"/>
    <n v="999"/>
    <n v="0.62"/>
    <n v="961.46246246246244"/>
    <s v="50% or More"/>
    <s v="Yes"/>
    <n v="1986012"/>
    <n v="3.6"/>
    <n v="4"/>
    <n v="1988"/>
    <x v="0"/>
    <n v="7952"/>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s v="Boult Audio Omega with 30dB ANC+ ENC, 32H Playtime, 45ms Latency Gaming Mode, Quad Mic Zen ENC, 3 Equalizer Modes, ANC, Type-C Fast Charging, IPX5 True Wireless in Ear Bluetooth Earbuds (Black)"/>
    <x v="1"/>
    <s v="Electronics"/>
    <s v="Headphones,Earbuds&amp;Accessories"/>
    <s v="Headphones"/>
    <s v="Electronics|Headphones,Earbuds&amp;Accessories|Headphones|In-Ear-Boult Audio Omega with 30dB ANC+ ENC, 32H Playtime, 45ms Latency Gaming Mode, Quad Mic Zen ENC, 3 Equalizer Modes, ANC, Type-C Fast Charging, IPX5 True Wireless in Ear Bluetooth Earbuds (Black)"/>
    <s v="In-Ear"/>
    <n v="1999"/>
    <s v="&gt;₹500"/>
    <n v="9999"/>
    <n v="0.8"/>
    <n v="9979.0080008000805"/>
    <s v="50% or More"/>
    <s v="Yes"/>
    <n v="19858014"/>
    <n v="3.7"/>
    <n v="4"/>
    <n v="1986"/>
    <x v="0"/>
    <n v="7944"/>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s v="ZEBRONICS ZEB-USB150WF1 WiFi USB Mini Adapter Supports 150 Mbps Wireless Data, Comes with Advanced Security WPA/WPA2 encryption Standards"/>
    <x v="6"/>
    <s v="Computers&amp;Accessories"/>
    <s v="NetworkingDevices"/>
    <s v="NetworkAdapters"/>
    <s v="Computers&amp;Accessories|NetworkingDevices|NetworkAdapters|WirelessUSBAdapters-ZEBRONICS ZEB-USB150WF1 WiFi USB Mini Adapter Supports 150 Mbps Wireless Data, Comes with Advanced Security WPA/WPA2 encryption Standards"/>
    <s v="WirelessUSBAdapters"/>
    <n v="290"/>
    <s v="₹200 - ₹500"/>
    <n v="349"/>
    <n v="0.17"/>
    <n v="265.90544412607449"/>
    <s v="&lt;50%"/>
    <s v="No"/>
    <n v="689973"/>
    <n v="3.7"/>
    <n v="4"/>
    <n v="1977"/>
    <x v="0"/>
    <n v="7908"/>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s v="PHILIPS Air Fryer HD9200/90, uses up to 90% less fat, 1400W, 4.1 Liter, with Rapid Air Technology (Black), Large"/>
    <x v="165"/>
    <s v="Home&amp;Kitchen"/>
    <s v="Kitchen&amp;HomeAppliances"/>
    <s v="SmallKitchenAppliances"/>
    <s v="Home&amp;Kitchen|Kitchen&amp;HomeAppliances|SmallKitchenAppliances|DeepFatFryers|AirFryers-PHILIPS Air Fryer HD9200/90, uses up to 90% less fat, 1400W, 4.1 Liter, with Rapid Air Technology (Black), Large"/>
    <s v="DeepFatFryers"/>
    <n v="7199"/>
    <s v="&gt;₹500"/>
    <n v="9995"/>
    <n v="0.28000000000000003"/>
    <n v="9922.9739869934965"/>
    <s v="&lt;50%"/>
    <s v="No"/>
    <n v="19630180"/>
    <n v="4.4000000000000004"/>
    <n v="4"/>
    <n v="1964"/>
    <x v="0"/>
    <n v="785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s v="Philips EasySpeed Plus Steam Iron GC2147/30-2400W, Quick Heat up with up to 30 g/min steam, 150g steam Boost, Scratch Resistant Ceramic Soleplate, Vertical steam, Drip-Stop"/>
    <x v="37"/>
    <s v="Home&amp;Kitchen"/>
    <s v="Kitchen&amp;HomeAppliances"/>
    <s v="Vacuum,Cleaning&amp;Ironing"/>
    <s v="Home&amp;Kitchen|Kitchen&amp;HomeAppliances|Vacuum,Cleaning&amp;Ironing|Irons,Steamers&amp;Accessories|Irons|SteamIrons-Philips EasySpeed Plus Steam Iron GC2147/30-2400W, Quick Heat up with up to 30 g/min steam, 150g steam Boost, Scratch Resistant Ceramic Soleplate, Vertical steam, Drip-Stop"/>
    <s v="Irons,Steamers&amp;Accessories"/>
    <n v="3349"/>
    <s v="&gt;₹500"/>
    <n v="3995"/>
    <n v="0.16"/>
    <n v="3911.1702127659573"/>
    <s v="&lt;50%"/>
    <s v="No"/>
    <n v="7806230"/>
    <n v="4.3"/>
    <n v="4"/>
    <n v="1954"/>
    <x v="0"/>
    <n v="781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MZXJNK"/>
    <s v="Belkin Apple Certified Lightning To Type C Cable, Tough Unbreakable Braided Fast Charging For Iphone, Ipad, Air Pods, 3.3 Feet (1 Meters)    White"/>
    <x v="8"/>
    <s v="Computers&amp;Accessories"/>
    <s v="Accessories&amp;Peripherals"/>
    <s v="Cables&amp;Accessories"/>
    <s v="Computers&amp;Accessories|Accessories&amp;Peripherals|Cables&amp;Accessories|Cables|USBCables-Belkin Apple Certified Lightning To Type C Cable, Tough Unbreakable Braided Fast Charging For Iphone, Ipad, Air Pods, 3.3 Feet (1 Meters)    White"/>
    <s v="Cables"/>
    <n v="1599"/>
    <s v="&gt;₹500"/>
    <n v="1999"/>
    <n v="0.2"/>
    <n v="1919.0100050025012"/>
    <s v="&lt;50%"/>
    <s v="No"/>
    <n v="3900049"/>
    <n v="4.4000000000000004"/>
    <n v="4"/>
    <n v="1951"/>
    <x v="0"/>
    <n v="780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71VMP1Z4"/>
    <s v="LRIPL Compatible Sony Bravia LCD/led Remote Works with Almost All Sony led/LCD tv's"/>
    <x v="162"/>
    <s v="Electronics"/>
    <s v="HomeTheater,TV&amp;Video"/>
    <s v="Accessories"/>
    <s v="Electronics|HomeTheater,TV&amp;Video|Accessories|RemoteControls-LRIPL Compatible Sony Bravia LCD/led Remote Works with Almost All Sony led/LCD tv's"/>
    <s v="RemoteControls"/>
    <n v="399"/>
    <s v="₹200 - ₹500"/>
    <n v="399"/>
    <n v="0"/>
    <n v="299"/>
    <s v="&lt;50%"/>
    <s v="No"/>
    <n v="778449"/>
    <n v="3.9"/>
    <n v="4"/>
    <n v="1951"/>
    <x v="0"/>
    <n v="780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4N133Y7"/>
    <s v="Belkin Apple Certified Lightning To Type C Cable, Fast Charging For Iphone, Ipad, Air Pods, 3.3 Feet (1 Meters)    White"/>
    <x v="8"/>
    <s v="Computers&amp;Accessories"/>
    <s v="Accessories&amp;Peripherals"/>
    <s v="Cables&amp;Accessories"/>
    <s v="Computers&amp;Accessories|Accessories&amp;Peripherals|Cables&amp;Accessories|Cables|USBCables-Belkin Apple Certified Lightning To Type C Cable, Fast Charging For Iphone, Ipad, Air Pods, 3.3 Feet (1 Meters)    White"/>
    <s v="Cables"/>
    <n v="1499"/>
    <s v="&gt;₹500"/>
    <n v="1999"/>
    <n v="0.25"/>
    <n v="1924.0125062531265"/>
    <s v="&lt;50%"/>
    <s v="No"/>
    <n v="3900049"/>
    <n v="4.4000000000000004"/>
    <n v="4"/>
    <n v="1951"/>
    <x v="0"/>
    <n v="780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9Z6WH2N1"/>
    <s v="STRIFF 12 Pieces Highly Flexible Silicone Micro USB Protector, Mouse Cable Protector, Suit for All Cell Phones, Computers and Chargers (White)"/>
    <x v="140"/>
    <s v="Electronics"/>
    <s v="Mobiles&amp;Accessories"/>
    <s v="MobileAccessories"/>
    <s v="Electronics|Mobiles&amp;Accessories|MobileAccessories|D√©cor-STRIFF 12 Pieces Highly Flexible Silicone Micro USB Protector, Mouse Cable Protector, Suit for All Cell Phones, Computers and Chargers (White)"/>
    <s v="D√©cor"/>
    <n v="95"/>
    <s v="&lt;₹200"/>
    <n v="499"/>
    <n v="0.81"/>
    <n v="479.9619238476954"/>
    <s v="50% or More"/>
    <s v="Yes"/>
    <n v="972551"/>
    <n v="4.2"/>
    <n v="4"/>
    <n v="1949"/>
    <x v="0"/>
    <n v="7796"/>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STRIFF 12 Pieces Highly Flexible Silicone Micro USB Protector, Mouse Cable Protector, Suit for All Cell Phones, Computers and Chargers (Black)"/>
    <x v="140"/>
    <s v="Electronics"/>
    <s v="Mobiles&amp;Accessories"/>
    <s v="MobileAccessories"/>
    <s v="Electronics|Mobiles&amp;Accessories|MobileAccessories|D√©cor-STRIFF 12 Pieces Highly Flexible Silicone Micro USB Protector, Mouse Cable Protector, Suit for All Cell Phones, Computers and Chargers (Black)"/>
    <s v="D√©cor"/>
    <n v="79"/>
    <s v="&lt;₹200"/>
    <n v="499"/>
    <n v="0.84"/>
    <n v="483.16833667334669"/>
    <s v="50% or More"/>
    <s v="Yes"/>
    <n v="972551"/>
    <n v="4.2"/>
    <n v="4"/>
    <n v="1949"/>
    <x v="0"/>
    <n v="7796"/>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CMM3VGK"/>
    <s v="Ambrane 60W / 3A Type C Fast Charging Unbreakable 1.5m L Shaped Braided Cable, PD Technology, 480Mbps Data Transfer for Smartphones, Tablet, Laptops &amp; other type c devices (ABLC10, Black)"/>
    <x v="8"/>
    <s v="Computers&amp;Accessories"/>
    <s v="Accessories&amp;Peripherals"/>
    <s v="Cables&amp;Accessories"/>
    <s v="Computers&amp;Accessories|Accessories&amp;Peripherals|Cables&amp;Accessories|Cables|USBCables-Ambrane 60W / 3A Type C Fast Charging Unbreakable 1.5m L Shaped Braided Cable, PD Technology, 480Mbps Data Transfer for Smartphones, Tablet, Laptops &amp; other type c devices (ABLC10, Black)"/>
    <s v="Cables"/>
    <n v="179"/>
    <s v="&lt;₹200"/>
    <n v="499"/>
    <n v="0.64"/>
    <n v="463.12825651302603"/>
    <s v="50% or More"/>
    <s v="Yes"/>
    <n v="965066"/>
    <n v="4"/>
    <n v="4"/>
    <n v="1934"/>
    <x v="0"/>
    <n v="773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LFQLKFZ"/>
    <s v="Parker Moments Vector Timecheck Gold Trim Roller Ball Pen (Black)"/>
    <x v="138"/>
    <s v="OfficeProducts"/>
    <s v="OfficePaperProducts"/>
    <s v="Paper"/>
    <s v="OfficeProducts|OfficePaperProducts|Paper|Stationery|Pens,Pencils&amp;WritingSupplies|Pens&amp;Refills|LiquidInkRollerballPens-Parker Moments Vector Timecheck Gold Trim Roller Ball Pen (Black)"/>
    <s v="Stationery"/>
    <n v="420"/>
    <s v="₹200 - ₹500"/>
    <n v="420"/>
    <n v="0"/>
    <n v="320"/>
    <s v="&lt;50%"/>
    <s v="No"/>
    <n v="808920"/>
    <n v="4.2"/>
    <n v="4"/>
    <n v="1926"/>
    <x v="0"/>
    <n v="7704"/>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s v="ZEBRONICS Zeb-Sound Bomb N1 True Wireless in Ear Earbuds with Mic ENC, Gaming Mode (up to 50ms), up to 18H Playback, BT V5.2, Fidget Case, Voice Assistant, Splash Proof, Type C (Midnight Black)"/>
    <x v="1"/>
    <s v="Electronics"/>
    <s v="Headphones,Earbuds&amp;Accessories"/>
    <s v="Headphones"/>
    <s v="Electronics|Headphones,Earbuds&amp;Accessories|Headphones|In-Ear-ZEBRONICS Zeb-Sound Bomb N1 True Wireless in Ear Earbuds with Mic ENC, Gaming Mode (up to 50ms), up to 18H Playback, BT V5.2, Fidget Case, Voice Assistant, Splash Proof, Type C (Midnight Black)"/>
    <s v="In-Ear"/>
    <n v="999"/>
    <s v="&gt;₹500"/>
    <n v="4199"/>
    <n v="0.76"/>
    <n v="4175.2086211002616"/>
    <s v="50% or More"/>
    <s v="Yes"/>
    <n v="8032687"/>
    <n v="3.5"/>
    <n v="4"/>
    <n v="1913"/>
    <x v="0"/>
    <n v="7652"/>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s v="Storite USB Extension Cable USB 3.0 Male to Female Extension Cable High Speed 5GBps Extension Cable Data Transfer for Keyboard, Mouse, Flash Drive, Hard Drive, Printer and More- 1.5M - Blue"/>
    <x v="8"/>
    <s v="Computers&amp;Accessories"/>
    <s v="Accessories&amp;Peripherals"/>
    <s v="Cables&amp;Accessories"/>
    <s v="Computers&amp;Accessories|Accessories&amp;Peripherals|Cables&amp;Accessories|Cables|USBCables-Storite USB Extension Cable USB 3.0 Male to Female Extension Cable High Speed 5GBps Extension Cable Data Transfer for Keyboard, Mouse, Flash Drive, Hard Drive, Printer and More- 1.5M - Blue"/>
    <s v="Cables"/>
    <n v="299"/>
    <s v="₹200 - ₹500"/>
    <n v="799"/>
    <n v="0.63"/>
    <n v="761.5782227784731"/>
    <s v="50% or More"/>
    <s v="Yes"/>
    <n v="1519698"/>
    <n v="4.3"/>
    <n v="4"/>
    <n v="1902"/>
    <x v="0"/>
    <n v="760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s v="Black + Decker BD BXIR2201IN 2200-Watt Cord &amp; Cordless Steam Iron (Green)"/>
    <x v="37"/>
    <s v="Home&amp;Kitchen"/>
    <s v="Kitchen&amp;HomeAppliances"/>
    <s v="Vacuum,Cleaning&amp;Ironing"/>
    <s v="Home&amp;Kitchen|Kitchen&amp;HomeAppliances|Vacuum,Cleaning&amp;Ironing|Irons,Steamers&amp;Accessories|Irons|SteamIrons-Black + Decker BD BXIR2201IN 2200-Watt Cord &amp; Cordless Steam Iron (Green)"/>
    <s v="Irons,Steamers&amp;Accessories"/>
    <n v="3199"/>
    <s v="&gt;₹500"/>
    <n v="3500"/>
    <n v="0.09"/>
    <n v="3408.6"/>
    <s v="&lt;50%"/>
    <s v="No"/>
    <n v="6646500"/>
    <n v="4.2"/>
    <n v="4"/>
    <n v="1899"/>
    <x v="0"/>
    <n v="7596"/>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s v="Maharaja Whiteline Lava Neo 1200-Watts Halogen Heater (White and Red)"/>
    <x v="177"/>
    <s v="Home&amp;Kitchen"/>
    <s v="Heating,Cooling&amp;AirQuality"/>
    <s v="RoomHeaters"/>
    <s v="Home&amp;Kitchen|Heating,Cooling&amp;AirQuality|RoomHeaters-Maharaja Whiteline Lava Neo 1200-Watts Halogen Heater (White and Red)"/>
    <s v="N/A"/>
    <n v="2499"/>
    <s v="&gt;₹500"/>
    <n v="5000"/>
    <n v="0.5"/>
    <n v="4950.0200000000004"/>
    <s v="50% or More"/>
    <s v="Yes"/>
    <n v="9445000"/>
    <n v="3.8"/>
    <n v="4"/>
    <n v="1889"/>
    <x v="0"/>
    <n v="7556"/>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s v="KENT 11054 Alkaline Water Filter Pitcher 3.5 L | Chemical-Free Water with Balanced pH Levels 8.0 to 9.5 | Solves Acidity Issue | Equipped with Carbon and Sediment Filter - Grey"/>
    <x v="71"/>
    <s v="Home&amp;Kitchen"/>
    <s v="Kitchen&amp;HomeAppliances"/>
    <s v="WaterPurifiers&amp;Accessories"/>
    <s v="Home&amp;Kitchen|Kitchen&amp;HomeAppliances|WaterPurifiers&amp;Accessories|WaterFilters&amp;Purifiers-KENT 11054 Alkaline Water Filter Pitcher 3.5 L | Chemical-Free Water with Balanced pH Levels 8.0 to 9.5 | Solves Acidity Issue | Equipped with Carbon and Sediment Filter - Grey"/>
    <s v="WaterFilters&amp;Purifiers"/>
    <n v="1799"/>
    <s v="&gt;₹500"/>
    <n v="1950"/>
    <n v="0.08"/>
    <n v="1857.7435897435898"/>
    <s v="&lt;50%"/>
    <s v="No"/>
    <n v="3681600"/>
    <n v="3.9"/>
    <n v="4"/>
    <n v="1888"/>
    <x v="0"/>
    <n v="7552"/>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s v="CP PLUS 2MP Full HD Smart Wi-fi CCTV Security Camera | 360¬∞ with Pan Tilt | Two Way Talk | Cloud Monitor | Motion Detect | Night Vision | Supports SD Card (Up to 128 GB) | Alexa &amp; Ok Google | CP-E21A"/>
    <x v="15"/>
    <s v="Electronics"/>
    <s v="Cameras&amp;Photography"/>
    <s v="SecurityCameras"/>
    <s v="Electronics|Cameras&amp;Photography|SecurityCameras|DomeCameras-CP PLUS 2MP Full HD Smart Wi-fi CCTV Security Camera | 360¬∞ with Pan Tilt | Two Way Talk | Cloud Monitor | Motion Detect | Night Vision | Supports SD Card (Up to 128 GB) | Alexa &amp; Ok Google | CP-E21A"/>
    <s v="DomeCameras"/>
    <n v="1999"/>
    <s v="&gt;₹500"/>
    <n v="4700"/>
    <n v="0.56999999999999995"/>
    <n v="4657.4680851063831"/>
    <s v="50% or More"/>
    <s v="Yes"/>
    <n v="8836000"/>
    <n v="3.8"/>
    <n v="4"/>
    <n v="1880"/>
    <x v="0"/>
    <n v="752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s v="Syska SDI-07 1000 W Stellar with Golden American Heritage Soleplate Dry Iron (Blue)"/>
    <x v="27"/>
    <s v="Home&amp;Kitchen"/>
    <s v="Kitchen&amp;HomeAppliances"/>
    <s v="Vacuum,Cleaning&amp;Ironing"/>
    <s v="Home&amp;Kitchen|Kitchen&amp;HomeAppliances|Vacuum,Cleaning&amp;Ironing|Irons,Steamers&amp;Accessories|Irons|DryIrons-Syska SDI-07 1000 W Stellar with Golden American Heritage Soleplate Dry Iron (Blue)"/>
    <s v="Irons,Steamers&amp;Accessories"/>
    <n v="457"/>
    <s v="₹200 - ₹500"/>
    <n v="799"/>
    <n v="0.43"/>
    <n v="741.8035043804756"/>
    <s v="&lt;50%"/>
    <s v="No"/>
    <n v="1492532"/>
    <n v="4.3"/>
    <n v="4"/>
    <n v="1868"/>
    <x v="0"/>
    <n v="747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s v="Lifelong LLMG74 750 Watt Mixer Grinder with 3 Jars (White and Grey)"/>
    <x v="31"/>
    <s v="Home&amp;Kitchen"/>
    <s v="Kitchen&amp;HomeAppliances"/>
    <s v="SmallKitchenAppliances"/>
    <s v="Home&amp;Kitchen|Kitchen&amp;HomeAppliances|SmallKitchenAppliances|MixerGrinders-Lifelong LLMG74 750 Watt Mixer Grinder with 3 Jars (White and Grey)"/>
    <s v="MixerGrinders"/>
    <n v="1799"/>
    <s v="&gt;₹500"/>
    <n v="3299"/>
    <n v="0.45"/>
    <n v="3244.4683237344648"/>
    <s v="&lt;50%"/>
    <s v="No"/>
    <n v="6089954"/>
    <n v="3.8"/>
    <n v="4"/>
    <n v="1846"/>
    <x v="0"/>
    <n v="7384"/>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s v="MILTON Smart Egg Boiler 360-Watts (Transparent and Silver Grey), Boil Up to 7 Eggs"/>
    <x v="78"/>
    <s v="Home&amp;Kitchen"/>
    <s v="Kitchen&amp;HomeAppliances"/>
    <s v="SmallKitchenAppliances"/>
    <s v="Home&amp;Kitchen|Kitchen&amp;HomeAppliances|SmallKitchenAppliances|EggBoilers-MILTON Smart Egg Boiler 360-Watts (Transparent and Silver Grey), Boil Up to 7 Eggs"/>
    <s v="EggBoilers"/>
    <n v="1099"/>
    <s v="&gt;₹500"/>
    <n v="1899"/>
    <n v="0.42"/>
    <n v="1841.1274354923644"/>
    <s v="&lt;50%"/>
    <s v="No"/>
    <n v="3439089"/>
    <n v="4.3"/>
    <n v="4"/>
    <n v="1811"/>
    <x v="0"/>
    <n v="7244"/>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s v="Lifelong 2-in1 Egg Boiler and Poacher 500-Watt (Transparent and Silver Grey), Boil 8 eggs, Poach 4 eggs, Easy to clean| 3 Boiling Modes, Stainless Steel Body and Heating Plate, Automatic Turn-Off"/>
    <x v="78"/>
    <s v="Home&amp;Kitchen"/>
    <s v="Kitchen&amp;HomeAppliances"/>
    <s v="SmallKitchenAppliances"/>
    <s v="Home&amp;Kitchen|Kitchen&amp;HomeAppliances|SmallKitchenAppliances|EggBoilers-Lifelong 2-in1 Egg Boiler and Poacher 500-Watt (Transparent and Silver Grey), Boil 8 eggs, Poach 4 eggs, Easy to clean| 3 Boiling Modes, Stainless Steel Body and Heating Plate, Automatic Turn-Off"/>
    <s v="EggBoilers"/>
    <n v="1199"/>
    <s v="&gt;₹500"/>
    <n v="3500"/>
    <n v="0.66"/>
    <n v="3465.7428571428572"/>
    <s v="50% or More"/>
    <s v="Yes"/>
    <n v="6307000"/>
    <n v="4.3"/>
    <n v="4"/>
    <n v="1802"/>
    <x v="0"/>
    <n v="7208"/>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Spigen Ultra Hybrid Back Cover Case Compatible with iPhone 14 Pro max (TPU + Poly Carbonate | Crystal Clear)"/>
    <x v="151"/>
    <s v="Electronics"/>
    <s v="Mobiles&amp;Accessories"/>
    <s v="MobileAccessories"/>
    <s v="Electronics|Mobiles&amp;Accessories|MobileAccessories|Cases&amp;Covers|BasicCases-Spigen Ultra Hybrid Back Cover Case Compatible with iPhone 14 Pro max (TPU + Poly Carbonate | Crystal Clear)"/>
    <s v="Cases&amp;Covers"/>
    <n v="1599"/>
    <s v="&gt;₹500"/>
    <n v="2599"/>
    <n v="0.38"/>
    <n v="2537.4763370527126"/>
    <s v="&lt;50%"/>
    <s v="No"/>
    <n v="4680799"/>
    <n v="4.3"/>
    <n v="4"/>
    <n v="1801"/>
    <x v="0"/>
    <n v="7204"/>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s v="SVM Products Unbreakable Set Top Box Stand with Dual Remote Holder (Black)"/>
    <x v="180"/>
    <s v="Electronics"/>
    <s v="HomeTheater,TV&amp;Video"/>
    <s v="Accessories"/>
    <s v="Electronics|HomeTheater,TV&amp;Video|Accessories|TVMounts,Stands&amp;Turntables|TVWall&amp;CeilingMounts-SVM Products Unbreakable Set Top Box Stand with Dual Remote Holder (Black)"/>
    <s v="TVMounts,Stands&amp;Turntables"/>
    <n v="96"/>
    <s v="&lt;₹200"/>
    <n v="399"/>
    <n v="0.76"/>
    <n v="374.93984962406017"/>
    <s v="50% or More"/>
    <s v="Yes"/>
    <n v="716604"/>
    <n v="3.6"/>
    <n v="4"/>
    <n v="1796"/>
    <x v="0"/>
    <n v="7184"/>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s v="Ambrane Mobile Holding Stand, 180¬∞ Perfect View, Height Adjustment, Wide Compatibility, Multipurpose, Anti-Skid Design (Twistand, Black)"/>
    <x v="32"/>
    <s v="Electronics"/>
    <s v="Mobiles&amp;Accessories"/>
    <s v="MobileAccessories"/>
    <s v="Electronics|Mobiles&amp;Accessories|MobileAccessories|Stands-Ambrane Mobile Holding Stand, 180¬∞ Perfect View, Height Adjustment, Wide Compatibility, Multipurpose, Anti-Skid Design (Twistand, Black)"/>
    <s v="Stands"/>
    <n v="199"/>
    <s v="&lt;₹200"/>
    <n v="499"/>
    <n v="0.6"/>
    <n v="459.12024048096191"/>
    <s v="50% or More"/>
    <s v="Yes"/>
    <n v="891214"/>
    <n v="4.0999999999999996"/>
    <n v="4"/>
    <n v="1786"/>
    <x v="0"/>
    <n v="714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s v="boAt Type C A750 Stress Resistant, Tangle-free, Sturdy Flat Cable with 6.5A Fast Charging &amp; 480Mbps Data Transmission, 10000+ Bends Lifespan and Extended 1.5m Length(Rebellious Black)"/>
    <x v="8"/>
    <s v="Computers&amp;Accessories"/>
    <s v="Accessories&amp;Peripherals"/>
    <s v="Cables&amp;Accessories"/>
    <s v="Computers&amp;Accessories|Accessories&amp;Peripherals|Cables&amp;Accessories|Cables|USBCables-boAt Type C A750 Stress Resistant, Tangle-free, Sturdy Flat Cable with 6.5A Fast Charging &amp; 480Mbps Data Transmission, 10000+ Bends Lifespan and Extended 1.5m Length(Rebellious Black)"/>
    <s v="Cables"/>
    <n v="399"/>
    <s v="₹200 - ₹500"/>
    <n v="999"/>
    <n v="0.6"/>
    <n v="959.0600600600601"/>
    <s v="50% or More"/>
    <s v="Yes"/>
    <n v="1778220"/>
    <n v="4.0999999999999996"/>
    <n v="4"/>
    <n v="1780"/>
    <x v="0"/>
    <n v="71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s v="boAt Type C A750 Stress Resistant, Tangle-free, Sturdy Flat Cable with 6.5A Fast Charging &amp; 480Mbps Data Transmission, 10000+ Bends Lifespan and Extended 1.5m Length(Radiant Red)"/>
    <x v="8"/>
    <s v="Computers&amp;Accessories"/>
    <s v="Accessories&amp;Peripherals"/>
    <s v="Cables&amp;Accessories"/>
    <s v="Computers&amp;Accessories|Accessories&amp;Peripherals|Cables&amp;Accessories|Cables|USBCables-boAt Type C A750 Stress Resistant, Tangle-free, Sturdy Flat Cable with 6.5A Fast Charging &amp; 480Mbps Data Transmission, 10000+ Bends Lifespan and Extended 1.5m Length(Radiant Red)"/>
    <s v="Cables"/>
    <n v="399"/>
    <s v="₹200 - ₹500"/>
    <n v="999"/>
    <n v="0.6"/>
    <n v="959.0600600600601"/>
    <s v="50% or More"/>
    <s v="Yes"/>
    <n v="1778220"/>
    <n v="4.0999999999999996"/>
    <n v="4"/>
    <n v="1780"/>
    <x v="0"/>
    <n v="71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B12K5BPM"/>
    <s v="ZEBRONICS Zeb-Astra 20 Wireless BT v5.0 Portable Speaker with 10W RMS Output, TWS, 10H Backup Approx, Built in Rechargeable Battery FM Radio, AUX, mSD, USB, Call Function and Dual 52mm Drivers Multi"/>
    <x v="22"/>
    <s v="Electronics"/>
    <s v="HomeAudio"/>
    <s v="Speakers"/>
    <s v="Electronics|HomeAudio|Speakers|BluetoothSpeakers-ZEBRONICS Zeb-Astra 20 Wireless BT v5.0 Portable Speaker with 10W RMS Output, TWS, 10H Backup Approx, Built in Rechargeable Battery FM Radio, AUX, mSD, USB, Call Function and Dual 52mm Drivers Multi"/>
    <s v="BluetoothSpeakers"/>
    <n v="1049"/>
    <s v="&gt;₹500"/>
    <n v="2299"/>
    <n v="0.54"/>
    <n v="2253.3714658547196"/>
    <s v="50% or More"/>
    <s v="Yes"/>
    <n v="4089921"/>
    <n v="3.9"/>
    <n v="4"/>
    <n v="1779"/>
    <x v="0"/>
    <n v="7116"/>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GFN8WZL"/>
    <s v="Portronics Ruffpad 8.5M Multicolor LCD Writing Pad with Screen 21.5cm (8.5-inch) for Drawing, Playing, Handwriting Gifts for Kids &amp; Adults, India's first notepad to save and share your child's first creatives via Ruffpad app on your Smartphone(Black)"/>
    <x v="93"/>
    <s v="Computers&amp;Accessories"/>
    <s v="Accessories&amp;Peripherals"/>
    <s v="Keyboards,Mice&amp;InputDevices"/>
    <s v="Computers&amp;Accessories|Accessories&amp;Peripherals|Keyboards,Mice&amp;InputDevices|GraphicTablets-Portronics Ruffpad 8.5M Multicolor LCD Writing Pad with Screen 21.5cm (8.5-inch) for Drawing, Playing, Handwriting Gifts for Kids &amp; Adults, India's first notepad to save and share your child's first creatives via Ruffpad app on your Smartphone(Black)"/>
    <s v="GraphicTablets"/>
    <n v="378"/>
    <s v="₹200 - ₹500"/>
    <n v="999"/>
    <n v="0.62"/>
    <n v="961.16216216216219"/>
    <s v="50% or More"/>
    <s v="Yes"/>
    <n v="1777221"/>
    <n v="4.0999999999999996"/>
    <n v="4"/>
    <n v="1779"/>
    <x v="0"/>
    <n v="711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8RZ5K9YH"/>
    <s v="MI 33W SonicCharge 2.0 USB Charger for Cellular Phones - White"/>
    <x v="62"/>
    <s v="Electronics"/>
    <s v="Mobiles&amp;Accessories"/>
    <s v="MobileAccessories"/>
    <s v="Electronics|Mobiles&amp;Accessories|MobileAccessories|Chargers|WallChargers-MI 33W SonicCharge 2.0 USB Charger for Cellular Phones - White"/>
    <s v="Chargers"/>
    <n v="999"/>
    <s v="&gt;₹500"/>
    <n v="1999"/>
    <n v="0.5"/>
    <n v="1949.0250125062532"/>
    <s v="50% or More"/>
    <s v="Yes"/>
    <n v="3552223"/>
    <n v="4.3"/>
    <n v="4"/>
    <n v="1777"/>
    <x v="0"/>
    <n v="7108"/>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s v="iBELL MPK120L Premium Stainless Steel Multi Purpose Kettle/Cooker with Inner Pot 1.2 Litre (Silver)"/>
    <x v="11"/>
    <s v="Home&amp;Kitchen"/>
    <s v="Kitchen&amp;HomeAppliances"/>
    <s v="SmallKitchenAppliances"/>
    <s v="Home&amp;Kitchen|Kitchen&amp;HomeAppliances|SmallKitchenAppliances|Kettles&amp;HotWaterDispensers|ElectricKettles-iBELL MPK120L Premium Stainless Steel Multi Purpose Kettle/Cooker with Inner Pot 1.2 Litre (Silver)"/>
    <s v="Kettles&amp;HotWaterDispensers"/>
    <n v="1456"/>
    <s v="&gt;₹500"/>
    <n v="3190"/>
    <n v="0.54"/>
    <n v="3144.3573667711598"/>
    <s v="50% or More"/>
    <s v="Yes"/>
    <n v="5665440"/>
    <n v="4.0999999999999996"/>
    <n v="4"/>
    <n v="1776"/>
    <x v="0"/>
    <n v="710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s v="Bajaj New Shakti Neo 10L Vertical Storage Water Heater (Geyser 10 Litres) 4 Star BEE Rated Heater For Water Heating with Titanium Armour, Swirl Flow Technology, Glasslined Tank(White), 1 Yr Warranty"/>
    <x v="87"/>
    <s v="Home&amp;Kitchen"/>
    <s v="Heating,Cooling&amp;AirQuality"/>
    <s v="WaterHeaters&amp;Geysers"/>
    <s v="Home&amp;Kitchen|Heating,Cooling&amp;AirQuality|WaterHeaters&amp;Geysers|StorageWaterHeaters-Bajaj New Shakti Neo 10L Vertical Storage Water Heater (Geyser 10 Litres) 4 Star BEE Rated Heater For Water Heating with Titanium Armour, Swirl Flow Technology, Glasslined Tank(White), 1 Yr Warranty"/>
    <s v="StorageWaterHeaters"/>
    <n v="4999"/>
    <s v="&gt;₹500"/>
    <n v="9650"/>
    <n v="0.48"/>
    <n v="9598.1968911917102"/>
    <s v="&lt;50%"/>
    <s v="No"/>
    <n v="17099800"/>
    <n v="4.2"/>
    <n v="4"/>
    <n v="1772"/>
    <x v="0"/>
    <n v="7088"/>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s v="Havells Instanio 10 Litre Storage Water Heater with Flexi Pipe and Free installation (White Blue)"/>
    <x v="87"/>
    <s v="Home&amp;Kitchen"/>
    <s v="Heating,Cooling&amp;AirQuality"/>
    <s v="WaterHeaters&amp;Geysers"/>
    <s v="Home&amp;Kitchen|Heating,Cooling&amp;AirQuality|WaterHeaters&amp;Geysers|StorageWaterHeaters-Havells Instanio 10 Litre Storage Water Heater with Flexi Pipe and Free installation (White Blue)"/>
    <s v="StorageWaterHeaters"/>
    <n v="6990"/>
    <s v="&gt;₹500"/>
    <n v="14290"/>
    <n v="0.51"/>
    <n v="14241.084674597621"/>
    <s v="50% or More"/>
    <s v="Yes"/>
    <n v="25307590"/>
    <n v="4.4000000000000004"/>
    <n v="4"/>
    <n v="1771"/>
    <x v="0"/>
    <n v="7084"/>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s v="KENT 16055 Amaze Cool Touch Electric Kettle 1.8 L 1500 W | Plastic Outer &amp; Stainless Steel Inside body | Auto shut off Over heating protection | Multipurpose hot water Kettle | 1 Year Warranty"/>
    <x v="39"/>
    <s v="Home&amp;Kitchen"/>
    <s v="Kitchen&amp;HomeAppliances"/>
    <s v="SmallKitchenAppliances"/>
    <s v="Home&amp;Kitchen|Kitchen&amp;HomeAppliances|SmallKitchenAppliances|Kettles&amp;HotWaterDispensers|Kettle&amp;ToasterSets-KENT 16055 Amaze Cool Touch Electric Kettle 1.8 L 1500 W | Plastic Outer &amp; Stainless Steel Inside body | Auto shut off Over heating protection | Multipurpose hot water Kettle | 1 Year Warranty"/>
    <s v="Kettles&amp;HotWaterDispensers"/>
    <n v="1199"/>
    <s v="&gt;₹500"/>
    <n v="1900"/>
    <n v="0.37"/>
    <n v="1836.8947368421052"/>
    <s v="&lt;50%"/>
    <s v="No"/>
    <n v="3353500"/>
    <n v="4"/>
    <n v="4"/>
    <n v="1765"/>
    <x v="0"/>
    <n v="706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s v="FIGMENT Handheld Milk Frother Rechargeable, 3-Speed Electric Frother for Coffee with 2 Whisks and Coffee Decoration Tool, Coffee Frother Mixer, CRESCENT ENTERPRISES VRW0.50BK (A1)"/>
    <x v="72"/>
    <s v="Home&amp;Kitchen"/>
    <s v="Kitchen&amp;HomeAppliances"/>
    <s v="SmallKitchenAppliances"/>
    <s v="Home&amp;Kitchen|Kitchen&amp;HomeAppliances|SmallKitchenAppliances|HandBlenders-FIGMENT Handheld Milk Frother Rechargeable, 3-Speed Electric Frother for Coffee with 2 Whisks and Coffee Decoration Tool, Coffee Frother Mixer, CRESCENT ENTERPRISES VRW0.50BK (A1)"/>
    <s v="HandBlenders"/>
    <n v="699"/>
    <s v="&gt;₹500"/>
    <n v="1599"/>
    <n v="0.56000000000000005"/>
    <n v="1555.2851782363978"/>
    <s v="50% or More"/>
    <s v="Yes"/>
    <n v="2764671"/>
    <n v="4.7"/>
    <n v="5"/>
    <n v="1729"/>
    <x v="0"/>
    <n v="8645"/>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s v="KENT 16068 Zoom Vacuum Cleaner for Home and Car 130 W | Cordless, Hoseless, Rechargeable HEPA Filters Vacuum Cleaner with Cyclonic Technology | Bagless Design and Multi Nozzle Operation | Blue"/>
    <x v="89"/>
    <s v="Home&amp;Kitchen"/>
    <s v="Kitchen&amp;HomeAppliances"/>
    <s v="Vacuum,Cleaning&amp;Ironing"/>
    <s v="Home&amp;Kitchen|Kitchen&amp;HomeAppliances|Vacuum,Cleaning&amp;Ironing|Vacuums&amp;FloorCare|Vacuums|HandheldVacuums-KENT 16068 Zoom Vacuum Cleaner for Home and Car 130 W | Cordless, Hoseless, Rechargeable HEPA Filters Vacuum Cleaner with Cyclonic Technology | Bagless Design and Multi Nozzle Operation | Blue"/>
    <s v="Vacuums&amp;FloorCare"/>
    <n v="6999"/>
    <s v="&gt;₹500"/>
    <n v="14999"/>
    <n v="0.53"/>
    <n v="14952.336889125942"/>
    <s v="50% or More"/>
    <s v="Yes"/>
    <n v="25918272"/>
    <n v="4.0999999999999996"/>
    <n v="4"/>
    <n v="1728"/>
    <x v="0"/>
    <n v="691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s v="Portronics Konnect L POR-1403 Fast Charging 3A Type-C Cable 1.2 Meter with Charge &amp; Sync Function for All Type-C Devices (White)"/>
    <x v="8"/>
    <s v="Computers&amp;Accessories"/>
    <s v="Accessories&amp;Peripherals"/>
    <s v="Cables&amp;Accessories"/>
    <s v="Computers&amp;Accessories|Accessories&amp;Peripherals|Cables&amp;Accessories|Cables|USBCables-Portronics Konnect L POR-1403 Fast Charging 3A Type-C Cable 1.2 Meter with Charge &amp; Sync Function for All Type-C Devices (White)"/>
    <s v="Cables"/>
    <n v="210"/>
    <s v="₹200 - ₹500"/>
    <n v="399"/>
    <n v="0.47"/>
    <n v="346.36842105263156"/>
    <s v="&lt;50%"/>
    <s v="No"/>
    <n v="685083"/>
    <n v="4.0999999999999996"/>
    <n v="4"/>
    <n v="1717"/>
    <x v="0"/>
    <n v="6868"/>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Bajaj Majesty RX11 2000 Watts Heat Convector Room Heater (White, ISI Approved)"/>
    <x v="95"/>
    <s v="Home&amp;Kitchen"/>
    <s v="Heating,Cooling&amp;AirQuality"/>
    <s v="RoomHeaters"/>
    <s v="Home&amp;Kitchen|Heating,Cooling&amp;AirQuality|RoomHeaters|ElectricHeaters-Bajaj Majesty RX11 2000 Watts Heat Convector Room Heater (White, ISI Approved)"/>
    <s v="ElectricHeaters"/>
    <n v="2169"/>
    <s v="&gt;₹500"/>
    <n v="3279"/>
    <n v="0.34"/>
    <n v="3212.8517840805125"/>
    <s v="&lt;50%"/>
    <s v="No"/>
    <n v="5626764"/>
    <n v="4.0999999999999996"/>
    <n v="4"/>
    <n v="1716"/>
    <x v="0"/>
    <n v="6864"/>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s v="Kodak 139 cm (55 inches) 4K Ultra HD Smart LED TV 55CA0909 (Black)"/>
    <x v="29"/>
    <s v="Electronics"/>
    <s v="HomeTheater,TV&amp;Video"/>
    <s v="Televisions"/>
    <s v="Electronics|HomeTheater,TV&amp;Video|Televisions|SmartTelevisions-Kodak 139 cm (55 inches) 4K Ultra HD Smart LED TV 55CA0909 (Black)"/>
    <s v="SmartTelevisions"/>
    <n v="29999"/>
    <s v="&gt;₹500"/>
    <n v="50999"/>
    <n v="0.41"/>
    <n v="50940.177277985844"/>
    <s v="&lt;50%"/>
    <s v="No"/>
    <n v="87310288"/>
    <n v="4.4000000000000004"/>
    <n v="4"/>
    <n v="1712"/>
    <x v="0"/>
    <n v="684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s v="Tarkan Portable Folding Laptop Desk for Bed, Lapdesk with Handle, Drawer, Cup &amp; Mobile/Tablet Holder for Study, Eating, Work (Black)"/>
    <x v="53"/>
    <s v="Computers&amp;Accessories"/>
    <s v="Accessories&amp;Peripherals"/>
    <s v="LaptopAccessories"/>
    <s v="Computers&amp;Accessories|Accessories&amp;Peripherals|LaptopAccessories|Lapdesks-Tarkan Portable Folding Laptop Desk for Bed, Lapdesk with Handle, Drawer, Cup &amp; Mobile/Tablet Holder for Study, Eating, Work (Black)"/>
    <s v="Lapdesks"/>
    <n v="999"/>
    <s v="&gt;₹500"/>
    <n v="2499"/>
    <n v="0.6"/>
    <n v="2459.0240096038415"/>
    <s v="50% or More"/>
    <s v="Yes"/>
    <n v="4223310"/>
    <n v="4.3"/>
    <n v="4"/>
    <n v="1690"/>
    <x v="0"/>
    <n v="676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s v="Duracell 38W Fast Car Charger Adapter with Dual Output. Quick Charge, Type C PD 20W &amp; Qualcomm Certified 3.0 Compatible for iPhone, All Smartphones, Tablets &amp; More (Copper &amp; Black)"/>
    <x v="36"/>
    <s v="Electronics"/>
    <s v="Mobiles&amp;Accessories"/>
    <s v="MobileAccessories"/>
    <s v="Electronics|Mobiles&amp;Accessories|MobileAccessories|Chargers|AutomobileChargers-Duracell 38W Fast Car Charger Adapter with Dual Output. Quick Charge, Type C PD 20W &amp; Qualcomm Certified 3.0 Compatible for iPhone, All Smartphones, Tablets &amp; More (Copper &amp; Black)"/>
    <s v="Chargers"/>
    <n v="873"/>
    <s v="&gt;₹500"/>
    <n v="1699"/>
    <n v="0.49"/>
    <n v="1647.6168334314302"/>
    <s v="&lt;50%"/>
    <s v="No"/>
    <n v="2854320"/>
    <n v="4.4000000000000004"/>
    <n v="4"/>
    <n v="1680"/>
    <x v="0"/>
    <n v="672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s v="Rico Japanese Technology Rechargeable Wireless Electric Chopper with Replacement Warranty - Stainless Steel Blades, One Touch Operation, 10 Seconds Chopping, Mincing Vegetable, Meat - 250 ML, 30 Watts"/>
    <x v="130"/>
    <s v="Home&amp;Kitchen"/>
    <s v="Kitchen&amp;HomeAppliances"/>
    <s v="SmallKitchenAppliances"/>
    <s v="Home&amp;Kitchen|Kitchen&amp;HomeAppliances|SmallKitchenAppliances|MiniFoodProcessors&amp;Choppers-Rico Japanese Technology Rechargeable Wireless Electric Chopper with Replacement Warranty - Stainless Steel Blades, One Touch Operation, 10 Seconds Chopping, Mincing Vegetable, Meat - 250 ML, 30 Watts"/>
    <s v="MiniFoodProcessors&amp;Choppers"/>
    <n v="949"/>
    <s v="&gt;₹500"/>
    <n v="1999"/>
    <n v="0.53"/>
    <n v="1951.5262631315659"/>
    <s v="50% or More"/>
    <s v="Yes"/>
    <n v="3356321"/>
    <n v="4"/>
    <n v="4"/>
    <n v="1679"/>
    <x v="0"/>
    <n v="6716"/>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s v="Classmate Long Book - Unruled, 160 Pages, 314 mm x 194 mm - Pack Of 3"/>
    <x v="129"/>
    <s v="OfficeProducts"/>
    <s v="OfficePaperProducts"/>
    <s v="Paper"/>
    <s v="OfficeProducts|OfficePaperProducts|Paper|Stationery|Notebooks,WritingPads&amp;Diaries|CompositionNotebooks-Classmate Long Book - Unruled, 160 Pages, 314 mm x 194 mm - Pack Of 3"/>
    <s v="Stationery"/>
    <n v="165"/>
    <s v="&lt;₹200"/>
    <n v="165"/>
    <n v="0"/>
    <n v="65"/>
    <s v="&lt;50%"/>
    <s v="No"/>
    <n v="276210"/>
    <n v="4.5"/>
    <n v="5"/>
    <n v="1674"/>
    <x v="0"/>
    <n v="837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s v="Lifelong LLSM120G Sandwich Griller , Classic Pro 750 W Sandwich Maker with 4 Slice Non-Stick Fixed Plates for Sandwiches at Home with 1 Year Warranty (Black)"/>
    <x v="35"/>
    <s v="Home&amp;Kitchen"/>
    <s v="Kitchen&amp;HomeAppliances"/>
    <s v="SmallKitchenAppliances"/>
    <s v="Home&amp;Kitchen|Kitchen&amp;HomeAppliances|SmallKitchenAppliances|SandwichMakers-Lifelong LLSM120G Sandwich Griller , Classic Pro 750 W Sandwich Maker with 4 Slice Non-Stick Fixed Plates for Sandwiches at Home with 1 Year Warranty (Black)"/>
    <s v="SandwichMakers"/>
    <n v="929"/>
    <s v="&gt;₹500"/>
    <n v="1300"/>
    <n v="0.28999999999999998"/>
    <n v="1228.5384615384614"/>
    <s v="&lt;50%"/>
    <s v="No"/>
    <n v="2173600"/>
    <n v="3.9"/>
    <n v="4"/>
    <n v="1672"/>
    <x v="0"/>
    <n v="668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s v="ZEBRONICS Aluminium Alloy Laptop Stand, Compatible with 9-15.6 inch Laptops, 7 Angles Adjustable, Anti Slip Silicon Rubber Pads, Foldable, Velvet Pouch Inside, Zeb-NS2000 (Dark Grey)"/>
    <x v="53"/>
    <s v="Computers&amp;Accessories"/>
    <s v="Accessories&amp;Peripherals"/>
    <s v="LaptopAccessories"/>
    <s v="Computers&amp;Accessories|Accessories&amp;Peripherals|LaptopAccessories|Lapdesks-ZEBRONICS Aluminium Alloy Laptop Stand, Compatible with 9-15.6 inch Laptops, 7 Angles Adjustable, Anti Slip Silicon Rubber Pads, Foldable, Velvet Pouch Inside, Zeb-NS2000 (Dark Grey)"/>
    <s v="Lapdesks"/>
    <n v="899"/>
    <s v="&gt;₹500"/>
    <n v="1999"/>
    <n v="0.55000000000000004"/>
    <n v="1954.0275137568785"/>
    <s v="50% or More"/>
    <s v="Yes"/>
    <n v="3332333"/>
    <n v="4.4000000000000004"/>
    <n v="4"/>
    <n v="1667"/>
    <x v="0"/>
    <n v="666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s v="Verilux¬Æ USB C Hub Multiport Adapter- 6 in 1 Portable Aluminum Type C Hub with 4K HDMI Output, USB 2.0/3.0 Ports, SD/Micro SD Card Reader Compatible for MacBook Pro 2016-2020, MacBook Air 2018-2020, Type-C Devices"/>
    <x v="120"/>
    <s v="Computers&amp;Accessories"/>
    <s v="Accessories&amp;Peripherals"/>
    <s v="USBHubs"/>
    <s v="Computers&amp;Accessories|Accessories&amp;Peripherals|USBHubs-Verilux¬Æ USB C Hub Multiport Adapter- 6 in 1 Portable Aluminum Type C Hub with 4K HDMI Output, USB 2.0/3.0 Ports, SD/Micro SD Card Reader Compatible for MacBook Pro 2016-2020, MacBook Air 2018-2020, Type-C Devices"/>
    <s v="N/A"/>
    <n v="1187"/>
    <s v="&gt;₹500"/>
    <n v="1929"/>
    <n v="0.38"/>
    <n v="1867.4655261793675"/>
    <s v="&lt;50%"/>
    <s v="No"/>
    <n v="3205998"/>
    <n v="4.0999999999999996"/>
    <n v="4"/>
    <n v="1662"/>
    <x v="0"/>
    <n v="6648"/>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s v="Prestige PWG 07 Wet Grinder, 2L (Multicolor) with Coconut Scraper and Atta Kneader Attachments, 200 Watt"/>
    <x v="100"/>
    <s v="Home&amp;Kitchen"/>
    <s v="Kitchen&amp;HomeAppliances"/>
    <s v="SmallKitchenAppliances"/>
    <s v="Home&amp;Kitchen|Kitchen&amp;HomeAppliances|SmallKitchenAppliances|Mills&amp;Grinders|WetGrinders-Prestige PWG 07 Wet Grinder, 2L (Multicolor) with Coconut Scraper and Atta Kneader Attachments, 200 Watt"/>
    <s v="Mills&amp;Grinders"/>
    <n v="3710"/>
    <s v="&gt;₹500"/>
    <n v="4330"/>
    <n v="0.14000000000000001"/>
    <n v="4244.3187066974597"/>
    <s v="&lt;50%"/>
    <s v="No"/>
    <n v="7196460"/>
    <n v="3.7"/>
    <n v="4"/>
    <n v="1662"/>
    <x v="0"/>
    <n v="6648"/>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s v="Lint Roller with 40 Paper Sheets, 22 x 5 cm (Grey)"/>
    <x v="149"/>
    <s v="Home&amp;Kitchen"/>
    <s v="Kitchen&amp;HomeAppliances"/>
    <s v="Vacuum,Cleaning&amp;Ironing"/>
    <s v="Home&amp;Kitchen|Kitchen&amp;HomeAppliances|Vacuum,Cleaning&amp;Ironing|Irons,Steamers&amp;Accessories|LintShavers-Lint Roller with 40 Paper Sheets, 22 x 5 cm (Grey)"/>
    <s v="Irons,Steamers&amp;Accessories"/>
    <n v="245"/>
    <s v="₹200 - ₹500"/>
    <n v="299"/>
    <n v="0.18"/>
    <n v="217.0602006688963"/>
    <s v="&lt;50%"/>
    <s v="No"/>
    <n v="496340"/>
    <n v="4.0999999999999996"/>
    <n v="4"/>
    <n v="1660"/>
    <x v="0"/>
    <n v="664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s v="Toshiba 108 cm (43 inches) V Series Full HD Smart Android LED TV 43V35KP (Silver)"/>
    <x v="29"/>
    <s v="Electronics"/>
    <s v="HomeTheater,TV&amp;Video"/>
    <s v="Televisions"/>
    <s v="Electronics|HomeTheater,TV&amp;Video|Televisions|SmartTelevisions-Toshiba 108 cm (43 inches) V Series Full HD Smart Android LED TV 43V35KP (Silver)"/>
    <s v="SmartTelevisions"/>
    <n v="21990"/>
    <s v="&gt;₹500"/>
    <n v="34990"/>
    <n v="0.37"/>
    <n v="34927.153472420694"/>
    <s v="&lt;50%"/>
    <s v="No"/>
    <n v="57978430"/>
    <n v="4.3"/>
    <n v="4"/>
    <n v="1657"/>
    <x v="0"/>
    <n v="662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s v="InstaCuppa Rechargeable Mini Electric Chopper - Stainless Steel Blades, One Touch Operation, for Mincing Garlic, Ginger, Onion, Vegetable, Meat, Nuts, (White, 250 ML, Pack of 1, 45 Watts)"/>
    <x v="130"/>
    <s v="Home&amp;Kitchen"/>
    <s v="Kitchen&amp;HomeAppliances"/>
    <s v="SmallKitchenAppliances"/>
    <s v="Home&amp;Kitchen|Kitchen&amp;HomeAppliances|SmallKitchenAppliances|MiniFoodProcessors&amp;Choppers-InstaCuppa Rechargeable Mini Electric Chopper - Stainless Steel Blades, One Touch Operation, for Mincing Garlic, Ginger, Onion, Vegetable, Meat, Nuts, (White, 250 ML, Pack of 1, 45 Watts)"/>
    <s v="MiniFoodProcessors&amp;Choppers"/>
    <n v="999"/>
    <s v="&gt;₹500"/>
    <n v="1499"/>
    <n v="0.33"/>
    <n v="1432.3555703802535"/>
    <s v="&lt;50%"/>
    <s v="No"/>
    <n v="2467354"/>
    <n v="4.0999999999999996"/>
    <n v="4"/>
    <n v="1646"/>
    <x v="0"/>
    <n v="658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s v="Ionix Jewellery Scale | Weight Scale | Digital Weight Machine | weight machine for gold | Electronic weighing machines for Jewellery 0.01G to 200G Small Weight Machine for Shop - Silver"/>
    <x v="30"/>
    <s v="Home&amp;Kitchen"/>
    <s v="Kitchen&amp;HomeAppliances"/>
    <s v="SmallKitchenAppliances"/>
    <s v="Home&amp;Kitchen|Kitchen&amp;HomeAppliances|SmallKitchenAppliances|DigitalKitchenScales-Ionix Jewellery Scale | Weight Scale | Digital Weight Machine | weight machine for gold | Electronic weighing machines for Jewellery 0.01G to 200G Small Weight Machine for Shop - Silver"/>
    <s v="DigitalKitchenScales"/>
    <n v="295"/>
    <s v="₹200 - ₹500"/>
    <n v="599"/>
    <n v="0.51"/>
    <n v="549.75125208681141"/>
    <s v="50% or More"/>
    <s v="Yes"/>
    <n v="984756"/>
    <n v="4"/>
    <n v="4"/>
    <n v="1644"/>
    <x v="0"/>
    <n v="657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s v="Nokia 8210 4G Volte keypad Phone with Dual SIM, Big Display, inbuilt MP3 Player &amp; Wireless FM Radio | Blue"/>
    <x v="10"/>
    <s v="Electronics"/>
    <s v="Mobiles&amp;Accessories"/>
    <s v="Smartphones&amp;BasicMobiles"/>
    <s v="Electronics|Mobiles&amp;Accessories|Smartphones&amp;BasicMobiles|BasicMobiles-Nokia 8210 4G Volte keypad Phone with Dual SIM, Big Display, inbuilt MP3 Player &amp; Wireless FM Radio | Blue"/>
    <s v="BasicMobiles"/>
    <n v="3799"/>
    <s v="&gt;₹500"/>
    <n v="5299"/>
    <n v="0.28000000000000003"/>
    <n v="5227.307227778826"/>
    <s v="&lt;50%"/>
    <s v="No"/>
    <n v="8695659"/>
    <n v="3.5"/>
    <n v="4"/>
    <n v="1641"/>
    <x v="0"/>
    <n v="6564"/>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s v="Acer 80 cm (32 inches) S Series HD Ready Android Smart LED TV AR32AR2841HDSB (Black)"/>
    <x v="29"/>
    <s v="Electronics"/>
    <s v="HomeTheater,TV&amp;Video"/>
    <s v="Televisions"/>
    <s v="Electronics|HomeTheater,TV&amp;Video|Televisions|SmartTelevisions-Acer 80 cm (32 inches) S Series HD Ready Android Smart LED TV AR32AR2841HDSB (Black)"/>
    <s v="SmartTelevisions"/>
    <n v="12499"/>
    <s v="&gt;₹500"/>
    <n v="22990"/>
    <n v="0.46"/>
    <n v="22935.632883862549"/>
    <s v="&lt;50%"/>
    <s v="No"/>
    <n v="37036890"/>
    <n v="4.3"/>
    <n v="4"/>
    <n v="1611"/>
    <x v="0"/>
    <n v="6444"/>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x v="29"/>
    <s v="Electronics"/>
    <s v="HomeTheater,TV&amp;Video"/>
    <s v="Televisions"/>
    <s v="Electronics|HomeTheater,TV&amp;Video|Televisions|SmartTelevisions-Acer 139 cm (55 inches) H Series 4K Ultra HD Android Smart LED TV AR55AR2851UDPRO (Black)"/>
    <s v="SmartTelevisions"/>
    <n v="35999"/>
    <s v="&gt;₹500"/>
    <n v="49990"/>
    <n v="0.28000000000000003"/>
    <n v="49917.987597519503"/>
    <s v="&lt;50%"/>
    <s v="No"/>
    <n v="80533890"/>
    <n v="4.3"/>
    <n v="4"/>
    <n v="1611"/>
    <x v="0"/>
    <n v="6444"/>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s v="Portronics Toad 23 Wireless Optical Mouse with 2.4GHz, USB Nano Dongle, Optical Orientation, Click Wheel, Adjustable DPI(Black)"/>
    <x v="23"/>
    <s v="Computers&amp;Accessories"/>
    <s v="Accessories&amp;Peripherals"/>
    <s v="Keyboards,Mice&amp;InputDevices"/>
    <s v="Computers&amp;Accessories|Accessories&amp;Peripherals|Keyboards,Mice&amp;InputDevices|Mice-Portronics Toad 23 Wireless Optical Mouse with 2.4GHz, USB Nano Dongle, Optical Orientation, Click Wheel, Adjustable DPI(Black)"/>
    <s v="Mice"/>
    <n v="299"/>
    <s v="₹200 - ₹500"/>
    <n v="599"/>
    <n v="0.5"/>
    <n v="549.08347245409016"/>
    <s v="50% or More"/>
    <s v="Yes"/>
    <n v="956603"/>
    <n v="4.0999999999999996"/>
    <n v="4"/>
    <n v="1597"/>
    <x v="0"/>
    <n v="6388"/>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s v="Isoelite Remote Compatible for Samsung LED/LCD Remote Control Works with All Samsung LED/LCD TV Model No :- BN59-607A (Please Match The Image with Your Old Remote)"/>
    <x v="162"/>
    <s v="Electronics"/>
    <s v="HomeTheater,TV&amp;Video"/>
    <s v="Accessories"/>
    <s v="Electronics|HomeTheater,TV&amp;Video|Accessories|RemoteControls-Isoelite Remote Compatible for Samsung LED/LCD Remote Control Works with All Samsung LED/LCD TV Model No :- BN59-607A (Please Match The Image with Your Old Remote)"/>
    <s v="RemoteControls"/>
    <n v="299"/>
    <s v="₹200 - ₹500"/>
    <n v="899"/>
    <n v="0.67"/>
    <n v="865.74082313681868"/>
    <s v="50% or More"/>
    <s v="Yes"/>
    <n v="1427612"/>
    <n v="4"/>
    <n v="4"/>
    <n v="1588"/>
    <x v="0"/>
    <n v="635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s v="Croma 1100 W Dry Iron with Weilburger Dual Soleplate Coating (CRSHAH702SIR11, White)"/>
    <x v="27"/>
    <s v="Home&amp;Kitchen"/>
    <s v="Kitchen&amp;HomeAppliances"/>
    <s v="Vacuum,Cleaning&amp;Ironing"/>
    <s v="Home&amp;Kitchen|Kitchen&amp;HomeAppliances|Vacuum,Cleaning&amp;Ironing|Irons,Steamers&amp;Accessories|Irons|DryIrons-Croma 1100 W Dry Iron with Weilburger Dual Soleplate Coating (CRSHAH702SIR11, White)"/>
    <s v="Irons,Steamers&amp;Accessories"/>
    <n v="479"/>
    <s v="₹200 - ₹500"/>
    <n v="1000"/>
    <n v="0.52"/>
    <n v="952.1"/>
    <s v="50% or More"/>
    <s v="Yes"/>
    <n v="1559000"/>
    <n v="4.2"/>
    <n v="4"/>
    <n v="1559"/>
    <x v="0"/>
    <n v="6236"/>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0H0B29DI"/>
    <s v="USHA Heat Convector 812 T 2000-Watt with Instant Heating Feature (Black)"/>
    <x v="188"/>
    <s v="Home&amp;Kitchen"/>
    <s v="Heating,Cooling&amp;AirQuality"/>
    <s v="RoomHeaters"/>
    <s v="Home&amp;Kitchen|Heating,Cooling&amp;AirQuality|RoomHeaters|HeatConvectors-USHA Heat Convector 812 T 2000-Watt with Instant Heating Feature (Black)"/>
    <s v="HeatConvectors"/>
    <n v="2199"/>
    <s v="&gt;₹500"/>
    <n v="2990"/>
    <n v="0.26"/>
    <n v="2916.4548494983278"/>
    <s v="&lt;50%"/>
    <s v="No"/>
    <n v="4658420"/>
    <n v="3.8"/>
    <n v="4"/>
    <n v="1558"/>
    <x v="0"/>
    <n v="6232"/>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7KKJPTWB"/>
    <s v="Brayden Chopro, Electric Vegetable Chopper for Kitchen with 500 ML Capacity, 400 Watts Copper Motor and 4 Bi-Level SS Blades (Black)"/>
    <x v="130"/>
    <s v="Home&amp;Kitchen"/>
    <s v="Kitchen&amp;HomeAppliances"/>
    <s v="SmallKitchenAppliances"/>
    <s v="Home&amp;Kitchen|Kitchen&amp;HomeAppliances|SmallKitchenAppliances|MiniFoodProcessors&amp;Choppers-Brayden Chopro, Electric Vegetable Chopper for Kitchen with 500 ML Capacity, 400 Watts Copper Motor and 4 Bi-Level SS Blades (Black)"/>
    <s v="MiniFoodProcessors&amp;Choppers"/>
    <n v="1599"/>
    <s v="&gt;₹500"/>
    <n v="1999"/>
    <n v="0.2"/>
    <n v="1919.0100050025012"/>
    <s v="&lt;50%"/>
    <s v="No"/>
    <n v="3114442"/>
    <n v="4.4000000000000004"/>
    <n v="4"/>
    <n v="1558"/>
    <x v="0"/>
    <n v="623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C5MJN6"/>
    <s v="Hisense 126 cm (50 inches) Bezelless Series 4K Ultra HD Smart LED Google TV 50A6H (Black)"/>
    <x v="29"/>
    <s v="Electronics"/>
    <s v="HomeTheater,TV&amp;Video"/>
    <s v="Televisions"/>
    <s v="Electronics|HomeTheater,TV&amp;Video|Televisions|SmartTelevisions-Hisense 126 cm (50 inches) Bezelless Series 4K Ultra HD Smart LED Google TV 50A6H (Black)"/>
    <s v="SmartTelevisions"/>
    <n v="32990"/>
    <s v="&gt;₹500"/>
    <n v="54990"/>
    <n v="0.4"/>
    <n v="54930.007274049829"/>
    <s v="&lt;50%"/>
    <s v="No"/>
    <n v="85509450"/>
    <n v="4.0999999999999996"/>
    <n v="4"/>
    <n v="1555"/>
    <x v="0"/>
    <n v="622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s v="SWAPKART Portable Flexible Adjustable Eye Protection USB LED Desk Light Table Lamp for Reading, Working on PC, Laptop, Power Bank, Bedroom ( Multicolour )"/>
    <x v="92"/>
    <s v="Computers&amp;Accessories"/>
    <s v="Accessories&amp;Peripherals"/>
    <s v="USBGadgets"/>
    <s v="Computers&amp;Accessories|Accessories&amp;Peripherals|USBGadgets|Lamps-SWAPKART Portable Flexible Adjustable Eye Protection USB LED Desk Light Table Lamp for Reading, Working on PC, Laptop, Power Bank, Bedroom ( Multicolour )"/>
    <s v="Lamps"/>
    <n v="298"/>
    <s v="₹200 - ₹500"/>
    <n v="999"/>
    <n v="0.7"/>
    <n v="969.17017017017019"/>
    <s v="50% or More"/>
    <s v="Yes"/>
    <n v="1550448"/>
    <n v="4.3"/>
    <n v="4"/>
    <n v="1552"/>
    <x v="0"/>
    <n v="620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s v="Kanget [2 Pack] Type C Female to USB A Male Charger | Charging Cable Adapter Converter compatible for iPhone 14, 13, 12,11 Pro Max/Mini/XR/XS/X/SE, Samsung S20 ultra/S21/S10/S8/S9/MacBook Pro iPad (Grey)"/>
    <x v="155"/>
    <s v="Computers&amp;Accessories"/>
    <s v="Accessories&amp;Peripherals"/>
    <s v="Adapters"/>
    <s v="Computers&amp;Accessories|Accessories&amp;Peripherals|Adapters|USBtoUSBAdapters-Kanget [2 Pack] Type C Female to USB A Male Charger | Charging Cable Adapter Converter compatible for iPhone 14, 13, 12,11 Pro Max/Mini/XR/XS/X/SE, Samsung S20 ultra/S21/S10/S8/S9/MacBook Pro iPad (Grey)"/>
    <s v="USBtoUSBAdapters"/>
    <n v="149"/>
    <s v="&lt;₹200"/>
    <n v="399"/>
    <n v="0.63"/>
    <n v="361.65664160401002"/>
    <s v="50% or More"/>
    <s v="Yes"/>
    <n v="614460"/>
    <n v="4"/>
    <n v="4"/>
    <n v="1540"/>
    <x v="0"/>
    <n v="61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s v="Lapster Gel Mouse pad with Wrist Rest , Gaming Mouse Pad with Lycra Cloth Nonslip for Laptop , Computer, , Home &amp; Office (Black)"/>
    <x v="116"/>
    <s v="Computers&amp;Accessories"/>
    <s v="Accessories&amp;Peripherals"/>
    <s v="Keyboards,Mice&amp;InputDevices"/>
    <s v="Computers&amp;Accessories|Accessories&amp;Peripherals|Keyboards,Mice&amp;InputDevices|Keyboard&amp;MiceAccessories|MousePads-Lapster Gel Mouse pad with Wrist Rest , Gaming Mouse Pad with Lycra Cloth Nonslip for Laptop , Computer, , Home &amp; Office (Black)"/>
    <s v="Keyboard&amp;MiceAccessories"/>
    <n v="230"/>
    <s v="₹200 - ₹500"/>
    <n v="999"/>
    <n v="0.77"/>
    <n v="975.97697697697697"/>
    <s v="50% or More"/>
    <s v="Yes"/>
    <n v="1526472"/>
    <n v="4.2"/>
    <n v="4"/>
    <n v="1528"/>
    <x v="0"/>
    <n v="611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Borosil Rio 1.5 L Electric Kettle, Stainless Steel Inner Body, Boil Water For Tea, Coffee, Soup, Silver"/>
    <x v="11"/>
    <s v="Home&amp;Kitchen"/>
    <s v="Kitchen&amp;HomeAppliances"/>
    <s v="SmallKitchenAppliances"/>
    <s v="Home&amp;Kitchen|Kitchen&amp;HomeAppliances|SmallKitchenAppliances|Kettles&amp;HotWaterDispensers|ElectricKettles-Borosil Rio 1.5 L Electric Kettle, Stainless Steel Inner Body, Boil Water For Tea, Coffee, Soup, Silver"/>
    <s v="Kettles&amp;HotWaterDispensers"/>
    <n v="1180"/>
    <s v="&gt;₹500"/>
    <n v="1440"/>
    <n v="0.18"/>
    <n v="1358.0555555555557"/>
    <s v="&lt;50%"/>
    <s v="No"/>
    <n v="2198880"/>
    <n v="4.2"/>
    <n v="4"/>
    <n v="1527"/>
    <x v="0"/>
    <n v="610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s v="KINGONE Wireless Charging Pencil (2nd Generation) for iPad with Magnetic and Tilt Sensitive, Palm Rejection, Compatible with Apple iPad Pro 11 inch 1/2/3/4, iPad Pro 12.9 Inch 3/4/5/6, iPad Air 4/5, mini6"/>
    <x v="74"/>
    <s v="Electronics"/>
    <s v="Mobiles&amp;Accessories"/>
    <s v="MobileAccessories"/>
    <s v="Electronics|Mobiles&amp;Accessories|MobileAccessories|StylusPens-KINGONE Wireless Charging Pencil (2nd Generation) for iPad with Magnetic and Tilt Sensitive, Palm Rejection, Compatible with Apple iPad Pro 11 inch 1/2/3/4, iPad Pro 12.9 Inch 3/4/5/6, iPad Air 4/5, mini6"/>
    <s v="StylusPens"/>
    <n v="2599"/>
    <s v="&gt;₹500"/>
    <n v="6999"/>
    <n v="0.63"/>
    <n v="6961.866123731962"/>
    <s v="50% or More"/>
    <s v="Yes"/>
    <n v="10680474"/>
    <n v="4.5"/>
    <n v="5"/>
    <n v="1526"/>
    <x v="0"/>
    <n v="763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9PLD9TCD"/>
    <s v="Kodak 126 cm (50 inches) Bezel-Less Design Series 4K Ultra HD Smart Android LED TV 50UHDX7XPROBL (Black)"/>
    <x v="29"/>
    <s v="Electronics"/>
    <s v="HomeTheater,TV&amp;Video"/>
    <s v="Televisions"/>
    <s v="Electronics|HomeTheater,TV&amp;Video|Televisions|SmartTelevisions-Kodak 126 cm (50 inches) Bezel-Less Design Series 4K Ultra HD Smart Android LED TV 50UHDX7XPROBL (Black)"/>
    <s v="SmartTelevisions"/>
    <n v="26999"/>
    <s v="&gt;₹500"/>
    <n v="42999"/>
    <n v="0.37"/>
    <n v="42936.21016767832"/>
    <s v="&lt;50%"/>
    <s v="No"/>
    <n v="64928490"/>
    <n v="4.2"/>
    <n v="4"/>
    <n v="1510"/>
    <x v="0"/>
    <n v="604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s v="Kodak 80 cm (32 inches) HD Ready Certified Android Smart LED TV 32HDX7XPROBL (Black)"/>
    <x v="29"/>
    <s v="Electronics"/>
    <s v="HomeTheater,TV&amp;Video"/>
    <s v="Televisions"/>
    <s v="Electronics|HomeTheater,TV&amp;Video|Televisions|SmartTelevisions-Kodak 80 cm (32 inches) HD Ready Certified Android Smart LED TV 32HDX7XPROBL (Black)"/>
    <s v="SmartTelevisions"/>
    <n v="10499"/>
    <s v="&gt;₹500"/>
    <n v="19499"/>
    <n v="0.46"/>
    <n v="19445.156213139137"/>
    <s v="&lt;50%"/>
    <s v="No"/>
    <n v="29443490"/>
    <n v="4.2"/>
    <n v="4"/>
    <n v="1510"/>
    <x v="0"/>
    <n v="604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Q8WQ5QJ"/>
    <s v="Portronics Konnect L 60W PD Type C to Type C Mobile Charging Cable, 1.2M, Fast Data Sync, Tangle Resistant, TPE+Nylon Braided(Grey)"/>
    <x v="8"/>
    <s v="Computers&amp;Accessories"/>
    <s v="Accessories&amp;Peripherals"/>
    <s v="Cables&amp;Accessories"/>
    <s v="Computers&amp;Accessories|Accessories&amp;Peripherals|Cables&amp;Accessories|Cables|USBCables-Portronics Konnect L 60W PD Type C to Type C Mobile Charging Cable, 1.2M, Fast Data Sync, Tangle Resistant, TPE+Nylon Braided(Grey)"/>
    <s v="Cables"/>
    <n v="249"/>
    <s v="₹200 - ₹500"/>
    <n v="499"/>
    <n v="0.5"/>
    <n v="449.10020040080161"/>
    <s v="50% or More"/>
    <s v="Yes"/>
    <n v="752492"/>
    <n v="4.0999999999999996"/>
    <n v="4"/>
    <n v="1508"/>
    <x v="0"/>
    <n v="603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s v="SKYTONE Stainless Steel Electric Meat Grinders with Bowl 700W Heavy for Kitchen Food Chopper, Meat, Vegetables, Onion , Garlic Slicer Dicer, Fruit &amp; Nuts Blender (2L, 700 Watts)"/>
    <x v="130"/>
    <s v="Home&amp;Kitchen"/>
    <s v="Kitchen&amp;HomeAppliances"/>
    <s v="SmallKitchenAppliances"/>
    <s v="Home&amp;Kitchen|Kitchen&amp;HomeAppliances|SmallKitchenAppliances|MiniFoodProcessors&amp;Choppers-SKYTONE Stainless Steel Electric Meat Grinders with Bowl 700W Heavy for Kitchen Food Chopper, Meat, Vegetables, Onion , Garlic Slicer Dicer, Fruit &amp; Nuts Blender (2L, 700 Watts)"/>
    <s v="MiniFoodProcessors&amp;Choppers"/>
    <n v="1414"/>
    <s v="&gt;₹500"/>
    <n v="2799"/>
    <n v="0.49"/>
    <n v="2748.4819578420866"/>
    <s v="&lt;50%"/>
    <s v="No"/>
    <n v="4192902"/>
    <n v="4"/>
    <n v="4"/>
    <n v="1498"/>
    <x v="0"/>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s v="Sounce 360 Adjustable Mobile Phone Holder, Universal Phone Holder Clip Lazy Bracket Flexible Gooseneck Clamp Long Arms Mount for Mobile Tabletop Stand for Bedroom, Office, Bathroom, White"/>
    <x v="174"/>
    <s v="Electronics"/>
    <s v="Mobiles&amp;Accessories"/>
    <s v="MobileAccessories"/>
    <s v="Electronics|Mobiles&amp;Accessories|MobileAccessories|Mounts|Bedstand&amp;DeskMounts-Sounce 360 Adjustable Mobile Phone Holder, Universal Phone Holder Clip Lazy Bracket Flexible Gooseneck Clamp Long Arms Mount for Mobile Tabletop Stand for Bedroom, Office, Bathroom, White"/>
    <s v="Mounts"/>
    <n v="499"/>
    <s v="₹200 - ₹500"/>
    <n v="1899"/>
    <n v="0.74"/>
    <n v="1872.7230121116377"/>
    <s v="50% or More"/>
    <s v="Yes"/>
    <n v="2801025"/>
    <n v="4.0999999999999996"/>
    <n v="4"/>
    <n v="1475"/>
    <x v="0"/>
    <n v="590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s v="PrettyKrafts Laundry Basket for clothes with Lid &amp; Handles, Toys Organiser, 75 Ltr Grey"/>
    <x v="113"/>
    <s v="Home&amp;Kitchen"/>
    <s v="HomeStorage&amp;Organization"/>
    <s v="LaundryOrganization"/>
    <s v="Home&amp;Kitchen|HomeStorage&amp;Organization|LaundryOrganization|LaundryBaskets-PrettyKrafts Laundry Basket for clothes with Lid &amp; Handles, Toys Organiser, 75 Ltr Grey"/>
    <s v="LaundryBaskets"/>
    <n v="351"/>
    <s v="₹200 - ₹500"/>
    <n v="1099"/>
    <n v="0.68"/>
    <n v="1067.0618744313012"/>
    <s v="50% or More"/>
    <s v="Yes"/>
    <n v="1615530"/>
    <n v="3.7"/>
    <n v="4"/>
    <n v="1470"/>
    <x v="0"/>
    <n v="588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s v="BESTOR¬Æ LCD Writing Tablet/pad 12 inches | Electronic Writing Scribble Board for Kids | Kids Learning Toy | Portable Ruff for LCD Paperless Memo Digital Tablet Notepad E-Writer/Writing/Drawing Pad Home/School/Office (Black)"/>
    <x v="93"/>
    <s v="Computers&amp;Accessories"/>
    <s v="Accessories&amp;Peripherals"/>
    <s v="Keyboards,Mice&amp;InputDevices"/>
    <s v="Computers&amp;Accessories|Accessories&amp;Peripherals|Keyboards,Mice&amp;InputDevices|GraphicTablets-BESTOR¬Æ LCD Writing Tablet/pad 12 inches | Electronic Writing Scribble Board for Kids | Kids Learning Toy | Portable Ruff for LCD Paperless Memo Digital Tablet Notepad E-Writer/Writing/Drawing Pad Home/School/Office (Black)"/>
    <s v="GraphicTablets"/>
    <n v="499"/>
    <s v="₹200 - ₹500"/>
    <n v="1399"/>
    <n v="0.64"/>
    <n v="1363.3316654753396"/>
    <s v="50% or More"/>
    <s v="Yes"/>
    <n v="2045338"/>
    <n v="3.9"/>
    <n v="4"/>
    <n v="1462"/>
    <x v="0"/>
    <n v="584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60"/>
    <s v="Home&amp;Kitchen"/>
    <s v="Kitchen&amp;HomeAppliances"/>
    <s v="Coffee,Tea&amp;Espresso"/>
    <s v="Home&amp;Kitchen|Kitchen&amp;HomeAppliances|Coffee,Tea&amp;Espresso|DripCoffeeMachines-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DripCoffeeMachines"/>
    <n v="293"/>
    <s v="₹200 - ₹500"/>
    <n v="499"/>
    <n v="0.41"/>
    <n v="440.28256513026054"/>
    <s v="&lt;50%"/>
    <s v="No"/>
    <n v="726544"/>
    <n v="4.0999999999999996"/>
    <n v="4"/>
    <n v="1456"/>
    <x v="0"/>
    <n v="582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0GGGOYEU"/>
    <s v="Storite USB 2.0 A to Mini 5 pin B Cable for External HDDS/Camera/Card Readers (150cm - 1.5M)"/>
    <x v="8"/>
    <s v="Computers&amp;Accessories"/>
    <s v="Accessories&amp;Peripherals"/>
    <s v="Cables&amp;Accessories"/>
    <s v="Computers&amp;Accessories|Accessories&amp;Peripherals|Cables&amp;Accessories|Cables|USBCables-Storite USB 2.0 A to Mini 5 pin B Cable for External HDDS/Camera/Card Readers (150cm - 1.5M)"/>
    <s v="Cables"/>
    <n v="299"/>
    <s v="₹200 - ₹500"/>
    <n v="699"/>
    <n v="0.56999999999999995"/>
    <n v="656.2246065808298"/>
    <s v="50% or More"/>
    <s v="Yes"/>
    <n v="1016346"/>
    <n v="3.9"/>
    <n v="4"/>
    <n v="1454"/>
    <x v="0"/>
    <n v="5816"/>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MY4W73Q"/>
    <s v="Amozo Ultra Hybrid Camera and Drop Protection Back Cover Case for iPhone 13 (Polycarbonate| Back Transparent - Sides Black)"/>
    <x v="151"/>
    <s v="Electronics"/>
    <s v="Mobiles&amp;Accessories"/>
    <s v="MobileAccessories"/>
    <s v="Electronics|Mobiles&amp;Accessories|MobileAccessories|Cases&amp;Covers|BasicCases-Amozo Ultra Hybrid Camera and Drop Protection Back Cover Case for iPhone 13 (Polycarbonate| Back Transparent - Sides Black)"/>
    <s v="Cases&amp;Covers"/>
    <n v="474"/>
    <s v="₹200 - ₹500"/>
    <n v="1799"/>
    <n v="0.74"/>
    <n v="1772.6520289049472"/>
    <s v="50% or More"/>
    <s v="Yes"/>
    <n v="2615746"/>
    <n v="4.3"/>
    <n v="4"/>
    <n v="1454"/>
    <x v="0"/>
    <n v="581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K36NZSV"/>
    <s v="KONVIO NEER 10 Inch Spun Filter (PP SPUN) Cartridge Compatible for 10 Inch Pre-Filter Housing of Water Purifier | Pack of 4 Spun"/>
    <x v="108"/>
    <s v="Home&amp;Kitchen"/>
    <s v="Kitchen&amp;HomeAppliances"/>
    <s v="WaterPurifiers&amp;Accessories"/>
    <s v="Home&amp;Kitchen|Kitchen&amp;HomeAppliances|WaterPurifiers&amp;Accessories|WaterPurifierAccessories-KONVIO NEER 10 Inch Spun Filter (PP SPUN) Cartridge Compatible for 10 Inch Pre-Filter Housing of Water Purifier | Pack of 4 Spun"/>
    <s v="WaterPurifierAccessories"/>
    <n v="499"/>
    <s v="₹200 - ₹500"/>
    <n v="999"/>
    <n v="0.5"/>
    <n v="949.05005005005"/>
    <s v="50% or More"/>
    <s v="Yes"/>
    <n v="1434564"/>
    <n v="4.3"/>
    <n v="4"/>
    <n v="1436"/>
    <x v="0"/>
    <n v="574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XYP7Y"/>
    <s v="Ambrane 60W / 3A Fast Charging Output Cable with Type-C to USB for Mobile, Neckband, True Wireless Earphone Charging, 480mbps Data Sync Speed, 1m Length (ACT - AZ10, Black)"/>
    <x v="8"/>
    <s v="Computers&amp;Accessories"/>
    <s v="Accessories&amp;Peripherals"/>
    <s v="Cables&amp;Accessories"/>
    <s v="Computers&amp;Accessories|Accessories&amp;Peripherals|Cables&amp;Accessories|Cables|USBCables-Ambrane 60W / 3A Fast Charging Output Cable with Type-C to USB for Mobile, Neckband, True Wireless Earphone Charging, 480mbps Data Sync Speed, 1m Length (ACT - AZ10, Black)"/>
    <s v="Cables"/>
    <n v="179"/>
    <s v="&lt;₹200"/>
    <n v="399"/>
    <n v="0.55000000000000004"/>
    <n v="354.13784461152881"/>
    <s v="50% or More"/>
    <s v="Yes"/>
    <n v="567777"/>
    <n v="4"/>
    <n v="4"/>
    <n v="1423"/>
    <x v="0"/>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s v="Ambrane 60W / 3A Fast Charging Output Cable with Micro to USB for Mobile, Neckband, True Wireless Earphone Charging, 480mbps Data Sync Speed, 1m Length (ACM - AZ1, Black)"/>
    <x v="8"/>
    <s v="Computers&amp;Accessories"/>
    <s v="Accessories&amp;Peripherals"/>
    <s v="Cables&amp;Accessories"/>
    <s v="Computers&amp;Accessories|Accessories&amp;Peripherals|Cables&amp;Accessories|Cables|USBCables-Ambrane 60W / 3A Fast Charging Output Cable with Micro to USB for Mobile, Neckband, True Wireless Earphone Charging, 480mbps Data Sync Speed, 1m Length (ACM - AZ1, Black)"/>
    <s v="Cables"/>
    <n v="149"/>
    <s v="&lt;₹200"/>
    <n v="399"/>
    <n v="0.63"/>
    <n v="361.65664160401002"/>
    <s v="50% or More"/>
    <s v="Yes"/>
    <n v="567777"/>
    <n v="4"/>
    <n v="4"/>
    <n v="1423"/>
    <x v="0"/>
    <n v="569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Ambrane 60W / 3A Fast Charging Output Cable with Type-C to USB for Mobile, Neckband, True Wireless Earphone Charging, 480mbps Data Sync Speed, 1m Length (ACT - AZ10, White)"/>
    <x v="8"/>
    <s v="Computers&amp;Accessories"/>
    <s v="Accessories&amp;Peripherals"/>
    <s v="Cables&amp;Accessories"/>
    <s v="Computers&amp;Accessories|Accessories&amp;Peripherals|Cables&amp;Accessories|Cables|USBCables-Ambrane 60W / 3A Fast Charging Output Cable with Type-C to USB for Mobile, Neckband, True Wireless Earphone Charging, 480mbps Data Sync Speed, 1m Length (ACT - AZ10, White)"/>
    <s v="Cables"/>
    <n v="179"/>
    <s v="&lt;₹200"/>
    <n v="399"/>
    <n v="0.55000000000000004"/>
    <n v="354.13784461152881"/>
    <s v="50% or More"/>
    <s v="Yes"/>
    <n v="567777"/>
    <n v="4"/>
    <n v="4"/>
    <n v="1423"/>
    <x v="0"/>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5S9FVRY"/>
    <s v="Sujata Supermix, Mixer Grinder, 900 Watts, 3 Jars (White)"/>
    <x v="31"/>
    <s v="Home&amp;Kitchen"/>
    <s v="Kitchen&amp;HomeAppliances"/>
    <s v="SmallKitchenAppliances"/>
    <s v="Home&amp;Kitchen|Kitchen&amp;HomeAppliances|SmallKitchenAppliances|MixerGrinders-Sujata Supermix, Mixer Grinder, 900 Watts, 3 Jars (White)"/>
    <s v="MixerGrinders"/>
    <n v="5490"/>
    <s v="&gt;₹500"/>
    <n v="7200"/>
    <n v="0.24"/>
    <n v="7123.75"/>
    <s v="&lt;50%"/>
    <s v="No"/>
    <n v="10137600"/>
    <n v="4.5"/>
    <n v="5"/>
    <n v="1408"/>
    <x v="0"/>
    <n v="704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s v="Wipro Vesta Electric Egg Boiler, 360 Watts, 3 Boiling Modes, Stainless Steel Body and Heating Plate, Boils up to 7 Eggs at a time, Automatic Shut Down, White, Standard (VB021070)"/>
    <x v="78"/>
    <s v="Home&amp;Kitchen"/>
    <s v="Kitchen&amp;HomeAppliances"/>
    <s v="SmallKitchenAppliances"/>
    <s v="Home&amp;Kitchen|Kitchen&amp;HomeAppliances|SmallKitchenAppliances|EggBoilers-Wipro Vesta Electric Egg Boiler, 360 Watts, 3 Boiling Modes, Stainless Steel Body and Heating Plate, Boils up to 7 Eggs at a time, Automatic Shut Down, White, Standard (VB021070)"/>
    <s v="EggBoilers"/>
    <n v="1052"/>
    <s v="&gt;₹500"/>
    <n v="1790"/>
    <n v="0.41"/>
    <n v="1731.2290502793296"/>
    <s v="&lt;50%"/>
    <s v="No"/>
    <n v="2513160"/>
    <n v="4.3"/>
    <n v="4"/>
    <n v="1404"/>
    <x v="0"/>
    <n v="5616"/>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s v="Sounce Spiral Charger Cable Protector Data Cable Saver Charging Cord Protective Cable Cover Headphone MacBook Laptop Earphone Cell Phone Set of 3 (Cable Protector (12 Units))"/>
    <x v="125"/>
    <s v="Computers&amp;Accessories"/>
    <s v="Accessories&amp;Peripherals"/>
    <s v="Cables&amp;Accessories"/>
    <s v="Computers&amp;Accessories|Accessories&amp;Peripherals|Cables&amp;Accessories|CableConnectionProtectors-Sounce Spiral Charger Cable Protector Data Cable Saver Charging Cord Protective Cable Cover Headphone MacBook Laptop Earphone Cell Phone Set of 3 (Cable Protector (12 Units))"/>
    <s v="CableConnectionProtectors"/>
    <n v="99"/>
    <s v="&lt;₹200"/>
    <n v="999"/>
    <n v="0.9"/>
    <n v="989.09009009009014"/>
    <s v="50% or More"/>
    <s v="Yes"/>
    <n v="1394604"/>
    <n v="4"/>
    <n v="4"/>
    <n v="1396"/>
    <x v="0"/>
    <n v="558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7WVQG8WZ"/>
    <s v="Black+Decker Handheld Portable Garment Steamer 1500 Watts with Anti Calc (Violet)"/>
    <x v="37"/>
    <s v="Home&amp;Kitchen"/>
    <s v="Kitchen&amp;HomeAppliances"/>
    <s v="Vacuum,Cleaning&amp;Ironing"/>
    <s v="Home&amp;Kitchen|Kitchen&amp;HomeAppliances|Vacuum,Cleaning&amp;Ironing|Irons,Steamers&amp;Accessories|Irons|SteamIrons-Black+Decker Handheld Portable Garment Steamer 1500 Watts with Anti Calc (Violet)"/>
    <s v="Irons,Steamers&amp;Accessories"/>
    <n v="3299"/>
    <s v="&gt;₹500"/>
    <n v="4995"/>
    <n v="0.34"/>
    <n v="4928.9539539539537"/>
    <s v="&lt;50%"/>
    <s v="No"/>
    <n v="6958035"/>
    <n v="3.8"/>
    <n v="4"/>
    <n v="1393"/>
    <x v="0"/>
    <n v="5572"/>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s v="Airtel DigitalTV DTH Remote SD/HD/HD Recording Compatible for Television (Shining Black )"/>
    <x v="162"/>
    <s v="Electronics"/>
    <s v="HomeTheater,TV&amp;Video"/>
    <s v="Accessories"/>
    <s v="Electronics|HomeTheater,TV&amp;Video|Accessories|RemoteControls-Airtel DigitalTV DTH Remote SD/HD/HD Recording Compatible for Television (Shining Black )"/>
    <s v="RemoteControls"/>
    <n v="195"/>
    <s v="&lt;₹200"/>
    <n v="499"/>
    <n v="0.61"/>
    <n v="459.92184368737475"/>
    <s v="50% or More"/>
    <s v="Yes"/>
    <n v="690117"/>
    <n v="3.7"/>
    <n v="4"/>
    <n v="1383"/>
    <x v="0"/>
    <n v="553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s v="Eco Crystal J 5 inch Cartridge (Pack of 2)"/>
    <x v="108"/>
    <s v="Home&amp;Kitchen"/>
    <s v="Kitchen&amp;HomeAppliances"/>
    <s v="WaterPurifiers&amp;Accessories"/>
    <s v="Home&amp;Kitchen|Kitchen&amp;HomeAppliances|WaterPurifiers&amp;Accessories|WaterPurifierAccessories-Eco Crystal J 5 inch Cartridge (Pack of 2)"/>
    <s v="WaterPurifierAccessories"/>
    <n v="199"/>
    <s v="&lt;₹200"/>
    <n v="400"/>
    <n v="0.5"/>
    <n v="350.25"/>
    <s v="50% or More"/>
    <s v="Yes"/>
    <n v="551600"/>
    <n v="4.0999999999999996"/>
    <n v="4"/>
    <n v="1379"/>
    <x v="0"/>
    <n v="5516"/>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3XY5YT4"/>
    <s v="LG 108 cm (43 inches) 4K Ultra HD Smart LED TV 43UQ7500PSF (Ceramic Black)"/>
    <x v="29"/>
    <s v="Electronics"/>
    <s v="HomeTheater,TV&amp;Video"/>
    <s v="Televisions"/>
    <s v="Electronics|HomeTheater,TV&amp;Video|Televisions|SmartTelevisions-LG 108 cm (43 inches) 4K Ultra HD Smart LED TV 43UQ7500PSF (Ceramic Black)"/>
    <s v="SmartTelevisions"/>
    <n v="30990"/>
    <s v="&gt;₹500"/>
    <n v="49990"/>
    <n v="0.38"/>
    <n v="49928.007601520301"/>
    <s v="&lt;50%"/>
    <s v="No"/>
    <n v="68786240"/>
    <n v="4.3"/>
    <n v="4"/>
    <n v="1376"/>
    <x v="0"/>
    <n v="5504"/>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LG 139 cm (55 inches) 4K Ultra HD Smart LED TV 55UQ7500PSF (Ceramic Black)"/>
    <x v="29"/>
    <s v="Electronics"/>
    <s v="HomeTheater,TV&amp;Video"/>
    <s v="Televisions"/>
    <s v="Electronics|HomeTheater,TV&amp;Video|Televisions|SmartTelevisions-LG 139 cm (55 inches) 4K Ultra HD Smart LED TV 55UQ7500PSF (Ceramic Black)"/>
    <s v="SmartTelevisions"/>
    <n v="47990"/>
    <s v="&gt;₹500"/>
    <n v="79990"/>
    <n v="0.4"/>
    <n v="79930.005000625082"/>
    <s v="&lt;50%"/>
    <s v="No"/>
    <n v="110066240"/>
    <n v="4.3"/>
    <n v="4"/>
    <n v="1376"/>
    <x v="0"/>
    <n v="5504"/>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s v="MI REDMI 9i Sport (Carbon Black, 64 GB) (4 GB RAM)"/>
    <x v="2"/>
    <s v="Electronics"/>
    <s v="Mobiles&amp;Accessories"/>
    <s v="Smartphones&amp;BasicMobiles"/>
    <s v="Electronics|Mobiles&amp;Accessories|Smartphones&amp;BasicMobiles|Smartphones-MI REDMI 9i Sport (Carbon Black, 64 GB) (4 GB RAM)"/>
    <s v="Smartphones"/>
    <n v="7915"/>
    <s v="&gt;₹500"/>
    <n v="9999"/>
    <n v="0.21"/>
    <n v="9919.8420842084215"/>
    <s v="&lt;50%"/>
    <s v="No"/>
    <n v="13758624"/>
    <n v="4.3"/>
    <n v="4"/>
    <n v="1376"/>
    <x v="0"/>
    <n v="550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s v="RC PRINT GI 790 Ink Refill for Canon G1000, G1010, G1100, G2000, G2002, G2010, G2012, G2100, G3000, G3010, G3012, G3100, G4000, G4010"/>
    <x v="189"/>
    <s v="Computers&amp;Accessories"/>
    <s v="Printers,Inks&amp;Accessories"/>
    <s v="Inks,Toners&amp;Cartridges"/>
    <s v="Computers&amp;Accessories|Printers,Inks&amp;Accessories|Inks,Toners&amp;Cartridges|InkjetInkRefills&amp;Kits-RC PRINT GI 790 Ink Refill for Canon G1000, G1010, G1100, G2000, G2002, G2010, G2012, G2100, G3000, G3010, G3012, G3100, G4000, G4010"/>
    <s v="InkjetInkRefills&amp;Kits"/>
    <n v="549"/>
    <s v="&gt;₹500"/>
    <n v="1999"/>
    <n v="0.73"/>
    <n v="1971.5362681340671"/>
    <s v="50% or More"/>
    <s v="Yes"/>
    <n v="2732633"/>
    <n v="4.3"/>
    <n v="4"/>
    <n v="1367"/>
    <x v="0"/>
    <n v="546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s v="Bulfyss Plastic Sticky Lint Roller Hair Remover Cleaner Set of 5 Rolls 150 Sheets, 30 Sheets Each roll Lint Roller Remover for Clothes, Furniture, Carpet, Dog Fur, Sweater, Dust &amp; Dirt"/>
    <x v="149"/>
    <s v="Home&amp;Kitchen"/>
    <s v="Kitchen&amp;HomeAppliances"/>
    <s v="Vacuum,Cleaning&amp;Ironing"/>
    <s v="Home&amp;Kitchen|Kitchen&amp;HomeAppliances|Vacuum,Cleaning&amp;Ironing|Irons,Steamers&amp;Accessories|LintShavers-Bulfyss Plastic Sticky Lint Roller Hair Remover Cleaner Set of 5 Rolls 150 Sheets, 30 Sheets Each roll Lint Roller Remover for Clothes, Furniture, Carpet, Dog Fur, Sweater, Dust &amp; Dirt"/>
    <s v="Irons,Steamers&amp;Accessories"/>
    <n v="279"/>
    <s v="₹200 - ₹500"/>
    <n v="599"/>
    <n v="0.53"/>
    <n v="552.42237061769617"/>
    <s v="50% or More"/>
    <s v="Yes"/>
    <n v="818833"/>
    <n v="3.5"/>
    <n v="4"/>
    <n v="1367"/>
    <x v="0"/>
    <n v="5468"/>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s v="Havells Glaze 74W Pearl Ivory Gold Ceiling Fan, Sweep: 1200 Mm"/>
    <x v="47"/>
    <s v="Home&amp;Kitchen"/>
    <s v="Heating,Cooling&amp;AirQuality"/>
    <s v="Fans"/>
    <s v="Home&amp;Kitchen|Heating,Cooling&amp;AirQuality|Fans|CeilingFans-Havells Glaze 74W Pearl Ivory Gold Ceiling Fan, Sweep: 1200 Mm"/>
    <s v="CeilingFans"/>
    <n v="1999"/>
    <s v="&gt;₹500"/>
    <n v="4775"/>
    <n v="0.57999999999999996"/>
    <n v="4733.1361256544506"/>
    <s v="50% or More"/>
    <s v="Yes"/>
    <n v="6460575"/>
    <n v="4.2"/>
    <n v="4"/>
    <n v="1353"/>
    <x v="0"/>
    <n v="5412"/>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s v="Smashtronics¬Æ - Case for Firetv Remote, Fire Stick Remote Cover Case, Silicone Cover for TV Firestick 4K/TV 2nd Gen(3rd Gen) Remote Control - Light Weight/Anti Slip/Shockproof (Black)"/>
    <x v="162"/>
    <s v="Electronics"/>
    <s v="HomeTheater,TV&amp;Video"/>
    <s v="Accessories"/>
    <s v="Electronics|HomeTheater,TV&amp;Video|Accessories|RemoteControls-Smashtronics¬Æ - Case for Firetv Remote, Fire Stick Remote Cover Case, Silicone Cover for TV Firestick 4K/TV 2nd Gen(3rd Gen) Remote Control - Light Weight/Anti Slip/Shockproof (Black)"/>
    <s v="RemoteControls"/>
    <n v="199"/>
    <s v="&lt;₹200"/>
    <n v="399"/>
    <n v="0.5"/>
    <n v="349.12531328320802"/>
    <s v="50% or More"/>
    <s v="Yes"/>
    <n v="532665"/>
    <n v="4.2"/>
    <n v="4"/>
    <n v="1335"/>
    <x v="0"/>
    <n v="534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Smashtronics¬Æ - Case for Firetv Remote, Fire Stick Remote Cover Case, Silicone Cover for TV Firestick 4K/TV 2nd Gen(3rd Gen) Remote Control - Light Weight/Anti Slip/Shockproof (Black)"/>
    <x v="162"/>
    <s v="Electronics"/>
    <s v="HomeTheater,TV&amp;Video"/>
    <s v="Accessories"/>
    <s v="Electronics|HomeTheater,TV&amp;Video|Accessories|RemoteControls-Smashtronics¬Æ - Case for Firetv Remote, Fire Stick Remote Cover Case, Silicone Cover for TV Firestick 4K/TV 2nd Gen(3rd Gen) Remote Control - Light Weight/Anti Slip/Shockproof (Black)"/>
    <s v="RemoteControls"/>
    <n v="199"/>
    <s v="&lt;₹200"/>
    <n v="399"/>
    <n v="0.5"/>
    <n v="349.12531328320802"/>
    <s v="50% or More"/>
    <s v="Yes"/>
    <n v="532665"/>
    <n v="4.2"/>
    <n v="4"/>
    <n v="1335"/>
    <x v="0"/>
    <n v="534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s v="MI Xiaomi 22.5W Fast USB Type C Charger Combo for Tablets - White"/>
    <x v="62"/>
    <s v="Electronics"/>
    <s v="Mobiles&amp;Accessories"/>
    <s v="MobileAccessories"/>
    <s v="Electronics|Mobiles&amp;Accessories|MobileAccessories|Chargers|WallChargers-MI Xiaomi 22.5W Fast USB Type C Charger Combo for Tablets - White"/>
    <s v="Chargers"/>
    <n v="649"/>
    <s v="&gt;₹500"/>
    <n v="999"/>
    <n v="0.35"/>
    <n v="934.03503503503498"/>
    <s v="&lt;50%"/>
    <s v="No"/>
    <n v="1313685"/>
    <n v="4.2"/>
    <n v="4"/>
    <n v="1315"/>
    <x v="0"/>
    <n v="526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s v="Lapster 1.5 mtr USB 2.0 Type A Male to USB A Male Cable for computer and laptop"/>
    <x v="8"/>
    <s v="Computers&amp;Accessories"/>
    <s v="Accessories&amp;Peripherals"/>
    <s v="Cables&amp;Accessories"/>
    <s v="Computers&amp;Accessories|Accessories&amp;Peripherals|Cables&amp;Accessories|Cables|USBCables-Lapster 1.5 mtr USB 2.0 Type A Male to USB A Male Cable for computer and laptop"/>
    <s v="Cables"/>
    <n v="139"/>
    <s v="&lt;₹200"/>
    <n v="999"/>
    <n v="0.86"/>
    <n v="985.08608608608608"/>
    <s v="50% or More"/>
    <s v="Yes"/>
    <n v="1311687"/>
    <n v="4"/>
    <n v="4"/>
    <n v="1313"/>
    <x v="0"/>
    <n v="52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s v="Lapster 5 pin mini usb cable, usb b cable,camera cable usb2.0 for External HDDS/Card Readers/Camera etc."/>
    <x v="8"/>
    <s v="Computers&amp;Accessories"/>
    <s v="Accessories&amp;Peripherals"/>
    <s v="Cables&amp;Accessories"/>
    <s v="Computers&amp;Accessories|Accessories&amp;Peripherals|Cables&amp;Accessories|Cables|USBCables-Lapster 5 pin mini usb cable, usb b cable,camera cable usb2.0 for External HDDS/Card Readers/Camera etc."/>
    <s v="Cables"/>
    <n v="149"/>
    <s v="&lt;₹200"/>
    <n v="999"/>
    <n v="0.85"/>
    <n v="984.0850850850851"/>
    <s v="50% or More"/>
    <s v="Yes"/>
    <n v="1311687"/>
    <n v="4"/>
    <n v="4"/>
    <n v="1313"/>
    <x v="0"/>
    <n v="52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T TOPLINE 180 W Electric Hand Mixer,Hand Blender , Egg Beater, Cake maker , Beater Cream Mix, Food Blender, Beater for Whipping Cream Beater for Cake With 7 -Speed with spatula and oil brush"/>
    <x v="72"/>
    <s v="Home&amp;Kitchen"/>
    <s v="Kitchen&amp;HomeAppliances"/>
    <s v="SmallKitchenAppliances"/>
    <s v="Home&amp;Kitchen|Kitchen&amp;HomeAppliances|SmallKitchenAppliances|HandBlenders-T TOPLINE 180 W Electric Hand Mixer,Hand Blender , Egg Beater, Cake maker , Beater Cream Mix, Food Blender, Beater for Whipping Cream Beater for Cake With 7 -Speed with spatula and oil brush"/>
    <s v="HandBlenders"/>
    <n v="549"/>
    <s v="&gt;₹500"/>
    <n v="999"/>
    <n v="0.45"/>
    <n v="944.04504504504507"/>
    <s v="&lt;50%"/>
    <s v="No"/>
    <n v="1311687"/>
    <n v="4"/>
    <n v="4"/>
    <n v="1313"/>
    <x v="0"/>
    <n v="52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s v="IONIX Activated Carbon Faucet Water Filters Universal Interface Home Kitchen Faucet Tap Water | Tap filter Multilayer | Clean Purifier Filter Cartridge Five Layer Water Filter-Pack of 1"/>
    <x v="108"/>
    <s v="Home&amp;Kitchen"/>
    <s v="Kitchen&amp;HomeAppliances"/>
    <s v="WaterPurifiers&amp;Accessories"/>
    <s v="Home&amp;Kitchen|Kitchen&amp;HomeAppliances|WaterPurifiers&amp;Accessories|WaterPurifierAccessories-IONIX Activated Carbon Faucet Water Filters Universal Interface Home Kitchen Faucet Tap Water | Tap filter Multilayer | Clean Purifier Filter Cartridge Five Layer Water Filter-Pack of 1"/>
    <s v="WaterPurifierAccessories"/>
    <n v="185"/>
    <s v="&lt;₹200"/>
    <n v="599"/>
    <n v="0.69"/>
    <n v="568.11519198664439"/>
    <s v="50% or More"/>
    <s v="Yes"/>
    <n v="782294"/>
    <n v="3.9"/>
    <n v="4"/>
    <n v="1306"/>
    <x v="0"/>
    <n v="522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s v="V-Guard Zio Instant Water Geyser | 3 Litre | 3000 W Heating | White-Blue | | 2 Year Warranty"/>
    <x v="26"/>
    <s v="Home&amp;Kitchen"/>
    <s v="Heating,Cooling&amp;AirQuality"/>
    <s v="WaterHeaters&amp;Geysers"/>
    <s v="Home&amp;Kitchen|Heating,Cooling&amp;AirQuality|WaterHeaters&amp;Geysers|InstantWaterHeaters-V-Guard Zio Instant Water Geyser | 3 Litre | 3000 W Heating | White-Blue | | 2 Year Warranty"/>
    <s v="InstantWaterHeaters"/>
    <n v="2699"/>
    <s v="&gt;₹500"/>
    <n v="4700"/>
    <n v="0.43"/>
    <n v="4642.5744680851067"/>
    <s v="&lt;50%"/>
    <s v="No"/>
    <n v="6091200"/>
    <n v="4.2"/>
    <n v="4"/>
    <n v="1296"/>
    <x v="0"/>
    <n v="518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s v="PHILIPS Handheld Garment Steamer STH3000/20 - Compact &amp; Foldable, Convenient Vertical Steaming, 1000 Watt Quick Heat Up, up to 20g/min, Kills 99.9%* Bacteria (Reno Blue), Small"/>
    <x v="37"/>
    <s v="Home&amp;Kitchen"/>
    <s v="Kitchen&amp;HomeAppliances"/>
    <s v="Vacuum,Cleaning&amp;Ironing"/>
    <s v="Home&amp;Kitchen|Kitchen&amp;HomeAppliances|Vacuum,Cleaning&amp;Ironing|Irons,Steamers&amp;Accessories|Irons|SteamIrons-PHILIPS Handheld Garment Steamer STH3000/20 - Compact &amp; Foldable, Convenient Vertical Steaming, 1000 Watt Quick Heat Up, up to 20g/min, Kills 99.9%* Bacteria (Reno Blue), Small"/>
    <s v="Irons,Steamers&amp;Accessories"/>
    <n v="3190"/>
    <s v="&gt;₹500"/>
    <n v="4195"/>
    <n v="0.24"/>
    <n v="4118.9570917759238"/>
    <s v="&lt;50%"/>
    <s v="No"/>
    <n v="5377990"/>
    <n v="4"/>
    <n v="4"/>
    <n v="1282"/>
    <x v="0"/>
    <n v="5128"/>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s v="Redragon K617 Fizz 60% Wired RGB Gaming Keyboard, 61 Keys Compact Mechanical Keyboard w/White and Grey Color Keycaps, Linear Red Switch, Pro Driver/Software Supported"/>
    <x v="152"/>
    <s v="Computers&amp;Accessories"/>
    <s v="Accessories&amp;Peripherals"/>
    <s v="PCGamingPeripherals"/>
    <s v="Computers&amp;Accessories|Accessories&amp;Peripherals|PCGamingPeripherals|GamingKeyboards-Redragon K617 Fizz 60% Wired RGB Gaming Keyboard, 61 Keys Compact Mechanical Keyboard w/White and Grey Color Keycaps, Linear Red Switch, Pro Driver/Software Supported"/>
    <s v="GamingKeyboards"/>
    <n v="2649"/>
    <s v="&gt;₹500"/>
    <n v="3499"/>
    <n v="0.24"/>
    <n v="3423.2926550442985"/>
    <s v="&lt;50%"/>
    <s v="No"/>
    <n v="4447229"/>
    <n v="4.5"/>
    <n v="5"/>
    <n v="1271"/>
    <x v="0"/>
    <n v="635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s v="iFFALCON 80 cm (32 inches) HD Ready Smart LED TV¬†32F53 (Black)"/>
    <x v="29"/>
    <s v="Electronics"/>
    <s v="HomeTheater,TV&amp;Video"/>
    <s v="Televisions"/>
    <s v="Electronics|HomeTheater,TV&amp;Video|Televisions|SmartTelevisions-iFFALCON 80 cm (32 inches) HD Ready Smart LED TV¬†32F53 (Black)"/>
    <s v="SmartTelevisions"/>
    <n v="9999"/>
    <s v="&gt;₹500"/>
    <n v="27990"/>
    <n v="0.64"/>
    <n v="27954.276527331189"/>
    <s v="50% or More"/>
    <s v="Yes"/>
    <n v="35519310"/>
    <n v="4.2"/>
    <n v="4"/>
    <n v="1269"/>
    <x v="0"/>
    <n v="5076"/>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s v="Classmate Pulse Spiral Notebook - 240 mm x 180 mm, Soft Cover, 200 Pages, Unruled"/>
    <x v="129"/>
    <s v="OfficeProducts"/>
    <s v="OfficePaperProducts"/>
    <s v="Paper"/>
    <s v="OfficeProducts|OfficePaperProducts|Paper|Stationery|Notebooks,WritingPads&amp;Diaries|CompositionNotebooks-Classmate Pulse Spiral Notebook - 240 mm x 180 mm, Soft Cover, 200 Pages, Unruled"/>
    <s v="Stationery"/>
    <n v="67"/>
    <s v="&lt;₹200"/>
    <n v="75"/>
    <n v="0.11"/>
    <n v="-14.333333333333329"/>
    <s v="&lt;50%"/>
    <s v="No"/>
    <n v="95175"/>
    <n v="4.0999999999999996"/>
    <n v="4"/>
    <n v="1269"/>
    <x v="0"/>
    <n v="5076"/>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s v="Hisense 108 cm (43 inches) 4K Ultra HD Smart Certified Android LED TV 43A6GE (Black)"/>
    <x v="29"/>
    <s v="Electronics"/>
    <s v="HomeTheater,TV&amp;Video"/>
    <s v="Televisions"/>
    <s v="Electronics|HomeTheater,TV&amp;Video|Televisions|SmartTelevisions-Hisense 108 cm (43 inches) 4K Ultra HD Smart Certified Android LED TV 43A6GE (Black)"/>
    <s v="SmartTelevisions"/>
    <n v="20990"/>
    <s v="&gt;₹500"/>
    <n v="44990"/>
    <n v="0.53"/>
    <n v="44943.345187819512"/>
    <s v="50% or More"/>
    <s v="Yes"/>
    <n v="56642410"/>
    <n v="4.0999999999999996"/>
    <n v="4"/>
    <n v="1259"/>
    <x v="0"/>
    <n v="503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s v="Themisto 350 Watts Egg Boiler-Blue"/>
    <x v="78"/>
    <s v="Home&amp;Kitchen"/>
    <s v="Kitchen&amp;HomeAppliances"/>
    <s v="SmallKitchenAppliances"/>
    <s v="Home&amp;Kitchen|Kitchen&amp;HomeAppliances|SmallKitchenAppliances|EggBoilers-Themisto 350 Watts Egg Boiler-Blue"/>
    <s v="EggBoilers"/>
    <n v="368"/>
    <s v="₹200 - ₹500"/>
    <n v="699"/>
    <n v="0.47"/>
    <n v="646.35336194563661"/>
    <s v="&lt;50%"/>
    <s v="No"/>
    <n v="866760"/>
    <n v="4.0999999999999996"/>
    <n v="4"/>
    <n v="1240"/>
    <x v="0"/>
    <n v="496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s v="Posh 1.5 Meter High Speed Gold Plated HDMI Male to Female Extension Cable (Black)"/>
    <x v="0"/>
    <s v="Electronics"/>
    <s v="HomeTheater,TV&amp;Video"/>
    <s v="Accessories"/>
    <s v="Electronics|HomeTheater,TV&amp;Video|Accessories|Cables|HDMICables-Posh 1.5 Meter High Speed Gold Plated HDMI Male to Female Extension Cable (Black)"/>
    <s v="Cables"/>
    <n v="173"/>
    <s v="&lt;₹200"/>
    <n v="999"/>
    <n v="0.83"/>
    <n v="981.68268268268264"/>
    <s v="50% or More"/>
    <s v="Yes"/>
    <n v="1235763"/>
    <n v="4.3"/>
    <n v="4"/>
    <n v="1237"/>
    <x v="0"/>
    <n v="4948"/>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s v="Caprigo Heavy Duty TV Wall Mount Bracket for 14 to 32 Inch LED/HD/Smart TV‚Äôs, Universal Fixed TV Wall Mount Stand (M452)"/>
    <x v="180"/>
    <s v="Electronics"/>
    <s v="HomeTheater,TV&amp;Video"/>
    <s v="Accessories"/>
    <s v="Electronics|HomeTheater,TV&amp;Video|Accessories|TVMounts,Stands&amp;Turntables|TVWall&amp;CeilingMounts-Caprigo Heavy Duty TV Wall Mount Bracket for 14 to 32 Inch LED/HD/Smart TV‚Äôs, Universal Fixed TV Wall Mount Stand (M452)"/>
    <s v="TVMounts,Stands&amp;Turntables"/>
    <n v="399"/>
    <s v="₹200 - ₹500"/>
    <n v="999"/>
    <n v="0.6"/>
    <n v="959.0600600600601"/>
    <s v="50% or More"/>
    <s v="Yes"/>
    <n v="1234764"/>
    <n v="4"/>
    <n v="4"/>
    <n v="1236"/>
    <x v="0"/>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TVARA LCD Writing Tablet 8.5 Inch E-Note Pad LCD Writing Tablet, Kids Drawing Pad 8.5 Inch Doodle Board, Toddler Boy and Girl Learning Gift for 3 4 5 6 Years Old, Black"/>
    <x v="93"/>
    <s v="Computers&amp;Accessories"/>
    <s v="Accessories&amp;Peripherals"/>
    <s v="Keyboards,Mice&amp;InputDevices"/>
    <s v="Computers&amp;Accessories|Accessories&amp;Peripherals|Keyboards,Mice&amp;InputDevices|GraphicTablets-TVARA LCD Writing Tablet 8.5 Inch E-Note Pad LCD Writing Tablet, Kids Drawing Pad 8.5 Inch Doodle Board, Toddler Boy and Girl Learning Gift for 3 4 5 6 Years Old, Black"/>
    <s v="GraphicTablets"/>
    <n v="249"/>
    <s v="₹200 - ₹500"/>
    <n v="600"/>
    <n v="0.59"/>
    <n v="558.5"/>
    <s v="50% or More"/>
    <s v="Yes"/>
    <n v="724800"/>
    <n v="4"/>
    <n v="4"/>
    <n v="1208"/>
    <x v="0"/>
    <n v="483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s v="Lifelong LLWM105 750-Watt Belgian Waffle Maker for Home| Makes 2 Square Shape Waffles| Non-stick Plates| Easy to Use¬†with Indicator Lights (1 Year Warranty, Black)"/>
    <x v="190"/>
    <s v="Home&amp;Kitchen"/>
    <s v="Kitchen&amp;HomeAppliances"/>
    <s v="SmallKitchenAppliances"/>
    <s v="Home&amp;Kitchen|Kitchen&amp;HomeAppliances|SmallKitchenAppliances|WaffleMakers&amp;Irons-Lifelong LLWM105 750-Watt Belgian Waffle Maker for Home| Makes 2 Square Shape Waffles| Non-stick Plates| Easy to Use¬†with Indicator Lights (1 Year Warranty, Black)"/>
    <s v="WaffleMakers&amp;Irons"/>
    <n v="1199"/>
    <s v="&gt;₹500"/>
    <n v="2400"/>
    <n v="0.5"/>
    <n v="2350.0416666666665"/>
    <s v="50% or More"/>
    <s v="Yes"/>
    <n v="2884800"/>
    <n v="3.9"/>
    <n v="4"/>
    <n v="1202"/>
    <x v="0"/>
    <n v="4808"/>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1NHWT6Z"/>
    <s v="LOHAYA Television Remote Compatible with Samsung Smart LED/LCD/HD TV Remote Control [ Compatible for All Samsung Tv Remote Control ]"/>
    <x v="162"/>
    <s v="Electronics"/>
    <s v="HomeTheater,TV&amp;Video"/>
    <s v="Accessories"/>
    <s v="Electronics|HomeTheater,TV&amp;Video|Accessories|RemoteControls-LOHAYA Television Remote Compatible with Samsung Smart LED/LCD/HD TV Remote Control [ Compatible for All Samsung Tv Remote Control ]"/>
    <s v="RemoteControls"/>
    <n v="299"/>
    <s v="₹200 - ₹500"/>
    <n v="1199"/>
    <n v="0.75"/>
    <n v="1174.0625521267723"/>
    <s v="50% or More"/>
    <s v="Yes"/>
    <n v="1430407"/>
    <n v="3.9"/>
    <n v="4"/>
    <n v="1193"/>
    <x v="0"/>
    <n v="4772"/>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B2DJ5RVQ"/>
    <s v="WeCool B1 Mobile Holder for Bikes or Bike Mobile Holder for Maps and GPS Navigation, one Click Locking, Firm Gripping, Anti Shake and Stable Cradle Clamp with 360¬∞ Rotation Bicycle Phone Mount"/>
    <x v="191"/>
    <s v="Electronics"/>
    <s v="Mobiles&amp;Accessories"/>
    <s v="MobileAccessories"/>
    <s v="Electronics|Mobiles&amp;Accessories|MobileAccessories|Mounts|HandlebarMounts-WeCool B1 Mobile Holder for Bikes or Bike Mobile Holder for Maps and GPS Navigation, one Click Locking, Firm Gripping, Anti Shake and Stable Cradle Clamp with 360¬∞ Rotation Bicycle Phone Mount"/>
    <s v="Mounts"/>
    <n v="689"/>
    <s v="&gt;₹500"/>
    <n v="1999"/>
    <n v="0.66"/>
    <n v="1964.5327663831915"/>
    <s v="50% or More"/>
    <s v="Yes"/>
    <n v="2384807"/>
    <n v="4.3"/>
    <n v="4"/>
    <n v="1193"/>
    <x v="0"/>
    <n v="4772"/>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FZ89DK6"/>
    <s v="Eureka Forbes Supervac 1600 Watts Powerful Suction,bagless Vacuum Cleaner with cyclonic Technology,7 Accessories,1 Year Warranty,Compact,Lightweight &amp; Easy to use (Red)"/>
    <x v="43"/>
    <s v="Home&amp;Kitchen"/>
    <s v="Kitchen&amp;HomeAppliances"/>
    <s v="Vacuum,Cleaning&amp;Ironing"/>
    <s v="Home&amp;Kitchen|Kitchen&amp;HomeAppliances|Vacuum,Cleaning&amp;Ironing|Vacuums&amp;FloorCare|Vacuums|CanisterVacuums-Eureka Forbes Supervac 1600 Watts Powerful Suction,bagless Vacuum Cleaner with cyclonic Technology,7 Accessories,1 Year Warranty,Compact,Lightweight &amp; Easy to use (Red)"/>
    <s v="Vacuums&amp;FloorCare"/>
    <n v="5999"/>
    <s v="&gt;₹500"/>
    <n v="9999"/>
    <n v="0.4"/>
    <n v="9939.0040004000402"/>
    <s v="&lt;50%"/>
    <s v="No"/>
    <n v="11908809"/>
    <n v="4.2"/>
    <n v="4"/>
    <n v="1191"/>
    <x v="0"/>
    <n v="4764"/>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s v="ZIGMA WinoteK WinoteK Sun Instant Water Geyser, Water Heater, Portable Water Heater, Geysers Made of First Class ABS Plastic, automatic Reset Model, AE10-3 W (Yellow)"/>
    <x v="26"/>
    <s v="Home&amp;Kitchen"/>
    <s v="Heating,Cooling&amp;AirQuality"/>
    <s v="WaterHeaters&amp;Geysers"/>
    <s v="Home&amp;Kitchen|Heating,Cooling&amp;AirQuality|WaterHeaters&amp;Geysers|InstantWaterHeaters-ZIGMA WinoteK WinoteK Sun Instant Water Geyser, Water Heater, Portable Water Heater, Geysers Made of First Class ABS Plastic, automatic Reset Model, AE10-3 W (Yellow)"/>
    <s v="InstantWaterHeaters"/>
    <n v="1190"/>
    <s v="&gt;₹500"/>
    <n v="2550"/>
    <n v="0.53"/>
    <n v="2503.3333333333335"/>
    <s v="50% or More"/>
    <s v="Yes"/>
    <n v="3011550"/>
    <n v="3.8"/>
    <n v="4"/>
    <n v="1181"/>
    <x v="0"/>
    <n v="4724"/>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P564ZTJ"/>
    <s v="Wembley LCD Writing Pad/Tab | Writing, Drawing, Reusable, Portable Pad with Colorful Letters | 9 Inch Graphic Tablet (Assorted)"/>
    <x v="93"/>
    <s v="Computers&amp;Accessories"/>
    <s v="Accessories&amp;Peripherals"/>
    <s v="Keyboards,Mice&amp;InputDevices"/>
    <s v="Computers&amp;Accessories|Accessories&amp;Peripherals|Keyboards,Mice&amp;InputDevices|GraphicTablets-Wembley LCD Writing Pad/Tab | Writing, Drawing, Reusable, Portable Pad with Colorful Letters | 9 Inch Graphic Tablet (Assorted)"/>
    <s v="GraphicTablets"/>
    <n v="235"/>
    <s v="₹200 - ₹500"/>
    <n v="1599"/>
    <n v="0.85"/>
    <n v="1584.3033145716072"/>
    <s v="50% or More"/>
    <s v="Yes"/>
    <n v="1875627"/>
    <n v="3.8"/>
    <n v="4"/>
    <n v="1173"/>
    <x v="0"/>
    <n v="4692"/>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1JF2TFD"/>
    <s v="Boult Audio BassBuds Oak in-Ear Wired Earphones with 10mm Extra Bass Driver and HD Sound with mic(Brown)"/>
    <x v="1"/>
    <s v="Electronics"/>
    <s v="Headphones,Earbuds&amp;Accessories"/>
    <s v="Headphones"/>
    <s v="Electronics|Headphones,Earbuds&amp;Accessories|Headphones|In-Ear-Boult Audio BassBuds Oak in-Ear Wired Earphones with 10mm Extra Bass Driver and HD Sound with mic(Brown)"/>
    <s v="In-Ear"/>
    <n v="499"/>
    <s v="₹200 - ₹500"/>
    <n v="1299"/>
    <n v="0.62"/>
    <n v="1260.5858352578907"/>
    <s v="50% or More"/>
    <s v="Yes"/>
    <n v="1523727"/>
    <n v="3.9"/>
    <n v="4"/>
    <n v="1173"/>
    <x v="0"/>
    <n v="4692"/>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LQH3SD9"/>
    <s v="Lifelong LLQH922 Regalia 800 W (ISI Certified) Quartz Room Heater with 2 Power settings, Overheating Protection, 2 Rod Heater (1 Year Warranty, White)"/>
    <x v="95"/>
    <s v="Home&amp;Kitchen"/>
    <s v="Heating,Cooling&amp;AirQuality"/>
    <s v="RoomHeaters"/>
    <s v="Home&amp;Kitchen|Heating,Cooling&amp;AirQuality|RoomHeaters|ElectricHeaters-Lifelong LLQH922 Regalia 800 W (ISI Certified) Quartz Room Heater with 2 Power settings, Overheating Protection, 2 Rod Heater (1 Year Warranty, White)"/>
    <s v="ElectricHeaters"/>
    <n v="999"/>
    <s v="&gt;₹500"/>
    <n v="2000"/>
    <n v="0.5"/>
    <n v="1950.05"/>
    <s v="50% or More"/>
    <s v="Yes"/>
    <n v="2326000"/>
    <n v="3.8"/>
    <n v="4"/>
    <n v="1163"/>
    <x v="0"/>
    <n v="4652"/>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s v="Caprigo Heavy Duty TV Wall Mount Stand for 12 to 27 inches LED/LCD/Monitor Screen's, Full Motion Rotatable Universal TV &amp; Monitor Wall Mount Bracket with Swivel &amp; Tilt Adjustments (Single Arm - M416)"/>
    <x v="180"/>
    <s v="Electronics"/>
    <s v="HomeTheater,TV&amp;Video"/>
    <s v="Accessories"/>
    <s v="Electronics|HomeTheater,TV&amp;Video|Accessories|TVMounts,Stands&amp;Turntables|TVWall&amp;CeilingMounts-Caprigo Heavy Duty TV Wall Mount Stand for 12 to 27 inches LED/LCD/Monitor Screen's, Full Motion Rotatable Universal TV &amp; Monitor Wall Mount Bracket with Swivel &amp; Tilt Adjustments (Single Arm - M416)"/>
    <s v="TVMounts,Stands&amp;Turntables"/>
    <n v="399"/>
    <s v="₹200 - ₹500"/>
    <n v="799"/>
    <n v="0.5"/>
    <n v="749.06257822277848"/>
    <s v="50% or More"/>
    <s v="Yes"/>
    <n v="927639"/>
    <n v="4.0999999999999996"/>
    <n v="4"/>
    <n v="1161"/>
    <x v="0"/>
    <n v="4644"/>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s v="USHA 1212 PTC with Adjustable Thermostat Fan Heater (Black/Brown, 1500-Watts)."/>
    <x v="95"/>
    <s v="Home&amp;Kitchen"/>
    <s v="Heating,Cooling&amp;AirQuality"/>
    <s v="RoomHeaters"/>
    <s v="Home&amp;Kitchen|Heating,Cooling&amp;AirQuality|RoomHeaters|ElectricHeaters-USHA 1212 PTC with Adjustable Thermostat Fan Heater (Black/Brown, 1500-Watts)."/>
    <s v="ElectricHeaters"/>
    <n v="3487.77"/>
    <s v="&gt;₹500"/>
    <n v="4990"/>
    <n v="0.3"/>
    <n v="4920.104809619238"/>
    <s v="&lt;50%"/>
    <s v="No"/>
    <n v="5623730"/>
    <n v="4.0999999999999996"/>
    <n v="4"/>
    <n v="1127"/>
    <x v="0"/>
    <n v="4508"/>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s v="King Shine Multi Retractable 3.0A Fast Charger Cord, Multiple Charging Cable 4Ft/1.2m 3-in-1 USB Charge Cord Compatible with Phone/Type C/Micro USB for All Android and iOS Smartphones (Random Colour)"/>
    <x v="8"/>
    <s v="Computers&amp;Accessories"/>
    <s v="Accessories&amp;Peripherals"/>
    <s v="Cables&amp;Accessories"/>
    <s v="Computers&amp;Accessories|Accessories&amp;Peripherals|Cables&amp;Accessories|Cables|USBCables-King Shine Multi Retractable 3.0A Fast Charger Cord, Multiple Charging Cable 4Ft/1.2m 3-in-1 USB Charge Cord Compatible with Phone/Type C/Micro USB for All Android and iOS Smartphones (Random Colour)"/>
    <s v="Cables"/>
    <n v="347"/>
    <s v="₹200 - ₹500"/>
    <n v="999"/>
    <n v="0.65"/>
    <n v="964.26526526526527"/>
    <s v="50% or More"/>
    <s v="Yes"/>
    <n v="1119879"/>
    <n v="3.5"/>
    <n v="4"/>
    <n v="1121"/>
    <x v="0"/>
    <n v="448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s v="Reffair AX30 [MAX] Portable Air Purifier for Car, Home &amp; Office | Smart Ionizer Function | H13 Grade True HEPA Filter [Internationally Tested] Aromabuds Fragrance Option - Black"/>
    <x v="192"/>
    <s v="Car&amp;Motorbike"/>
    <s v="CarAccessories"/>
    <s v="InteriorAccessories"/>
    <s v="Car&amp;Motorbike|CarAccessories|InteriorAccessories|AirPurifiers&amp;Ionizers-Reffair AX30 [MAX] Portable Air Purifier for Car, Home &amp; Office | Smart Ionizer Function | H13 Grade True HEPA Filter [Internationally Tested] Aromabuds Fragrance Option - Black"/>
    <s v="AirPurifiers&amp;Ionizers"/>
    <n v="2339"/>
    <s v="&gt;₹500"/>
    <n v="4000"/>
    <n v="0.42"/>
    <n v="3941.5250000000001"/>
    <s v="&lt;50%"/>
    <s v="No"/>
    <n v="4472000"/>
    <n v="3.8"/>
    <n v="4"/>
    <n v="1118"/>
    <x v="0"/>
    <n v="4472"/>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s v="Kuber Industries Waterproof Round Laundry Bag/Hamper|Polka Dots Print Print with Handles|Foldable Bin &amp; 45 Liter Capicity|Size 37 x 37 x 49, Pack of 1(Black &amp; White)- CTKTC044992"/>
    <x v="113"/>
    <s v="Home&amp;Kitchen"/>
    <s v="HomeStorage&amp;Organization"/>
    <s v="LaundryOrganization"/>
    <s v="Home&amp;Kitchen|HomeStorage&amp;Organization|LaundryOrganization|LaundryBaskets-Kuber Industries Waterproof Round Laundry Bag/Hamper|Polka Dots Print Print with Handles|Foldable Bin &amp; 45 Liter Capicity|Size 37 x 37 x 49, Pack of 1(Black &amp; White)- CTKTC044992"/>
    <s v="LaundryBaskets"/>
    <n v="219"/>
    <s v="₹200 - ₹500"/>
    <n v="249"/>
    <n v="0.12"/>
    <n v="161.04819277108436"/>
    <s v="&lt;50%"/>
    <s v="No"/>
    <n v="275892"/>
    <n v="4"/>
    <n v="4"/>
    <n v="1108"/>
    <x v="0"/>
    <n v="443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s v="Wipro Smartlife Super Deluxe Dry Iron- 1000W"/>
    <x v="27"/>
    <s v="Home&amp;Kitchen"/>
    <s v="Kitchen&amp;HomeAppliances"/>
    <s v="Vacuum,Cleaning&amp;Ironing"/>
    <s v="Home&amp;Kitchen|Kitchen&amp;HomeAppliances|Vacuum,Cleaning&amp;Ironing|Irons,Steamers&amp;Accessories|Irons|DryIrons-Wipro Smartlife Super Deluxe Dry Iron- 1000W"/>
    <s v="Irons,Steamers&amp;Accessories"/>
    <n v="699"/>
    <s v="&gt;₹500"/>
    <n v="850"/>
    <n v="0.18"/>
    <n v="767.76470588235293"/>
    <s v="&lt;50%"/>
    <s v="No"/>
    <n v="940100"/>
    <n v="4.0999999999999996"/>
    <n v="4"/>
    <n v="1106"/>
    <x v="0"/>
    <n v="4424"/>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s v="Gilary Multi Charging Cable, 3 in 1 Nylon Braided Fast Charging Cable for iPhone Micro USB Type C Mobile Phone | Colour May Vary |"/>
    <x v="8"/>
    <s v="Computers&amp;Accessories"/>
    <s v="Accessories&amp;Peripherals"/>
    <s v="Cables&amp;Accessories"/>
    <s v="Computers&amp;Accessories|Accessories&amp;Peripherals|Cables&amp;Accessories|Cables|USBCables-Gilary Multi Charging Cable, 3 in 1 Nylon Braided Fast Charging Cable for iPhone Micro USB Type C Mobile Phone | Colour May Vary |"/>
    <s v="Cables"/>
    <n v="345"/>
    <s v="₹200 - ₹500"/>
    <n v="999"/>
    <n v="0.65"/>
    <n v="964.46546546546551"/>
    <s v="50% or More"/>
    <s v="Yes"/>
    <n v="1095903"/>
    <n v="3.7"/>
    <n v="4"/>
    <n v="1097"/>
    <x v="0"/>
    <n v="4388"/>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s v="Gizga Essentials Laptop Bag Sleeve Case Cover Pouch with Handle for 14.1 Inch Laptop for Men &amp; Women, Padded Laptop Compartment, Premium Zipper Closure, Water Repellent Nylon Fabric, Grey"/>
    <x v="60"/>
    <s v="Computers&amp;Accessories"/>
    <s v="Accessories&amp;Peripherals"/>
    <s v="LaptopAccessories"/>
    <s v="Computers&amp;Accessories|Accessories&amp;Peripherals|LaptopAccessories|Bags&amp;Sleeves|LaptopSleeves&amp;Slipcases-Gizga Essentials Laptop Bag Sleeve Case Cover Pouch with Handle for 14.1 Inch Laptop for Men &amp; Women, Padded Laptop Compartment, Premium Zipper Closure, Water Repellent Nylon Fabric, Grey"/>
    <s v="Bags&amp;Sleeves"/>
    <n v="269"/>
    <s v="₹200 - ₹500"/>
    <n v="1099"/>
    <n v="0.76"/>
    <n v="1074.5232029117381"/>
    <s v="50% or More"/>
    <s v="Yes"/>
    <n v="1200108"/>
    <n v="4.0999999999999996"/>
    <n v="4"/>
    <n v="1092"/>
    <x v="0"/>
    <n v="436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s v="Noir Aqua - 5pcs PP Spun Filter + 1 Spanner | for All Types of RO Water purifiers (5 Piece, White, 10 Inch, 5 Micron) - RO Spun Filter Cartridge Sponge Replacement Water Filter Candle"/>
    <x v="108"/>
    <s v="Home&amp;Kitchen"/>
    <s v="Kitchen&amp;HomeAppliances"/>
    <s v="WaterPurifiers&amp;Accessories"/>
    <s v="Home&amp;Kitchen|Kitchen&amp;HomeAppliances|WaterPurifiers&amp;Accessories|WaterPurifierAccessories-Noir Aqua - 5pcs PP Spun Filter + 1 Spanner | for All Types of RO Water purifiers (5 Piece, White, 10 Inch, 5 Micron) - RO Spun Filter Cartridge Sponge Replacement Water Filter Candle"/>
    <s v="WaterPurifierAccessories"/>
    <n v="379"/>
    <s v="₹200 - ₹500"/>
    <n v="919"/>
    <n v="0.59"/>
    <n v="877.75952121871603"/>
    <s v="50% or More"/>
    <s v="Yes"/>
    <n v="1001710"/>
    <n v="4"/>
    <n v="4"/>
    <n v="1090"/>
    <x v="0"/>
    <n v="436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s v="Amazon Basics Multipurpose Foldable Laptop Table with Cup Holder, Brown"/>
    <x v="53"/>
    <s v="Computers&amp;Accessories"/>
    <s v="Accessories&amp;Peripherals"/>
    <s v="LaptopAccessories"/>
    <s v="Computers&amp;Accessories|Accessories&amp;Peripherals|LaptopAccessories|Lapdesks-Amazon Basics Multipurpose Foldable Laptop Table with Cup Holder, Brown"/>
    <s v="Lapdesks"/>
    <n v="599"/>
    <s v="&gt;₹500"/>
    <n v="3999"/>
    <n v="0.85"/>
    <n v="3984.0212553138285"/>
    <s v="50% or More"/>
    <s v="Yes"/>
    <n v="4346913"/>
    <n v="3.9"/>
    <n v="4"/>
    <n v="1087"/>
    <x v="0"/>
    <n v="4348"/>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TTK Prestige Limited Orion Mixer Grinder 500 Watts, 3 Jars (1200ml, 1000ml, 500ml) (Red)"/>
    <x v="31"/>
    <s v="Home&amp;Kitchen"/>
    <s v="Kitchen&amp;HomeAppliances"/>
    <s v="SmallKitchenAppliances"/>
    <s v="Home&amp;Kitchen|Kitchen&amp;HomeAppliances|SmallKitchenAppliances|MixerGrinders-TTK Prestige Limited Orion Mixer Grinder 500 Watts, 3 Jars (1200ml, 1000ml, 500ml) (Red)"/>
    <s v="MixerGrinders"/>
    <n v="2199"/>
    <s v="&gt;₹500"/>
    <n v="3895"/>
    <n v="0.44"/>
    <n v="3838.5430038510913"/>
    <s v="&lt;50%"/>
    <s v="No"/>
    <n v="4226075"/>
    <n v="3.9"/>
    <n v="4"/>
    <n v="1085"/>
    <x v="0"/>
    <n v="4340"/>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s v="LOHAYA Remote Compatible for Mi Smart LED TV 4A Remote Control (32&quot;/43&quot;) [ Compatible for Mi Tv Remote Control ] [ Compatible for Mi Smart LED Tv Remote Control ]"/>
    <x v="162"/>
    <s v="Electronics"/>
    <s v="HomeTheater,TV&amp;Video"/>
    <s v="Accessories"/>
    <s v="Electronics|HomeTheater,TV&amp;Video|Accessories|RemoteControls-LOHAYA Remote Compatible for Mi Smart LED TV 4A Remote Control (32&quot;/43&quot;) [ Compatible for Mi Tv Remote Control ] [ Compatible for Mi Smart LED Tv Remote Control ]"/>
    <s v="RemoteControls"/>
    <n v="249"/>
    <s v="₹200 - ₹500"/>
    <n v="799"/>
    <n v="0.69"/>
    <n v="767.83604505632036"/>
    <s v="50% or More"/>
    <s v="Yes"/>
    <n v="862121"/>
    <n v="3.8"/>
    <n v="4"/>
    <n v="1079"/>
    <x v="0"/>
    <n v="431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HJNPV4"/>
    <s v="pTron Solero T351 3.5Amps Fast Charging Type-C to Type-C PD Data &amp; Charging USB Cable, Made in India, 480Mbps Data Sync, Durable 1 Meter Long Cable for Type-C Smartphones, Tablets &amp; Laptops (Black)"/>
    <x v="8"/>
    <s v="Computers&amp;Accessories"/>
    <s v="Accessories&amp;Peripherals"/>
    <s v="Cables&amp;Accessories"/>
    <s v="Computers&amp;Accessories|Accessories&amp;Peripherals|Cables&amp;Accessories|Cables|USBCables-pTron Solero T351 3.5Amps Fast Charging Type-C to Type-C PD Data &amp; Charging USB Cable, Made in India, 480Mbps Data Sync, Durable 1 Meter Long Cable for Type-C Smartphones, Tablets &amp; Laptops (Black)"/>
    <s v="Cables"/>
    <n v="199"/>
    <s v="&lt;₹200"/>
    <n v="999"/>
    <n v="0.8"/>
    <n v="979.08008008008005"/>
    <s v="50% or More"/>
    <s v="Yes"/>
    <n v="1073925"/>
    <n v="3.9"/>
    <n v="4"/>
    <n v="1075"/>
    <x v="0"/>
    <n v="430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s v="pTron Solero 331 3.4Amps Multifunction Fast Charging Cable, 3-in-1 USB Cable Micro USB/Type-C/iOS, Made in India, Durable &amp; Strong &amp; Tangle-free 118cm in Length (Black)"/>
    <x v="8"/>
    <s v="Computers&amp;Accessories"/>
    <s v="Accessories&amp;Peripherals"/>
    <s v="Cables&amp;Accessories"/>
    <s v="Computers&amp;Accessories|Accessories&amp;Peripherals|Cables&amp;Accessories|Cables|USBCables-pTron Solero 331 3.4Amps Multifunction Fast Charging Cable, 3-in-1 USB Cable Micro USB/Type-C/iOS, Made in India, Durable &amp; Strong &amp; Tangle-free 118cm in Length (Black)"/>
    <s v="Cables"/>
    <n v="249"/>
    <s v="₹200 - ₹500"/>
    <n v="931"/>
    <n v="0.73"/>
    <n v="904.25456498388826"/>
    <s v="50% or More"/>
    <s v="Yes"/>
    <n v="1000825"/>
    <n v="3.9"/>
    <n v="4"/>
    <n v="1075"/>
    <x v="0"/>
    <n v="430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s v="pTron Solero M241 2.4A Micro USB Data &amp; Charging Cable, Made in India, 480Mbps Data Sync, Durable 1-Meter Long USB Cable for Micro USB Devices (White)"/>
    <x v="8"/>
    <s v="Computers&amp;Accessories"/>
    <s v="Accessories&amp;Peripherals"/>
    <s v="Cables&amp;Accessories"/>
    <s v="Computers&amp;Accessories|Accessories&amp;Peripherals|Cables&amp;Accessories|Cables|USBCables-pTron Solero M241 2.4A Micro USB Data &amp; Charging Cable, Made in India, 480Mbps Data Sync, Durable 1-Meter Long USB Cable for Micro USB Devices (White)"/>
    <s v="Cables"/>
    <n v="89"/>
    <s v="&lt;₹200"/>
    <n v="800"/>
    <n v="0.89"/>
    <n v="788.875"/>
    <s v="50% or More"/>
    <s v="Yes"/>
    <n v="860000"/>
    <n v="3.9"/>
    <n v="4"/>
    <n v="1075"/>
    <x v="0"/>
    <n v="430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x v="8"/>
    <s v="Computers&amp;Accessories"/>
    <s v="Accessories&amp;Peripherals"/>
    <s v="Cables&amp;Accessories"/>
    <s v="Computers&amp;Accessories|Accessories&amp;Peripherals|Cables&amp;Accessories|Cables|USBCables-pTron Solero T241 2.4A Type-C Data &amp; Charging USB Cable, Made in India, 480Mbps Data Sync, Durable 1-Meter Long USB Cable for Smartphone, Type-C USB Devices (White)"/>
    <s v="Cables"/>
    <n v="99"/>
    <s v="&lt;₹200"/>
    <n v="800"/>
    <n v="0.88"/>
    <n v="787.625"/>
    <s v="50% or More"/>
    <s v="Yes"/>
    <n v="860000"/>
    <n v="3.9"/>
    <n v="4"/>
    <n v="1075"/>
    <x v="0"/>
    <n v="430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6YCN3SD"/>
    <s v="Lifelong LLEK15 Electric Kettle 1.5L with Stainless Steel Body, Easy and Fast Boiling of Water for Instant Noodles, Soup, Tea etc. (1 Year Warranty, Silver)"/>
    <x v="39"/>
    <s v="Home&amp;Kitchen"/>
    <s v="Kitchen&amp;HomeAppliances"/>
    <s v="SmallKitchenAppliances"/>
    <s v="Home&amp;Kitchen|Kitchen&amp;HomeAppliances|SmallKitchenAppliances|Kettles&amp;HotWaterDispensers|Kettle&amp;ToasterSets-Lifelong LLEK15 Electric Kettle 1.5L with Stainless Steel Body, Easy and Fast Boiling of Water for Instant Noodles, Soup, Tea etc. (1 Year Warranty, Silver)"/>
    <s v="Kettles&amp;HotWaterDispensers"/>
    <n v="549"/>
    <s v="&gt;₹500"/>
    <n v="1000"/>
    <n v="0.45"/>
    <n v="945.1"/>
    <s v="&lt;50%"/>
    <s v="No"/>
    <n v="1074000"/>
    <n v="3.6"/>
    <n v="4"/>
    <n v="1074"/>
    <x v="0"/>
    <n v="4296"/>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s v="Akiara¬Æ - Makes life easy Mini Sewing Machine with Table Set | Tailoring Machine | Hand Sewing Machine with extension table, foot pedal, adapter"/>
    <x v="96"/>
    <s v="Home&amp;Kitchen"/>
    <s v="Kitchen&amp;HomeAppliances"/>
    <s v="SewingMachines&amp;Accessories"/>
    <s v="Home&amp;Kitchen|Kitchen&amp;HomeAppliances|SewingMachines&amp;Accessories|Sewing&amp;EmbroideryMachines-Akiara¬Æ - Makes life easy Mini Sewing Machine with Table Set | Tailoring Machine | Hand Sewing Machine with extension table, foot pedal, adapter"/>
    <s v="Sewing&amp;EmbroideryMachines"/>
    <n v="1484"/>
    <s v="&gt;₹500"/>
    <n v="2499"/>
    <n v="0.41"/>
    <n v="2439.6162464985996"/>
    <s v="&lt;50%"/>
    <s v="No"/>
    <n v="2666433"/>
    <n v="3.7"/>
    <n v="4"/>
    <n v="1067"/>
    <x v="0"/>
    <n v="4268"/>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s v="Kitchen Kit Electric Kettle, 1.8L Stainless Steel Tea Kettle, Fast Boil Water Warmer with Auto Shut Off and Boil Dry Protection Tech"/>
    <x v="39"/>
    <s v="Home&amp;Kitchen"/>
    <s v="Kitchen&amp;HomeAppliances"/>
    <s v="SmallKitchenAppliances"/>
    <s v="Home&amp;Kitchen|Kitchen&amp;HomeAppliances|SmallKitchenAppliances|Kettles&amp;HotWaterDispensers|Kettle&amp;ToasterSets-Kitchen Kit Electric Kettle, 1.8L Stainless Steel Tea Kettle, Fast Boil Water Warmer with Auto Shut Off and Boil Dry Protection Tech"/>
    <s v="Kettles&amp;HotWaterDispensers"/>
    <n v="479"/>
    <s v="₹200 - ₹500"/>
    <n v="1999"/>
    <n v="0.76"/>
    <n v="1975.0380190095048"/>
    <s v="50% or More"/>
    <s v="Yes"/>
    <n v="2130934"/>
    <n v="3.4"/>
    <n v="3"/>
    <n v="1066"/>
    <x v="0"/>
    <n v="3198"/>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s v="Cafe JEI French Press Coffee and Tea Maker 600ml with 4 Level Filtration System, Heat Resistant Borosilicate Glass (Black, 600ml)"/>
    <x v="193"/>
    <s v="Home&amp;Kitchen"/>
    <s v="Kitchen&amp;HomeAppliances"/>
    <s v="Coffee,Tea&amp;Espresso"/>
    <s v="Home&amp;Kitchen|Kitchen&amp;HomeAppliances|Coffee,Tea&amp;Espresso|CoffeePresses-Cafe JEI French Press Coffee and Tea Maker 600ml with 4 Level Filtration System, Heat Resistant Borosilicate Glass (Black, 600ml)"/>
    <s v="CoffeePresses"/>
    <n v="1099"/>
    <s v="&gt;₹500"/>
    <n v="1500"/>
    <n v="0.27"/>
    <n v="1426.7333333333333"/>
    <s v="&lt;50%"/>
    <s v="No"/>
    <n v="1597500"/>
    <n v="4.5"/>
    <n v="5"/>
    <n v="1065"/>
    <x v="0"/>
    <n v="532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s v="PrettyKrafts Folding Laundry Basket for Clothes with Lid &amp; Handle, Toys Organiser, 75 Litre, (Pack of 1), Mushroom Print"/>
    <x v="113"/>
    <s v="Home&amp;Kitchen"/>
    <s v="HomeStorage&amp;Organization"/>
    <s v="LaundryOrganization"/>
    <s v="Home&amp;Kitchen|HomeStorage&amp;Organization|LaundryOrganization|LaundryBaskets-PrettyKrafts Folding Laundry Basket for Clothes with Lid &amp; Handle, Toys Organiser, 75 Litre, (Pack of 1), Mushroom Print"/>
    <s v="LaundryBaskets"/>
    <n v="355"/>
    <s v="₹200 - ₹500"/>
    <n v="899"/>
    <n v="0.61"/>
    <n v="859.51167964404897"/>
    <s v="50% or More"/>
    <s v="Yes"/>
    <n v="944849"/>
    <n v="4.0999999999999996"/>
    <n v="4"/>
    <n v="1051"/>
    <x v="0"/>
    <n v="4204"/>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Wayona Type C to Lightning MFI Certified 20W Fast charging Nylon Braided USB C Cable for iPhone 14, 14 Pro, 14 Pro Max, 14 Plus, 13, 13 Pro, 13 Pro Max, 13 Mini, 12, 12 Pro, 11, 11 Pro Max iPhone 12 Mini, X, 8 (2M, Grey)"/>
    <x v="8"/>
    <s v="Computers&amp;Accessories"/>
    <s v="Accessories&amp;Peripherals"/>
    <s v="Cables&amp;Accessories"/>
    <s v="Computers&amp;Accessories|Accessories&amp;Peripherals|Cables&amp;Accessories|Cables|USBCables-Wayona Type C to Lightning MFI Certified 20W Fast charging Nylon Braided USB C Cable for iPhone 14, 14 Pro, 14 Pro Max, 14 Plus, 13, 13 Pro, 13 Pro Max, 13 Mini, 12, 12 Pro, 11, 11 Pro Max iPhone 12 Mini, X, 8 (2M, Grey)"/>
    <s v="Cables"/>
    <n v="719"/>
    <s v="&gt;₹500"/>
    <n v="1499"/>
    <n v="0.52"/>
    <n v="1451.0346897931954"/>
    <s v="50% or More"/>
    <s v="Yes"/>
    <n v="1566455"/>
    <n v="4.0999999999999996"/>
    <n v="4"/>
    <n v="1045"/>
    <x v="0"/>
    <n v="418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Wayona Type C to Lightning MFI Certified 20W Fast charging Nylon Braided USB C Cable for iPhone 14 Pro, 14 Pro Max, 14, 14 Plus, 13, 13 Pro, 13 Pro Max, 13 Mini, 12, 12 Pro, 11, 11 Pro Max, iPhone 12 Mini (2M, Black)"/>
    <x v="8"/>
    <s v="Computers&amp;Accessories"/>
    <s v="Accessories&amp;Peripherals"/>
    <s v="Cables&amp;Accessories"/>
    <s v="Computers&amp;Accessories|Accessories&amp;Peripherals|Cables&amp;Accessories|Cables|USBCables-Wayona Type C to Lightning MFI Certified 20W Fast charging Nylon Braided USB C Cable for iPhone 14 Pro, 14 Pro Max, 14, 14 Plus, 13, 13 Pro, 13 Pro Max, 13 Mini, 12, 12 Pro, 11, 11 Pro Max, iPhone 12 Mini (2M, Black)"/>
    <s v="Cables"/>
    <n v="719"/>
    <s v="&gt;₹500"/>
    <n v="1499"/>
    <n v="0.52"/>
    <n v="1451.0346897931954"/>
    <s v="50% or More"/>
    <s v="Yes"/>
    <n v="1566455"/>
    <n v="4.0999999999999996"/>
    <n v="4"/>
    <n v="1045"/>
    <x v="0"/>
    <n v="418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iBELL SM1515NEW Sandwich Maker with Floating Hinges, 1000Watt, Panini / Grill / Toast (Black)"/>
    <x v="35"/>
    <s v="Home&amp;Kitchen"/>
    <s v="Kitchen&amp;HomeAppliances"/>
    <s v="SmallKitchenAppliances"/>
    <s v="Home&amp;Kitchen|Kitchen&amp;HomeAppliances|SmallKitchenAppliances|SandwichMakers-iBELL SM1515NEW Sandwich Maker with Floating Hinges, 1000Watt, Panini / Grill / Toast (Black)"/>
    <s v="SandwichMakers"/>
    <n v="1474"/>
    <s v="&gt;₹500"/>
    <n v="4650"/>
    <n v="0.68"/>
    <n v="4618.3010752688169"/>
    <s v="50% or More"/>
    <s v="Yes"/>
    <n v="4859250"/>
    <n v="4.0999999999999996"/>
    <n v="4"/>
    <n v="1045"/>
    <x v="0"/>
    <n v="418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YL9SN9B"/>
    <s v="LG 80 cm (32 inches) HD Ready Smart LED TV 32LQ576BPSA (Ceramic Black)"/>
    <x v="29"/>
    <s v="Electronics"/>
    <s v="HomeTheater,TV&amp;Video"/>
    <s v="Televisions"/>
    <s v="Electronics|HomeTheater,TV&amp;Video|Televisions|SmartTelevisions-LG 80 cm (32 inches) HD Ready Smart LED TV 32LQ576BPSA (Ceramic Black)"/>
    <s v="SmartTelevisions"/>
    <n v="15990"/>
    <s v="&gt;₹500"/>
    <n v="23990"/>
    <n v="0.33"/>
    <n v="23923.347228011673"/>
    <s v="&lt;50%"/>
    <s v="No"/>
    <n v="24829650"/>
    <n v="4.3"/>
    <n v="4"/>
    <n v="1035"/>
    <x v="0"/>
    <n v="414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s v="InstaCuppa Portable Blender for Smoothie, Milk Shakes, Crushing Ice and Juices, USB Rechargeable Personal Blender Machine for Kitchen with 2000 mAh Rechargeable Battery, 150 Watt Motor, 400 ML"/>
    <x v="72"/>
    <s v="Home&amp;Kitchen"/>
    <s v="Kitchen&amp;HomeAppliances"/>
    <s v="SmallKitchenAppliances"/>
    <s v="Home&amp;Kitchen|Kitchen&amp;HomeAppliances|SmallKitchenAppliances|HandBlenders-InstaCuppa Portable Blender for Smoothie, Milk Shakes, Crushing Ice and Juices, USB Rechargeable Personal Blender Machine for Kitchen with 2000 mAh Rechargeable Battery, 150 Watt Motor, 400 ML"/>
    <s v="HandBlenders"/>
    <n v="1999"/>
    <s v="&gt;₹500"/>
    <n v="2499"/>
    <n v="0.2"/>
    <n v="2419.0080032012806"/>
    <s v="&lt;50%"/>
    <s v="No"/>
    <n v="2583966"/>
    <n v="4.0999999999999996"/>
    <n v="4"/>
    <n v="1034"/>
    <x v="0"/>
    <n v="413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s v="INOVERA World Map Extended Anti Slip Rubber Gaming Stitched Mouse Pad Desk Mat for Computer Laptop (Black, 900L x 400B x 2H mm)"/>
    <x v="116"/>
    <s v="Computers&amp;Accessories"/>
    <s v="Accessories&amp;Peripherals"/>
    <s v="Keyboards,Mice&amp;InputDevices"/>
    <s v="Computers&amp;Accessories|Accessories&amp;Peripherals|Keyboards,Mice&amp;InputDevices|Keyboard&amp;MiceAccessories|MousePads-INOVERA World Map Extended Anti Slip Rubber Gaming Stitched Mouse Pad Desk Mat for Computer Laptop (Black, 900L x 400B x 2H mm)"/>
    <s v="Keyboard&amp;MiceAccessories"/>
    <n v="499"/>
    <s v="₹200 - ₹500"/>
    <n v="999"/>
    <n v="0.5"/>
    <n v="949.05005005005"/>
    <s v="50% or More"/>
    <s v="Yes"/>
    <n v="1028970"/>
    <n v="4.4000000000000004"/>
    <n v="4"/>
    <n v="1030"/>
    <x v="0"/>
    <n v="412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s v="AmazonBasics 10.2 Gbps High-Speed 4K HDMI Cable with Braided Cord (10-Foot, Dark Grey)"/>
    <x v="0"/>
    <s v="Electronics"/>
    <s v="HomeTheater,TV&amp;Video"/>
    <s v="Accessories"/>
    <s v="Electronics|HomeTheater,TV&amp;Video|Accessories|Cables|HDMICables-AmazonBasics 10.2 Gbps High-Speed 4K HDMI Cable with Braided Cord (10-Foot, Dark Grey)"/>
    <s v="Cables"/>
    <n v="609"/>
    <s v="&gt;₹500"/>
    <n v="1500"/>
    <n v="0.59"/>
    <n v="1459.4"/>
    <s v="50% or More"/>
    <s v="Yes"/>
    <n v="1543500"/>
    <n v="4.5"/>
    <n v="5"/>
    <n v="1029"/>
    <x v="0"/>
    <n v="514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s v="TVARA LCD Writing Tablet, 8.5&quot; Inch Colorful Toddler Doodle Board Drawing Tablet, Erasable Reusable Electronic Drawing Pads, Educational and Learning Tool for 3-6 Years Old Boy and Girls Mix Colors"/>
    <x v="93"/>
    <s v="Computers&amp;Accessories"/>
    <s v="Accessories&amp;Peripherals"/>
    <s v="Keyboards,Mice&amp;InputDevices"/>
    <s v="Computers&amp;Accessories|Accessories&amp;Peripherals|Keyboards,Mice&amp;InputDevices|GraphicTablets-TVARA LCD Writing Tablet, 8.5&quot; Inch Colorful Toddler Doodle Board Drawing Tablet, Erasable Reusable Electronic Drawing Pads, Educational and Learning Tool for 3-6 Years Old Boy and Girls Mix Colors"/>
    <s v="GraphicTablets"/>
    <n v="354"/>
    <s v="₹200 - ₹500"/>
    <n v="1500"/>
    <n v="0.76"/>
    <n v="1476.4"/>
    <s v="50% or More"/>
    <s v="Yes"/>
    <n v="1539000"/>
    <n v="4"/>
    <n v="4"/>
    <n v="1026"/>
    <x v="0"/>
    <n v="4104"/>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s v="Demokrazy New Nova Lint Cum Fuzz Remover for All Woolens Sweaters, Blankets, Jackets Remover Pill Remover from Carpets, Curtains (Pack of 1)"/>
    <x v="149"/>
    <s v="Home&amp;Kitchen"/>
    <s v="Kitchen&amp;HomeAppliances"/>
    <s v="Vacuum,Cleaning&amp;Ironing"/>
    <s v="Home&amp;Kitchen|Kitchen&amp;HomeAppliances|Vacuum,Cleaning&amp;Ironing|Irons,Steamers&amp;Accessories|LintShavers-Demokrazy New Nova Lint Cum Fuzz Remover for All Woolens Sweaters, Blankets, Jackets Remover Pill Remover from Carpets, Curtains (Pack of 1)"/>
    <s v="Irons,Steamers&amp;Accessories"/>
    <n v="475"/>
    <s v="₹200 - ₹500"/>
    <n v="999"/>
    <n v="0.52"/>
    <n v="951.45245245245246"/>
    <s v="50% or More"/>
    <s v="Yes"/>
    <n v="1019979"/>
    <n v="4.0999999999999996"/>
    <n v="4"/>
    <n v="1021"/>
    <x v="0"/>
    <n v="408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s v="AGARO Supreme High Pressure Washer, 1800 Watts, 120 Bars, 6.5L/Min Flow Rate, 8 Meters Outlet Hose, Portable, for Car,Bike and Home Cleaning Purpose, Black and Orange"/>
    <x v="194"/>
    <s v="Home&amp;Kitchen"/>
    <s v="Kitchen&amp;HomeAppliances"/>
    <s v="Vacuum,Cleaning&amp;Ironing"/>
    <s v="Home&amp;Kitchen|Kitchen&amp;HomeAppliances|Vacuum,Cleaning&amp;Ironing|PressureWashers,Steam&amp;WindowCleaners-AGARO Supreme High Pressure Washer, 1800 Watts, 120 Bars, 6.5L/Min Flow Rate, 8 Meters Outlet Hose, Portable, for Car,Bike and Home Cleaning Purpose, Black and Orange"/>
    <s v="PressureWashers,Steam&amp;WindowCleaners"/>
    <n v="4789"/>
    <s v="&gt;₹500"/>
    <n v="8990"/>
    <n v="0.47"/>
    <n v="8936.7296996662953"/>
    <s v="&lt;50%"/>
    <s v="No"/>
    <n v="9142830"/>
    <n v="4.3"/>
    <n v="4"/>
    <n v="1017"/>
    <x v="0"/>
    <n v="4068"/>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s v="Bajaj OFR Room Heater, 13 Fin 2900 Watts Oil Filled Room Heater with 400W PTC Ceramic Fan Heater, ISI Approved (Majesty 13F Plus Black)"/>
    <x v="70"/>
    <s v="Home&amp;Kitchen"/>
    <s v="Heating,Cooling&amp;AirQuality"/>
    <s v="RoomHeaters"/>
    <s v="Home&amp;Kitchen|Heating,Cooling&amp;AirQuality|RoomHeaters|FanHeaters-Bajaj OFR Room Heater, 13 Fin 2900 Watts Oil Filled Room Heater with 400W PTC Ceramic Fan Heater, ISI Approved (Majesty 13F Plus Black)"/>
    <s v="FanHeaters"/>
    <n v="9590"/>
    <s v="&gt;₹500"/>
    <n v="15999"/>
    <n v="0.4"/>
    <n v="15939.058753672105"/>
    <s v="&lt;50%"/>
    <s v="No"/>
    <n v="16270983"/>
    <n v="4.0999999999999996"/>
    <n v="4"/>
    <n v="1017"/>
    <x v="0"/>
    <n v="4068"/>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s v="House of Quirk Reusable Sticky Picker Cleaner Easy-Tear Sheets Travel Pet Hair Lint Rollers Brush (10cm Sheet, Set of 3 Rolls, 180 Sheets, 60 Sheets Each roll Lint Roller Remover, Multicolour)"/>
    <x v="149"/>
    <s v="Home&amp;Kitchen"/>
    <s v="Kitchen&amp;HomeAppliances"/>
    <s v="Vacuum,Cleaning&amp;Ironing"/>
    <s v="Home&amp;Kitchen|Kitchen&amp;HomeAppliances|Vacuum,Cleaning&amp;Ironing|Irons,Steamers&amp;Accessories|LintShavers-House of Quirk Reusable Sticky Picker Cleaner Easy-Tear Sheets Travel Pet Hair Lint Rollers Brush (10cm Sheet, Set of 3 Rolls, 180 Sheets, 60 Sheets Each roll Lint Roller Remover, Multicolour)"/>
    <s v="Irons,Steamers&amp;Accessories"/>
    <n v="299"/>
    <s v="₹200 - ₹500"/>
    <n v="499"/>
    <n v="0.4"/>
    <n v="439.08016032064126"/>
    <s v="&lt;50%"/>
    <s v="No"/>
    <n v="506485"/>
    <n v="3.9"/>
    <n v="4"/>
    <n v="1015"/>
    <x v="0"/>
    <n v="4060"/>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s v="Macmillan Aquafresh 5 Micron PS-05 10&quot; in PP Spun Filter Candle Set for All Type RO Water Purifier 10 inch (4)"/>
    <x v="108"/>
    <s v="Home&amp;Kitchen"/>
    <s v="Kitchen&amp;HomeAppliances"/>
    <s v="WaterPurifiers&amp;Accessories"/>
    <s v="Home&amp;Kitchen|Kitchen&amp;HomeAppliances|WaterPurifiers&amp;Accessories|WaterPurifierAccessories-Macmillan Aquafresh 5 Micron PS-05 10&quot; in PP Spun Filter Candle Set for All Type RO Water Purifier 10 inch (4)"/>
    <s v="WaterPurifierAccessories"/>
    <n v="215"/>
    <s v="₹200 - ₹500"/>
    <n v="1499"/>
    <n v="0.86"/>
    <n v="1484.657104736491"/>
    <s v="50% or More"/>
    <s v="Yes"/>
    <n v="1504996"/>
    <n v="3.9"/>
    <n v="4"/>
    <n v="1004"/>
    <x v="0"/>
    <n v="401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s v="VU 108 cm (43 inches) Premium Series Full HD Smart LED TV 43GA (Black)"/>
    <x v="29"/>
    <s v="Electronics"/>
    <s v="HomeTheater,TV&amp;Video"/>
    <s v="Televisions"/>
    <s v="Electronics|HomeTheater,TV&amp;Video|Televisions|SmartTelevisions-VU 108 cm (43 inches) Premium Series Full HD Smart LED TV 43GA (Black)"/>
    <s v="SmartTelevisions"/>
    <n v="18999"/>
    <s v="&gt;₹500"/>
    <n v="35000"/>
    <n v="0.46"/>
    <n v="34945.717142857146"/>
    <s v="&lt;50%"/>
    <s v="No"/>
    <n v="35035000"/>
    <n v="4"/>
    <n v="4"/>
    <n v="1001"/>
    <x v="0"/>
    <n v="400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L12N5H1"/>
    <s v="Eureka Forbes car Vac 100 Watts Powerful Suction Vacuum Cleaner with Washable HEPA Filter, 3 Accessories,Compact,Light Weight &amp; Easy to use (Black and Red)"/>
    <x v="89"/>
    <s v="Home&amp;Kitchen"/>
    <s v="Kitchen&amp;HomeAppliances"/>
    <s v="Vacuum,Cleaning&amp;Ironing"/>
    <s v="Home&amp;Kitchen|Kitchen&amp;HomeAppliances|Vacuum,Cleaning&amp;Ironing|Vacuums&amp;FloorCare|Vacuums|HandheldVacuums-Eureka Forbes car Vac 100 Watts Powerful Suction Vacuum Cleaner with Washable HEPA Filter, 3 Accessories,Compact,Light Weight &amp; Easy to use (Black and Red)"/>
    <s v="Vacuums&amp;FloorCare"/>
    <n v="2099"/>
    <s v="&gt;₹500"/>
    <n v="2499"/>
    <n v="0.16"/>
    <n v="2415.0064025610245"/>
    <s v="&lt;50%"/>
    <s v="No"/>
    <n v="2479008"/>
    <n v="0"/>
    <n v="0"/>
    <n v="992"/>
    <x v="1"/>
    <n v="0"/>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0ZRBWPA0"/>
    <s v="Eveready Red 1012 AAA Batteries - Pack of 10"/>
    <x v="44"/>
    <s v="Electronics"/>
    <s v="GeneralPurposeBatteries&amp;BatteryChargers"/>
    <s v="DisposableBatteries"/>
    <s v="Electronics|GeneralPurposeBatteries&amp;BatteryChargers|DisposableBatteries-Eveready Red 1012 AAA Batteries - Pack of 10"/>
    <s v="N/A"/>
    <n v="159"/>
    <s v="&lt;₹200"/>
    <n v="180"/>
    <n v="0.12"/>
    <n v="91.666666666666671"/>
    <s v="&lt;50%"/>
    <s v="No"/>
    <n v="178020"/>
    <n v="4.3"/>
    <n v="4"/>
    <n v="989"/>
    <x v="1"/>
    <n v="3956"/>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s v="Pigeon 1.5 litre Hot Kettle and Stainless Steel Water Bottle Combo used for boiling Water, Making Tea and Coffee, Instant Noodles, Soup, 1500 Watt with Auto Shut- off Feature - (Silver)"/>
    <x v="39"/>
    <s v="Home&amp;Kitchen"/>
    <s v="Kitchen&amp;HomeAppliances"/>
    <s v="SmallKitchenAppliances"/>
    <s v="Home&amp;Kitchen|Kitchen&amp;HomeAppliances|SmallKitchenAppliances|Kettles&amp;HotWaterDispensers|Kettle&amp;ToasterSets-Pigeon 1.5 litre Hot Kettle and Stainless Steel Water Bottle Combo used for boiling Water, Making Tea and Coffee, Instant Noodles, Soup, 1500 Watt with Auto Shut- off Feature - (Silver)"/>
    <s v="Kettles&amp;HotWaterDispensers"/>
    <n v="809"/>
    <s v="&gt;₹500"/>
    <n v="1545"/>
    <n v="0.48"/>
    <n v="1492.6375404530745"/>
    <s v="&lt;50%"/>
    <s v="No"/>
    <n v="1507920"/>
    <n v="3.7"/>
    <n v="4"/>
    <n v="976"/>
    <x v="1"/>
    <n v="3904"/>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C1XY8"/>
    <s v="Zoul USB C 60W Fast Charging 3A 6ft/2M Long Type C Nylon Braided Data Cable Quick Charger Cable QC 3.0 for Samsung Galaxy M31S M30 S10 S9 S20 Plus, Note 10 9 8, A20e A40 A50 A70 (2M, Grey)"/>
    <x v="8"/>
    <s v="Computers&amp;Accessories"/>
    <s v="Accessories&amp;Peripherals"/>
    <s v="Cables&amp;Accessories"/>
    <s v="Computers&amp;Accessories|Accessories&amp;Peripherals|Cables&amp;Accessories|Cables|USBCables-Zoul USB C 60W Fast Charging 3A 6ft/2M Long Type C Nylon Braided Data Cable Quick Charger Cable QC 3.0 for Samsung Galaxy M31S M30 S10 S9 S20 Plus, Note 10 9 8, A20e A40 A50 A70 (2M, Grey)"/>
    <s v="Cables"/>
    <n v="389"/>
    <s v="₹200 - ₹500"/>
    <n v="1099"/>
    <n v="0.65"/>
    <n v="1063.6041856232939"/>
    <s v="50% or More"/>
    <s v="Yes"/>
    <n v="1070426"/>
    <n v="4.3"/>
    <n v="4"/>
    <n v="974"/>
    <x v="1"/>
    <n v="389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s v="Zoul USB Type C Fast Charging 3A Nylon Braided Data Cable Quick Charger Cable QC 3.0 for Samsung Galaxy M31s M30 S10 S9 S20 Plus, Note 10 9 8, A20e A40 A50 A70 (1M, Grey)"/>
    <x v="8"/>
    <s v="Computers&amp;Accessories"/>
    <s v="Accessories&amp;Peripherals"/>
    <s v="Cables&amp;Accessories"/>
    <s v="Computers&amp;Accessories|Accessories&amp;Peripherals|Cables&amp;Accessories|Cables|USBCables-Zoul USB Type C Fast Charging 3A Nylon Braided Data Cable Quick Charger Cable QC 3.0 for Samsung Galaxy M31s M30 S10 S9 S20 Plus, Note 10 9 8, A20e A40 A50 A70 (1M, Grey)"/>
    <s v="Cables"/>
    <n v="339"/>
    <s v="₹200 - ₹500"/>
    <n v="1099"/>
    <n v="0.69"/>
    <n v="1068.1537761601455"/>
    <s v="50% or More"/>
    <s v="Yes"/>
    <n v="1070426"/>
    <n v="4.3"/>
    <n v="4"/>
    <n v="974"/>
    <x v="1"/>
    <n v="389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9N3BFP4M"/>
    <s v="Bajaj New Shakti Neo Plus 15 Litre 4 Star Rated Storage Water Heater (Geyser) with Multiple Safety System, White"/>
    <x v="87"/>
    <s v="Home&amp;Kitchen"/>
    <s v="Heating,Cooling&amp;AirQuality"/>
    <s v="WaterHeaters&amp;Geysers"/>
    <s v="Home&amp;Kitchen|Heating,Cooling&amp;AirQuality|WaterHeaters&amp;Geysers|StorageWaterHeaters-Bajaj New Shakti Neo Plus 15 Litre 4 Star Rated Storage Water Heater (Geyser) with Multiple Safety System, White"/>
    <s v="StorageWaterHeaters"/>
    <n v="5499"/>
    <s v="&gt;₹500"/>
    <n v="11500"/>
    <n v="0.52"/>
    <n v="11452.182608695652"/>
    <s v="50% or More"/>
    <s v="Yes"/>
    <n v="11028500"/>
    <n v="3.9"/>
    <n v="4"/>
    <n v="959"/>
    <x v="1"/>
    <n v="383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s v="Hindware Atlantic Xceed 5L 3kW Instant Water Heater with Copper Heating Element and High Grade Stainless Steel Tank"/>
    <x v="26"/>
    <s v="Home&amp;Kitchen"/>
    <s v="Heating,Cooling&amp;AirQuality"/>
    <s v="WaterHeaters&amp;Geysers"/>
    <s v="Home&amp;Kitchen|Heating,Cooling&amp;AirQuality|WaterHeaters&amp;Geysers|InstantWaterHeaters-Hindware Atlantic Xceed 5L 3kW Instant Water Heater with Copper Heating Element and High Grade Stainless Steel Tank"/>
    <s v="InstantWaterHeaters"/>
    <n v="3599"/>
    <s v="&gt;₹500"/>
    <n v="7290"/>
    <n v="0.51"/>
    <n v="7240.6310013717421"/>
    <s v="50% or More"/>
    <s v="Yes"/>
    <n v="6867180"/>
    <n v="3.9"/>
    <n v="4"/>
    <n v="942"/>
    <x v="1"/>
    <n v="3768"/>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s v="Crypo‚Ñ¢ Universal Remote Compatible with Tata Sky Universal HD &amp; SD Set top Box (Also Works with All TV)"/>
    <x v="162"/>
    <s v="Electronics"/>
    <s v="HomeTheater,TV&amp;Video"/>
    <s v="Accessories"/>
    <s v="Electronics|HomeTheater,TV&amp;Video|Accessories|RemoteControls-Crypo‚Ñ¢ Universal Remote Compatible with Tata Sky Universal HD &amp; SD Set top Box (Also Works with All TV)"/>
    <s v="RemoteControls"/>
    <n v="299"/>
    <s v="₹200 - ₹500"/>
    <n v="999"/>
    <n v="0.7"/>
    <n v="969.07007007007007"/>
    <s v="50% or More"/>
    <s v="Yes"/>
    <n v="927072"/>
    <n v="3.8"/>
    <n v="4"/>
    <n v="928"/>
    <x v="1"/>
    <n v="371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s v="iBELL Castor CTEK15L Premium 1.5 Litre Stainless Steel Electric Kettle,1500W Auto Cut-Off Feature,Silver"/>
    <x v="39"/>
    <s v="Home&amp;Kitchen"/>
    <s v="Kitchen&amp;HomeAppliances"/>
    <s v="SmallKitchenAppliances"/>
    <s v="Home&amp;Kitchen|Kitchen&amp;HomeAppliances|SmallKitchenAppliances|Kettles&amp;HotWaterDispensers|Kettle&amp;ToasterSets-iBELL Castor CTEK15L Premium 1.5 Litre Stainless Steel Electric Kettle,1500W Auto Cut-Off Feature,Silver"/>
    <s v="Kettles&amp;HotWaterDispensers"/>
    <n v="664"/>
    <s v="&gt;₹500"/>
    <n v="1490"/>
    <n v="0.55000000000000004"/>
    <n v="1445.4362416107383"/>
    <s v="50% or More"/>
    <s v="Yes"/>
    <n v="1378250"/>
    <n v="4.0999999999999996"/>
    <n v="4"/>
    <n v="925"/>
    <x v="1"/>
    <n v="370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s v="Ambrane Fast 100W Output Cable with Type-C to Type-C for Mobile, Laptop, Macbook &amp; Table Charging, 480mbps Data Sync Speed, Braided Cable, 1.5m Length (ABCC-100, Black-Grey)"/>
    <x v="8"/>
    <s v="Computers&amp;Accessories"/>
    <s v="Accessories&amp;Peripherals"/>
    <s v="Cables&amp;Accessories"/>
    <s v="Computers&amp;Accessories|Accessories&amp;Peripherals|Cables&amp;Accessories|Cables|USBCables-Ambrane Fast 100W Output Cable with Type-C to Type-C for Mobile, Laptop, Macbook &amp; Table Charging, 480mbps Data Sync Speed, Braided Cable, 1.5m Length (ABCC-100, Black-Grey)"/>
    <s v="Cables"/>
    <n v="499"/>
    <s v="₹200 - ₹500"/>
    <n v="899"/>
    <n v="0.44"/>
    <n v="843.49388209121241"/>
    <s v="&lt;50%"/>
    <s v="No"/>
    <n v="826181"/>
    <n v="4.2"/>
    <n v="4"/>
    <n v="919"/>
    <x v="1"/>
    <n v="3676"/>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s v="Rts‚Ñ¢ High Speed 3D Full HD 1080p Support (10 Meters) HDMI Male to HDMI Male Cable TV Lead 1.4V for All Hdmi Devices- Black (10M - 30 FEET)"/>
    <x v="0"/>
    <s v="Electronics"/>
    <s v="HomeTheater,TV&amp;Video"/>
    <s v="Accessories"/>
    <s v="Electronics|HomeTheater,TV&amp;Video|Accessories|Cables|HDMICables-Rts‚Ñ¢ High Speed 3D Full HD 1080p Support (10 Meters) HDMI Male to HDMI Male Cable TV Lead 1.4V for All Hdmi Devices- Black (10M - 30 FEET)"/>
    <s v="Cables"/>
    <n v="598"/>
    <s v="&gt;₹500"/>
    <n v="4999"/>
    <n v="0.88"/>
    <n v="4987.0376075215045"/>
    <s v="50% or More"/>
    <s v="Yes"/>
    <n v="4549090"/>
    <n v="4.2"/>
    <n v="4"/>
    <n v="910"/>
    <x v="1"/>
    <n v="364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s v="STRIFF Laptop Stand Adjustable Laptop Computer Stand Multi-Angle Stand Phone Stand Portable Foldable Laptop Riser Notebook Holder Stand Compatible for 9 to 15.6‚Äù Laptops Black(Black)"/>
    <x v="58"/>
    <s v="Computers&amp;Accessories"/>
    <s v="Accessories&amp;Peripherals"/>
    <s v="LaptopAccessories"/>
    <s v="Computers&amp;Accessories|Accessories&amp;Peripherals|LaptopAccessories|NotebookComputerStands-STRIFF Laptop Stand Adjustable Laptop Computer Stand Multi-Angle Stand Phone Stand Portable Foldable Laptop Riser Notebook Holder Stand Compatible for 9 to 15.6‚Äù Laptops Black(Black)"/>
    <s v="NotebookComputerStands"/>
    <n v="299"/>
    <s v="₹200 - ₹500"/>
    <n v="1499"/>
    <n v="0.8"/>
    <n v="1479.0533689126084"/>
    <s v="50% or More"/>
    <s v="Yes"/>
    <n v="1353597"/>
    <n v="4.2"/>
    <n v="4"/>
    <n v="903"/>
    <x v="1"/>
    <n v="3612"/>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s v="SKYWALL 81.28 cm (32 inches) HD Ready Smart LED TV 32SWELS-PRO (Black)"/>
    <x v="29"/>
    <s v="Electronics"/>
    <s v="HomeTheater,TV&amp;Video"/>
    <s v="Televisions"/>
    <s v="Electronics|HomeTheater,TV&amp;Video|Televisions|SmartTelevisions-SKYWALL 81.28 cm (32 inches) HD Ready Smart LED TV 32SWELS-PRO (Black)"/>
    <s v="SmartTelevisions"/>
    <n v="7299"/>
    <s v="&gt;₹500"/>
    <n v="19125"/>
    <n v="0.62"/>
    <n v="19086.835294117645"/>
    <s v="50% or More"/>
    <s v="Yes"/>
    <n v="17250750"/>
    <n v="3.4"/>
    <n v="3"/>
    <n v="902"/>
    <x v="1"/>
    <n v="270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s v="AGARO LR2007 Lint Remover, Rechargeable, for Woolen Sweaters, Blankets, Jackets, Burr Remover, Pill Remover From Carpets, Curtains"/>
    <x v="149"/>
    <s v="Home&amp;Kitchen"/>
    <s v="Kitchen&amp;HomeAppliances"/>
    <s v="Vacuum,Cleaning&amp;Ironing"/>
    <s v="Home&amp;Kitchen|Kitchen&amp;HomeAppliances|Vacuum,Cleaning&amp;Ironing|Irons,Steamers&amp;Accessories|LintShavers-AGARO LR2007 Lint Remover, Rechargeable, for Woolen Sweaters, Blankets, Jackets, Burr Remover, Pill Remover From Carpets, Curtains"/>
    <s v="Irons,Steamers&amp;Accessories"/>
    <n v="678"/>
    <s v="&gt;₹500"/>
    <n v="1499"/>
    <n v="0.55000000000000004"/>
    <n v="1453.7698465643762"/>
    <s v="50% or More"/>
    <s v="Yes"/>
    <n v="1349100"/>
    <n v="4.2"/>
    <n v="4"/>
    <n v="900"/>
    <x v="1"/>
    <n v="36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s v="Crompton Highspeed Markle Prime 1200 mm (48 inch) Anti-Dust Ceiling Fan with Energy Efficient 55W Motor (Burgundy)"/>
    <x v="47"/>
    <s v="Home&amp;Kitchen"/>
    <s v="Heating,Cooling&amp;AirQuality"/>
    <s v="Fans"/>
    <s v="Home&amp;Kitchen|Heating,Cooling&amp;AirQuality|Fans|CeilingFans-Crompton Highspeed Markle Prime 1200 mm (48 inch) Anti-Dust Ceiling Fan with Energy Efficient 55W Motor (Burgundy)"/>
    <s v="CeilingFans"/>
    <n v="2599"/>
    <s v="&gt;₹500"/>
    <n v="4780"/>
    <n v="0.46"/>
    <n v="4725.6276150627618"/>
    <s v="&lt;50%"/>
    <s v="No"/>
    <n v="4292440"/>
    <n v="3.9"/>
    <n v="4"/>
    <n v="898"/>
    <x v="1"/>
    <n v="359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s v="Cubetek 3 in 1 LCD Display V5.0 Bluetooth Transmitter Receiver, Bypass Audio Adapter with Aux, Optical, Dual Link Support for TV, Home Stereo, PC, Headphones, Speakers, Model: CB-BT27"/>
    <x v="195"/>
    <s v="Electronics"/>
    <s v="HomeTheater,TV&amp;Video"/>
    <s v="AVReceivers&amp;Amplifiers"/>
    <s v="Electronics|HomeTheater,TV&amp;Video|AVReceivers&amp;Amplifiers-Cubetek 3 in 1 LCD Display V5.0 Bluetooth Transmitter Receiver, Bypass Audio Adapter with Aux, Optical, Dual Link Support for TV, Home Stereo, PC, Headphones, Speakers, Model: CB-BT27"/>
    <s v="N/A"/>
    <n v="1990"/>
    <s v="&gt;₹500"/>
    <n v="3100"/>
    <n v="0.36"/>
    <n v="3035.8064516129034"/>
    <s v="&lt;50%"/>
    <s v="No"/>
    <n v="2780700"/>
    <n v="4"/>
    <n v="4"/>
    <n v="897"/>
    <x v="1"/>
    <n v="358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s v="Cotbolt Silicone Case Cover Compatible for Samsung BN59-01312A QLED 8K 4K Smart TV Remote Shockproof Protective Remote Cover (Black)"/>
    <x v="162"/>
    <s v="Electronics"/>
    <s v="HomeTheater,TV&amp;Video"/>
    <s v="Accessories"/>
    <s v="Electronics|HomeTheater,TV&amp;Video|Accessories|RemoteControls-Cotbolt Silicone Case Cover Compatible for Samsung BN59-01312A QLED 8K 4K Smart TV Remote Shockproof Protective Remote Cover (Black)"/>
    <s v="RemoteControls"/>
    <n v="349"/>
    <s v="₹200 - ₹500"/>
    <n v="999"/>
    <n v="0.65"/>
    <n v="964.06506506506503"/>
    <s v="50% or More"/>
    <s v="Yes"/>
    <n v="838161"/>
    <n v="4"/>
    <n v="4"/>
    <n v="839"/>
    <x v="1"/>
    <n v="335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NW8GHCJ"/>
    <s v="Synqe USB C to USB C 60W Nylon Braided Fast Charging Type C to Type C Cable Compatible with Samsung Galaxy Note 20/Ultra, S20 S22 S21 S20 FE A73 A53 A33 (2M, Black)"/>
    <x v="8"/>
    <s v="Computers&amp;Accessories"/>
    <s v="Accessories&amp;Peripherals"/>
    <s v="Cables&amp;Accessories"/>
    <s v="Computers&amp;Accessories|Accessories&amp;Peripherals|Cables&amp;Accessories|Cables|USBCables-Synqe USB C to USB C 60W Nylon Braided Fast Charging Type C to Type C Cable Compatible with Samsung Galaxy Note 20/Ultra, S20 S22 S21 S20 FE A73 A53 A33 (2M, Black)"/>
    <s v="Cables"/>
    <n v="389"/>
    <s v="₹200 - ₹500"/>
    <n v="999"/>
    <n v="0.61"/>
    <n v="960.06106106106108"/>
    <s v="50% or More"/>
    <s v="Yes"/>
    <n v="837162"/>
    <n v="4.3"/>
    <n v="4"/>
    <n v="838"/>
    <x v="1"/>
    <n v="3352"/>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s v="Synqe Type C to Type C Short Fast Charging 60W Cable Compatible with Samsung Galaxy Z Fold3 5G, Z Flip3 5G, S22 5G, S22 Ultra, S21, S20, S20FE, A52, A73, A53 (0.25M, Black)"/>
    <x v="8"/>
    <s v="Computers&amp;Accessories"/>
    <s v="Accessories&amp;Peripherals"/>
    <s v="Cables&amp;Accessories"/>
    <s v="Computers&amp;Accessories|Accessories&amp;Peripherals|Cables&amp;Accessories|Cables|USBCables-Synqe Type C to Type C Short Fast Charging 60W Cable Compatible with Samsung Galaxy Z Fold3 5G, Z Flip3 5G, S22 5G, S22 Ultra, S21, S20, S20FE, A52, A73, A53 (0.25M, Black)"/>
    <s v="Cables"/>
    <n v="349"/>
    <s v="₹200 - ₹500"/>
    <n v="999"/>
    <n v="0.65"/>
    <n v="964.06506506506503"/>
    <s v="50% or More"/>
    <s v="Yes"/>
    <n v="837162"/>
    <n v="4.3"/>
    <n v="4"/>
    <n v="838"/>
    <x v="1"/>
    <n v="3352"/>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LH32678"/>
    <s v="JIALTO Mini Waffle Maker 4 Inch- 350 Watts: Stainless Steel Non-Stick Electric Iron Machine for Individual Belgian Waffles, Pan Cakes, Paninis or Other Snacks - Aqua blue"/>
    <x v="190"/>
    <s v="Home&amp;Kitchen"/>
    <s v="Kitchen&amp;HomeAppliances"/>
    <s v="SmallKitchenAppliances"/>
    <s v="Home&amp;Kitchen|Kitchen&amp;HomeAppliances|SmallKitchenAppliances|WaffleMakers&amp;Irons-JIALTO Mini Waffle Maker 4 Inch- 350 Watts: Stainless Steel Non-Stick Electric Iron Machine for Individual Belgian Waffles, Pan Cakes, Paninis or Other Snacks - Aqua blue"/>
    <s v="WaffleMakers&amp;Irons"/>
    <n v="899"/>
    <s v="&gt;₹500"/>
    <n v="1999"/>
    <n v="0.55000000000000004"/>
    <n v="1954.0275137568785"/>
    <s v="50% or More"/>
    <s v="Yes"/>
    <n v="1663168"/>
    <n v="4"/>
    <n v="4"/>
    <n v="832"/>
    <x v="1"/>
    <n v="332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s v="Noise Agile 2 Buzz Bluetooth Calling Smart Watch with 1.28&quot; TFT Display,Dual Button,in-Built Mic &amp; Speaker,AI Voice Assistant, Health Suite,in-Built Games, 100 Watch Faces-(Jet Black)"/>
    <x v="17"/>
    <s v="Electronics"/>
    <s v="WearableTechnology"/>
    <s v="SmartWatches"/>
    <s v="Electronics|WearableTechnology|SmartWatches-Noise Agile 2 Buzz Bluetooth Calling Smart Watch with 1.28&quot; TFT Display,Dual Button,in-Built Mic &amp; Speaker,AI Voice Assistant, Health Suite,in-Built Games, 100 Watch Faces-(Jet Black)"/>
    <s v="N/A"/>
    <n v="2499"/>
    <s v="&gt;₹500"/>
    <n v="5999"/>
    <n v="0.57999999999999996"/>
    <n v="5957.3430571761965"/>
    <s v="50% or More"/>
    <s v="Yes"/>
    <n v="4967172"/>
    <n v="3.7"/>
    <n v="4"/>
    <n v="828"/>
    <x v="1"/>
    <n v="3312"/>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s v="Glen 3 in 1 Electric Multi Cooker - Steam, Cook &amp; Egg Boiler with 350 W (SA 3035MC) - 350 Watts"/>
    <x v="78"/>
    <s v="Home&amp;Kitchen"/>
    <s v="Kitchen&amp;HomeAppliances"/>
    <s v="SmallKitchenAppliances"/>
    <s v="Home&amp;Kitchen|Kitchen&amp;HomeAppliances|SmallKitchenAppliances|EggBoilers-Glen 3 in 1 Electric Multi Cooker - Steam, Cook &amp; Egg Boiler with 350 W (SA 3035MC) - 350 Watts"/>
    <s v="EggBoilers"/>
    <n v="1624"/>
    <s v="&gt;₹500"/>
    <n v="2495"/>
    <n v="0.35"/>
    <n v="2429.9098196392788"/>
    <s v="&lt;50%"/>
    <s v="No"/>
    <n v="2063365"/>
    <n v="4.0999999999999996"/>
    <n v="4"/>
    <n v="827"/>
    <x v="1"/>
    <n v="3308"/>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s v="Lapster USB 3.0 sata Cable for 2.5 inch SSD and HDD , USB 3.0 to SATA III Hard Driver Adapter , sata to USB Cable-(Blue)"/>
    <x v="196"/>
    <s v="Computers&amp;Accessories"/>
    <s v="Accessories&amp;Peripherals"/>
    <s v="Cables&amp;Accessories"/>
    <s v="Computers&amp;Accessories|Accessories&amp;Peripherals|Cables&amp;Accessories|Cables|SATACables-Lapster USB 3.0 sata Cable for 2.5 inch SSD and HDD , USB 3.0 to SATA III Hard Driver Adapter , sata to USB Cable-(Blue)"/>
    <s v="Cables"/>
    <n v="349"/>
    <s v="₹200 - ₹500"/>
    <n v="999"/>
    <n v="0.65"/>
    <n v="964.06506506506503"/>
    <s v="50% or More"/>
    <s v="Yes"/>
    <n v="816183"/>
    <n v="3.9"/>
    <n v="4"/>
    <n v="817"/>
    <x v="1"/>
    <n v="3268"/>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s v="Duracell USB Lightning Apple Certified (Mfi) Braided Sync &amp; Charge Cable For Iphone, Ipad And Ipod. Fast Charging Lightning Cable, 3.9 Feet (1.2M) - Black"/>
    <x v="8"/>
    <s v="Computers&amp;Accessories"/>
    <s v="Accessories&amp;Peripherals"/>
    <s v="Cables&amp;Accessories"/>
    <s v="Computers&amp;Accessories|Accessories&amp;Peripherals|Cables&amp;Accessories|Cables|USBCables-Duracell USB Lightning Apple Certified (Mfi) Braided Sync &amp; Charge Cable For Iphone, Ipad And Ipod. Fast Charging Lightning Cable, 3.9 Feet (1.2M) - Black"/>
    <s v="Cables"/>
    <n v="970"/>
    <s v="&gt;₹500"/>
    <n v="1799"/>
    <n v="0.46"/>
    <n v="1745.0811561978878"/>
    <s v="&lt;50%"/>
    <s v="No"/>
    <n v="1466185"/>
    <n v="4.5"/>
    <n v="5"/>
    <n v="815"/>
    <x v="1"/>
    <n v="40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XMG618K"/>
    <s v="Time Office Scanner Replacement Cable for Startek FM220U (Type C) Ivory"/>
    <x v="8"/>
    <s v="Computers&amp;Accessories"/>
    <s v="Accessories&amp;Peripherals"/>
    <s v="Cables&amp;Accessories"/>
    <s v="Computers&amp;Accessories|Accessories&amp;Peripherals|Cables&amp;Accessories|Cables|USBCables-Time Office Scanner Replacement Cable for Startek FM220U (Type C) Ivory"/>
    <s v="Cables"/>
    <n v="225"/>
    <s v="₹200 - ₹500"/>
    <n v="499"/>
    <n v="0.55000000000000004"/>
    <n v="453.90981963927857"/>
    <s v="50% or More"/>
    <s v="Yes"/>
    <n v="393711"/>
    <n v="4.0999999999999996"/>
    <n v="4"/>
    <n v="789"/>
    <x v="1"/>
    <n v="315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s v="Bajaj Deluxe 2000 Watts Halogen Room Heater (Steel, ISI Approved), Multicolor"/>
    <x v="197"/>
    <s v="Home&amp;Kitchen"/>
    <s v="Heating,Cooling&amp;AirQuality"/>
    <s v="RoomHeaters"/>
    <s v="Home&amp;Kitchen|Heating,Cooling&amp;AirQuality|RoomHeaters|HalogenHeaters-Bajaj Deluxe 2000 Watts Halogen Room Heater (Steel, ISI Approved), Multicolor"/>
    <s v="HalogenHeaters"/>
    <n v="1409"/>
    <s v="&gt;₹500"/>
    <n v="1639"/>
    <n v="0.14000000000000001"/>
    <n v="1553.032946918853"/>
    <s v="&lt;50%"/>
    <s v="No"/>
    <n v="1289893"/>
    <n v="3.7"/>
    <n v="4"/>
    <n v="787"/>
    <x v="1"/>
    <n v="3148"/>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s v="AmazonBasics Induction Cooktop 1600 Watt (Black)"/>
    <x v="25"/>
    <s v="Home&amp;Kitchen"/>
    <s v="Kitchen&amp;HomeAppliances"/>
    <s v="SmallKitchenAppliances"/>
    <s v="Home&amp;Kitchen|Kitchen&amp;HomeAppliances|SmallKitchenAppliances|InductionCooktop-AmazonBasics Induction Cooktop 1600 Watt (Black)"/>
    <s v="InductionCooktop"/>
    <n v="1999"/>
    <s v="&gt;₹500"/>
    <n v="3300"/>
    <n v="0.39"/>
    <n v="3239.4242424242425"/>
    <s v="&lt;50%"/>
    <s v="No"/>
    <n v="2574000"/>
    <n v="4.2"/>
    <n v="4"/>
    <n v="780"/>
    <x v="1"/>
    <n v="312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s v="Bajaj Rex DLX 750 W 4 Jars Mixer Grinder, White and Blue"/>
    <x v="31"/>
    <s v="Home&amp;Kitchen"/>
    <s v="Kitchen&amp;HomeAppliances"/>
    <s v="SmallKitchenAppliances"/>
    <s v="Home&amp;Kitchen|Kitchen&amp;HomeAppliances|SmallKitchenAppliances|MixerGrinders-Bajaj Rex DLX 750 W 4 Jars Mixer Grinder, White and Blue"/>
    <s v="MixerGrinders"/>
    <n v="3041.67"/>
    <s v="&gt;₹500"/>
    <n v="5999"/>
    <n v="0.49"/>
    <n v="5948.2970495082518"/>
    <s v="&lt;50%"/>
    <s v="No"/>
    <n v="4661223"/>
    <n v="4"/>
    <n v="4"/>
    <n v="777"/>
    <x v="1"/>
    <n v="3108"/>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s v="Wipro Vesta 1380W Cordless Steam Iron Quick heat up with 20gm/ min Steam Burst, Scratch resistant Ceramic soleplate ,Vertical and Horizontal Ironing, Steam burst of upto .8g/ shot"/>
    <x v="37"/>
    <s v="Home&amp;Kitchen"/>
    <s v="Kitchen&amp;HomeAppliances"/>
    <s v="Vacuum,Cleaning&amp;Ironing"/>
    <s v="Home&amp;Kitchen|Kitchen&amp;HomeAppliances|Vacuum,Cleaning&amp;Ironing|Irons,Steamers&amp;Accessories|Irons|SteamIrons-Wipro Vesta 1380W Cordless Steam Iron Quick heat up with 20gm/ min Steam Burst, Scratch resistant Ceramic soleplate ,Vertical and Horizontal Ironing, Steam burst of upto .8g/ shot"/>
    <s v="Irons,Steamers&amp;Accessories"/>
    <n v="1799"/>
    <s v="&gt;₹500"/>
    <n v="2599"/>
    <n v="0.31"/>
    <n v="2529.7810696421702"/>
    <s v="&lt;50%"/>
    <s v="No"/>
    <n v="2003829"/>
    <n v="3.6"/>
    <n v="4"/>
    <n v="771"/>
    <x v="1"/>
    <n v="308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s v="Fire-Boltt Tank 1.85&quot; Bluetooth Calling Smart Watch, 123 Sports Mode, 8 UI Interactions, Built in Speaker &amp; Mic, 7 Days Battery &amp; Fire-Boltt Health Suite"/>
    <x v="17"/>
    <s v="Electronics"/>
    <s v="WearableTechnology"/>
    <s v="SmartWatches"/>
    <s v="Electronics|WearableTechnology|SmartWatches-Fire-Boltt Tank 1.85&quot; Bluetooth Calling Smart Watch, 123 Sports Mode, 8 UI Interactions, Built in Speaker &amp; Mic, 7 Days Battery &amp; Fire-Boltt Health Suite"/>
    <s v="N/A"/>
    <n v="2999"/>
    <s v="&gt;₹500"/>
    <n v="11999"/>
    <n v="0.75"/>
    <n v="11974.006250520877"/>
    <s v="50% or More"/>
    <s v="Yes"/>
    <n v="9215232"/>
    <n v="4.4000000000000004"/>
    <n v="4"/>
    <n v="768"/>
    <x v="1"/>
    <n v="3072"/>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s v="CROSSVOLT Compatible Dash/Warp Data Sync Fast Charging Cable Supported for All C Type Devices (Cable)"/>
    <x v="8"/>
    <s v="Computers&amp;Accessories"/>
    <s v="Accessories&amp;Peripherals"/>
    <s v="Cables&amp;Accessories"/>
    <s v="Computers&amp;Accessories|Accessories&amp;Peripherals|Cables&amp;Accessories|Cables|USBCables-CROSSVOLT Compatible Dash/Warp Data Sync Fast Charging Cable Supported for All C Type Devices (Cable)"/>
    <s v="Cables"/>
    <n v="299"/>
    <s v="₹200 - ₹500"/>
    <n v="999"/>
    <n v="0.7"/>
    <n v="969.07007007007007"/>
    <s v="50% or More"/>
    <s v="Yes"/>
    <n v="765234"/>
    <n v="4.3"/>
    <n v="4"/>
    <n v="766"/>
    <x v="1"/>
    <n v="306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s v="OnePlus Nord Watch with 1.78‚Äù AMOLED Display, 60 Hz Refresh Rate, 105 Fitness Modes, 10 Days Battery, SPO2, Heart Rate, Stress Monitor, Women Health Tracker &amp; Multiple Watch Face [Midnight Black]"/>
    <x v="17"/>
    <s v="Electronics"/>
    <s v="WearableTechnology"/>
    <s v="SmartWatches"/>
    <s v="Electronics|WearableTechnology|SmartWatches-OnePlus Nord Watch with 1.78‚Äù AMOLED Display, 60 Hz Refresh Rate, 105 Fitness Modes, 10 Days Battery, SPO2, Heart Rate, Stress Monitor, Women Health Tracker &amp; Multiple Watch Face [Midnight Black]"/>
    <s v="N/A"/>
    <n v="4999"/>
    <s v="&gt;₹500"/>
    <n v="6999"/>
    <n v="0.28999999999999998"/>
    <n v="6927.5755107872556"/>
    <s v="&lt;50%"/>
    <s v="No"/>
    <n v="5305242"/>
    <n v="3.8"/>
    <n v="4"/>
    <n v="758"/>
    <x v="1"/>
    <n v="3032"/>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s v="Eureka Forbes Active Clean 700 Watts Powerful Suction &amp; Blower Vacuum Cleaner with Washable HEPA Filter &amp; 6 Accessories,1 Year Warranty,Compact,Light Weight &amp; Easy to use (Red &amp; Black)"/>
    <x v="89"/>
    <s v="Home&amp;Kitchen"/>
    <s v="Kitchen&amp;HomeAppliances"/>
    <s v="Vacuum,Cleaning&amp;Ironing"/>
    <s v="Home&amp;Kitchen|Kitchen&amp;HomeAppliances|Vacuum,Cleaning&amp;Ironing|Vacuums&amp;FloorCare|Vacuums|HandheldVacuums-Eureka Forbes Active Clean 700 Watts Powerful Suction &amp; Blower Vacuum Cleaner with Washable HEPA Filter &amp; 6 Accessories,1 Year Warranty,Compact,Light Weight &amp; Easy to use (Red &amp; Black)"/>
    <s v="Vacuums&amp;FloorCare"/>
    <n v="3179"/>
    <s v="&gt;₹500"/>
    <n v="6999"/>
    <n v="0.55000000000000004"/>
    <n v="6953.5792256036575"/>
    <s v="50% or More"/>
    <s v="Yes"/>
    <n v="5200257"/>
    <n v="4"/>
    <n v="4"/>
    <n v="743"/>
    <x v="1"/>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s v="NEXOMS Instant Heating Water Tap Wall Mounted with 3 Pin Indian Plug (16Amp)"/>
    <x v="26"/>
    <s v="Home&amp;Kitchen"/>
    <s v="Heating,Cooling&amp;AirQuality"/>
    <s v="WaterHeaters&amp;Geysers"/>
    <s v="Home&amp;Kitchen|Heating,Cooling&amp;AirQuality|WaterHeaters&amp;Geysers|InstantWaterHeaters-NEXOMS Instant Heating Water Tap Wall Mounted with 3 Pin Indian Plug (16Amp)"/>
    <s v="InstantWaterHeaters"/>
    <n v="2699"/>
    <s v="&gt;₹500"/>
    <n v="3799"/>
    <n v="0.28999999999999998"/>
    <n v="3727.9549881547778"/>
    <s v="&lt;50%"/>
    <s v="No"/>
    <n v="2761873"/>
    <n v="4"/>
    <n v="4"/>
    <n v="727"/>
    <x v="1"/>
    <n v="2908"/>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s v="POPIO Tempered Glass Compatible for iPhone 13 / iPhone 13 Pro/iPhone 14 (Transparent) Edge to Edge Full Screen Coverage with Installation Kit, Pack of 2"/>
    <x v="51"/>
    <s v="Electronics"/>
    <s v="Mobiles&amp;Accessories"/>
    <s v="MobileAccessories"/>
    <s v="Electronics|Mobiles&amp;Accessories|MobileAccessories|Maintenance,Upkeep&amp;Repairs|ScreenProtectors-POPIO Tempered Glass Compatible for iPhone 13 / iPhone 13 Pro/iPhone 14 (Transparent) Edge to Edge Full Screen Coverage with Installation Kit, Pack of 2"/>
    <s v="Maintenance,Upkeep&amp;Repairs"/>
    <n v="150"/>
    <s v="&lt;₹200"/>
    <n v="599"/>
    <n v="0.75"/>
    <n v="573.95826377295498"/>
    <s v="50% or More"/>
    <s v="Yes"/>
    <n v="427686"/>
    <n v="4.3"/>
    <n v="4"/>
    <n v="714"/>
    <x v="1"/>
    <n v="285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s v="iBELL SEK170BM Premium Electric Kettle, 1.7 Litre, Stainless Steel with Coating,1500W Auto Cut-Off, Silver with Black"/>
    <x v="11"/>
    <s v="Home&amp;Kitchen"/>
    <s v="Kitchen&amp;HomeAppliances"/>
    <s v="SmallKitchenAppliances"/>
    <s v="Home&amp;Kitchen|Kitchen&amp;HomeAppliances|SmallKitchenAppliances|Kettles&amp;HotWaterDispensers|ElectricKettles-iBELL SEK170BM Premium Electric Kettle, 1.7 Litre, Stainless Steel with Coating,1500W Auto Cut-Off, Silver with Black"/>
    <s v="Kettles&amp;HotWaterDispensers"/>
    <n v="809"/>
    <s v="&gt;₹500"/>
    <n v="1950"/>
    <n v="0.59"/>
    <n v="1908.5128205128206"/>
    <s v="50% or More"/>
    <s v="Yes"/>
    <n v="1384500"/>
    <n v="3.9"/>
    <n v="4"/>
    <n v="710"/>
    <x v="1"/>
    <n v="284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s v="Astigo Compatible Remote Control for Mi Smart LED 4A (43&quot;/32&quot;)"/>
    <x v="162"/>
    <s v="Electronics"/>
    <s v="HomeTheater,TV&amp;Video"/>
    <s v="Accessories"/>
    <s v="Electronics|HomeTheater,TV&amp;Video|Accessories|RemoteControls-Astigo Compatible Remote Control for Mi Smart LED 4A (43&quot;/32&quot;)"/>
    <s v="RemoteControls"/>
    <n v="299"/>
    <s v="₹200 - ₹500"/>
    <n v="599"/>
    <n v="0.5"/>
    <n v="549.08347245409016"/>
    <s v="50% or More"/>
    <s v="Yes"/>
    <n v="424092"/>
    <n v="3.7"/>
    <n v="4"/>
    <n v="708"/>
    <x v="1"/>
    <n v="283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s v="Raffles Premium Stainless Steel South Indian Coffee Filter/Drip Coffee Maker, 2-3 Cups, 150 ml"/>
    <x v="160"/>
    <s v="Home&amp;Kitchen"/>
    <s v="Kitchen&amp;HomeAppliances"/>
    <s v="Coffee,Tea&amp;Espresso"/>
    <s v="Home&amp;Kitchen|Kitchen&amp;HomeAppliances|Coffee,Tea&amp;Espresso|DripCoffeeMachines-Raffles Premium Stainless Steel South Indian Coffee Filter/Drip Coffee Maker, 2-3 Cups, 150 ml"/>
    <s v="DripCoffeeMachines"/>
    <n v="249"/>
    <s v="₹200 - ₹500"/>
    <n v="400"/>
    <n v="0.38"/>
    <n v="337.75"/>
    <s v="&lt;50%"/>
    <s v="No"/>
    <n v="277200"/>
    <n v="4.0999999999999996"/>
    <n v="4"/>
    <n v="693"/>
    <x v="1"/>
    <n v="2772"/>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s v="Robustrion [Anti-Scratch] &amp; [Smudge Proof] [Bubble Free] Premium Tempered Glass Screen Protector Guard for Samsung Galaxy Tab A8 10.5 inch [SM-X200/X205/X207] 2022"/>
    <x v="75"/>
    <s v="Computers&amp;Accessories"/>
    <s v="Accessories&amp;Peripherals"/>
    <s v="TabletAccessories"/>
    <s v="Computers&amp;Accessories|Accessories&amp;Peripherals|TabletAccessories|ScreenProtectors-Robustrion [Anti-Scratch] &amp; [Smudge Proof] [Bubble Free] Premium Tempered Glass Screen Protector Guard for Samsung Galaxy Tab A8 10.5 inch [SM-X200/X205/X207] 2022"/>
    <s v="ScreenProtectors"/>
    <n v="399"/>
    <s v="₹200 - ₹500"/>
    <n v="1499"/>
    <n v="0.73"/>
    <n v="1472.3822548365576"/>
    <s v="50% or More"/>
    <s v="Yes"/>
    <n v="1035809"/>
    <n v="4"/>
    <n v="4"/>
    <n v="691"/>
    <x v="1"/>
    <n v="276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s v="SKE Bed Study Table Portable Wood Multifunction Laptop-Table Lapdesk for Children Bed Foldabe Table Work with Tablet Slot &amp; Cup Holder Brown Black"/>
    <x v="53"/>
    <s v="Computers&amp;Accessories"/>
    <s v="Accessories&amp;Peripherals"/>
    <s v="LaptopAccessories"/>
    <s v="Computers&amp;Accessories|Accessories&amp;Peripherals|LaptopAccessories|Lapdesks-SKE Bed Study Table Portable Wood Multifunction Laptop-Table Lapdesk for Children Bed Foldabe Table Work with Tablet Slot &amp; Cup Holder Brown Black"/>
    <s v="Lapdesks"/>
    <n v="263"/>
    <s v="₹200 - ₹500"/>
    <n v="699"/>
    <n v="0.62"/>
    <n v="661.37482117310446"/>
    <s v="50% or More"/>
    <s v="Yes"/>
    <n v="482310"/>
    <n v="3.5"/>
    <n v="4"/>
    <n v="690"/>
    <x v="1"/>
    <n v="276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s v="INALSA Vaccum Cleaner Handheld 800W High Powerful Motor- Dura Clean with HEPA Filtration &amp; Strong Powerful 16KPA Suction| Lightweight, Compact &amp; Durable Body|Includes Multiple Accessories,(Grey/Black)"/>
    <x v="89"/>
    <s v="Home&amp;Kitchen"/>
    <s v="Kitchen&amp;HomeAppliances"/>
    <s v="Vacuum,Cleaning&amp;Ironing"/>
    <s v="Home&amp;Kitchen|Kitchen&amp;HomeAppliances|Vacuum,Cleaning&amp;Ironing|Vacuums&amp;FloorCare|Vacuums|HandheldVacuums-INALSA Vaccum Cleaner Handheld 800W High Powerful Motor- Dura Clean with HEPA Filtration &amp; Strong Powerful 16KPA Suction| Lightweight, Compact &amp; Durable Body|Includes Multiple Accessories,(Grey/Black)"/>
    <s v="Vacuums&amp;FloorCare"/>
    <n v="1799"/>
    <s v="&gt;₹500"/>
    <n v="3295"/>
    <n v="0.45"/>
    <n v="3240.4021244309561"/>
    <s v="&lt;50%"/>
    <s v="No"/>
    <n v="2263665"/>
    <n v="3.8"/>
    <n v="4"/>
    <n v="687"/>
    <x v="1"/>
    <n v="2748"/>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s v="Tokdis MX-1 Pro Bluetooth Calling Smartwatch - 1.69‚Äù LCD Display, Multiple Watch Faces, Sleep Monitor, Heart &amp; SpO2 Monitoring, Multiple Sports Modes, Water Resistant"/>
    <x v="17"/>
    <s v="Electronics"/>
    <s v="WearableTechnology"/>
    <s v="SmartWatches"/>
    <s v="Electronics|WearableTechnology|SmartWatches-Tokdis MX-1 Pro Bluetooth Calling Smartwatch - 1.69‚Äù LCD Display, Multiple Watch Faces, Sleep Monitor, Heart &amp; SpO2 Monitoring, Multiple Sports Modes, Water Resistant"/>
    <s v="N/A"/>
    <n v="899"/>
    <s v="&gt;₹500"/>
    <n v="3499"/>
    <n v="0.74"/>
    <n v="3473.3069448413835"/>
    <s v="50% or More"/>
    <s v="Yes"/>
    <n v="2382819"/>
    <n v="3"/>
    <n v="3"/>
    <n v="681"/>
    <x v="1"/>
    <n v="204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s v="boAt Airdopes 191G True Wireless Earbuds with ENx‚Ñ¢ Tech Equipped Quad Mics, Beast‚Ñ¢ Mode(Low Latency- 65ms) for Gaming, 2x6mm Dual Drivers, 30H Playtime, IPX5, IWP‚Ñ¢, Appealing Case LEDs(Sport Blue)"/>
    <x v="1"/>
    <s v="Electronics"/>
    <s v="Headphones,Earbuds&amp;Accessories"/>
    <s v="Headphones"/>
    <s v="Electronics|Headphones,Earbuds&amp;Accessories|Headphones|In-Ear-boAt Airdopes 191G True Wireless Earbuds with ENx‚Ñ¢ Tech Equipped Quad Mics, Beast‚Ñ¢ Mode(Low Latency- 65ms) for Gaming, 2x6mm Dual Drivers, 30H Playtime, IPX5, IWP‚Ñ¢, Appealing Case LEDs(Sport Blue)"/>
    <s v="In-Ear"/>
    <n v="1599"/>
    <s v="&gt;₹500"/>
    <n v="3490"/>
    <n v="0.54"/>
    <n v="3444.1833810888252"/>
    <s v="50% or More"/>
    <s v="Yes"/>
    <n v="2359240"/>
    <n v="3.7"/>
    <n v="4"/>
    <n v="676"/>
    <x v="1"/>
    <n v="2704"/>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s v="Robustrion Anti-Scratch &amp; Smudge Proof Tempered Glass Screen Protector for Xiaomi Mi Pad 5 11 inch"/>
    <x v="75"/>
    <s v="Computers&amp;Accessories"/>
    <s v="Accessories&amp;Peripherals"/>
    <s v="TabletAccessories"/>
    <s v="Computers&amp;Accessories|Accessories&amp;Peripherals|TabletAccessories|ScreenProtectors-Robustrion Anti-Scratch &amp; Smudge Proof Tempered Glass Screen Protector for Xiaomi Mi Pad 5 11 inch"/>
    <s v="ScreenProtectors"/>
    <n v="379"/>
    <s v="₹200 - ₹500"/>
    <n v="1499"/>
    <n v="0.75"/>
    <n v="1473.7164776517679"/>
    <s v="50% or More"/>
    <s v="Yes"/>
    <n v="1004330"/>
    <n v="4.0999999999999996"/>
    <n v="4"/>
    <n v="670"/>
    <x v="1"/>
    <n v="268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s v="Wecool Unbreakable 3 in 1 Charging Cable with 3A Speed, Fast Charging Multi Purpose Cable 1.25 Mtr Long, Type C cable, Micro Usb Cable and Cable for iPhone, White"/>
    <x v="8"/>
    <s v="Computers&amp;Accessories"/>
    <s v="Accessories&amp;Peripherals"/>
    <s v="Cables&amp;Accessories"/>
    <s v="Computers&amp;Accessories|Accessories&amp;Peripherals|Cables&amp;Accessories|Cables|USBCables-Wecool Unbreakable 3 in 1 Charging Cable with 3A Speed, Fast Charging Multi Purpose Cable 1.25 Mtr Long, Type C cable, Micro Usb Cable and Cable for iPhone, White"/>
    <s v="Cables"/>
    <n v="348"/>
    <s v="₹200 - ₹500"/>
    <n v="1499"/>
    <n v="0.77"/>
    <n v="1475.7845230153437"/>
    <s v="50% or More"/>
    <s v="Yes"/>
    <n v="983344"/>
    <n v="4.2"/>
    <n v="4"/>
    <n v="656"/>
    <x v="1"/>
    <n v="2624"/>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78JBK4GX"/>
    <s v="Havells Instanio 1-Litre 3KW Instant Water Heater (Geyser), White Blue"/>
    <x v="26"/>
    <s v="Home&amp;Kitchen"/>
    <s v="Heating,Cooling&amp;AirQuality"/>
    <s v="WaterHeaters&amp;Geysers"/>
    <s v="Home&amp;Kitchen|Heating,Cooling&amp;AirQuality|WaterHeaters&amp;Geysers|InstantWaterHeaters-Havells Instanio 1-Litre 3KW Instant Water Heater (Geyser), White Blue"/>
    <s v="InstantWaterHeaters"/>
    <n v="2599"/>
    <s v="&gt;₹500"/>
    <n v="4560"/>
    <n v="0.43"/>
    <n v="4503.0043859649122"/>
    <s v="&lt;50%"/>
    <s v="No"/>
    <n v="2945760"/>
    <n v="4.4000000000000004"/>
    <n v="4"/>
    <n v="646"/>
    <x v="1"/>
    <n v="2584"/>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s v="Eveready 1015 Carbon Zinc AA Battery - 10 Pieces"/>
    <x v="44"/>
    <s v="Electronics"/>
    <s v="GeneralPurposeBatteries&amp;BatteryChargers"/>
    <s v="DisposableBatteries"/>
    <s v="Electronics|GeneralPurposeBatteries&amp;BatteryChargers|DisposableBatteries-Eveready 1015 Carbon Zinc AA Battery - 10 Pieces"/>
    <s v="N/A"/>
    <n v="149"/>
    <s v="&lt;₹200"/>
    <n v="180"/>
    <n v="0.17"/>
    <n v="97.222222222222229"/>
    <s v="&lt;50%"/>
    <s v="No"/>
    <n v="115920"/>
    <n v="4.4000000000000004"/>
    <n v="4"/>
    <n v="644"/>
    <x v="1"/>
    <n v="2576"/>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Tesora - Inspired by you Large Premium Electric Kettle 1.8L, Stainless Steel Inner Body - Auto Power Cut, Boil Dry Protection &amp; Cool Touch Double Wall, Portable | 1500 Watts |1 Year Warranty | (White)"/>
    <x v="39"/>
    <s v="Home&amp;Kitchen"/>
    <s v="Kitchen&amp;HomeAppliances"/>
    <s v="SmallKitchenAppliances"/>
    <s v="Home&amp;Kitchen|Kitchen&amp;HomeAppliances|SmallKitchenAppliances|Kettles&amp;HotWaterDispensers|Kettle&amp;ToasterSets-Tesora - Inspired by you Large Premium Electric Kettle 1.8L, Stainless Steel Inner Body - Auto Power Cut, Boil Dry Protection &amp; Cool Touch Double Wall, Portable | 1500 Watts |1 Year Warranty | (White)"/>
    <s v="Kettles&amp;HotWaterDispensers"/>
    <n v="1349"/>
    <s v="&gt;₹500"/>
    <n v="1850"/>
    <n v="0.27"/>
    <n v="1777.081081081081"/>
    <s v="&lt;50%"/>
    <s v="No"/>
    <n v="1180300"/>
    <n v="4.4000000000000004"/>
    <n v="4"/>
    <n v="638"/>
    <x v="1"/>
    <n v="2552"/>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s v="CSI INTERNATIONAL¬Æ Instant Water Geyser, Water Heater, Portable Water Heater, Geyser Made of First Class ABS Plastic 3KW (Red)"/>
    <x v="26"/>
    <s v="Home&amp;Kitchen"/>
    <s v="Heating,Cooling&amp;AirQuality"/>
    <s v="WaterHeaters&amp;Geysers"/>
    <s v="Home&amp;Kitchen|Heating,Cooling&amp;AirQuality|WaterHeaters&amp;Geysers|InstantWaterHeaters-CSI INTERNATIONAL¬Æ Instant Water Geyser, Water Heater, Portable Water Heater, Geyser Made of First Class ABS Plastic 3KW (Red)"/>
    <s v="InstantWaterHeaters"/>
    <n v="1049"/>
    <s v="&gt;₹500"/>
    <n v="2499"/>
    <n v="0.57999999999999996"/>
    <n v="2457.0232092837136"/>
    <s v="50% or More"/>
    <s v="Yes"/>
    <n v="1594362"/>
    <n v="3.7"/>
    <n v="4"/>
    <n v="638"/>
    <x v="1"/>
    <n v="255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s v="GILTON Egg Boiler Electric Automatic Off 7 Egg Poacher for Steaming, Cooking Also Boiling and Frying, Multi Color"/>
    <x v="78"/>
    <s v="Home&amp;Kitchen"/>
    <s v="Kitchen&amp;HomeAppliances"/>
    <s v="SmallKitchenAppliances"/>
    <s v="Home&amp;Kitchen|Kitchen&amp;HomeAppliances|SmallKitchenAppliances|EggBoilers-GILTON Egg Boiler Electric Automatic Off 7 Egg Poacher for Steaming, Cooking Also Boiling and Frying, Multi Color"/>
    <s v="EggBoilers"/>
    <n v="353"/>
    <s v="₹200 - ₹500"/>
    <n v="1199"/>
    <n v="0.71"/>
    <n v="1169.5587989991659"/>
    <s v="50% or More"/>
    <s v="Yes"/>
    <n v="754171"/>
    <n v="4.3"/>
    <n v="4"/>
    <n v="629"/>
    <x v="1"/>
    <n v="2516"/>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s v="Irusu Play VR Plus Virtual Reality Headset with Headphones for Gaming (Black)"/>
    <x v="198"/>
    <s v="Electronics"/>
    <s v="HomeTheater,TV&amp;Video"/>
    <s v="Accessories"/>
    <s v="Electronics|HomeTheater,TV&amp;Video|Accessories|3DGlasses-Irusu Play VR Plus Virtual Reality Headset with Headphones for Gaming (Black)"/>
    <s v="3DGlasses"/>
    <n v="2699"/>
    <s v="&gt;₹500"/>
    <n v="3500"/>
    <n v="0.23"/>
    <n v="3422.8857142857141"/>
    <s v="&lt;50%"/>
    <s v="No"/>
    <n v="2173500"/>
    <n v="3.5"/>
    <n v="4"/>
    <n v="621"/>
    <x v="1"/>
    <n v="248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s v="Amazon Basics 650 Watt Drip Coffee Maker with Borosilicate Carafe"/>
    <x v="160"/>
    <s v="Home&amp;Kitchen"/>
    <s v="Kitchen&amp;HomeAppliances"/>
    <s v="Coffee,Tea&amp;Espresso"/>
    <s v="Home&amp;Kitchen|Kitchen&amp;HomeAppliances|Coffee,Tea&amp;Espresso|DripCoffeeMachines-Amazon Basics 650 Watt Drip Coffee Maker with Borosilicate Carafe"/>
    <s v="DripCoffeeMachines"/>
    <n v="1189"/>
    <s v="&gt;₹500"/>
    <n v="2400"/>
    <n v="0.5"/>
    <n v="2350.4583333333335"/>
    <s v="50% or More"/>
    <s v="Yes"/>
    <n v="1483200"/>
    <n v="4.0999999999999996"/>
    <n v="4"/>
    <n v="618"/>
    <x v="1"/>
    <n v="2472"/>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s v="Nirdambhay Mini Bag Sealer, 2 in 1 Heat Sealer and Cutter Handheld Sealing Machine Portable Bag Resealer Sealer for Plastic Bags Food Storage Snack Fresh Bag Sealer (Including 2 AA Battery)"/>
    <x v="68"/>
    <s v="Home&amp;Kitchen"/>
    <s v="Kitchen&amp;HomeAppliances"/>
    <s v="SmallKitchenAppliances"/>
    <s v="Home&amp;Kitchen|Kitchen&amp;HomeAppliances|SmallKitchenAppliances|VacuumSealers-Nirdambhay Mini Bag Sealer, 2 in 1 Heat Sealer and Cutter Handheld Sealing Machine Portable Bag Resealer Sealer for Plastic Bags Food Storage Snack Fresh Bag Sealer (Including 2 AA Battery)"/>
    <s v="VacuumSealers"/>
    <n v="429"/>
    <s v="₹200 - ₹500"/>
    <n v="999"/>
    <n v="0.56999999999999995"/>
    <n v="956.05705705705702"/>
    <s v="50% or More"/>
    <s v="Yes"/>
    <n v="616383"/>
    <n v="3"/>
    <n v="3"/>
    <n v="617"/>
    <x v="1"/>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s v="Skadioo WiFi Adapter for pc | Car Accessories, WiFi Dongle for pc | USB WiFi Adapter for pc | Wi-Fi Receiver 2.4GHz, 802.11b/g/n UNano Size WiFi Dongle Compatible Adapter,WiFi dongle for pc"/>
    <x v="6"/>
    <s v="Computers&amp;Accessories"/>
    <s v="NetworkingDevices"/>
    <s v="NetworkAdapters"/>
    <s v="Computers&amp;Accessories|NetworkingDevices|NetworkAdapters|WirelessUSBAdapters-Skadioo WiFi Adapter for pc | Car Accessories, WiFi Dongle for pc | USB WiFi Adapter for pc | Wi-Fi Receiver 2.4GHz, 802.11b/g/n UNano Size WiFi Dongle Compatible Adapter,WiFi dongle for pc"/>
    <s v="WirelessUSBAdapters"/>
    <n v="199"/>
    <s v="&lt;₹200"/>
    <n v="499"/>
    <n v="0.6"/>
    <n v="459.12024048096191"/>
    <s v="50% or More"/>
    <s v="Yes"/>
    <n v="305388"/>
    <n v="3.7"/>
    <n v="4"/>
    <n v="612"/>
    <x v="1"/>
    <n v="2448"/>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s v="Goodscity Garment Steamer for Clothes, Steam Iron Press - Vertical &amp; Horizontal Steaming up to 22g/min, 1200 Watt, 230 ml Water tank &amp; 30 sec Fast Heating (GC 111)"/>
    <x v="37"/>
    <s v="Home&amp;Kitchen"/>
    <s v="Kitchen&amp;HomeAppliances"/>
    <s v="Vacuum,Cleaning&amp;Ironing"/>
    <s v="Home&amp;Kitchen|Kitchen&amp;HomeAppliances|Vacuum,Cleaning&amp;Ironing|Irons,Steamers&amp;Accessories|Irons|SteamIrons-Goodscity Garment Steamer for Clothes, Steam Iron Press - Vertical &amp; Horizontal Steaming up to 22g/min, 1200 Watt, 230 ml Water tank &amp; 30 sec Fast Heating (GC 111)"/>
    <s v="Irons,Steamers&amp;Accessories"/>
    <n v="2575"/>
    <s v="&gt;₹500"/>
    <n v="6700"/>
    <n v="0.62"/>
    <n v="6661.5671641791041"/>
    <s v="50% or More"/>
    <s v="Yes"/>
    <n v="4093700"/>
    <n v="4.2"/>
    <n v="4"/>
    <n v="611"/>
    <x v="1"/>
    <n v="2444"/>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s v="SAIELLIN Electric Lint Remover for Clothes Fabric Shaver Lint Shaver for Woolen Clothes Blanket Jackets Stainless Steel Blades, Clothes and Furniture Lint Roller for Fabrics Portable Lint Shavers (White Orange)"/>
    <x v="149"/>
    <s v="Home&amp;Kitchen"/>
    <s v="Kitchen&amp;HomeAppliances"/>
    <s v="Vacuum,Cleaning&amp;Ironing"/>
    <s v="Home&amp;Kitchen|Kitchen&amp;HomeAppliances|Vacuum,Cleaning&amp;Ironing|Irons,Steamers&amp;Accessories|LintShavers-SAIELLIN Electric Lint Remover for Clothes Fabric Shaver Lint Shaver for Woolen Clothes Blanket Jackets Stainless Steel Blades, Clothes and Furniture Lint Roller for Fabrics Portable Lint Shavers (White Orange)"/>
    <s v="Irons,Steamers&amp;Accessories"/>
    <n v="453"/>
    <s v="₹200 - ₹500"/>
    <n v="999"/>
    <n v="0.55000000000000004"/>
    <n v="953.65465465465468"/>
    <s v="50% or More"/>
    <s v="Yes"/>
    <n v="609390"/>
    <n v="4.3"/>
    <n v="4"/>
    <n v="610"/>
    <x v="1"/>
    <n v="244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s v="Bulfyss USB Rechargeable Lint Remover Fabric Shaver Pet Hair Remover, Effectively and Quickly Remove Fuzz for Clothes, Sweater, Couch, Sofa, Blanket, Curtain, Wool, Cashmere (Grey, 1 Year Warranty)"/>
    <x v="149"/>
    <s v="Home&amp;Kitchen"/>
    <s v="Kitchen&amp;HomeAppliances"/>
    <s v="Vacuum,Cleaning&amp;Ironing"/>
    <s v="Home&amp;Kitchen|Kitchen&amp;HomeAppliances|Vacuum,Cleaning&amp;Ironing|Irons,Steamers&amp;Accessories|LintShavers-Bulfyss USB Rechargeable Lint Remover Fabric Shaver Pet Hair Remover, Effectively and Quickly Remove Fuzz for Clothes, Sweater, Couch, Sofa, Blanket, Curtain, Wool, Cashmere (Grey, 1 Year Warranty)"/>
    <s v="Irons,Steamers&amp;Accessories"/>
    <n v="1099"/>
    <s v="&gt;₹500"/>
    <n v="1999"/>
    <n v="0.45"/>
    <n v="1944.0225112556277"/>
    <s v="&lt;50%"/>
    <s v="No"/>
    <n v="1207396"/>
    <n v="4"/>
    <n v="4"/>
    <n v="604"/>
    <x v="1"/>
    <n v="241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s v="Ambrane 2 in 1 Type-C &amp; Micro USB Cable with 60W / 3A Fast Charging, 480 mbps High Data, PD Technology &amp; Quick Charge 3.0, Compatible with All Type-C &amp; Micro USB Devices (ABDC-10, Black)"/>
    <x v="8"/>
    <s v="Computers&amp;Accessories"/>
    <s v="Accessories&amp;Peripherals"/>
    <s v="Cables&amp;Accessories"/>
    <s v="Computers&amp;Accessories|Accessories&amp;Peripherals|Cables&amp;Accessories|Cables|USBCables-Ambrane 2 in 1 Type-C &amp; Micro USB Cable with 60W / 3A Fast Charging, 480 mbps High Data, PD Technology &amp; Quick Charge 3.0, Compatible with All Type-C &amp; Micro USB Devices (ABDC-10, Black)"/>
    <s v="Cables"/>
    <n v="199"/>
    <s v="&lt;₹200"/>
    <n v="499"/>
    <n v="0.6"/>
    <n v="459.12024048096191"/>
    <s v="50% or More"/>
    <s v="Yes"/>
    <n v="300398"/>
    <n v="4.0999999999999996"/>
    <n v="4"/>
    <n v="602"/>
    <x v="1"/>
    <n v="240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8CHJLWJ"/>
    <s v="Kyosei Advanced Tempered Glass Compatible with Google Pixel 6a with Military-Grade Anti-Explosion Edge-to-Edge Coverage Screen Protector Guard"/>
    <x v="51"/>
    <s v="Electronics"/>
    <s v="Mobiles&amp;Accessories"/>
    <s v="MobileAccessories"/>
    <s v="Electronics|Mobiles&amp;Accessories|MobileAccessories|Maintenance,Upkeep&amp;Repairs|ScreenProtectors-Kyosei Advanced Tempered Glass Compatible with Google Pixel 6a with Military-Grade Anti-Explosion Edge-to-Edge Coverage Screen Protector Guard"/>
    <s v="Maintenance,Upkeep&amp;Repairs"/>
    <n v="299"/>
    <s v="₹200 - ₹500"/>
    <n v="1199"/>
    <n v="0.75"/>
    <n v="1174.0625521267723"/>
    <s v="50% or More"/>
    <s v="Yes"/>
    <n v="714604"/>
    <n v="4.5"/>
    <n v="5"/>
    <n v="596"/>
    <x v="1"/>
    <n v="2980"/>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s v="Silicone Rubber Earbuds Tips, Eartips, Earpads, Earplugs, for Replacement in Earphones and Bluetooth Medium Size (10 Pcs Black)"/>
    <x v="199"/>
    <s v="Electronics"/>
    <s v="Headphones,Earbuds&amp;Accessories"/>
    <s v="Earpads"/>
    <s v="Electronics|Headphones,Earbuds&amp;Accessories|Earpads-Silicone Rubber Earbuds Tips, Eartips, Earpads, Earplugs, for Replacement in Earphones and Bluetooth Medium Size (10 Pcs Black)"/>
    <s v="N/A"/>
    <n v="99"/>
    <s v="&lt;₹200"/>
    <n v="999"/>
    <n v="0.9"/>
    <n v="989.09009009009014"/>
    <s v="50% or More"/>
    <s v="Yes"/>
    <n v="593406"/>
    <n v="3.8"/>
    <n v="4"/>
    <n v="594"/>
    <x v="1"/>
    <n v="2376"/>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s v="VW 80 cm (32 inches) Playwall Frameless Series HD Ready Android Smart LED TV VW3251 (Black)"/>
    <x v="29"/>
    <s v="Electronics"/>
    <s v="HomeTheater,TV&amp;Video"/>
    <s v="Televisions"/>
    <s v="Electronics|HomeTheater,TV&amp;Video|Televisions|SmartTelevisions-VW 80 cm (32 inches) Playwall Frameless Series HD Ready Android Smart LED TV VW3251 (Black)"/>
    <s v="SmartTelevisions"/>
    <n v="8499"/>
    <s v="&gt;₹500"/>
    <n v="15999"/>
    <n v="0.47"/>
    <n v="15945.877929870618"/>
    <s v="&lt;50%"/>
    <s v="No"/>
    <n v="9471408"/>
    <n v="4.3"/>
    <n v="4"/>
    <n v="592"/>
    <x v="1"/>
    <n v="236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DDCQFMT"/>
    <s v="Electvision Remote Control Compatible with Amazon Fire tv Stick (Pairing Manual Will be Back Side Remote Control)(P)"/>
    <x v="162"/>
    <s v="Electronics"/>
    <s v="HomeTheater,TV&amp;Video"/>
    <s v="Accessories"/>
    <s v="Electronics|HomeTheater,TV&amp;Video|Accessories|RemoteControls-Electvision Remote Control Compatible with Amazon Fire tv Stick (Pairing Manual Will be Back Side Remote Control)(P)"/>
    <s v="RemoteControls"/>
    <n v="1299"/>
    <s v="&gt;₹500"/>
    <n v="1999"/>
    <n v="0.35"/>
    <n v="1934.0175087543771"/>
    <s v="&lt;50%"/>
    <s v="No"/>
    <n v="1179410"/>
    <n v="3.6"/>
    <n v="4"/>
    <n v="590"/>
    <x v="1"/>
    <n v="236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95K14P86"/>
    <s v="Saiyam Stainless Steel Espresso Maker Stovetop Coffee Percolator Italian Coffee Maker Moka Pot (4 Cup - 200 ml, Silver)"/>
    <x v="200"/>
    <s v="Home&amp;Kitchen"/>
    <s v="Kitchen&amp;HomeAppliances"/>
    <s v="Coffee,Tea&amp;Espresso"/>
    <s v="Home&amp;Kitchen|Kitchen&amp;HomeAppliances|Coffee,Tea&amp;Espresso|StovetopEspressoPots-Saiyam Stainless Steel Espresso Maker Stovetop Coffee Percolator Italian Coffee Maker Moka Pot (4 Cup - 200 ml, Silver)"/>
    <s v="StovetopEspressoPots"/>
    <n v="599"/>
    <s v="&gt;₹500"/>
    <n v="1299"/>
    <n v="0.54"/>
    <n v="1252.8876058506544"/>
    <s v="50% or More"/>
    <s v="Yes"/>
    <n v="766410"/>
    <n v="4.2"/>
    <n v="4"/>
    <n v="590"/>
    <x v="1"/>
    <n v="236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77BTLQ67"/>
    <s v="Orient Electric Aura Neo Instant 3L Water Heater (Geyser), 5-level Safety Shield, Stainless Steel Tank (White &amp; Turquoise)"/>
    <x v="26"/>
    <s v="Home&amp;Kitchen"/>
    <s v="Heating,Cooling&amp;AirQuality"/>
    <s v="WaterHeaters&amp;Geysers"/>
    <s v="Home&amp;Kitchen|Heating,Cooling&amp;AirQuality|WaterHeaters&amp;Geysers|InstantWaterHeaters-Orient Electric Aura Neo Instant 3L Water Heater (Geyser), 5-level Safety Shield, Stainless Steel Tank (White &amp; Turquoise)"/>
    <s v="InstantWaterHeaters"/>
    <n v="2790"/>
    <s v="&gt;₹500"/>
    <n v="4890"/>
    <n v="0.43"/>
    <n v="4832.9447852760732"/>
    <s v="&lt;50%"/>
    <s v="No"/>
    <n v="2875320"/>
    <n v="3.9"/>
    <n v="4"/>
    <n v="588"/>
    <x v="1"/>
    <n v="2352"/>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s v="Venus Digital Kitchen Weighing Scale &amp; Food Weight Machine for Health, Fitness, Home Baking &amp; Cooking Scale, 2 Year Warranty &amp; Battery Included (Weighing Scale Without Bowl) Capacity 10 Kg, 1 Gm"/>
    <x v="30"/>
    <s v="Home&amp;Kitchen"/>
    <s v="Kitchen&amp;HomeAppliances"/>
    <s v="SmallKitchenAppliances"/>
    <s v="Home&amp;Kitchen|Kitchen&amp;HomeAppliances|SmallKitchenAppliances|DigitalKitchenScales-Venus Digital Kitchen Weighing Scale &amp; Food Weight Machine for Health, Fitness, Home Baking &amp; Cooking Scale, 2 Year Warranty &amp; Battery Included (Weighing Scale Without Bowl) Capacity 10 Kg, 1 Gm"/>
    <s v="DigitalKitchenScales"/>
    <n v="599"/>
    <s v="&gt;₹500"/>
    <n v="2799"/>
    <n v="0.79"/>
    <n v="2777.5994998213646"/>
    <s v="50% or More"/>
    <s v="Yes"/>
    <n v="1617822"/>
    <n v="3.9"/>
    <n v="4"/>
    <n v="578"/>
    <x v="1"/>
    <n v="231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s v="Belkin USB C to USB-C Fast Charging Type C Cable, 60W PD, 3.3 feet (1 meter) for Laptop, Personal Computer, Tablet, Smartphone - Black, USB-IF Certified"/>
    <x v="8"/>
    <s v="Computers&amp;Accessories"/>
    <s v="Accessories&amp;Peripherals"/>
    <s v="Cables&amp;Accessories"/>
    <s v="Computers&amp;Accessories|Accessories&amp;Peripherals|Cables&amp;Accessories|Cables|USBCables-Belkin USB C to USB-C Fast Charging Type C Cable, 60W PD, 3.3 feet (1 meter) for Laptop, Personal Computer, Tablet, Smartphone - Black, USB-IF Certified"/>
    <s v="Cables"/>
    <n v="599"/>
    <s v="&gt;₹500"/>
    <n v="849"/>
    <n v="0.28999999999999998"/>
    <n v="778.44640753828037"/>
    <s v="&lt;50%"/>
    <s v="No"/>
    <n v="489873"/>
    <n v="4.5"/>
    <n v="5"/>
    <n v="577"/>
    <x v="1"/>
    <n v="2885"/>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s v="Sounce 65W OnePlus Dash Warp Charge Cable, 6.5A Type-C to USB C PD Data Sync Fast Charging Cable Compatible with One Plus 8T/ 9/ 9R/ 9 pro/ 9RT/ 10R/ Nord &amp; for All Type C Devices ‚Äì Red, 1 Meter"/>
    <x v="8"/>
    <s v="Computers&amp;Accessories"/>
    <s v="Accessories&amp;Peripherals"/>
    <s v="Cables&amp;Accessories"/>
    <s v="Computers&amp;Accessories|Accessories&amp;Peripherals|Cables&amp;Accessories|Cables|USBCables-Sounce 65W OnePlus Dash Warp Charge Cable, 6.5A Type-C to USB C PD Data Sync Fast Charging Cable Compatible with One Plus 8T/ 9/ 9R/ 9 pro/ 9RT/ 10R/ Nord &amp; for All Type C Devices ‚Äì Red, 1 Meter"/>
    <s v="Cables"/>
    <n v="199"/>
    <s v="&lt;₹200"/>
    <n v="999"/>
    <n v="0.8"/>
    <n v="979.08008008008005"/>
    <s v="50% or More"/>
    <s v="Yes"/>
    <n v="575424"/>
    <n v="4"/>
    <n v="4"/>
    <n v="576"/>
    <x v="1"/>
    <n v="230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s v="7SEVEN¬Æ Bluetooth Voice Command Remote for Xiaomi Redmi Mi Smart TV with Netflix &amp; Prime Video Hot Keys XMRM-00A"/>
    <x v="162"/>
    <s v="Electronics"/>
    <s v="HomeTheater,TV&amp;Video"/>
    <s v="Accessories"/>
    <s v="Electronics|HomeTheater,TV&amp;Video|Accessories|RemoteControls-7SEVEN¬Æ Bluetooth Voice Command Remote for Xiaomi Redmi Mi Smart TV with Netflix &amp; Prime Video Hot Keys XMRM-00A"/>
    <s v="RemoteControls"/>
    <n v="799"/>
    <s v="&gt;₹500"/>
    <n v="1999"/>
    <n v="0.6"/>
    <n v="1959.0300150075038"/>
    <s v="50% or More"/>
    <s v="Yes"/>
    <n v="1151424"/>
    <n v="3.3"/>
    <n v="3"/>
    <n v="576"/>
    <x v="1"/>
    <n v="172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NNGHG22"/>
    <s v="Sansui 140cm (55 inches) 4K Ultra HD Certified Android LED TV with Dolby Audio &amp; Dolby Vision JSW55ASUHD (Mystique Black)"/>
    <x v="29"/>
    <s v="Electronics"/>
    <s v="HomeTheater,TV&amp;Video"/>
    <s v="Televisions"/>
    <s v="Electronics|HomeTheater,TV&amp;Video|Televisions|SmartTelevisions-Sansui 140cm (55 inches) 4K Ultra HD Certified Android LED TV with Dolby Audio &amp; Dolby Vision JSW55ASUHD (Mystique Black)"/>
    <s v="SmartTelevisions"/>
    <n v="32990"/>
    <s v="&gt;₹500"/>
    <n v="56790"/>
    <n v="0.42"/>
    <n v="56731.908786758235"/>
    <s v="&lt;50%"/>
    <s v="No"/>
    <n v="32199930"/>
    <n v="4.3"/>
    <n v="4"/>
    <n v="567"/>
    <x v="1"/>
    <n v="2268"/>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s v="iBELL SM1301 3-in-1 Sandwich Maker with Detachable Plates for Toast / Waffle / Grill , 750 Watt (Black)"/>
    <x v="35"/>
    <s v="Home&amp;Kitchen"/>
    <s v="Kitchen&amp;HomeAppliances"/>
    <s v="SmallKitchenAppliances"/>
    <s v="Home&amp;Kitchen|Kitchen&amp;HomeAppliances|SmallKitchenAppliances|SandwichMakers-iBELL SM1301 3-in-1 Sandwich Maker with Detachable Plates for Toast / Waffle / Grill , 750 Watt (Black)"/>
    <s v="SandwichMakers"/>
    <n v="2092"/>
    <s v="&gt;₹500"/>
    <n v="4600"/>
    <n v="0.55000000000000004"/>
    <n v="4554.521739130435"/>
    <s v="50% or More"/>
    <s v="Yes"/>
    <n v="2585200"/>
    <n v="4.3"/>
    <n v="4"/>
    <n v="562"/>
    <x v="1"/>
    <n v="2248"/>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s v="Havells Instanio 3-Litre 4.5KW Instant Water Heater (Geyser), White Blue"/>
    <x v="26"/>
    <s v="Home&amp;Kitchen"/>
    <s v="Heating,Cooling&amp;AirQuality"/>
    <s v="WaterHeaters&amp;Geysers"/>
    <s v="Home&amp;Kitchen|Heating,Cooling&amp;AirQuality|WaterHeaters&amp;Geysers|InstantWaterHeaters-Havells Instanio 3-Litre 4.5KW Instant Water Heater (Geyser), White Blue"/>
    <s v="InstantWaterHeaters"/>
    <n v="3645"/>
    <s v="&gt;₹500"/>
    <n v="6070"/>
    <n v="0.4"/>
    <n v="6009.9505766062603"/>
    <s v="&lt;50%"/>
    <s v="No"/>
    <n v="3405270"/>
    <n v="4.2"/>
    <n v="4"/>
    <n v="561"/>
    <x v="1"/>
    <n v="2244"/>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s v="AGARO Classic Portable Yogurt Maker, 1.2L Capacity, Electric, Automatic, Grey and White, Medium (33603)"/>
    <x v="201"/>
    <s v="Home&amp;Kitchen"/>
    <s v="Kitchen&amp;HomeAppliances"/>
    <s v="SmallKitchenAppliances"/>
    <s v="Home&amp;Kitchen|Kitchen&amp;HomeAppliances|SmallKitchenAppliances|YogurtMakers-AGARO Classic Portable Yogurt Maker, 1.2L Capacity, Electric, Automatic, Grey and White, Medium (33603)"/>
    <s v="YogurtMakers"/>
    <n v="587"/>
    <s v="&gt;₹500"/>
    <n v="1295"/>
    <n v="0.55000000000000004"/>
    <n v="1249.6718146718147"/>
    <s v="50% or More"/>
    <s v="Yes"/>
    <n v="721315"/>
    <n v="4.0999999999999996"/>
    <n v="4"/>
    <n v="557"/>
    <x v="1"/>
    <n v="2228"/>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s v="JM SELLER 180 W 2021 Edition Electric Beater High Speed Hand Mixer Egg Beater for Cake Making and Whipping Cream with 7 Speed Control (White) with Free Spatula and Oil Brush"/>
    <x v="79"/>
    <s v="Home&amp;Kitchen"/>
    <s v="Kitchen&amp;HomeAppliances"/>
    <s v="SmallKitchenAppliances"/>
    <s v="Home&amp;Kitchen|Kitchen&amp;HomeAppliances|SmallKitchenAppliances|HandMixers-JM SELLER 180 W 2021 Edition Electric Beater High Speed Hand Mixer Egg Beater for Cake Making and Whipping Cream with 7 Speed Control (White) with Free Spatula and Oil Brush"/>
    <s v="HandMixers"/>
    <n v="474"/>
    <s v="₹200 - ₹500"/>
    <n v="1299"/>
    <n v="0.64"/>
    <n v="1262.5103926096997"/>
    <s v="50% or More"/>
    <s v="Yes"/>
    <n v="714450"/>
    <n v="4.0999999999999996"/>
    <n v="4"/>
    <n v="550"/>
    <x v="1"/>
    <n v="220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s v="Libra Room Heater for Home, Room Heaters Home for Winter, Electric Heater with 2000 Watts Power as per IS Specification for Small to Medium Rooms - FH12 (Grey)"/>
    <x v="95"/>
    <s v="Home&amp;Kitchen"/>
    <s v="Heating,Cooling&amp;AirQuality"/>
    <s v="RoomHeaters"/>
    <s v="Home&amp;Kitchen|Heating,Cooling&amp;AirQuality|RoomHeaters|ElectricHeaters-Libra Room Heater for Home, Room Heaters Home for Winter, Electric Heater with 2000 Watts Power as per IS Specification for Small to Medium Rooms - FH12 (Grey)"/>
    <s v="ElectricHeaters"/>
    <n v="949"/>
    <s v="&gt;₹500"/>
    <n v="2299"/>
    <n v="0.59"/>
    <n v="2257.721183123097"/>
    <s v="50% or More"/>
    <s v="Yes"/>
    <n v="1264450"/>
    <n v="3.6"/>
    <n v="4"/>
    <n v="550"/>
    <x v="1"/>
    <n v="220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s v="InstaCuppa Portable Blender for Smoothie, Milk Shakes, Crushing Ice and Juices, USB Rechargeable Personal Blender Machine for Kitchen with 4000 mAh Rechargeable Battery, 230 Watt Motor, 500 ML"/>
    <x v="72"/>
    <s v="Home&amp;Kitchen"/>
    <s v="Kitchen&amp;HomeAppliances"/>
    <s v="SmallKitchenAppliances"/>
    <s v="Home&amp;Kitchen|Kitchen&amp;HomeAppliances|SmallKitchenAppliances|HandBlenders-InstaCuppa Portable Blender for Smoothie, Milk Shakes, Crushing Ice and Juices, USB Rechargeable Personal Blender Machine for Kitchen with 4000 mAh Rechargeable Battery, 230 Watt Motor, 500 ML"/>
    <s v="HandBlenders"/>
    <n v="2799"/>
    <s v="&gt;₹500"/>
    <n v="3499"/>
    <n v="0.2"/>
    <n v="3419.0057159188341"/>
    <s v="&lt;50%"/>
    <s v="No"/>
    <n v="1910454"/>
    <n v="4.5"/>
    <n v="5"/>
    <n v="546"/>
    <x v="1"/>
    <n v="2730"/>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s v="PRUSHTI COVER AND BAGS, Protective Case for Airtel Xstream settop Box Remote Remote Control Pouch Cover Holder PU Leather Cover Holder(only Cover for Selling Purpose)"/>
    <x v="162"/>
    <s v="Electronics"/>
    <s v="HomeTheater,TV&amp;Video"/>
    <s v="Accessories"/>
    <s v="Electronics|HomeTheater,TV&amp;Video|Accessories|RemoteControls-PRUSHTI COVER AND BAGS, Protective Case for Airtel Xstream settop Box Remote Remote Control Pouch Cover Holder PU Leather Cover Holder(only Cover for Selling Purpose)"/>
    <s v="RemoteControls"/>
    <n v="199"/>
    <s v="&lt;₹200"/>
    <n v="499"/>
    <n v="0.6"/>
    <n v="459.12024048096191"/>
    <s v="50% or More"/>
    <s v="Yes"/>
    <n v="268462"/>
    <n v="3.8"/>
    <n v="4"/>
    <n v="538"/>
    <x v="1"/>
    <n v="2152"/>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s v="SWAPKART Fast Charging Cable and Data Sync USB Cable Compatible for iPhone 6/6S/7/7+/8/8+/10/11, 12, 13 Pro max iPad Air/Mini, iPod and iOS Devices (White)"/>
    <x v="8"/>
    <s v="Computers&amp;Accessories"/>
    <s v="Accessories&amp;Peripherals"/>
    <s v="Cables&amp;Accessories"/>
    <s v="Computers&amp;Accessories|Accessories&amp;Peripherals|Cables&amp;Accessories|Cables|USBCables-SWAPKART Fast Charging Cable and Data Sync USB Cable Compatible for iPhone 6/6S/7/7+/8/8+/10/11, 12, 13 Pro max iPad Air/Mini, iPod and iOS Devices (White)"/>
    <s v="Cables"/>
    <n v="209"/>
    <s v="₹200 - ₹500"/>
    <n v="499"/>
    <n v="0.57999999999999996"/>
    <n v="457.11623246492985"/>
    <s v="50% or More"/>
    <s v="Yes"/>
    <n v="267464"/>
    <n v="3.9"/>
    <n v="4"/>
    <n v="536"/>
    <x v="1"/>
    <n v="214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7FJNSZR"/>
    <s v="Proven¬Æ Copper + Mineral RO+UV+UF 10 to 12 Liter RO + UV + TDS ADJUSTER Water Purifier with Copper Charge Technology black &amp; copper Best For Home and Office (Made In India)"/>
    <x v="71"/>
    <s v="Home&amp;Kitchen"/>
    <s v="Kitchen&amp;HomeAppliances"/>
    <s v="WaterPurifiers&amp;Accessories"/>
    <s v="Home&amp;Kitchen|Kitchen&amp;HomeAppliances|WaterPurifiers&amp;Accessories|WaterFilters&amp;Purifiers-Proven¬Æ Copper + Mineral RO+UV+UF 10 to 12 Liter RO + UV + TDS ADJUSTER Water Purifier with Copper Charge Technology black &amp; copper Best For Home and Office (Made In India)"/>
    <s v="WaterFilters&amp;Purifiers"/>
    <n v="5395"/>
    <s v="&gt;₹500"/>
    <n v="19990"/>
    <n v="0.73"/>
    <n v="19963.011505752875"/>
    <s v="50% or More"/>
    <s v="Yes"/>
    <n v="10694650"/>
    <n v="4.4000000000000004"/>
    <n v="4"/>
    <n v="535"/>
    <x v="1"/>
    <n v="2140"/>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s v="AGARO Royal Stand 1000W Mixer with 5L SS Bowl and 8 Speed Setting, Includes Whisking Cone, Mixing Beater &amp; Dough Hook, and Splash Guard, 2 Years Warranty, (Black), Medium (33554)"/>
    <x v="202"/>
    <s v="Home&amp;Kitchen"/>
    <s v="Kitchen&amp;HomeAppliances"/>
    <s v="SmallKitchenAppliances"/>
    <s v="Home&amp;Kitchen|Kitchen&amp;HomeAppliances|SmallKitchenAppliances|StandMixers-AGARO Royal Stand 1000W Mixer with 5L SS Bowl and 8 Speed Setting, Includes Whisking Cone, Mixing Beater &amp; Dough Hook, and Splash Guard, 2 Years Warranty, (Black), Medium (33554)"/>
    <s v="StandMixers"/>
    <n v="5999"/>
    <s v="&gt;₹500"/>
    <n v="11495"/>
    <n v="0.48"/>
    <n v="11442.812092214006"/>
    <s v="&lt;50%"/>
    <s v="No"/>
    <n v="6138330"/>
    <n v="4.3"/>
    <n v="4"/>
    <n v="534"/>
    <x v="1"/>
    <n v="213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s v="Themisto TH-WS20 Digital Kitchen Weighing Scale Stainless Steel (5Kg)"/>
    <x v="30"/>
    <s v="Home&amp;Kitchen"/>
    <s v="Kitchen&amp;HomeAppliances"/>
    <s v="SmallKitchenAppliances"/>
    <s v="Home&amp;Kitchen|Kitchen&amp;HomeAppliances|SmallKitchenAppliances|DigitalKitchenScales-Themisto TH-WS20 Digital Kitchen Weighing Scale Stainless Steel (5Kg)"/>
    <s v="DigitalKitchenScales"/>
    <n v="759"/>
    <s v="&gt;₹500"/>
    <n v="1999"/>
    <n v="0.62"/>
    <n v="1961.0310155077539"/>
    <s v="50% or More"/>
    <s v="Yes"/>
    <n v="1063468"/>
    <n v="4.3"/>
    <n v="4"/>
    <n v="532"/>
    <x v="1"/>
    <n v="2128"/>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s v="Lenovo USB A to Type-C Tangle-free¬†¬†Aramid fiber braided¬†1.2m cable with 4A Fast charging &amp; 480 MBPS data transmission, certified 10000+ bend lifespan, Metallic Grey"/>
    <x v="8"/>
    <s v="Computers&amp;Accessories"/>
    <s v="Accessories&amp;Peripherals"/>
    <s v="Cables&amp;Accessories"/>
    <s v="Computers&amp;Accessories|Accessories&amp;Peripherals|Cables&amp;Accessories|Cables|USBCables-Lenovo USB A to Type-C Tangle-free¬†¬†Aramid fiber braided¬†1.2m cable with 4A Fast charging &amp; 480 MBPS data transmission, certified 10000+ bend lifespan, Metallic Grey"/>
    <s v="Cables"/>
    <n v="417.44"/>
    <s v="₹200 - ₹500"/>
    <n v="670"/>
    <n v="0.38"/>
    <n v="607.69552238805966"/>
    <s v="&lt;50%"/>
    <s v="No"/>
    <n v="350410"/>
    <n v="3.9"/>
    <n v="4"/>
    <n v="523"/>
    <x v="1"/>
    <n v="2092"/>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s v="Dealfreez Case Compatible for Fire TV Stick 4K All Alexa Voice Remote Shockproof Silicone Anti-Lost Cover with Loop (C-Black)"/>
    <x v="162"/>
    <s v="Electronics"/>
    <s v="HomeTheater,TV&amp;Video"/>
    <s v="Accessories"/>
    <s v="Electronics|HomeTheater,TV&amp;Video|Accessories|RemoteControls-Dealfreez Case Compatible for Fire TV Stick 4K All Alexa Voice Remote Shockproof Silicone Anti-Lost Cover with Loop (C-Black)"/>
    <s v="RemoteControls"/>
    <n v="349"/>
    <s v="₹200 - ₹500"/>
    <n v="999"/>
    <n v="0.65"/>
    <n v="964.06506506506503"/>
    <s v="50% or More"/>
    <s v="Yes"/>
    <n v="512487"/>
    <n v="4.2"/>
    <n v="4"/>
    <n v="513"/>
    <x v="1"/>
    <n v="205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s v="Cotbolt Silicone Protective Case Cover for LG an MR21GA Magic Remote Shockproof for LG Smart TV Remote 2021 Protective Skin Waterproof Anti Lost (Black) (Remote Not Included)"/>
    <x v="162"/>
    <s v="Electronics"/>
    <s v="HomeTheater,TV&amp;Video"/>
    <s v="Accessories"/>
    <s v="Electronics|HomeTheater,TV&amp;Video|Accessories|RemoteControls-Cotbolt Silicone Protective Case Cover for LG an MR21GA Magic Remote Shockproof for LG Smart TV Remote 2021 Protective Skin Waterproof Anti Lost (Black) (Remote Not Included)"/>
    <s v="RemoteControls"/>
    <n v="399"/>
    <s v="₹200 - ₹500"/>
    <n v="1999"/>
    <n v="0.8"/>
    <n v="1979.040020010005"/>
    <s v="50% or More"/>
    <s v="Yes"/>
    <n v="1009495"/>
    <n v="4.5"/>
    <n v="5"/>
    <n v="505"/>
    <x v="1"/>
    <n v="25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s v="7SEVEN¬Æ Compatible for Samsung Smart 4K Ultra HD TV Monitor Remote Control Replacement of Original Samsung TV Remote for LED OLED UHD QLED and Suitable for 6 7 8 Series Samsung TV with Hot Keys BN59-01259E"/>
    <x v="162"/>
    <s v="Electronics"/>
    <s v="HomeTheater,TV&amp;Video"/>
    <s v="Accessories"/>
    <s v="Electronics|HomeTheater,TV&amp;Video|Accessories|RemoteControls-7SEVEN¬Æ Compatible for Samsung Smart 4K Ultra HD TV Monitor Remote Control Replacement of Original Samsung TV Remote for LED OLED UHD QLED and Suitable for 6 7 8 Series Samsung TV with Hot Keys BN59-01259E"/>
    <s v="RemoteControls"/>
    <n v="399"/>
    <s v="₹200 - ₹500"/>
    <n v="999"/>
    <n v="0.6"/>
    <n v="959.0600600600601"/>
    <s v="50% or More"/>
    <s v="Yes"/>
    <n v="492507"/>
    <n v="3.6"/>
    <n v="4"/>
    <n v="493"/>
    <x v="1"/>
    <n v="1972"/>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C6FML9B"/>
    <s v="Duracell Micro USB 3A Braided Sync &amp; Fast Charging Cable, 3.9 Feet (1.2M). Supports QC 2.0/3.0 Charging, High Speed Data Transmission - Black"/>
    <x v="8"/>
    <s v="Computers&amp;Accessories"/>
    <s v="Accessories&amp;Peripherals"/>
    <s v="Cables&amp;Accessories"/>
    <s v="Computers&amp;Accessories|Accessories&amp;Peripherals|Cables&amp;Accessories|Cables|USBCables-Duracell Micro USB 3A Braided Sync &amp; Fast Charging Cable, 3.9 Feet (1.2M). Supports QC 2.0/3.0 Charging, High Speed Data Transmission - Black"/>
    <s v="Cables"/>
    <n v="320"/>
    <s v="₹200 - ₹500"/>
    <n v="599"/>
    <n v="0.47"/>
    <n v="545.57762938230383"/>
    <s v="&lt;50%"/>
    <s v="No"/>
    <n v="294109"/>
    <n v="4.0999999999999996"/>
    <n v="4"/>
    <n v="491"/>
    <x v="1"/>
    <n v="1964"/>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9LDCX89"/>
    <s v="STRIFF Mpad Mouse Mat 230X190X3mm Gaming Mouse Pad, Non-Slip Rubber Base, Waterproof Surface, Premium-Textured, Compatible with Laser and Optical Mice(Universe Black)"/>
    <x v="116"/>
    <s v="Computers&amp;Accessories"/>
    <s v="Accessories&amp;Peripherals"/>
    <s v="Keyboards,Mice&amp;InputDevices"/>
    <s v="Computers&amp;Accessories|Accessories&amp;Peripherals|Keyboards,Mice&amp;InputDevices|Keyboard&amp;MiceAccessories|MousePads-STRIFF Mpad Mouse Mat 230X190X3mm Gaming Mouse Pad, Non-Slip Rubber Base, Waterproof Surface, Premium-Textured, Compatible with Laser and Optical Mice(Universe Black)"/>
    <s v="Keyboard&amp;MiceAccessories"/>
    <n v="129"/>
    <s v="&lt;₹200"/>
    <n v="999"/>
    <n v="0.87"/>
    <n v="986.08708708708707"/>
    <s v="50% or More"/>
    <s v="Yes"/>
    <n v="490509"/>
    <n v="4.2"/>
    <n v="4"/>
    <n v="491"/>
    <x v="1"/>
    <n v="1964"/>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GJNM9N7"/>
    <s v="LOHAYA Television Remote Compatible for VU LED LCD HD Tv Remote Control Model No :- EN2B27V"/>
    <x v="162"/>
    <s v="Electronics"/>
    <s v="HomeTheater,TV&amp;Video"/>
    <s v="Accessories"/>
    <s v="Electronics|HomeTheater,TV&amp;Video|Accessories|RemoteControls-LOHAYA Television Remote Compatible for VU LED LCD HD Tv Remote Control Model No :- EN2B27V"/>
    <s v="RemoteControls"/>
    <n v="299"/>
    <s v="₹200 - ₹500"/>
    <n v="1199"/>
    <n v="0.75"/>
    <n v="1174.0625521267723"/>
    <s v="50% or More"/>
    <s v="Yes"/>
    <n v="587510"/>
    <n v="3.7"/>
    <n v="4"/>
    <n v="490"/>
    <x v="1"/>
    <n v="196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BL2KHQW"/>
    <s v="KENT POWP-Sediment Filter 10'' Thread WCAP"/>
    <x v="108"/>
    <s v="Home&amp;Kitchen"/>
    <s v="Kitchen&amp;HomeAppliances"/>
    <s v="WaterPurifiers&amp;Accessories"/>
    <s v="Home&amp;Kitchen|Kitchen&amp;HomeAppliances|WaterPurifiers&amp;Accessories|WaterPurifierAccessories-KENT POWP-Sediment Filter 10'' Thread WCAP"/>
    <s v="WaterPurifierAccessories"/>
    <n v="231"/>
    <s v="₹200 - ₹500"/>
    <n v="260"/>
    <n v="0.11"/>
    <n v="171.15384615384616"/>
    <s v="&lt;50%"/>
    <s v="No"/>
    <n v="127400"/>
    <n v="4.0999999999999996"/>
    <n v="4"/>
    <n v="490"/>
    <x v="1"/>
    <n v="196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Y57TPDM"/>
    <s v="Duracell CR2016 3V Lithium Coin Battery, 5 pcs, 2016 Coin Button Cell Battery, DL2016"/>
    <x v="52"/>
    <s v="Electronics"/>
    <s v="GeneralPurposeBatteries&amp;BatteryChargers"/>
    <s v="N/A"/>
    <s v="Electronics|GeneralPurposeBatteries&amp;BatteryChargers-Duracell CR2016 3V Lithium Coin Battery, 5 pcs, 2016 Coin Button Cell Battery, DL2016"/>
    <s v="N/A"/>
    <n v="116"/>
    <s v="&lt;₹200"/>
    <n v="200"/>
    <n v="0.42"/>
    <n v="142"/>
    <s v="&lt;50%"/>
    <s v="No"/>
    <n v="97000"/>
    <n v="4.3"/>
    <n v="4"/>
    <n v="485"/>
    <x v="1"/>
    <n v="1940"/>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s v="SoniVision SA-D10 SA-D100 SA-D40 Home Theater Systems Remote Compatible with Sony RM-ANU156"/>
    <x v="162"/>
    <s v="Electronics"/>
    <s v="HomeTheater,TV&amp;Video"/>
    <s v="Accessories"/>
    <s v="Electronics|HomeTheater,TV&amp;Video|Accessories|RemoteControls-SoniVision SA-D10 SA-D100 SA-D40 Home Theater Systems Remote Compatible with Sony RM-ANU156"/>
    <s v="RemoteControls"/>
    <n v="209"/>
    <s v="₹200 - ₹500"/>
    <n v="499"/>
    <n v="0.57999999999999996"/>
    <n v="457.11623246492985"/>
    <s v="50% or More"/>
    <s v="Yes"/>
    <n v="239021"/>
    <n v="4"/>
    <n v="4"/>
    <n v="479"/>
    <x v="1"/>
    <n v="1916"/>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s v="IKEA Frother for Milk"/>
    <x v="203"/>
    <s v="Home&amp;Kitchen"/>
    <s v="Kitchen&amp;HomeAppliances"/>
    <s v="Coffee,Tea&amp;Espresso"/>
    <s v="Home&amp;Kitchen|Kitchen&amp;HomeAppliances|Coffee,Tea&amp;Espresso|CoffeeGrinders|ElectricGrinders-IKEA Frother for Milk"/>
    <s v="CoffeeGrinders"/>
    <n v="244"/>
    <s v="₹200 - ₹500"/>
    <n v="499"/>
    <n v="0.51"/>
    <n v="450.10220440881761"/>
    <s v="50% or More"/>
    <s v="Yes"/>
    <n v="238522"/>
    <n v="3.3"/>
    <n v="3"/>
    <n v="478"/>
    <x v="1"/>
    <n v="1434"/>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s v="Belkin USB C to USB-C Fast Charging Type C Cable, 60W PD, 3.3 feet (1 meter) for Laptop, Personal Computer, Tablet, Smartphone - White, USB-IF Certified"/>
    <x v="8"/>
    <s v="Computers&amp;Accessories"/>
    <s v="Accessories&amp;Peripherals"/>
    <s v="Cables&amp;Accessories"/>
    <s v="Computers&amp;Accessories|Accessories&amp;Peripherals|Cables&amp;Accessories|Cables|USBCables-Belkin USB C to USB-C Fast Charging Type C Cable, 60W PD, 3.3 feet (1 meter) for Laptop, Personal Computer, Tablet, Smartphone - White, USB-IF Certified"/>
    <s v="Cables"/>
    <n v="599"/>
    <s v="&gt;₹500"/>
    <n v="849"/>
    <n v="0.28999999999999998"/>
    <n v="778.44640753828037"/>
    <s v="&lt;50%"/>
    <s v="No"/>
    <n v="402426"/>
    <n v="4.5"/>
    <n v="5"/>
    <n v="474"/>
    <x v="1"/>
    <n v="2370"/>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s v="Bajaj Majesty RX10 2000 Watts Heat Convector Room Heater (White, ISI Approved)"/>
    <x v="188"/>
    <s v="Home&amp;Kitchen"/>
    <s v="Heating,Cooling&amp;AirQuality"/>
    <s v="RoomHeaters"/>
    <s v="Home&amp;Kitchen|Heating,Cooling&amp;AirQuality|RoomHeaters|HeatConvectors-Bajaj Majesty RX10 2000 Watts Heat Convector Room Heater (White, ISI Approved)"/>
    <s v="HeatConvectors"/>
    <n v="2219"/>
    <s v="&gt;₹500"/>
    <n v="3080"/>
    <n v="0.28000000000000003"/>
    <n v="3007.9545454545455"/>
    <s v="&lt;50%"/>
    <s v="No"/>
    <n v="1441440"/>
    <n v="3.6"/>
    <n v="4"/>
    <n v="468"/>
    <x v="1"/>
    <n v="1872"/>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s v="LOHAYA LCD/LED Remote Compatible for Sony Bravia Smart LCD LED UHD OLED QLED 4K Ultra HD TV Remote Control with YouTube &amp; Netflix Function [ Compatible for Sony Tv Remote Control ]"/>
    <x v="162"/>
    <s v="Electronics"/>
    <s v="HomeTheater,TV&amp;Video"/>
    <s v="Accessories"/>
    <s v="Electronics|HomeTheater,TV&amp;Video|Accessories|RemoteControls-LOHAYA LCD/LED Remote Compatible for Sony Bravia Smart LCD LED UHD OLED QLED 4K Ultra HD TV Remote Control with YouTube &amp; Netflix Function [ Compatible for Sony Tv Remote Control ]"/>
    <s v="RemoteControls"/>
    <n v="299"/>
    <s v="₹200 - ₹500"/>
    <n v="1199"/>
    <n v="0.75"/>
    <n v="1174.0625521267723"/>
    <s v="50% or More"/>
    <s v="Yes"/>
    <n v="558734"/>
    <n v="3.5"/>
    <n v="4"/>
    <n v="466"/>
    <x v="1"/>
    <n v="1864"/>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s v="Prolet Classic Bumper Case Cover for Samsung Galaxy Watch 4 44mm TPU Plated Full Screen Protector (Black)"/>
    <x v="17"/>
    <s v="Electronics"/>
    <s v="WearableTechnology"/>
    <s v="SmartWatches"/>
    <s v="Electronics|WearableTechnology|SmartWatches-Prolet Classic Bumper Case Cover for Samsung Galaxy Watch 4 44mm TPU Plated Full Screen Protector (Black)"/>
    <s v="N/A"/>
    <n v="265"/>
    <s v="₹200 - ₹500"/>
    <n v="999"/>
    <n v="0.73"/>
    <n v="972.47347347347352"/>
    <s v="50% or More"/>
    <s v="Yes"/>
    <n v="464535"/>
    <n v="3.7"/>
    <n v="4"/>
    <n v="465"/>
    <x v="1"/>
    <n v="1860"/>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s v="Swiss Military VC03 Wireless Car Vacuum Cleaner | Wireless Vacuum Cleaner for Home, Car, Living Room | Wireless Vacuum Cleaner Dust Collection/Lighting Car Pet Hair Vacuum with Powerful Motor"/>
    <x v="89"/>
    <s v="Home&amp;Kitchen"/>
    <s v="Kitchen&amp;HomeAppliances"/>
    <s v="Vacuum,Cleaning&amp;Ironing"/>
    <s v="Home&amp;Kitchen|Kitchen&amp;HomeAppliances|Vacuum,Cleaning&amp;Ironing|Vacuums&amp;FloorCare|Vacuums|HandheldVacuums-Swiss Military VC03 Wireless Car Vacuum Cleaner | Wireless Vacuum Cleaner for Home, Car, Living Room | Wireless Vacuum Cleaner Dust Collection/Lighting Car Pet Hair Vacuum with Powerful Motor"/>
    <s v="Vacuums&amp;FloorCare"/>
    <n v="1547"/>
    <s v="&gt;₹500"/>
    <n v="2890"/>
    <n v="0.46"/>
    <n v="2836.4705882352941"/>
    <s v="&lt;50%"/>
    <s v="No"/>
    <n v="1338070"/>
    <n v="3.9"/>
    <n v="4"/>
    <n v="463"/>
    <x v="1"/>
    <n v="1852"/>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s v="Duracell Type C To Type C 5A (100W) Braided Sync &amp; Fast Charging Cable, 3.9 Feet (1.2M). USB C to C Cable, Supports PD &amp; QC 3.0 Charging, 5 GBPS Data Transmission ‚Äì Black"/>
    <x v="8"/>
    <s v="Computers&amp;Accessories"/>
    <s v="Accessories&amp;Peripherals"/>
    <s v="Cables&amp;Accessories"/>
    <s v="Computers&amp;Accessories|Accessories&amp;Peripherals|Cables&amp;Accessories|Cables|USBCables-Duracell Type C To Type C 5A (100W) Braided Sync &amp; Fast Charging Cable, 3.9 Feet (1.2M). USB C to C Cable, Supports PD &amp; QC 3.0 Charging, 5 GBPS Data Transmission ‚Äì Black"/>
    <s v="Cables"/>
    <n v="970"/>
    <s v="&gt;₹500"/>
    <n v="1999"/>
    <n v="0.51"/>
    <n v="1950.4757378689344"/>
    <s v="50% or More"/>
    <s v="Yes"/>
    <n v="923538"/>
    <n v="4.2"/>
    <n v="4"/>
    <n v="462"/>
    <x v="1"/>
    <n v="1848"/>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J4YQYX3"/>
    <s v="Borosil Electric Egg Boiler, 8 Egg Capacity, For Hard, Soft, Medium Boiled Eggs, Steamed Vegetables, Transparent Lid, Stainless Steel Exterior (500 Watts)"/>
    <x v="78"/>
    <s v="Home&amp;Kitchen"/>
    <s v="Kitchen&amp;HomeAppliances"/>
    <s v="SmallKitchenAppliances"/>
    <s v="Home&amp;Kitchen|Kitchen&amp;HomeAppliances|SmallKitchenAppliances|EggBoilers-Borosil Electric Egg Boiler, 8 Egg Capacity, For Hard, Soft, Medium Boiled Eggs, Steamed Vegetables, Transparent Lid, Stainless Steel Exterior (500 Watts)"/>
    <s v="EggBoilers"/>
    <n v="1399"/>
    <s v="&gt;₹500"/>
    <n v="2290"/>
    <n v="0.39"/>
    <n v="2228.9082969432316"/>
    <s v="&lt;50%"/>
    <s v="No"/>
    <n v="1055690"/>
    <n v="4.4000000000000004"/>
    <n v="4"/>
    <n v="461"/>
    <x v="1"/>
    <n v="184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s v="Acer 80 cm (32 inches) N Series HD Ready TV AR32NSV53HD (Black)"/>
    <x v="163"/>
    <s v="Electronics"/>
    <s v="HomeTheater,TV&amp;Video"/>
    <s v="Televisions"/>
    <s v="Electronics|HomeTheater,TV&amp;Video|Televisions|StandardTelevisions-Acer 80 cm (32 inches) N Series HD Ready TV AR32NSV53HD (Black)"/>
    <s v="StandardTelevisions"/>
    <n v="7999"/>
    <s v="&gt;₹500"/>
    <n v="14990"/>
    <n v="0.47"/>
    <n v="14936.637758505671"/>
    <s v="&lt;50%"/>
    <s v="No"/>
    <n v="6850430"/>
    <n v="4.3"/>
    <n v="4"/>
    <n v="457"/>
    <x v="1"/>
    <n v="1828"/>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s v="IKEA Milk Frother for Your Milk, Coffee,(Cold and hot Drinks), Black"/>
    <x v="157"/>
    <s v="Home&amp;Kitchen"/>
    <s v="Kitchen&amp;HomeAppliances"/>
    <s v="Coffee,Tea&amp;Espresso"/>
    <s v="Home&amp;Kitchen|Kitchen&amp;HomeAppliances|Coffee,Tea&amp;Espresso|MilkFrothers-IKEA Milk Frother for Your Milk, Coffee,(Cold and hot Drinks), Black"/>
    <s v="MilkFrothers"/>
    <n v="229"/>
    <s v="₹200 - ₹500"/>
    <n v="399"/>
    <n v="0.43"/>
    <n v="341.6065162907268"/>
    <s v="&lt;50%"/>
    <s v="No"/>
    <n v="179949"/>
    <n v="3.6"/>
    <n v="4"/>
    <n v="451"/>
    <x v="1"/>
    <n v="1804"/>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s v="Portronics Konnect L 20W PD Quick Charge Type-C to 8-Pin USB Mobile Charging Cable, 1.2M, Tangle Resistant, Fast Data Sync(Grey)"/>
    <x v="8"/>
    <s v="Computers&amp;Accessories"/>
    <s v="Accessories&amp;Peripherals"/>
    <s v="Cables&amp;Accessories"/>
    <s v="Computers&amp;Accessories|Accessories&amp;Peripherals|Cables&amp;Accessories|Cables|USBCables-Portronics Konnect L 20W PD Quick Charge Type-C to 8-Pin USB Mobile Charging Cable, 1.2M, Tangle Resistant, Fast Data Sync(Grey)"/>
    <s v="Cables"/>
    <n v="263"/>
    <s v="₹200 - ₹500"/>
    <n v="699"/>
    <n v="0.62"/>
    <n v="661.37482117310446"/>
    <s v="50% or More"/>
    <s v="Yes"/>
    <n v="314550"/>
    <n v="4.0999999999999996"/>
    <n v="4"/>
    <n v="450"/>
    <x v="1"/>
    <n v="180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s v="Hindware Atlantic Compacto 3 Litre Instant water heater with Stainless Steel Tank, Robust Construction, Pressure Relief Valve And I-thermostat Feature (White And Grey)"/>
    <x v="26"/>
    <s v="Home&amp;Kitchen"/>
    <s v="Heating,Cooling&amp;AirQuality"/>
    <s v="WaterHeaters&amp;Geysers"/>
    <s v="Home&amp;Kitchen|Heating,Cooling&amp;AirQuality|WaterHeaters&amp;Geysers|InstantWaterHeaters-Hindware Atlantic Compacto 3 Litre Instant water heater with Stainless Steel Tank, Robust Construction, Pressure Relief Valve And I-thermostat Feature (White And Grey)"/>
    <s v="InstantWaterHeaters"/>
    <n v="2399"/>
    <s v="&gt;₹500"/>
    <n v="4590"/>
    <n v="0.48"/>
    <n v="4537.7342047930288"/>
    <s v="&lt;50%"/>
    <s v="No"/>
    <n v="2037960"/>
    <n v="4.0999999999999996"/>
    <n v="4"/>
    <n v="444"/>
    <x v="1"/>
    <n v="177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5KZ3C53"/>
    <s v="KENT Smart Multi Cooker Cum Kettle 1.2 Liter 800 Watts, Electric Cooker with Steamer &amp; Boiler for Idlis, Instant Noodles, Momos, Eggs, &amp; Steam Vegetables, Inner Stainless Steel &amp; Cool Touch Outer Body"/>
    <x v="94"/>
    <s v="Home&amp;Kitchen"/>
    <s v="Kitchen&amp;HomeAppliances"/>
    <s v="SmallKitchenAppliances"/>
    <s v="Home&amp;Kitchen|Kitchen&amp;HomeAppliances|SmallKitchenAppliances|Rice&amp;PastaCookers-KENT Smart Multi Cooker Cum Kettle 1.2 Liter 800 Watts, Electric Cooker with Steamer &amp; Boiler for Idlis, Instant Noodles, Momos, Eggs, &amp; Steam Vegetables, Inner Stainless Steel &amp; Cool Touch Outer Body"/>
    <s v="Rice&amp;PastaCookers"/>
    <n v="1599"/>
    <s v="&gt;₹500"/>
    <n v="2900"/>
    <n v="0.45"/>
    <n v="2844.8620689655172"/>
    <s v="&lt;50%"/>
    <s v="No"/>
    <n v="1278900"/>
    <n v="3.7"/>
    <n v="4"/>
    <n v="441"/>
    <x v="1"/>
    <n v="1764"/>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935YNR7"/>
    <s v="KENT Electric Chopper-B for Kitchen 250 Watt | Chop, Mince, Puree, Whisk, 400 ml Capacity | Stainless Steel Double Chopping Blades | Transparent Chopping Bowl | Anti-Skid | One Touch Operation | Black"/>
    <x v="130"/>
    <s v="Home&amp;Kitchen"/>
    <s v="Kitchen&amp;HomeAppliances"/>
    <s v="SmallKitchenAppliances"/>
    <s v="Home&amp;Kitchen|Kitchen&amp;HomeAppliances|SmallKitchenAppliances|MiniFoodProcessors&amp;Choppers-KENT Electric Chopper-B for Kitchen 250 Watt | Chop, Mince, Puree, Whisk, 400 ml Capacity | Stainless Steel Double Chopping Blades | Transparent Chopping Bowl | Anti-Skid | One Touch Operation | Black"/>
    <s v="MiniFoodProcessors&amp;Choppers"/>
    <n v="1349"/>
    <s v="&gt;₹500"/>
    <n v="2999"/>
    <n v="0.55000000000000004"/>
    <n v="2954.0183394464821"/>
    <s v="50% or More"/>
    <s v="Yes"/>
    <n v="1322559"/>
    <n v="3.8"/>
    <n v="4"/>
    <n v="441"/>
    <x v="1"/>
    <n v="1764"/>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CVJ3PVP"/>
    <s v="SupCares Laptop Stand 7 Height Adjustable, Aluminium, Ventilated, Foldable, Portable Laptop Holder for Desk &amp; Table Mount Upto 15.6 inch Laptop with Carry Pouch (Silver)"/>
    <x v="53"/>
    <s v="Computers&amp;Accessories"/>
    <s v="Accessories&amp;Peripherals"/>
    <s v="LaptopAccessories"/>
    <s v="Computers&amp;Accessories|Accessories&amp;Peripherals|LaptopAccessories|Lapdesks-SupCares Laptop Stand 7 Height Adjustable, Aluminium, Ventilated, Foldable, Portable Laptop Holder for Desk &amp; Table Mount Upto 15.6 inch Laptop with Carry Pouch (Silver)"/>
    <s v="Lapdesks"/>
    <n v="499"/>
    <s v="₹200 - ₹500"/>
    <n v="1299"/>
    <n v="0.62"/>
    <n v="1260.5858352578907"/>
    <s v="50% or More"/>
    <s v="Yes"/>
    <n v="563766"/>
    <n v="4.5"/>
    <n v="5"/>
    <n v="434"/>
    <x v="1"/>
    <n v="2170"/>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s v="7SEVEN¬Æ TCL Remote Control Smart TV RC802V Remote Compatible for TCL TV Remote Original 55EP680 40A325 49S6500 55P8S 55P8 50P8 65P8 40S6500 43S6500FS 49S6800FS 49S6800 49S6510FS(Without Voice Function/Google Assistant and Non-Bluetooth remote)"/>
    <x v="162"/>
    <s v="Electronics"/>
    <s v="HomeTheater,TV&amp;Video"/>
    <s v="Accessories"/>
    <s v="Electronics|HomeTheater,TV&amp;Video|Accessories|RemoteControls-7SEVEN¬Æ TCL Remote Control Smart TV RC802V Remote Compatible for TCL TV Remote Original 55EP680 40A325 49S6500 55P8S 55P8 50P8 65P8 40S6500 43S6500FS 49S6800FS 49S6800 49S6510FS(Without Voice Function/Google Assistant and Non-Bluetooth remote)"/>
    <s v="RemoteControls"/>
    <n v="399"/>
    <s v="₹200 - ₹500"/>
    <n v="899"/>
    <n v="0.56000000000000005"/>
    <n v="854.61735261401554"/>
    <s v="50% or More"/>
    <s v="Yes"/>
    <n v="387469"/>
    <n v="3.4"/>
    <n v="3"/>
    <n v="431"/>
    <x v="1"/>
    <n v="1293"/>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s v="HP 330 Wireless Black Keyboard and Mouse Set with Numeric Keypad, 2.4GHz Wireless Connection and 1600 DPI, USB Receiver, LED Indicators , Black(2V9E6AA)"/>
    <x v="41"/>
    <s v="Computers&amp;Accessories"/>
    <s v="Accessories&amp;Peripherals"/>
    <s v="Keyboards,Mice&amp;InputDevices"/>
    <s v="Computers&amp;Accessories|Accessories&amp;Peripherals|Keyboards,Mice&amp;InputDevices|Keyboard&amp;MouseSets-HP 330 Wireless Black Keyboard and Mouse Set with Numeric Keypad, 2.4GHz Wireless Connection and 1600 DPI, USB Receiver, LED Indicators , Black(2V9E6AA)"/>
    <s v="Keyboard&amp;MouseSets"/>
    <n v="1409"/>
    <s v="&gt;₹500"/>
    <n v="2199"/>
    <n v="0.36"/>
    <n v="2134.9254206457481"/>
    <s v="&lt;50%"/>
    <s v="No"/>
    <n v="938973"/>
    <n v="3.9"/>
    <n v="4"/>
    <n v="427"/>
    <x v="1"/>
    <n v="1708"/>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s v="Lapster USB 3.0 A to Micro B SuperSpeed for hard disk cable - short cable"/>
    <x v="8"/>
    <s v="Computers&amp;Accessories"/>
    <s v="Accessories&amp;Peripherals"/>
    <s v="Cables&amp;Accessories"/>
    <s v="Computers&amp;Accessories|Accessories&amp;Peripherals|Cables&amp;Accessories|Cables|USBCables-Lapster USB 3.0 A to Micro B SuperSpeed for hard disk cable - short cable"/>
    <s v="Cables"/>
    <n v="199"/>
    <s v="&lt;₹200"/>
    <n v="999"/>
    <n v="0.8"/>
    <n v="979.08008008008005"/>
    <s v="50% or More"/>
    <s v="Yes"/>
    <n v="424575"/>
    <n v="4.0999999999999996"/>
    <n v="4"/>
    <n v="425"/>
    <x v="1"/>
    <n v="1700"/>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s v="Astigo Compatible Remote for Airtel Digital Set Top Box (Pairing Required with TV Remote)"/>
    <x v="162"/>
    <s v="Electronics"/>
    <s v="HomeTheater,TV&amp;Video"/>
    <s v="Accessories"/>
    <s v="Electronics|HomeTheater,TV&amp;Video|Accessories|RemoteControls-Astigo Compatible Remote for Airtel Digital Set Top Box (Pairing Required with TV Remote)"/>
    <s v="RemoteControls"/>
    <n v="299"/>
    <s v="₹200 - ₹500"/>
    <n v="899"/>
    <n v="0.67"/>
    <n v="865.74082313681868"/>
    <s v="50% or More"/>
    <s v="Yes"/>
    <n v="382075"/>
    <n v="3.8"/>
    <n v="4"/>
    <n v="425"/>
    <x v="1"/>
    <n v="1700"/>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s v="Pigeon Zest Mixer Grinder 3 Speed Control 750 Watt Powerful Copper Motor with 3 Stainless Steel Jars for Dry Grinding, Wet Grinding and Making Chutney and 3 Polycarbonate lids - Blue"/>
    <x v="31"/>
    <s v="Home&amp;Kitchen"/>
    <s v="Kitchen&amp;HomeAppliances"/>
    <s v="SmallKitchenAppliances"/>
    <s v="Home&amp;Kitchen|Kitchen&amp;HomeAppliances|SmallKitchenAppliances|MixerGrinders-Pigeon Zest Mixer Grinder 3 Speed Control 750 Watt Powerful Copper Motor with 3 Stainless Steel Jars for Dry Grinding, Wet Grinding and Making Chutney and 3 Polycarbonate lids - Blue"/>
    <s v="MixerGrinders"/>
    <n v="2033"/>
    <s v="&gt;₹500"/>
    <n v="4295"/>
    <n v="0.53"/>
    <n v="4247.6658905704307"/>
    <s v="50% or More"/>
    <s v="Yes"/>
    <n v="1812490"/>
    <n v="3.4"/>
    <n v="3"/>
    <n v="422"/>
    <x v="1"/>
    <n v="1266"/>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s v="Classmate Pulse 1 Subject Notebook - 240mm x 180mm , Soft Cover, 180 Pages, Single Line, Pack of 4"/>
    <x v="129"/>
    <s v="OfficeProducts"/>
    <s v="OfficePaperProducts"/>
    <s v="Paper"/>
    <s v="OfficeProducts|OfficePaperProducts|Paper|Stationery|Notebooks,WritingPads&amp;Diaries|CompositionNotebooks-Classmate Pulse 1 Subject Notebook - 240mm x 180mm , Soft Cover, 180 Pages, Single Line, Pack of 4"/>
    <s v="Stationery"/>
    <n v="300"/>
    <s v="₹200 - ₹500"/>
    <n v="300"/>
    <n v="0"/>
    <n v="200"/>
    <s v="&lt;50%"/>
    <s v="No"/>
    <n v="125700"/>
    <n v="4.2"/>
    <n v="4"/>
    <n v="419"/>
    <x v="1"/>
    <n v="1676"/>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s v="Zebronics Astra 10 Portable Wireless BT v5.0 Speaker, 10W RMS Power, 15* Hours Backup, 2.25&quot; Drive Size, up to 6.4&quot; Mobile Holder Support, Carry Handle, USB, mSD, AUX Input and FM Radio with Antenna"/>
    <x v="45"/>
    <s v="Electronics"/>
    <s v="HomeAudio"/>
    <s v="Speakers"/>
    <s v="Electronics|HomeAudio|Speakers|OutdoorSpeakers-Zebronics Astra 10 Portable Wireless BT v5.0 Speaker, 10W RMS Power, 15* Hours Backup, 2.25&quot; Drive Size, up to 6.4&quot; Mobile Holder Support, Carry Handle, USB, mSD, AUX Input and FM Radio with Antenna"/>
    <s v="OutdoorSpeakers"/>
    <n v="799"/>
    <s v="&gt;₹500"/>
    <n v="1999"/>
    <n v="0.6"/>
    <n v="1959.0300150075038"/>
    <s v="50% or More"/>
    <s v="Yes"/>
    <n v="835582"/>
    <n v="3.7"/>
    <n v="4"/>
    <n v="418"/>
    <x v="1"/>
    <n v="167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s v="10WeRun Id-116 Bluetooth Smartwatch Wireless Fitness Band for Boys, Girls, Men, Women &amp; Kids | Sports Gym Watch for All Smart Phones I Heart Rate and spo2 Monitor"/>
    <x v="17"/>
    <s v="Electronics"/>
    <s v="WearableTechnology"/>
    <s v="SmartWatches"/>
    <s v="Electronics|WearableTechnology|SmartWatches-10WeRun Id-116 Bluetooth Smartwatch Wireless Fitness Band for Boys, Girls, Men, Women &amp; Kids | Sports Gym Watch for All Smart Phones I Heart Rate and spo2 Monitor"/>
    <s v="N/A"/>
    <n v="499"/>
    <s v="₹200 - ₹500"/>
    <n v="1899"/>
    <n v="0.74"/>
    <n v="1872.7230121116377"/>
    <s v="50% or More"/>
    <s v="Yes"/>
    <n v="782388"/>
    <n v="4.0999999999999996"/>
    <n v="4"/>
    <n v="412"/>
    <x v="1"/>
    <n v="164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s v="HP GK320 Wired Full Size RGB Backlight Mechanical Gaming Keyboard, 4 LED Indicators, Mechanical Switches, Double Injection Key Caps, and Windows Lock Key(4QN01AA)"/>
    <x v="152"/>
    <s v="Computers&amp;Accessories"/>
    <s v="Accessories&amp;Peripherals"/>
    <s v="PCGamingPeripherals"/>
    <s v="Computers&amp;Accessories|Accessories&amp;Peripherals|PCGamingPeripherals|GamingKeyboards-HP GK320 Wired Full Size RGB Backlight Mechanical Gaming Keyboard, 4 LED Indicators, Mechanical Switches, Double Injection Key Caps, and Windows Lock Key(4QN01AA)"/>
    <s v="GamingKeyboards"/>
    <n v="1519"/>
    <s v="&gt;₹500"/>
    <n v="3499"/>
    <n v="0.56999999999999995"/>
    <n v="3455.5875964561305"/>
    <s v="50% or More"/>
    <s v="Yes"/>
    <n v="1427592"/>
    <n v="4.3"/>
    <n v="4"/>
    <n v="408"/>
    <x v="1"/>
    <n v="163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Caldipree Silicone Case Cover Compatible for 2022 Samsung Smart TV Remote QLED TV BN68-13897A TM2280E (2022-BLACK)"/>
    <x v="162"/>
    <s v="Electronics"/>
    <s v="HomeTheater,TV&amp;Video"/>
    <s v="Accessories"/>
    <s v="Electronics|HomeTheater,TV&amp;Video|Accessories|RemoteControls-Caldipree Silicone Case Cover Compatible for 2022 Samsung Smart TV Remote QLED TV BN68-13897A TM2280E (2022-BLACK)"/>
    <s v="RemoteControls"/>
    <n v="547"/>
    <s v="&gt;₹500"/>
    <n v="2999"/>
    <n v="0.82"/>
    <n v="2980.7605868622873"/>
    <s v="50% or More"/>
    <s v="Yes"/>
    <n v="1220593"/>
    <n v="4.3"/>
    <n v="4"/>
    <n v="407"/>
    <x v="1"/>
    <n v="1628"/>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s v="Amazon Basics Magic Slate 8.5-inch LCD Writing Tablet with Stylus Pen, for Drawing, Playing, Noting by Kids &amp; Adults, Black"/>
    <x v="93"/>
    <s v="Computers&amp;Accessories"/>
    <s v="Accessories&amp;Peripherals"/>
    <s v="Keyboards,Mice&amp;InputDevices"/>
    <s v="Computers&amp;Accessories|Accessories&amp;Peripherals|Keyboards,Mice&amp;InputDevices|GraphicTablets-Amazon Basics Magic Slate 8.5-inch LCD Writing Tablet with Stylus Pen, for Drawing, Playing, Noting by Kids &amp; Adults, Black"/>
    <s v="GraphicTablets"/>
    <n v="289"/>
    <s v="₹200 - ₹500"/>
    <n v="999"/>
    <n v="0.71"/>
    <n v="970.07107107107106"/>
    <s v="50% or More"/>
    <s v="Yes"/>
    <n v="400599"/>
    <n v="4.0999999999999996"/>
    <n v="4"/>
    <n v="401"/>
    <x v="1"/>
    <n v="1604"/>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TCL 80 cm (32 inches) HD Ready Certified Android Smart LED TV 32S5205 (Black)"/>
    <x v="29"/>
    <s v="Electronics"/>
    <s v="HomeTheater,TV&amp;Video"/>
    <s v="Televisions"/>
    <s v="Electronics|HomeTheater,TV&amp;Video|Televisions|SmartTelevisions-TCL 80 cm (32 inches) HD Ready Certified Android Smart LED TV 32S5205 (Black)"/>
    <s v="SmartTelevisions"/>
    <n v="10901"/>
    <s v="&gt;₹500"/>
    <n v="30990"/>
    <n v="0.65"/>
    <n v="30954.82413681833"/>
    <s v="50% or More"/>
    <s v="Yes"/>
    <n v="12334020"/>
    <n v="4.0999999999999996"/>
    <n v="4"/>
    <n v="398"/>
    <x v="1"/>
    <n v="1592"/>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s v="Havells Gatik Neo 400mm Pedestal Fan (Aqua Blue)"/>
    <x v="158"/>
    <s v="Home&amp;Kitchen"/>
    <s v="Heating,Cooling&amp;AirQuality"/>
    <s v="Fans"/>
    <s v="Home&amp;Kitchen|Heating,Cooling&amp;AirQuality|Fans|TableFans-Havells Gatik Neo 400mm Pedestal Fan (Aqua Blue)"/>
    <s v="TableFans"/>
    <n v="2399"/>
    <s v="&gt;₹500"/>
    <n v="4200"/>
    <n v="0.43"/>
    <n v="4142.8809523809523"/>
    <s v="&lt;50%"/>
    <s v="No"/>
    <n v="1667400"/>
    <n v="3.8"/>
    <n v="4"/>
    <n v="397"/>
    <x v="1"/>
    <n v="1588"/>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s v="Bestor ¬Æ 8K Hdmi 2.1 Cable 48Gbps 9.80Ft/Ultra High Speed Hdmi Braided Cord For Roku Tv/Ps5/Hdtv/Blu-Ray Projector, Laptop, Television, Personal Computer, Xbox, Ps4, Ps5, Ps4 Pro (1 M, Grey)"/>
    <x v="0"/>
    <s v="Electronics"/>
    <s v="HomeTheater,TV&amp;Video"/>
    <s v="Accessories"/>
    <s v="Electronics|HomeTheater,TV&amp;Video|Accessories|Cables|HDMICables-Bestor ¬Æ 8K Hdmi 2.1 Cable 48Gbps 9.80Ft/Ultra High Speed Hdmi Braided Cord For Roku Tv/Ps5/Hdtv/Blu-Ray Projector, Laptop, Television, Personal Computer, Xbox, Ps4, Ps5, Ps4 Pro (1 M, Grey)"/>
    <s v="Cables"/>
    <n v="699"/>
    <s v="&gt;₹500"/>
    <n v="1899"/>
    <n v="0.63"/>
    <n v="1862.1911532385466"/>
    <s v="50% or More"/>
    <s v="Yes"/>
    <n v="740610"/>
    <n v="4.4000000000000004"/>
    <n v="4"/>
    <n v="390"/>
    <x v="1"/>
    <n v="156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X38CJS"/>
    <s v="BRUSTRO Copytinta Coloured Craft Paper A4 Size 80 GSM Mixed Bright Colour 40 Sheets Pack (10 cols X 4 Sheets) Double Side Color for Office Printing, Art and Craft."/>
    <x v="204"/>
    <s v="OfficeProducts"/>
    <s v="OfficePaperProducts"/>
    <s v="Paper"/>
    <s v="OfficeProducts|OfficePaperProducts|Paper|Copy&amp;PrintingPaper|ColouredPaper-BRUSTRO Copytinta Coloured Craft Paper A4 Size 80 GSM Mixed Bright Colour 40 Sheets Pack (10 cols X 4 Sheets) Double Side Color for Office Printing, Art and Craft."/>
    <s v="Copy&amp;PrintingPaper"/>
    <n v="99"/>
    <s v="&lt;₹200"/>
    <n v="99"/>
    <n v="0"/>
    <n v="-1"/>
    <s v="&lt;50%"/>
    <s v="No"/>
    <n v="38412"/>
    <n v="4.3"/>
    <n v="4"/>
    <n v="388"/>
    <x v="1"/>
    <n v="155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18SJJ0GE"/>
    <s v="Libra Roti Maker Electric Automatic | chapati Maker Electric Automatic | roti Maker Machine with 900 Watts for Making Roti/Chapati/Parathas - Stainless Steel"/>
    <x v="205"/>
    <s v="Home&amp;Kitchen"/>
    <s v="Kitchen&amp;HomeAppliances"/>
    <s v="SmallKitchenAppliances"/>
    <s v="Home&amp;Kitchen|Kitchen&amp;HomeAppliances|SmallKitchenAppliances|RotiMakers-Libra Roti Maker Electric Automatic | chapati Maker Electric Automatic | roti Maker Machine with 900 Watts for Making Roti/Chapati/Parathas - Stainless Steel"/>
    <s v="RotiMakers"/>
    <n v="1999"/>
    <s v="&gt;₹500"/>
    <n v="2999"/>
    <n v="0.33"/>
    <n v="2932.344448149383"/>
    <s v="&lt;50%"/>
    <s v="No"/>
    <n v="1163612"/>
    <n v="4.4000000000000004"/>
    <n v="4"/>
    <n v="388"/>
    <x v="1"/>
    <n v="155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C6H53KH"/>
    <s v="Duracell Type-C To Micro 1.2M braided Sync &amp; Charge Cable, USB C to Micro Fast Charge Compatible for fast data transmission (Black)"/>
    <x v="8"/>
    <s v="Computers&amp;Accessories"/>
    <s v="Accessories&amp;Peripherals"/>
    <s v="Cables&amp;Accessories"/>
    <s v="Computers&amp;Accessories|Accessories&amp;Peripherals|Cables&amp;Accessories|Cables|USBCables-Duracell Type-C To Micro 1.2M braided Sync &amp; Charge Cable, USB C to Micro Fast Charge Compatible for fast data transmission (Black)"/>
    <s v="Cables"/>
    <n v="368"/>
    <s v="₹200 - ₹500"/>
    <n v="699"/>
    <n v="0.47"/>
    <n v="646.35336194563661"/>
    <s v="&lt;50%"/>
    <s v="No"/>
    <n v="270513"/>
    <n v="4.2"/>
    <n v="4"/>
    <n v="387"/>
    <x v="1"/>
    <n v="1548"/>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s v="HealthSense Rechargeable Lint Remover for Clothes | Fuzz and Fur Remover | Electric Fabric Shaver, Trimmer for Clothes, Carpet, Sofa, Sweaters, Curtains | One-Year Warranty Included - New-Feel LR350"/>
    <x v="149"/>
    <s v="Home&amp;Kitchen"/>
    <s v="Kitchen&amp;HomeAppliances"/>
    <s v="Vacuum,Cleaning&amp;Ironing"/>
    <s v="Home&amp;Kitchen|Kitchen&amp;HomeAppliances|Vacuum,Cleaning&amp;Ironing|Irons,Steamers&amp;Accessories|LintShavers-HealthSense Rechargeable Lint Remover for Clothes | Fuzz and Fur Remover | Electric Fabric Shaver, Trimmer for Clothes, Carpet, Sofa, Sweaters, Curtains | One-Year Warranty Included - New-Feel LR350"/>
    <s v="Irons,Steamers&amp;Accessories"/>
    <n v="999"/>
    <s v="&gt;₹500"/>
    <n v="1500"/>
    <n v="0.33"/>
    <n v="1433.4"/>
    <s v="&lt;50%"/>
    <s v="No"/>
    <n v="579000"/>
    <n v="4.2"/>
    <n v="4"/>
    <n v="386"/>
    <x v="1"/>
    <n v="1544"/>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s v="Lapster Caddy for ssd and HDD, Optical Bay 2nd Hard Drive Caddy, Caddy 9.5mm for Laptop"/>
    <x v="206"/>
    <s v="Computers&amp;Accessories"/>
    <s v="Components"/>
    <s v="InternalHardDrives"/>
    <s v="Computers&amp;Accessories|Components|InternalHardDrives-Lapster Caddy for ssd and HDD, Optical Bay 2nd Hard Drive Caddy, Caddy 9.5mm for Laptop"/>
    <s v="N/A"/>
    <n v="199"/>
    <s v="&lt;₹200"/>
    <n v="999"/>
    <n v="0.8"/>
    <n v="979.08008008008005"/>
    <s v="50% or More"/>
    <s v="Yes"/>
    <n v="361638"/>
    <n v="4.2"/>
    <n v="4"/>
    <n v="362"/>
    <x v="1"/>
    <n v="1448"/>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s v="Duracell CR2025 3V Lithium Coin Battery, 5 pcs, 2025 Coin Button Cell Battery, DL2025"/>
    <x v="52"/>
    <s v="Electronics"/>
    <s v="GeneralPurposeBatteries&amp;BatteryChargers"/>
    <s v="N/A"/>
    <s v="Electronics|GeneralPurposeBatteries&amp;BatteryChargers-Duracell CR2025 3V Lithium Coin Battery, 5 pcs, 2025 Coin Button Cell Battery, DL2025"/>
    <s v="N/A"/>
    <n v="116"/>
    <s v="&lt;₹200"/>
    <n v="200"/>
    <n v="0.42"/>
    <n v="142"/>
    <s v="&lt;50%"/>
    <s v="No"/>
    <n v="71400"/>
    <n v="4.4000000000000004"/>
    <n v="4"/>
    <n v="357"/>
    <x v="1"/>
    <n v="1428"/>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9JSW16QD"/>
    <s v="boAt LTG 550v3 Lightning Apple MFi Certified Cable with Spaceship Grade Aluminium Housing,Stress Resistance, Rapid 2.4A Charging &amp; 480mbps Data Sync, 1m Length &amp; 10000+ Bends Lifespan(Mercurial Black)"/>
    <x v="8"/>
    <s v="Computers&amp;Accessories"/>
    <s v="Accessories&amp;Peripherals"/>
    <s v="Cables&amp;Accessories"/>
    <s v="Computers&amp;Accessories|Accessories&amp;Peripherals|Cables&amp;Accessories|Cables|USBCables-boAt LTG 550v3 Lightning Apple MFi Certified Cable with Spaceship Grade Aluminium Housing,Stress Resistance, Rapid 2.4A Charging &amp; 480mbps Data Sync, 1m Length &amp; 10000+ Bends Lifespan(Mercurial Black)"/>
    <s v="Cables"/>
    <n v="848.99"/>
    <s v="&gt;₹500"/>
    <n v="1490"/>
    <n v="0.43"/>
    <n v="1433.0208053691276"/>
    <s v="&lt;50%"/>
    <s v="No"/>
    <n v="530440"/>
    <n v="3.9"/>
    <n v="4"/>
    <n v="356"/>
    <x v="1"/>
    <n v="1424"/>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1M265AAK"/>
    <s v="Morphy Richards Aristo 2000 Watts PTC Room Heater (White)"/>
    <x v="95"/>
    <s v="Home&amp;Kitchen"/>
    <s v="Heating,Cooling&amp;AirQuality"/>
    <s v="RoomHeaters"/>
    <s v="Home&amp;Kitchen|Heating,Cooling&amp;AirQuality|RoomHeaters|ElectricHeaters-Morphy Richards Aristo 2000 Watts PTC Room Heater (White)"/>
    <s v="ElectricHeaters"/>
    <n v="3711"/>
    <s v="&gt;₹500"/>
    <n v="4495"/>
    <n v="0.17"/>
    <n v="4412.4416017797557"/>
    <s v="&lt;50%"/>
    <s v="No"/>
    <n v="1600220"/>
    <n v="4.3"/>
    <n v="4"/>
    <n v="356"/>
    <x v="1"/>
    <n v="1424"/>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s v="Samsung Original Type C to C Cable - 3.28 Feet (1 Meter), White"/>
    <x v="8"/>
    <s v="Computers&amp;Accessories"/>
    <s v="Accessories&amp;Peripherals"/>
    <s v="Cables&amp;Accessories"/>
    <s v="Computers&amp;Accessories|Accessories&amp;Peripherals|Cables&amp;Accessories|Cables|USBCables-Samsung Original Type C to C Cable - 3.28 Feet (1 Meter), White"/>
    <s v="Cables"/>
    <n v="599"/>
    <s v="&gt;₹500"/>
    <n v="599"/>
    <n v="0"/>
    <n v="499"/>
    <s v="&lt;50%"/>
    <s v="No"/>
    <n v="212645"/>
    <n v="4.3"/>
    <n v="4"/>
    <n v="355"/>
    <x v="1"/>
    <n v="142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9VC2D2WG"/>
    <s v="Portronics Ruffpad 12E Re-Writable LCD Writing Pad with 30.4cm (12 inch) Writing Area, Single Tap Erase, Smart Lock, Long Battery Life, India's first notepad to save and share your child's first creatives via Ruffpad app on your Smartphone(Black)"/>
    <x v="93"/>
    <s v="Computers&amp;Accessories"/>
    <s v="Accessories&amp;Peripherals"/>
    <s v="Keyboards,Mice&amp;InputDevices"/>
    <s v="Computers&amp;Accessories|Accessories&amp;Peripherals|Keyboards,Mice&amp;InputDevices|GraphicTablets-Portronics Ruffpad 12E Re-Writable LCD Writing Pad with 30.4cm (12 inch) Writing Area, Single Tap Erase, Smart Lock, Long Battery Life, India's first notepad to save and share your child's first creatives via Ruffpad app on your Smartphone(Black)"/>
    <s v="GraphicTablets"/>
    <n v="469"/>
    <s v="₹200 - ₹500"/>
    <n v="1499"/>
    <n v="0.69"/>
    <n v="1467.7124749833222"/>
    <s v="50% or More"/>
    <s v="Yes"/>
    <n v="527648"/>
    <n v="4.0999999999999996"/>
    <n v="4"/>
    <n v="352"/>
    <x v="1"/>
    <n v="140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s v="Karbonn 80 cm (32 inches) Millenium Bezel-Less Series HD Ready Smart LED TV KJW32SKHD (Phantom Black)"/>
    <x v="29"/>
    <s v="Electronics"/>
    <s v="HomeTheater,TV&amp;Video"/>
    <s v="Televisions"/>
    <s v="Electronics|HomeTheater,TV&amp;Video|Televisions|SmartTelevisions-Karbonn 80 cm (32 inches) Millenium Bezel-Less Series HD Ready Smart LED TV KJW32SKHD (Phantom Black)"/>
    <s v="SmartTelevisions"/>
    <n v="8990"/>
    <s v="&gt;₹500"/>
    <n v="18990"/>
    <n v="0.53"/>
    <n v="18942.659294365454"/>
    <s v="50% or More"/>
    <s v="Yes"/>
    <n v="6646500"/>
    <n v="3.9"/>
    <n v="4"/>
    <n v="350"/>
    <x v="1"/>
    <n v="140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s v="Electvision Remote Control Compatible with Kodak/Thomson Smart led tv (Without Voice) Before Placing Order for verification Contact Our coustmer Care 7738090464"/>
    <x v="162"/>
    <s v="Electronics"/>
    <s v="HomeTheater,TV&amp;Video"/>
    <s v="Accessories"/>
    <s v="Electronics|HomeTheater,TV&amp;Video|Accessories|RemoteControls-Electvision Remote Control Compatible with Kodak/Thomson Smart led tv (Without Voice) Before Placing Order for verification Contact Our coustmer Care 7738090464"/>
    <s v="RemoteControls"/>
    <n v="339"/>
    <s v="₹200 - ₹500"/>
    <n v="1999"/>
    <n v="0.83"/>
    <n v="1982.0415207603801"/>
    <s v="50% or More"/>
    <s v="Yes"/>
    <n v="685657"/>
    <n v="4"/>
    <n v="4"/>
    <n v="343"/>
    <x v="1"/>
    <n v="137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s v="KHAITAN AVAANTE KA-2013 1200 Watt 3-Rod Halogen Heater (1200 Watts, Grey)"/>
    <x v="197"/>
    <s v="Home&amp;Kitchen"/>
    <s v="Heating,Cooling&amp;AirQuality"/>
    <s v="RoomHeaters"/>
    <s v="Home&amp;Kitchen|Heating,Cooling&amp;AirQuality|RoomHeaters|HalogenHeaters-KHAITAN AVAANTE KA-2013 1200 Watt 3-Rod Halogen Heater (1200 Watts, Grey)"/>
    <s v="HalogenHeaters"/>
    <n v="2199"/>
    <s v="&gt;₹500"/>
    <n v="3999"/>
    <n v="0.45"/>
    <n v="3944.0112528132031"/>
    <s v="&lt;50%"/>
    <s v="No"/>
    <n v="1359660"/>
    <n v="3.5"/>
    <n v="4"/>
    <n v="340"/>
    <x v="1"/>
    <n v="136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s v="Tata Sky Universal Remote Compatible for SD/HD"/>
    <x v="162"/>
    <s v="Electronics"/>
    <s v="HomeTheater,TV&amp;Video"/>
    <s v="Accessories"/>
    <s v="Electronics|HomeTheater,TV&amp;Video|Accessories|RemoteControls-Tata Sky Universal Remote Compatible for SD/HD"/>
    <s v="RemoteControls"/>
    <n v="204"/>
    <s v="₹200 - ₹500"/>
    <n v="599"/>
    <n v="0.66"/>
    <n v="564.94323873121868"/>
    <s v="50% or More"/>
    <s v="Yes"/>
    <n v="203061"/>
    <n v="3.6"/>
    <n v="4"/>
    <n v="339"/>
    <x v="1"/>
    <n v="13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s v="Kuber Industries Round Non Woven Fabric Foldable Laundry Basket|Toy Storage Basket|Cloth Storage Basket With Handles| Capicity 45 Ltr (Grey &amp; Black)-KUBMART11446"/>
    <x v="113"/>
    <s v="Home&amp;Kitchen"/>
    <s v="HomeStorage&amp;Organization"/>
    <s v="LaundryOrganization"/>
    <s v="Home&amp;Kitchen|HomeStorage&amp;Organization|LaundryOrganization|LaundryBaskets-Kuber Industries Round Non Woven Fabric Foldable Laundry Basket|Toy Storage Basket|Cloth Storage Basket With Handles| Capicity 45 Ltr (Grey &amp; Black)-KUBMART11446"/>
    <s v="LaundryBaskets"/>
    <n v="395"/>
    <s v="₹200 - ₹500"/>
    <n v="499"/>
    <n v="0.21"/>
    <n v="419.84168336673349"/>
    <s v="&lt;50%"/>
    <s v="No"/>
    <n v="164670"/>
    <n v="4"/>
    <n v="4"/>
    <n v="330"/>
    <x v="1"/>
    <n v="132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s v="CSI INTERNATIONAL¬Æ Instant Water Geyser, Water Heater, Portable Water Heater, Geyser Made of First Class ABS Plastic 3KW (White)"/>
    <x v="26"/>
    <s v="Home&amp;Kitchen"/>
    <s v="Heating,Cooling&amp;AirQuality"/>
    <s v="WaterHeaters&amp;Geysers"/>
    <s v="Home&amp;Kitchen|Heating,Cooling&amp;AirQuality|WaterHeaters&amp;Geysers|InstantWaterHeaters-CSI INTERNATIONAL¬Æ Instant Water Geyser, Water Heater, Portable Water Heater, Geyser Made of First Class ABS Plastic 3KW (White)"/>
    <s v="InstantWaterHeaters"/>
    <n v="1049"/>
    <s v="&gt;₹500"/>
    <n v="2499"/>
    <n v="0.57999999999999996"/>
    <n v="2457.0232092837136"/>
    <s v="50% or More"/>
    <s v="Yes"/>
    <n v="819672"/>
    <n v="3.6"/>
    <n v="4"/>
    <n v="328"/>
    <x v="1"/>
    <n v="1312"/>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s v="INALSA Upright Vacuum Cleaner, 2-in-1,Handheld &amp; Stick for Home &amp; Office Use,800W- with 16KPA Strong Suction &amp; HEPA Filtration|0.8L Dust Tank|Includes Multiple Accessories,(Grey/Black)"/>
    <x v="89"/>
    <s v="Home&amp;Kitchen"/>
    <s v="Kitchen&amp;HomeAppliances"/>
    <s v="Vacuum,Cleaning&amp;Ironing"/>
    <s v="Home&amp;Kitchen|Kitchen&amp;HomeAppliances|Vacuum,Cleaning&amp;Ironing|Vacuums&amp;FloorCare|Vacuums|HandheldVacuums-INALSA Upright Vacuum Cleaner, 2-in-1,Handheld &amp; Stick for Home &amp; Office Use,800W- with 16KPA Strong Suction &amp; HEPA Filtration|0.8L Dust Tank|Includes Multiple Accessories,(Grey/Black)"/>
    <s v="Vacuums&amp;FloorCare"/>
    <n v="2286"/>
    <s v="&gt;₹500"/>
    <n v="4495"/>
    <n v="0.49"/>
    <n v="4444.1434927697437"/>
    <s v="&lt;50%"/>
    <s v="No"/>
    <n v="1465370"/>
    <n v="3.9"/>
    <n v="4"/>
    <n v="326"/>
    <x v="1"/>
    <n v="1304"/>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9B125CFJ"/>
    <s v="7SEVEN¬Æ Compatible for Mi tv Remote Control Original Suitable with Smart Android 4K LED Non Voice Command Xiaomi Redmi Remote of 4A Model 32 43 55 65 inches"/>
    <x v="162"/>
    <s v="Electronics"/>
    <s v="HomeTheater,TV&amp;Video"/>
    <s v="Accessories"/>
    <s v="Electronics|HomeTheater,TV&amp;Video|Accessories|RemoteControls-7SEVEN¬Æ Compatible for Mi tv Remote Control Original Suitable with Smart Android 4K LED Non Voice Command Xiaomi Redmi Remote of 4A Model 32 43 55 65 inches"/>
    <s v="RemoteControls"/>
    <n v="349"/>
    <s v="₹200 - ₹500"/>
    <n v="799"/>
    <n v="0.56000000000000005"/>
    <n v="755.32040050062574"/>
    <s v="50% or More"/>
    <s v="Yes"/>
    <n v="258077"/>
    <n v="3.6"/>
    <n v="4"/>
    <n v="323"/>
    <x v="1"/>
    <n v="1292"/>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2RBP83P"/>
    <s v="Lenovo IdeaPad 3 11th Gen Intel Core i3 15.6&quot; FHD Thin &amp; Light Laptop(8GB/512GB SSD/Windows 11/Office 2021/2Yr Warranty/3months Xbox Game Pass/Platinum Grey/1.7Kg), 81X800LGIN"/>
    <x v="207"/>
    <s v="Computers&amp;Accessories"/>
    <s v="Laptops"/>
    <s v="TraditionalLaptops"/>
    <s v="Computers&amp;Accessories|Laptops|TraditionalLaptops-Lenovo IdeaPad 3 11th Gen Intel Core i3 15.6&quot; FHD Thin &amp; Light Laptop(8GB/512GB SSD/Windows 11/Office 2021/2Yr Warranty/3months Xbox Game Pass/Platinum Grey/1.7Kg), 81X800LGIN"/>
    <s v="N/A"/>
    <n v="37247"/>
    <s v="&gt;₹500"/>
    <n v="59890"/>
    <n v="0.38"/>
    <n v="59827.807647353482"/>
    <s v="&lt;50%"/>
    <s v="No"/>
    <n v="19344470"/>
    <n v="4"/>
    <n v="4"/>
    <n v="323"/>
    <x v="1"/>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8MZNT7GP"/>
    <s v="Havells OFR 13 Wave Fin with PTC Fan Heater 2900 Watts (Black)"/>
    <x v="70"/>
    <s v="Home&amp;Kitchen"/>
    <s v="Heating,Cooling&amp;AirQuality"/>
    <s v="RoomHeaters"/>
    <s v="Home&amp;Kitchen|Heating,Cooling&amp;AirQuality|RoomHeaters|FanHeaters-Havells OFR 13 Wave Fin with PTC Fan Heater 2900 Watts (Black)"/>
    <s v="FanHeaters"/>
    <n v="12499"/>
    <s v="&gt;₹500"/>
    <n v="19825"/>
    <n v="0.37"/>
    <n v="19761.953341740227"/>
    <s v="&lt;50%"/>
    <s v="No"/>
    <n v="6383650"/>
    <n v="4.0999999999999996"/>
    <n v="4"/>
    <n v="322"/>
    <x v="1"/>
    <n v="128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s v="Ambrane Unbreakable 3A Fast Charging Braided Type C Cable    1.5 Meter (RCT15, Blue) Supports QC 2.0/3.0 Charging"/>
    <x v="8"/>
    <s v="Computers&amp;Accessories"/>
    <s v="Accessories&amp;Peripherals"/>
    <s v="Cables&amp;Accessories"/>
    <s v="Computers&amp;Accessories|Accessories&amp;Peripherals|Cables&amp;Accessories|Cables|USBCables-Ambrane Unbreakable 3A Fast Charging Braided Type C Cable    1.5 Meter (RCT15, Blue) Supports QC 2.0/3.0 Charging"/>
    <s v="Cables"/>
    <n v="199"/>
    <s v="&lt;₹200"/>
    <n v="349"/>
    <n v="0.43"/>
    <n v="291.97994269340973"/>
    <s v="&lt;50%"/>
    <s v="No"/>
    <n v="109586"/>
    <n v="4.0999999999999996"/>
    <n v="4"/>
    <n v="314"/>
    <x v="1"/>
    <n v="125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7YQ5SN4H"/>
    <s v="Cello Non-Stick Aluminium Sandwich Gas Toaster(Black)"/>
    <x v="35"/>
    <s v="Home&amp;Kitchen"/>
    <s v="Kitchen&amp;HomeAppliances"/>
    <s v="SmallKitchenAppliances"/>
    <s v="Home&amp;Kitchen|Kitchen&amp;HomeAppliances|SmallKitchenAppliances|SandwichMakers-Cello Non-Stick Aluminium Sandwich Gas Toaster(Black)"/>
    <s v="SandwichMakers"/>
    <n v="299"/>
    <s v="₹200 - ₹500"/>
    <n v="595"/>
    <n v="0.5"/>
    <n v="544.74789915966392"/>
    <s v="50% or More"/>
    <s v="Yes"/>
    <n v="186830"/>
    <n v="4"/>
    <n v="4"/>
    <n v="314"/>
    <x v="1"/>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8DT7D6"/>
    <s v="Sony TV - Remote Compatible for Sony LED Remote Control Works with Sony LED TV by Trend Trail Speed tech &amp; Remote hi Remote &amp; REO India only"/>
    <x v="162"/>
    <s v="Electronics"/>
    <s v="HomeTheater,TV&amp;Video"/>
    <s v="Accessories"/>
    <s v="Electronics|HomeTheater,TV&amp;Video|Accessories|RemoteControls-Sony TV - Remote Compatible for Sony LED Remote Control Works with Sony LED TV by Trend Trail Speed tech &amp; Remote hi Remote &amp; REO India only"/>
    <s v="RemoteControls"/>
    <n v="205"/>
    <s v="₹200 - ₹500"/>
    <n v="499"/>
    <n v="0.59"/>
    <n v="457.91783567134269"/>
    <s v="50% or More"/>
    <s v="Yes"/>
    <n v="156187"/>
    <n v="3.8"/>
    <n v="4"/>
    <n v="313"/>
    <x v="1"/>
    <n v="1252"/>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KRHXTLN"/>
    <s v="Candes Gloster All in One Silent Blower Fan Room Heater Ideal for Small and Medium Area, 2000 Watts (White)"/>
    <x v="70"/>
    <s v="Home&amp;Kitchen"/>
    <s v="Heating,Cooling&amp;AirQuality"/>
    <s v="RoomHeaters"/>
    <s v="Home&amp;Kitchen|Heating,Cooling&amp;AirQuality|RoomHeaters|FanHeaters-Candes Gloster All in One Silent Blower Fan Room Heater Ideal for Small and Medium Area, 2000 Watts (White)"/>
    <s v="FanHeaters"/>
    <n v="1069"/>
    <s v="&gt;₹500"/>
    <n v="1699"/>
    <n v="0.37"/>
    <n v="1636.08063566804"/>
    <s v="&lt;50%"/>
    <s v="No"/>
    <n v="531787"/>
    <n v="3.9"/>
    <n v="4"/>
    <n v="313"/>
    <x v="1"/>
    <n v="1252"/>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B2CZTCL2"/>
    <s v="Wipro Vesta 1.8 litre Cool touch electric Kettle with Auto cut off | Double Layer outer body | Triple Protection - Dry Boil, Steam &amp; Over Heat |Stainless Steel Inner Body | (Black, 1500 Watt)"/>
    <x v="39"/>
    <s v="Home&amp;Kitchen"/>
    <s v="Kitchen&amp;HomeAppliances"/>
    <s v="SmallKitchenAppliances"/>
    <s v="Home&amp;Kitchen|Kitchen&amp;HomeAppliances|SmallKitchenAppliances|Kettles&amp;HotWaterDispensers|Kettle&amp;ToasterSets-Wipro Vesta 1.8 litre Cool touch electric Kettle with Auto cut off | Double Layer outer body | Triple Protection - Dry Boil, Steam &amp; Over Heat |Stainless Steel Inner Body | (Black, 1500 Watt)"/>
    <s v="Kettles&amp;HotWaterDispensers"/>
    <n v="1299"/>
    <s v="&gt;₹500"/>
    <n v="1999"/>
    <n v="0.35"/>
    <n v="1934.0175087543771"/>
    <s v="&lt;50%"/>
    <s v="No"/>
    <n v="621689"/>
    <n v="3.8"/>
    <n v="4"/>
    <n v="311"/>
    <x v="1"/>
    <n v="1244"/>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s v="LAPSTER 12pcs Spiral Cable Protectors for Charger, Wires, Data Charger Cable Protector for Computers, Cell Phones etc.(Grey)"/>
    <x v="208"/>
    <s v="Electronics"/>
    <s v="Mobiles&amp;Accessories"/>
    <s v="MobileAccessories"/>
    <s v="Electronics|Mobiles&amp;Accessories|MobileAccessories|D√©cor|PhoneCharms-LAPSTER 12pcs Spiral Cable Protectors for Charger, Wires, Data Charger Cable Protector for Computers, Cell Phones etc.(Grey)"/>
    <s v="D√©cor"/>
    <n v="99"/>
    <s v="&lt;₹200"/>
    <n v="999"/>
    <n v="0.9"/>
    <n v="989.09009009009014"/>
    <s v="50% or More"/>
    <s v="Yes"/>
    <n v="304695"/>
    <n v="4.4000000000000004"/>
    <n v="4"/>
    <n v="305"/>
    <x v="1"/>
    <n v="1220"/>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s v="KENT 16088 Vogue Electric Kettle 1.8 Litre 1500 W | Stainless Steel body | Auto shut off over heating protection | 1 Year Warranty"/>
    <x v="11"/>
    <s v="Home&amp;Kitchen"/>
    <s v="Kitchen&amp;HomeAppliances"/>
    <s v="SmallKitchenAppliances"/>
    <s v="Home&amp;Kitchen|Kitchen&amp;HomeAppliances|SmallKitchenAppliances|Kettles&amp;HotWaterDispensers|ElectricKettles-KENT 16088 Vogue Electric Kettle 1.8 Litre 1500 W | Stainless Steel body | Auto shut off over heating protection | 1 Year Warranty"/>
    <s v="Kettles&amp;HotWaterDispensers"/>
    <n v="999"/>
    <s v="&gt;₹500"/>
    <n v="1950"/>
    <n v="0.49"/>
    <n v="1898.7692307692307"/>
    <s v="&lt;50%"/>
    <s v="No"/>
    <n v="594750"/>
    <n v="3.8"/>
    <n v="4"/>
    <n v="305"/>
    <x v="1"/>
    <n v="1220"/>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s v="Havells Zella Flap Auto Immersion Rod 1500 Watts"/>
    <x v="38"/>
    <s v="Home&amp;Kitchen"/>
    <s v="Heating,Cooling&amp;AirQuality"/>
    <s v="WaterHeaters&amp;Geysers"/>
    <s v="Home&amp;Kitchen|Heating,Cooling&amp;AirQuality|WaterHeaters&amp;Geysers|ImmersionRods-Havells Zella Flap Auto Immersion Rod 1500 Watts"/>
    <s v="ImmersionRods"/>
    <n v="1499"/>
    <s v="&gt;₹500"/>
    <n v="3500"/>
    <n v="0.56999999999999995"/>
    <n v="3457.1714285714284"/>
    <s v="50% or More"/>
    <s v="Yes"/>
    <n v="1060500"/>
    <n v="4.0999999999999996"/>
    <n v="4"/>
    <n v="303"/>
    <x v="1"/>
    <n v="1212"/>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s v="Airtel Digital TV HD Set Top Box with FTA Pack | Unlimited Entertainment + Recording Feature + Free Standard Installation (6 Months Pack)"/>
    <x v="132"/>
    <s v="Electronics"/>
    <s v="HomeTheater,TV&amp;Video"/>
    <s v="SatelliteEquipment"/>
    <s v="Electronics|HomeTheater,TV&amp;Video|SatelliteEquipment|SatelliteReceivers-Airtel Digital TV HD Set Top Box with FTA Pack | Unlimited Entertainment + Recording Feature + Free Standard Installation (6 Months Pack)"/>
    <s v="SatelliteReceivers"/>
    <n v="1299"/>
    <s v="&gt;₹500"/>
    <n v="2499"/>
    <n v="0.48"/>
    <n v="2447.0192076830731"/>
    <s v="&lt;50%"/>
    <s v="No"/>
    <n v="752199"/>
    <n v="4.3"/>
    <n v="4"/>
    <n v="301"/>
    <x v="1"/>
    <n v="1204"/>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s v="Shakti Technology S3 High Pressure Car Washer Machine 1800 Watts and Pressure 120 Bar for Cleaning Car, Bike &amp; Home"/>
    <x v="194"/>
    <s v="Home&amp;Kitchen"/>
    <s v="Kitchen&amp;HomeAppliances"/>
    <s v="Vacuum,Cleaning&amp;Ironing"/>
    <s v="Home&amp;Kitchen|Kitchen&amp;HomeAppliances|Vacuum,Cleaning&amp;Ironing|PressureWashers,Steam&amp;WindowCleaners-Shakti Technology S3 High Pressure Car Washer Machine 1800 Watts and Pressure 120 Bar for Cleaning Car, Bike &amp; Home"/>
    <s v="PressureWashers,Steam&amp;WindowCleaners"/>
    <n v="4899"/>
    <s v="&gt;₹500"/>
    <n v="8999"/>
    <n v="0.46"/>
    <n v="8944.5606178464277"/>
    <s v="&lt;50%"/>
    <s v="No"/>
    <n v="2672703"/>
    <n v="4.0999999999999996"/>
    <n v="4"/>
    <n v="297"/>
    <x v="1"/>
    <n v="118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s v="Tom &amp; Jerry Folding Laundry Basket for Clothes with Lid &amp; Handle, Toys Organiser, 75 Litre, Green"/>
    <x v="113"/>
    <s v="Home&amp;Kitchen"/>
    <s v="HomeStorage&amp;Organization"/>
    <s v="LaundryOrganization"/>
    <s v="Home&amp;Kitchen|HomeStorage&amp;Organization|LaundryOrganization|LaundryBaskets-Tom &amp; Jerry Folding Laundry Basket for Clothes with Lid &amp; Handle, Toys Organiser, 75 Litre, Green"/>
    <s v="LaundryBaskets"/>
    <n v="351"/>
    <s v="₹200 - ₹500"/>
    <n v="899"/>
    <n v="0.61"/>
    <n v="859.95661846496102"/>
    <s v="50% or More"/>
    <s v="Yes"/>
    <n v="266104"/>
    <n v="3.9"/>
    <n v="4"/>
    <n v="296"/>
    <x v="1"/>
    <n v="1184"/>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roma 3A Fast charge 1m Type-C to All Type-C Phones sync and charge cable, Made in India, 480Mbps Data transfer rate, Tested Durability with 8000+ bends (12 months warranty) - CRCMA0106sTC10, Black"/>
    <x v="8"/>
    <s v="Computers&amp;Accessories"/>
    <s v="Accessories&amp;Peripherals"/>
    <s v="Cables&amp;Accessories"/>
    <s v="Computers&amp;Accessories|Accessories&amp;Peripherals|Cables&amp;Accessories|Cables|USBCables-Croma 3A Fast charge 1m Type-C to All Type-C Phones sync and charge cable, Made in India, 480Mbps Data transfer rate, Tested Durability with 8000+ bends (12 months warranty) - CRCMA0106sTC10, Black"/>
    <s v="Cables"/>
    <n v="129"/>
    <s v="&lt;₹200"/>
    <n v="1000"/>
    <n v="0.87"/>
    <n v="987.1"/>
    <s v="50% or More"/>
    <s v="Yes"/>
    <n v="295000"/>
    <n v="3.9"/>
    <n v="4"/>
    <n v="295"/>
    <x v="1"/>
    <n v="118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s v="Lifelong LLFH921 Regalia 2000 W Fan Heater, 3 Air Settings, Room Heater with Overheating Protection, 1 Year Warranty ( White, (ISI Certified, Ideal for small to medium room/area)"/>
    <x v="70"/>
    <s v="Home&amp;Kitchen"/>
    <s v="Heating,Cooling&amp;AirQuality"/>
    <s v="RoomHeaters"/>
    <s v="Home&amp;Kitchen|Heating,Cooling&amp;AirQuality|RoomHeaters|FanHeaters-Lifelong LLFH921 Regalia 2000 W Fan Heater, 3 Air Settings, Room Heater with Overheating Protection, 1 Year Warranty ( White, (ISI Certified, Ideal for small to medium room/area)"/>
    <s v="FanHeaters"/>
    <n v="899"/>
    <s v="&gt;₹500"/>
    <n v="2000"/>
    <n v="0.55000000000000004"/>
    <n v="1955.05"/>
    <s v="50% or More"/>
    <s v="Yes"/>
    <n v="582000"/>
    <n v="3.6"/>
    <n v="4"/>
    <n v="291"/>
    <x v="1"/>
    <n v="1164"/>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s v="FABWARE Lint Remover for Clothes - Sticky Lint Roller for Clothes, Furniture, Wool, Coat, Car Seats, Carpet, Fabric, Dust Cleaner, Pet Hair Remover with 1 Handle &amp; 1 Refill Total 60 Sheets &amp; 1 Cover"/>
    <x v="149"/>
    <s v="Home&amp;Kitchen"/>
    <s v="Kitchen&amp;HomeAppliances"/>
    <s v="Vacuum,Cleaning&amp;Ironing"/>
    <s v="Home&amp;Kitchen|Kitchen&amp;HomeAppliances|Vacuum,Cleaning&amp;Ironing|Irons,Steamers&amp;Accessories|LintShavers-FABWARE Lint Remover for Clothes - Sticky Lint Roller for Clothes, Furniture, Wool, Coat, Car Seats, Carpet, Fabric, Dust Cleaner, Pet Hair Remover with 1 Handle &amp; 1 Refill Total 60 Sheets &amp; 1 Cover"/>
    <s v="Irons,Steamers&amp;Accessories"/>
    <n v="298"/>
    <s v="₹200 - ₹500"/>
    <n v="499"/>
    <n v="0.4"/>
    <n v="439.28056112224448"/>
    <s v="&lt;50%"/>
    <s v="No"/>
    <n v="144710"/>
    <n v="4.4000000000000004"/>
    <n v="4"/>
    <n v="290"/>
    <x v="1"/>
    <n v="116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s v="AGARO Regal Electric Rice Cooker, 3L Ceramic Inner Bowl, Cooks Up to 600 Gms Raw Rice, SS Steamer, Preset Cooking Functions, Preset Timer, Keep Warm Function, LED Display, Black"/>
    <x v="94"/>
    <s v="Home&amp;Kitchen"/>
    <s v="Kitchen&amp;HomeAppliances"/>
    <s v="SmallKitchenAppliances"/>
    <s v="Home&amp;Kitchen|Kitchen&amp;HomeAppliances|SmallKitchenAppliances|Rice&amp;PastaCookers-AGARO Regal Electric Rice Cooker, 3L Ceramic Inner Bowl, Cooks Up to 600 Gms Raw Rice, SS Steamer, Preset Cooking Functions, Preset Timer, Keep Warm Function, LED Display, Black"/>
    <s v="Rice&amp;PastaCookers"/>
    <n v="3685"/>
    <s v="&gt;₹500"/>
    <n v="5495"/>
    <n v="0.33"/>
    <n v="5427.9390354868065"/>
    <s v="&lt;50%"/>
    <s v="No"/>
    <n v="1593550"/>
    <n v="4.0999999999999996"/>
    <n v="4"/>
    <n v="290"/>
    <x v="1"/>
    <n v="116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s v="Aqua d pure Active Copper 12-L RO+UV Water Filter Purifier for Home, Kitchen Fully Automatic UF+TDS Controller"/>
    <x v="71"/>
    <s v="Home&amp;Kitchen"/>
    <s v="Kitchen&amp;HomeAppliances"/>
    <s v="WaterPurifiers&amp;Accessories"/>
    <s v="Home&amp;Kitchen|Kitchen&amp;HomeAppliances|WaterPurifiers&amp;Accessories|WaterFilters&amp;Purifiers-Aqua d pure Active Copper 12-L RO+UV Water Filter Purifier for Home, Kitchen Fully Automatic UF+TDS Controller"/>
    <s v="WaterFilters&amp;Purifiers"/>
    <n v="4999"/>
    <s v="&gt;₹500"/>
    <n v="24999"/>
    <n v="0.8"/>
    <n v="24979.003200128005"/>
    <s v="50% or More"/>
    <s v="Yes"/>
    <n v="7174713"/>
    <n v="4.5"/>
    <n v="5"/>
    <n v="287"/>
    <x v="1"/>
    <n v="143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13"/>
    <s v="Home&amp;Kitchen"/>
    <s v="HomeStorage&amp;Organization"/>
    <s v="LaundryOrganization"/>
    <s v="Home&amp;Kitchen|HomeStorage&amp;Organization|LaundryOrganization|LaundryBaskets-PrettyKrafts Laundry Square Shape Basket Bag/Foldable/Multipurpose/Carry Handles/Slanting Lid for Home, Cloth Storage,(Single) Jute Grey"/>
    <s v="LaundryBaskets"/>
    <n v="390"/>
    <s v="₹200 - ₹500"/>
    <n v="799"/>
    <n v="0.51"/>
    <n v="750.18898623279097"/>
    <s v="50% or More"/>
    <s v="Yes"/>
    <n v="229313"/>
    <n v="3.8"/>
    <n v="4"/>
    <n v="287"/>
    <x v="1"/>
    <n v="1148"/>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s v="LRIPL Mi Remote Control with Netflix &amp; Prime Video Button Compatible for Mi 4X LED Android Smart TV 4A Remote Control (32&quot;/43&quot;) with Voice Command (Pairing Required)"/>
    <x v="162"/>
    <s v="Electronics"/>
    <s v="HomeTheater,TV&amp;Video"/>
    <s v="Accessories"/>
    <s v="Electronics|HomeTheater,TV&amp;Video|Accessories|RemoteControls-LRIPL Mi Remote Control with Netflix &amp; Prime Video Button Compatible for Mi 4X LED Android Smart TV 4A Remote Control (32&quot;/43&quot;) with Voice Command (Pairing Required)"/>
    <s v="RemoteControls"/>
    <n v="655"/>
    <s v="&gt;₹500"/>
    <n v="1099"/>
    <n v="0.4"/>
    <n v="1039.400363967243"/>
    <s v="&lt;50%"/>
    <s v="No"/>
    <n v="313215"/>
    <n v="3.2"/>
    <n v="3"/>
    <n v="285"/>
    <x v="1"/>
    <n v="85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s v="7SEVEN¬Æ Compatible Lg Smart Tv Remote Suitable for Any LG LED OLED LCD UHD Plasma Android Television and AKB75095303 replacement of Original Lg Tv Remote Control"/>
    <x v="162"/>
    <s v="Electronics"/>
    <s v="HomeTheater,TV&amp;Video"/>
    <s v="Accessories"/>
    <s v="Electronics|HomeTheater,TV&amp;Video|Accessories|RemoteControls-7SEVEN¬Æ Compatible Lg Smart Tv Remote Suitable for Any LG LED OLED LCD UHD Plasma Android Television and AKB75095303 replacement of Original Lg Tv Remote Control"/>
    <s v="RemoteControls"/>
    <n v="349"/>
    <s v="₹200 - ₹500"/>
    <n v="599"/>
    <n v="0.42"/>
    <n v="540.73622704507511"/>
    <s v="&lt;50%"/>
    <s v="No"/>
    <n v="170116"/>
    <n v="4.2"/>
    <n v="4"/>
    <n v="284"/>
    <x v="1"/>
    <n v="113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Samsung Galaxy M04 Dark Blue, 4GB RAM, 64GB Storage | Upto 8GB RAM with RAM Plus | MediaTek Helio P35 | 5000 mAh Battery"/>
    <x v="2"/>
    <s v="Electronics"/>
    <s v="Mobiles&amp;Accessories"/>
    <s v="Smartphones&amp;BasicMobiles"/>
    <s v="Electronics|Mobiles&amp;Accessories|Smartphones&amp;BasicMobiles|Smartphones-Samsung Galaxy M04 Dark Blue, 4GB RAM, 64GB Storage | Upto 8GB RAM with RAM Plus | MediaTek Helio P35 | 5000 mAh Battery"/>
    <s v="Smartphones"/>
    <n v="9499"/>
    <s v="&gt;₹500"/>
    <n v="11999"/>
    <n v="0.21"/>
    <n v="11919.835069589133"/>
    <s v="&lt;50%"/>
    <s v="No"/>
    <n v="3407716"/>
    <n v="4.2"/>
    <n v="4"/>
    <n v="284"/>
    <x v="1"/>
    <n v="113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x v="2"/>
    <s v="Electronics"/>
    <s v="Mobiles&amp;Accessories"/>
    <s v="Smartphones&amp;BasicMobiles"/>
    <s v="Electronics|Mobiles&amp;Accessories|Smartphones&amp;BasicMobiles|Smartphones-Samsung Galaxy M04 Light Green, 4GB RAM, 64GB Storage | Upto 8GB RAM with RAM Plus | MediaTek Helio P35 | 5000 mAh Battery"/>
    <s v="Smartphones"/>
    <n v="9499"/>
    <s v="&gt;₹500"/>
    <n v="11999"/>
    <n v="0.21"/>
    <n v="11919.835069589133"/>
    <s v="&lt;50%"/>
    <s v="No"/>
    <n v="3407716"/>
    <n v="4.2"/>
    <n v="4"/>
    <n v="284"/>
    <x v="1"/>
    <n v="113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Samsung Galaxy M04 Dark Blue, 4GB RAM, 128GB Storage | Upto 8GB RAM with RAM Plus | MediaTek Helio P35 | 5000 mAh Battery"/>
    <x v="2"/>
    <s v="Electronics"/>
    <s v="Mobiles&amp;Accessories"/>
    <s v="Smartphones&amp;BasicMobiles"/>
    <s v="Electronics|Mobiles&amp;Accessories|Smartphones&amp;BasicMobiles|Smartphones-Samsung Galaxy M04 Dark Blue, 4GB RAM, 128GB Storage | Upto 8GB RAM with RAM Plus | MediaTek Helio P35 | 5000 mAh Battery"/>
    <s v="Smartphones"/>
    <n v="10499"/>
    <s v="&gt;₹500"/>
    <n v="13499"/>
    <n v="0.22"/>
    <n v="13421.223868434699"/>
    <s v="&lt;50%"/>
    <s v="No"/>
    <n v="3833716"/>
    <n v="4.2"/>
    <n v="4"/>
    <n v="284"/>
    <x v="1"/>
    <n v="113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LRZYBH1"/>
    <s v="KRISONS Thunder Speaker, Multimedia Home Theatre, Floor Standing Speaker, LED Display with Bluetooth, FM, USB, Micro SD Card, AUX Connectivity"/>
    <x v="209"/>
    <s v="Electronics"/>
    <s v="HomeAudio"/>
    <s v="Speakers"/>
    <s v="Electronics|HomeAudio|Speakers|TowerSpeakers-KRISONS Thunder Speaker, Multimedia Home Theatre, Floor Standing Speaker, LED Display with Bluetooth, FM, USB, Micro SD Card, AUX Connectivity"/>
    <s v="TowerSpeakers"/>
    <n v="2299"/>
    <s v="&gt;₹500"/>
    <n v="3999"/>
    <n v="0.43"/>
    <n v="3941.510627656914"/>
    <s v="&lt;50%"/>
    <s v="No"/>
    <n v="1127718"/>
    <n v="3.8"/>
    <n v="4"/>
    <n v="282"/>
    <x v="1"/>
    <n v="1128"/>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2DD8BQ8"/>
    <s v="Wipro Vesta Grill 1000 Watt Sandwich Maker |Dual function-SW Maker&amp;Griller|Non stick Coat -BPA&amp;PTFE Free |Auto Temp Cut-off| Height Control -180·∂ø&amp;105·∂ø |2 year warranty|SS Finish|Standard size"/>
    <x v="35"/>
    <s v="Home&amp;Kitchen"/>
    <s v="Kitchen&amp;HomeAppliances"/>
    <s v="SmallKitchenAppliances"/>
    <s v="Home&amp;Kitchen|Kitchen&amp;HomeAppliances|SmallKitchenAppliances|SandwichMakers-Wipro Vesta Grill 1000 Watt Sandwich Maker |Dual function-SW Maker&amp;Griller|Non stick Coat -BPA&amp;PTFE Free |Auto Temp Cut-off| Height Control -180·∂ø&amp;105·∂ø |2 year warranty|SS Finish|Standard size"/>
    <s v="SandwichMakers"/>
    <n v="2079"/>
    <s v="&gt;₹500"/>
    <n v="3099"/>
    <n v="0.33"/>
    <n v="3031.9138431752176"/>
    <s v="&lt;50%"/>
    <s v="No"/>
    <n v="873918"/>
    <n v="4.0999999999999996"/>
    <n v="4"/>
    <n v="282"/>
    <x v="1"/>
    <n v="112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NY6TRXG"/>
    <s v="POCO C31 (Royal Blue, 64 GB) (4 GB RAM)"/>
    <x v="2"/>
    <s v="Electronics"/>
    <s v="Mobiles&amp;Accessories"/>
    <s v="Smartphones&amp;BasicMobiles"/>
    <s v="Electronics|Mobiles&amp;Accessories|Smartphones&amp;BasicMobiles|Smartphones-POCO C31 (Royal Blue, 64 GB) (4 GB RAM)"/>
    <s v="Smartphones"/>
    <n v="8499"/>
    <s v="&gt;₹500"/>
    <n v="11999"/>
    <n v="0.28999999999999998"/>
    <n v="11928.169097424785"/>
    <s v="&lt;50%"/>
    <s v="No"/>
    <n v="3311724"/>
    <n v="3.9"/>
    <n v="4"/>
    <n v="276"/>
    <x v="1"/>
    <n v="110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s v="Amazon Brand - Solimo Fast Charging Braided Type C Data Cable Seam, Suitable For All Supported Mobile Phones (1 Meter, Black)"/>
    <x v="8"/>
    <s v="Computers&amp;Accessories"/>
    <s v="Accessories&amp;Peripherals"/>
    <s v="Cables&amp;Accessories"/>
    <s v="Computers&amp;Accessories|Accessories&amp;Peripherals|Cables&amp;Accessories|Cables|USBCables-Amazon Brand - Solimo Fast Charging Braided Type C Data Cable Seam, Suitable For All Supported Mobile Phones (1 Meter, Black)"/>
    <s v="Cables"/>
    <n v="129"/>
    <s v="&lt;₹200"/>
    <n v="599"/>
    <n v="0.78"/>
    <n v="577.4641068447412"/>
    <s v="50% or More"/>
    <s v="Yes"/>
    <n v="158735"/>
    <n v="4.0999999999999996"/>
    <n v="4"/>
    <n v="265"/>
    <x v="1"/>
    <n v="1060"/>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s v="FYA Handheld Vacuum Cleaner Cordless, Wireless Hand Vacuum&amp;Air Blower 2-in-1, Mini Portable Car Vacuum Cleaner with Powerful Suction, USB Rechargeable Vacuum for Pet Hair, Home and Car"/>
    <x v="89"/>
    <s v="Home&amp;Kitchen"/>
    <s v="Kitchen&amp;HomeAppliances"/>
    <s v="Vacuum,Cleaning&amp;Ironing"/>
    <s v="Home&amp;Kitchen|Kitchen&amp;HomeAppliances|Vacuum,Cleaning&amp;Ironing|Vacuums&amp;FloorCare|Vacuums|HandheldVacuums-FYA Handheld Vacuum Cleaner Cordless, Wireless Hand Vacuum&amp;Air Blower 2-in-1, Mini Portable Car Vacuum Cleaner with Powerful Suction, USB Rechargeable Vacuum for Pet Hair, Home and Car"/>
    <s v="Vacuums&amp;FloorCare"/>
    <n v="2669"/>
    <s v="&gt;₹500"/>
    <n v="3199"/>
    <n v="0.17"/>
    <n v="3115.5676773991872"/>
    <s v="&lt;50%"/>
    <s v="No"/>
    <n v="831740"/>
    <n v="3.9"/>
    <n v="4"/>
    <n v="260"/>
    <x v="1"/>
    <n v="104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s v="R B Nova Lint/Fabric Shaver for Cloths, Lint Remover for Woolen Sweaters, Blankets, Jackets/Burr Remover Pill Remover from Carpets, Pack of 1"/>
    <x v="149"/>
    <s v="Home&amp;Kitchen"/>
    <s v="Kitchen&amp;HomeAppliances"/>
    <s v="Vacuum,Cleaning&amp;Ironing"/>
    <s v="Home&amp;Kitchen|Kitchen&amp;HomeAppliances|Vacuum,Cleaning&amp;Ironing|Irons,Steamers&amp;Accessories|LintShavers-R B Nova Lint/Fabric Shaver for Cloths, Lint Remover for Woolen Sweaters, Blankets, Jackets/Burr Remover Pill Remover from Carpets, Pack of 1"/>
    <s v="Irons,Steamers&amp;Accessories"/>
    <n v="398"/>
    <s v="₹200 - ₹500"/>
    <n v="1999"/>
    <n v="0.8"/>
    <n v="1979.0900450225113"/>
    <s v="50% or More"/>
    <s v="Yes"/>
    <n v="513743"/>
    <n v="4.0999999999999996"/>
    <n v="4"/>
    <n v="257"/>
    <x v="1"/>
    <n v="102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s v="Gizga Essentials Webcam Cover, Privacy Protector Webcam Cover Slide, Compatible with Laptop, Desktop, PC, Smartphone, Protect Your Privacy and Security, Strong Adhesive, Set of 3, Black"/>
    <x v="109"/>
    <s v="Computers&amp;Accessories"/>
    <s v="Accessories&amp;Peripherals"/>
    <s v="LaptopAccessories"/>
    <s v="Computers&amp;Accessories|Accessories&amp;Peripherals|LaptopAccessories|CameraPrivacyCovers-Gizga Essentials Webcam Cover, Privacy Protector Webcam Cover Slide, Compatible with Laptop, Desktop, PC, Smartphone, Protect Your Privacy and Security, Strong Adhesive, Set of 3, Black"/>
    <s v="CameraPrivacyCovers"/>
    <n v="69"/>
    <s v="&lt;₹200"/>
    <n v="299"/>
    <n v="0.77"/>
    <n v="275.92307692307691"/>
    <s v="50% or More"/>
    <s v="Yes"/>
    <n v="76245"/>
    <n v="4.3"/>
    <n v="4"/>
    <n v="255"/>
    <x v="1"/>
    <n v="1020"/>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s v="7SEVEN¬Æ Compatible for Sony Bravia LCD LED UHD OLED QLED 4K Ultra HD TV remote control with YouTube and NETFLIX Hotkeys. Universal Replacement for Original Sony Smart Android tv Remote Control"/>
    <x v="162"/>
    <s v="Electronics"/>
    <s v="HomeTheater,TV&amp;Video"/>
    <s v="Accessories"/>
    <s v="Electronics|HomeTheater,TV&amp;Video|Accessories|RemoteControls-7SEVEN¬Æ Compatible for Sony Bravia LCD LED UHD OLED QLED 4K Ultra HD TV remote control with YouTube and NETFLIX Hotkeys. Universal Replacement for Original Sony Smart Android tv Remote Control"/>
    <s v="RemoteControls"/>
    <n v="399"/>
    <s v="₹200 - ₹500"/>
    <n v="899"/>
    <n v="0.56000000000000005"/>
    <n v="854.61735261401554"/>
    <s v="50% or More"/>
    <s v="Yes"/>
    <n v="228346"/>
    <n v="3.9"/>
    <n v="4"/>
    <n v="254"/>
    <x v="1"/>
    <n v="101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s v="INDIAS¬Æ‚Ñ¢ Electro-Instant Water Geyser A.B.S. Body Shock Proof Can be Used in Bathroom, Kitchen, wash Area, Hotels, Hospital etc."/>
    <x v="26"/>
    <s v="Home&amp;Kitchen"/>
    <s v="Heating,Cooling&amp;AirQuality"/>
    <s v="WaterHeaters&amp;Geysers"/>
    <s v="Home&amp;Kitchen|Heating,Cooling&amp;AirQuality|WaterHeaters&amp;Geysers|InstantWaterHeaters-INDIAS¬Æ‚Ñ¢ Electro-Instant Water Geyser A.B.S. Body Shock Proof Can be Used in Bathroom, Kitchen, wash Area, Hotels, Hospital etc."/>
    <s v="InstantWaterHeaters"/>
    <n v="999"/>
    <s v="&gt;₹500"/>
    <n v="2600"/>
    <n v="0.62"/>
    <n v="2561.5769230769229"/>
    <s v="50% or More"/>
    <s v="Yes"/>
    <n v="655200"/>
    <n v="3.4"/>
    <n v="3"/>
    <n v="252"/>
    <x v="1"/>
    <n v="756"/>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s v="Wipro Vesta 1200 Watt GD203 Heavyweight Automatic Dry Iron| Quick Heat Up| Anti bacterial German Weilburger Double Coated Black Soleplate |2 Years Warranty"/>
    <x v="27"/>
    <s v="Home&amp;Kitchen"/>
    <s v="Kitchen&amp;HomeAppliances"/>
    <s v="Vacuum,Cleaning&amp;Ironing"/>
    <s v="Home&amp;Kitchen|Kitchen&amp;HomeAppliances|Vacuum,Cleaning&amp;Ironing|Irons,Steamers&amp;Accessories|Irons|DryIrons-Wipro Vesta 1200 Watt GD203 Heavyweight Automatic Dry Iron| Quick Heat Up| Anti bacterial German Weilburger Double Coated Black Soleplate |2 Years Warranty"/>
    <s v="Irons,Steamers&amp;Accessories"/>
    <n v="1049"/>
    <s v="&gt;₹500"/>
    <n v="1950"/>
    <n v="0.46"/>
    <n v="1896.2051282051282"/>
    <s v="&lt;50%"/>
    <s v="No"/>
    <n v="487500"/>
    <n v="3.8"/>
    <n v="4"/>
    <n v="250"/>
    <x v="1"/>
    <n v="100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s v="Remote Compatible for Samsung LED/LCD Remote Control Works with Samsung LED/LCD TV by Trend Trail"/>
    <x v="162"/>
    <s v="Electronics"/>
    <s v="HomeTheater,TV&amp;Video"/>
    <s v="Accessories"/>
    <s v="Electronics|HomeTheater,TV&amp;Video|Accessories|RemoteControls-Remote Compatible for Samsung LED/LCD Remote Control Works with Samsung LED/LCD TV by Trend Trail"/>
    <s v="RemoteControls"/>
    <n v="213"/>
    <s v="₹200 - ₹500"/>
    <n v="499"/>
    <n v="0.56999999999999995"/>
    <n v="456.31462925851702"/>
    <s v="50% or More"/>
    <s v="Yes"/>
    <n v="122754"/>
    <n v="3.7"/>
    <n v="4"/>
    <n v="246"/>
    <x v="1"/>
    <n v="984"/>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s v="WeCool S5 Long Selfie Stick, with Large Reinforced Tripod Stand up to 61 Inch / 156 Cms, Ultra Long Multi Function Bluetooth Selfie Stick with 1/4 Screw Compatible with Gopro, Camera, and Ring Light"/>
    <x v="86"/>
    <s v="Electronics"/>
    <s v="Mobiles&amp;Accessories"/>
    <s v="MobileAccessories"/>
    <s v="Electronics|Mobiles&amp;Accessories|MobileAccessories|Photo&amp;VideoAccessories|SelfieSticks-WeCool S5 Long Selfie Stick, with Large Reinforced Tripod Stand up to 61 Inch / 156 Cms, Ultra Long Multi Function Bluetooth Selfie Stick with 1/4 Screw Compatible with Gopro, Camera, and Ring Light"/>
    <s v="Photo&amp;VideoAccessories"/>
    <n v="1799"/>
    <s v="&gt;₹500"/>
    <n v="3999"/>
    <n v="0.55000000000000004"/>
    <n v="3954.0137534383598"/>
    <s v="50% or More"/>
    <s v="Yes"/>
    <n v="979755"/>
    <n v="4.5999999999999996"/>
    <n v="5"/>
    <n v="245"/>
    <x v="1"/>
    <n v="122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5F3YZY4"/>
    <s v="Wayona 3in1 Nylon Braided 66W USB Fast Charging Cable with Type C, Lightening and Micro USB Port, Compatible with iPhone, iPad, Samsung Galaxy, OnePlus, Mi, Oppo, Vivo, iQOO, Xiaomi (1M, Black)"/>
    <x v="8"/>
    <s v="Computers&amp;Accessories"/>
    <s v="Accessories&amp;Peripherals"/>
    <s v="Cables&amp;Accessories"/>
    <s v="Computers&amp;Accessories|Accessories&amp;Peripherals|Cables&amp;Accessories|Cables|USBCables-Wayona 3in1 Nylon Braided 66W USB Fast Charging Cable with Type C, Lightening and Micro USB Port, Compatible with iPhone, iPad, Samsung Galaxy, OnePlus, Mi, Oppo, Vivo, iQOO, Xiaomi (1M, Black)"/>
    <s v="Cables"/>
    <n v="449"/>
    <s v="₹200 - ₹500"/>
    <n v="1099"/>
    <n v="0.59"/>
    <n v="1058.1446769790718"/>
    <s v="50% or More"/>
    <s v="Yes"/>
    <n v="265958"/>
    <n v="4"/>
    <n v="4"/>
    <n v="242"/>
    <x v="1"/>
    <n v="96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s v="E-COSMOS Plug in LED Night Light Mini USB LED Light Flexible USB LED Ambient Light Mini USB LED Light, LED Portable car Bulb, Indoor, Outdoor, Reading, Sleep (4 pcs)"/>
    <x v="92"/>
    <s v="Computers&amp;Accessories"/>
    <s v="Accessories&amp;Peripherals"/>
    <s v="USBGadgets"/>
    <s v="Computers&amp;Accessories|Accessories&amp;Peripherals|USBGadgets|Lamps-E-COSMOS Plug in LED Night Light Mini USB LED Light Flexible USB LED Ambient Light Mini USB LED Light, LED Portable car Bulb, Indoor, Outdoor, Reading, Sleep (4 pcs)"/>
    <s v="Lamps"/>
    <n v="89"/>
    <s v="&lt;₹200"/>
    <n v="99"/>
    <n v="0.1"/>
    <n v="9.1010101010101039"/>
    <s v="&lt;50%"/>
    <s v="No"/>
    <n v="23859"/>
    <n v="4.2"/>
    <n v="4"/>
    <n v="241"/>
    <x v="1"/>
    <n v="964"/>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s v="Newly Launched Boult Dive+ with 1.85&quot; HD Display, Bluetooth Calling Smartwatch, 500 Nits Brightness, 7 Days Battery Life, 150+ Watch Faces, 100+ Sport Modes, IP68 Waterproof Smart Watch (Jet Black)"/>
    <x v="17"/>
    <s v="Electronics"/>
    <s v="WearableTechnology"/>
    <s v="SmartWatches"/>
    <s v="Electronics|WearableTechnology|SmartWatches-Newly Launched Boult Dive+ with 1.85&quot; HD Display, Bluetooth Calling Smartwatch, 500 Nits Brightness, 7 Days Battery Life, 150+ Watch Faces, 100+ Sport Modes, IP68 Waterproof Smart Watch (Jet Black)"/>
    <s v="N/A"/>
    <n v="1999"/>
    <s v="&gt;₹500"/>
    <n v="8499"/>
    <n v="0.76"/>
    <n v="8475.4795858336274"/>
    <s v="50% or More"/>
    <s v="Yes"/>
    <n v="2039760"/>
    <n v="4.3"/>
    <n v="4"/>
    <n v="240"/>
    <x v="1"/>
    <n v="96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s v="Crompton Insta Comfort Heater 2000 Watts Heat Convector with Adjustable Thermostats, Hybrid Cyan, Standard (‚ÄéACGRH- INSTACOMFORT)"/>
    <x v="95"/>
    <s v="Home&amp;Kitchen"/>
    <s v="Heating,Cooling&amp;AirQuality"/>
    <s v="RoomHeaters"/>
    <s v="Home&amp;Kitchen|Heating,Cooling&amp;AirQuality|RoomHeaters|ElectricHeaters-Crompton Insta Comfort Heater 2000 Watts Heat Convector with Adjustable Thermostats, Hybrid Cyan, Standard (‚ÄéACGRH- INSTACOMFORT)"/>
    <s v="ElectricHeaters"/>
    <n v="1959"/>
    <s v="&gt;₹500"/>
    <n v="2400"/>
    <n v="0.18"/>
    <n v="2318.375"/>
    <s v="&lt;50%"/>
    <s v="No"/>
    <n v="568800"/>
    <n v="4"/>
    <n v="4"/>
    <n v="237"/>
    <x v="1"/>
    <n v="948"/>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s v="Lint Remover For Clothes With 1 Year Warranty Fabric Shaver Lint Shaver for Woolen Clothes Blanket Jackets Stainless Steel Blades,Bedding, Clothes and Furniture Best Remover for Fabrics Portable Lint Shavers (White Orange)"/>
    <x v="149"/>
    <s v="Home&amp;Kitchen"/>
    <s v="Kitchen&amp;HomeAppliances"/>
    <s v="Vacuum,Cleaning&amp;Ironing"/>
    <s v="Home&amp;Kitchen|Kitchen&amp;HomeAppliances|Vacuum,Cleaning&amp;Ironing|Irons,Steamers&amp;Accessories|LintShavers-Lint Remover For Clothes With 1 Year Warranty Fabric Shaver Lint Shaver for Woolen Clothes Blanket Jackets Stainless Steel Blades,Bedding, Clothes and Furniture Best Remover for Fabrics Portable Lint Shavers (White Orange)"/>
    <s v="Irons,Steamers&amp;Accessories"/>
    <n v="445"/>
    <s v="₹200 - ₹500"/>
    <n v="999"/>
    <n v="0.55000000000000004"/>
    <n v="954.45545545545542"/>
    <s v="50% or More"/>
    <s v="Yes"/>
    <n v="228771"/>
    <n v="4.3"/>
    <n v="4"/>
    <n v="229"/>
    <x v="1"/>
    <n v="916"/>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P8M18QM"/>
    <s v="7SEVEN¬Æ Compatible with Fire Tv Stick Remote with Voice Command Feature Suitable for Second Generation Amazon Fire Tv Stick Remote Only - Pairing Must"/>
    <x v="162"/>
    <s v="Electronics"/>
    <s v="HomeTheater,TV&amp;Video"/>
    <s v="Accessories"/>
    <s v="Electronics|HomeTheater,TV&amp;Video|Accessories|RemoteControls-7SEVEN¬Æ Compatible with Fire Tv Stick Remote with Voice Command Feature Suitable for Second Generation Amazon Fire Tv Stick Remote Only - Pairing Must"/>
    <s v="RemoteControls"/>
    <n v="1369"/>
    <s v="&gt;₹500"/>
    <n v="2999"/>
    <n v="0.54"/>
    <n v="2953.3514504834943"/>
    <s v="50% or More"/>
    <s v="Yes"/>
    <n v="680773"/>
    <n v="3.3"/>
    <n v="3"/>
    <n v="227"/>
    <x v="1"/>
    <n v="68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B8ZM9RVV"/>
    <s v="Zuvexa Egg Boiler Poacher Automatic Off Steaming, Cooking, Boiling Double Layer 14 Egg Boiler (Multicolor)‚Ä¶"/>
    <x v="78"/>
    <s v="Home&amp;Kitchen"/>
    <s v="Kitchen&amp;HomeAppliances"/>
    <s v="SmallKitchenAppliances"/>
    <s v="Home&amp;Kitchen|Kitchen&amp;HomeAppliances|SmallKitchenAppliances|EggBoilers-Zuvexa Egg Boiler Poacher Automatic Off Steaming, Cooking, Boiling Double Layer 14 Egg Boiler (Multicolor)‚Ä¶"/>
    <s v="EggBoilers"/>
    <n v="419"/>
    <s v="₹200 - ₹500"/>
    <n v="999"/>
    <n v="0.57999999999999996"/>
    <n v="957.05805805805801"/>
    <s v="50% or More"/>
    <s v="Yes"/>
    <n v="226773"/>
    <n v="4.4000000000000004"/>
    <n v="4"/>
    <n v="227"/>
    <x v="1"/>
    <n v="90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LQQYNZQ"/>
    <s v="Realme Smart TV Stick 4K"/>
    <x v="210"/>
    <s v="Electronics"/>
    <s v="HomeAudio"/>
    <s v="MediaStreamingDevices"/>
    <s v="Electronics|HomeAudio|MediaStreamingDevices|StreamingClients-Realme Smart TV Stick 4K"/>
    <s v="StreamingClients"/>
    <n v="4699"/>
    <s v="&gt;₹500"/>
    <n v="4699"/>
    <n v="0"/>
    <n v="4599"/>
    <s v="&lt;50%"/>
    <s v="No"/>
    <n v="1052576"/>
    <n v="4.5"/>
    <n v="5"/>
    <n v="224"/>
    <x v="1"/>
    <n v="1120"/>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s v="KNOWZA Electric Handheld Milk Wand Mixer Frother for Latte Coffee Hot Milk, Milk Frother for Coffee, Egg Beater, Hand Blender, Coffee Beater (BLACK COFFEE BEATER)"/>
    <x v="72"/>
    <s v="Home&amp;Kitchen"/>
    <s v="Kitchen&amp;HomeAppliances"/>
    <s v="SmallKitchenAppliances"/>
    <s v="Home&amp;Kitchen|Kitchen&amp;HomeAppliances|SmallKitchenAppliances|HandBlenders-KNOWZA Electric Handheld Milk Wand Mixer Frother for Latte Coffee Hot Milk, Milk Frother for Coffee, Egg Beater, Hand Blender, Coffee Beater (BLACK COFFEE BEATER)"/>
    <s v="HandBlenders"/>
    <n v="426"/>
    <s v="₹200 - ₹500"/>
    <n v="999"/>
    <n v="0.56999999999999995"/>
    <n v="956.35735735735739"/>
    <s v="50% or More"/>
    <s v="Yes"/>
    <n v="221778"/>
    <n v="4.0999999999999996"/>
    <n v="4"/>
    <n v="222"/>
    <x v="1"/>
    <n v="888"/>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s v="7SEVEN¬Æ Suitable Sony Tv Remote Original Bravia for Smart Android Television Compatible for Any Model of LCD LED OLED UHD 4K Universal Sony Remote Control"/>
    <x v="162"/>
    <s v="Electronics"/>
    <s v="HomeTheater,TV&amp;Video"/>
    <s v="Accessories"/>
    <s v="Electronics|HomeTheater,TV&amp;Video|Accessories|RemoteControls-7SEVEN¬Æ Suitable Sony Tv Remote Original Bravia for Smart Android Television Compatible for Any Model of LCD LED OLED UHD 4K Universal Sony Remote Control"/>
    <s v="RemoteControls"/>
    <n v="349"/>
    <s v="₹200 - ₹500"/>
    <n v="699"/>
    <n v="0.5"/>
    <n v="649.071530758226"/>
    <s v="50% or More"/>
    <s v="Yes"/>
    <n v="149586"/>
    <n v="3.9"/>
    <n v="4"/>
    <n v="214"/>
    <x v="1"/>
    <n v="85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s v="Empty Mist Trigger Plastic Spray Bottle for Multi use 200ml Pack of 2"/>
    <x v="179"/>
    <s v="Home&amp;Kitchen"/>
    <s v="HomeStorage&amp;Organization"/>
    <s v="LaundryOrganization"/>
    <s v="Home&amp;Kitchen|HomeStorage&amp;Organization|LaundryOrganization|IroningAccessories|SprayBottles-Empty Mist Trigger Plastic Spray Bottle for Multi use 200ml Pack of 2"/>
    <s v="IroningAccessories"/>
    <n v="85"/>
    <s v="&lt;₹200"/>
    <n v="199"/>
    <n v="0.56999999999999995"/>
    <n v="156.28643216080403"/>
    <s v="50% or More"/>
    <s v="Yes"/>
    <n v="42188"/>
    <n v="4.0999999999999996"/>
    <n v="4"/>
    <n v="212"/>
    <x v="1"/>
    <n v="848"/>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s v="Larrito wooden Cool Mist Humidifiers Essential Oil Diffuser Aroma Air Humidifier with Colorful Change for Car, Office, Babies, humidifiers for home, air humidifier for room (WOODEN HUMIDIFIRE-A)"/>
    <x v="164"/>
    <s v="Home&amp;Kitchen"/>
    <s v="Heating,Cooling&amp;AirQuality"/>
    <s v="Humidifiers"/>
    <s v="Home&amp;Kitchen|Heating,Cooling&amp;AirQuality|Humidifiers-Larrito wooden Cool Mist Humidifiers Essential Oil Diffuser Aroma Air Humidifier with Colorful Change for Car, Office, Babies, humidifiers for home, air humidifier for room (WOODEN HUMIDIFIRE-A)"/>
    <s v="N/A"/>
    <n v="499"/>
    <s v="₹200 - ₹500"/>
    <n v="799"/>
    <n v="0.38"/>
    <n v="736.54693366708386"/>
    <s v="&lt;50%"/>
    <s v="No"/>
    <n v="169388"/>
    <n v="3.6"/>
    <n v="4"/>
    <n v="212"/>
    <x v="1"/>
    <n v="84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s v="VU 138 cm (55 inches) Premium Series 4K Ultra HD Smart IPS LED TV 55UT (Black)"/>
    <x v="29"/>
    <s v="Electronics"/>
    <s v="HomeTheater,TV&amp;Video"/>
    <s v="Televisions"/>
    <s v="Electronics|HomeTheater,TV&amp;Video|Televisions|SmartTelevisions-VU 138 cm (55 inches) Premium Series 4K Ultra HD Smart IPS LED TV 55UT (Black)"/>
    <s v="SmartTelevisions"/>
    <n v="29990"/>
    <s v="&gt;₹500"/>
    <n v="65000"/>
    <n v="0.54"/>
    <n v="64953.86153846154"/>
    <s v="50% or More"/>
    <s v="Yes"/>
    <n v="13715000"/>
    <n v="4.0999999999999996"/>
    <n v="4"/>
    <n v="211"/>
    <x v="1"/>
    <n v="844"/>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EDO 65W OnePlus Dash Warp Charge Cable, USB A to Type C Data Sync Fast Charging Cable Compatible with One Plus 3 /3T /5 /5T /6 /6T /7 /7T /7 pro &amp; for All Type C Devices - 1 Meter, Red"/>
    <x v="8"/>
    <s v="Computers&amp;Accessories"/>
    <s v="Accessories&amp;Peripherals"/>
    <s v="Cables&amp;Accessories"/>
    <s v="Computers&amp;Accessories|Accessories&amp;Peripherals|Cables&amp;Accessories|Cables|USBCables-CEDO 65W OnePlus Dash Warp Charge Cable, USB A to Type C Data Sync Fast Charging Cable Compatible with One Plus 3 /3T /5 /5T /6 /6T /7 /7T /7 pro &amp; for All Type C Devices - 1 Meter, Red"/>
    <s v="Cables"/>
    <n v="349"/>
    <s v="₹200 - ₹500"/>
    <n v="599"/>
    <n v="0.42"/>
    <n v="540.73622704507511"/>
    <s v="&lt;50%"/>
    <s v="No"/>
    <n v="125790"/>
    <n v="4.0999999999999996"/>
    <n v="4"/>
    <n v="210"/>
    <x v="1"/>
    <n v="84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QZ3CZ48"/>
    <s v="boAt BassHeads 122 Wired Earphones with Heavy Bass, Integrated Controls and Mic (Gun Metal)"/>
    <x v="1"/>
    <s v="Electronics"/>
    <s v="Headphones,Earbuds&amp;Accessories"/>
    <s v="Headphones"/>
    <s v="Electronics|Headphones,Earbuds&amp;Accessories|Headphones|In-Ear-boAt BassHeads 122 Wired Earphones with Heavy Bass, Integrated Controls and Mic (Gun Metal)"/>
    <s v="In-Ear"/>
    <n v="399"/>
    <s v="₹200 - ₹500"/>
    <n v="1290"/>
    <n v="0.69"/>
    <n v="1259.0697674418604"/>
    <s v="50% or More"/>
    <s v="Yes"/>
    <n v="265740"/>
    <n v="4.2"/>
    <n v="4"/>
    <n v="206"/>
    <x v="1"/>
    <n v="824"/>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s v="Maharaja Whiteline Nano Carbon Neo, 500 Watts Room Heater (Black, White), Standard (5200100986)"/>
    <x v="95"/>
    <s v="Home&amp;Kitchen"/>
    <s v="Heating,Cooling&amp;AirQuality"/>
    <s v="RoomHeaters"/>
    <s v="Home&amp;Kitchen|Heating,Cooling&amp;AirQuality|RoomHeaters|ElectricHeaters-Maharaja Whiteline Nano Carbon Neo, 500 Watts Room Heater (Black, White), Standard (5200100986)"/>
    <s v="ElectricHeaters"/>
    <n v="1235"/>
    <s v="&gt;₹500"/>
    <n v="1499"/>
    <n v="0.18"/>
    <n v="1416.6117411607738"/>
    <s v="&lt;50%"/>
    <s v="No"/>
    <n v="304297"/>
    <n v="4.0999999999999996"/>
    <n v="4"/>
    <n v="203"/>
    <x v="1"/>
    <n v="812"/>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s v="LUNAGARIYA¬Æ, Protective Case Compatible with JIO Settop Box Remote Control,PU Leather Cover Holder (Before Placing Order,Please Compare The Dimensions of The Product with Your Remote)"/>
    <x v="162"/>
    <s v="Electronics"/>
    <s v="HomeTheater,TV&amp;Video"/>
    <s v="Accessories"/>
    <s v="Electronics|HomeTheater,TV&amp;Video|Accessories|RemoteControls-LUNAGARIYA¬Æ, Protective Case Compatible with JIO Settop Box Remote Control,PU Leather Cover Holder (Before Placing Order,Please Compare The Dimensions of The Product with Your Remote)"/>
    <s v="RemoteControls"/>
    <n v="247"/>
    <s v="₹200 - ₹500"/>
    <n v="399"/>
    <n v="0.38"/>
    <n v="337.09523809523807"/>
    <s v="&lt;50%"/>
    <s v="No"/>
    <n v="79800"/>
    <n v="3.9"/>
    <n v="4"/>
    <n v="200"/>
    <x v="1"/>
    <n v="8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8RHPDNVV"/>
    <s v="7SEVEN¬Æ Compatible Tata Sky Remote Control Replacement of Original dth SD HD tata Play Set top Box Remote - IR Learning Universal Remote for Any Brand TV - Pairing Must"/>
    <x v="162"/>
    <s v="Electronics"/>
    <s v="HomeTheater,TV&amp;Video"/>
    <s v="Accessories"/>
    <s v="Electronics|HomeTheater,TV&amp;Video|Accessories|RemoteControls-7SEVEN¬Æ Compatible Tata Sky Remote Control Replacement of Original dth SD HD tata Play Set top Box Remote - IR Learning Universal Remote for Any Brand TV - Pairing Must"/>
    <s v="RemoteControls"/>
    <n v="235"/>
    <s v="₹200 - ₹500"/>
    <n v="599"/>
    <n v="0.61"/>
    <n v="559.76794657762935"/>
    <s v="50% or More"/>
    <s v="Yes"/>
    <n v="118003"/>
    <n v="3.5"/>
    <n v="4"/>
    <n v="197"/>
    <x v="1"/>
    <n v="78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98TV3L96"/>
    <s v="Electvision Remote Control for led Smart tv Compatible with VU Smart Led (Without Voice)"/>
    <x v="162"/>
    <s v="Electronics"/>
    <s v="HomeTheater,TV&amp;Video"/>
    <s v="Accessories"/>
    <s v="Electronics|HomeTheater,TV&amp;Video|Accessories|RemoteControls-Electvision Remote Control for led Smart tv Compatible with VU Smart Led (Without Voice)"/>
    <s v="RemoteControls"/>
    <n v="349"/>
    <s v="₹200 - ₹500"/>
    <n v="1999"/>
    <n v="0.83"/>
    <n v="1981.5412706353177"/>
    <s v="50% or More"/>
    <s v="Yes"/>
    <n v="393803"/>
    <n v="3.8"/>
    <n v="4"/>
    <n v="197"/>
    <x v="1"/>
    <n v="78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s v="Usha Hc 812 T Thermo Fan Room Heater"/>
    <x v="70"/>
    <s v="Home&amp;Kitchen"/>
    <s v="Heating,Cooling&amp;AirQuality"/>
    <s v="RoomHeaters"/>
    <s v="Home&amp;Kitchen|Heating,Cooling&amp;AirQuality|RoomHeaters|FanHeaters-Usha Hc 812 T Thermo Fan Room Heater"/>
    <s v="FanHeaters"/>
    <n v="2320"/>
    <s v="&gt;₹500"/>
    <n v="3290"/>
    <n v="0.28999999999999998"/>
    <n v="3219.483282674772"/>
    <s v="&lt;50%"/>
    <s v="No"/>
    <n v="641550"/>
    <n v="3.8"/>
    <n v="4"/>
    <n v="195"/>
    <x v="1"/>
    <n v="780"/>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9RQRZW2X"/>
    <s v="7SEVEN¬Æ Compatible Vu Smart Tv Remote Control Suitable for Original 4K Android LED Ultra HD UHD Vu Tv Remote with Non Voice Feature without google assistant"/>
    <x v="162"/>
    <s v="Electronics"/>
    <s v="HomeTheater,TV&amp;Video"/>
    <s v="Accessories"/>
    <s v="Electronics|HomeTheater,TV&amp;Video|Accessories|RemoteControls-7SEVEN¬Æ Compatible Vu Smart Tv Remote Control Suitable for Original 4K Android LED Ultra HD UHD Vu Tv Remote with Non Voice Feature without google assistant"/>
    <s v="RemoteControls"/>
    <n v="499"/>
    <s v="₹200 - ₹500"/>
    <n v="899"/>
    <n v="0.44"/>
    <n v="843.49388209121241"/>
    <s v="&lt;50%"/>
    <s v="No"/>
    <n v="166315"/>
    <n v="3.7"/>
    <n v="4"/>
    <n v="185"/>
    <x v="1"/>
    <n v="740"/>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BDG6QDYD"/>
    <s v="Activa Heat-Max 2000 Watts Room Heater (White color ) with ABS body"/>
    <x v="70"/>
    <s v="Home&amp;Kitchen"/>
    <s v="Heating,Cooling&amp;AirQuality"/>
    <s v="RoomHeaters"/>
    <s v="Home&amp;Kitchen|Heating,Cooling&amp;AirQuality|RoomHeaters|FanHeaters-Activa Heat-Max 2000 Watts Room Heater (White color ) with ABS body"/>
    <s v="FanHeaters"/>
    <n v="899"/>
    <s v="&gt;₹500"/>
    <n v="1990"/>
    <n v="0.55000000000000004"/>
    <n v="1944.824120603015"/>
    <s v="50% or More"/>
    <s v="Yes"/>
    <n v="368150"/>
    <n v="4.0999999999999996"/>
    <n v="4"/>
    <n v="185"/>
    <x v="1"/>
    <n v="740"/>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X5HD5T1"/>
    <s v="Ikea Little Loved Corner PRODUKT Milk-frother, Coffee/Tea Frother, Handheld Milk Wand Mixer Frother, Black"/>
    <x v="157"/>
    <s v="Home&amp;Kitchen"/>
    <s v="Kitchen&amp;HomeAppliances"/>
    <s v="Coffee,Tea&amp;Espresso"/>
    <s v="Home&amp;Kitchen|Kitchen&amp;HomeAppliances|Coffee,Tea&amp;Espresso|MilkFrothers-Ikea Little Loved Corner PRODUKT Milk-frother, Coffee/Tea Frother, Handheld Milk Wand Mixer Frother, Black"/>
    <s v="MilkFrothers"/>
    <n v="229"/>
    <s v="₹200 - ₹500"/>
    <n v="499"/>
    <n v="0.54"/>
    <n v="453.10821643286573"/>
    <s v="50% or More"/>
    <s v="Yes"/>
    <n v="92315"/>
    <n v="3.5"/>
    <n v="4"/>
    <n v="185"/>
    <x v="1"/>
    <n v="740"/>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s v="Duracell USB C To Lightning Apple Certified (Mfi) Braided Sync &amp; Charge Cable For Iphone, Ipad And Ipod. Fast Charging Lightning Cable, 3.9 Feet (1.2M) - Black"/>
    <x v="8"/>
    <s v="Computers&amp;Accessories"/>
    <s v="Accessories&amp;Peripherals"/>
    <s v="Cables&amp;Accessories"/>
    <s v="Computers&amp;Accessories|Accessories&amp;Peripherals|Cables&amp;Accessories|Cables|USBCables-Duracell USB C To Lightning Apple Certified (Mfi) Braided Sync &amp; Charge Cable For Iphone, Ipad And Ipod. Fast Charging Lightning Cable, 3.9 Feet (1.2M) - Black"/>
    <s v="Cables"/>
    <n v="970"/>
    <s v="&gt;₹500"/>
    <n v="1999"/>
    <n v="0.51"/>
    <n v="1950.4757378689344"/>
    <s v="50% or More"/>
    <s v="Yes"/>
    <n v="367816"/>
    <n v="4.4000000000000004"/>
    <n v="4"/>
    <n v="184"/>
    <x v="1"/>
    <n v="73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HN7LD5L"/>
    <s v="PROLEGEND¬Æ PL-T002 Universal TV Stand Table Top for Most 22 to 65 inch LCD Flat Screen TV, VESA up to 800 by 400mm"/>
    <x v="180"/>
    <s v="Electronics"/>
    <s v="HomeTheater,TV&amp;Video"/>
    <s v="Accessories"/>
    <s v="Electronics|HomeTheater,TV&amp;Video|Accessories|TVMounts,Stands&amp;Turntables|TVWall&amp;CeilingMounts-PROLEGEND¬Æ PL-T002 Universal TV Stand Table Top for Most 22 to 65 inch LCD Flat Screen TV, VESA up to 800 by 400mm"/>
    <s v="TVMounts,Stands&amp;Turntables"/>
    <n v="1850"/>
    <s v="&gt;₹500"/>
    <n v="4500"/>
    <n v="0.59"/>
    <n v="4458.8888888888887"/>
    <s v="50% or More"/>
    <s v="Yes"/>
    <n v="828000"/>
    <n v="4"/>
    <n v="4"/>
    <n v="184"/>
    <x v="1"/>
    <n v="73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s v="PHILIPS Drip Coffee Maker HD7432/20, 0.6 L, Ideal for 2-7 cups, Black, Medium"/>
    <x v="160"/>
    <s v="Home&amp;Kitchen"/>
    <s v="Kitchen&amp;HomeAppliances"/>
    <s v="Coffee,Tea&amp;Espresso"/>
    <s v="Home&amp;Kitchen|Kitchen&amp;HomeAppliances|Coffee,Tea&amp;Espresso|DripCoffeeMachines-PHILIPS Drip Coffee Maker HD7432/20, 0.6 L, Ideal for 2-7 cups, Black, Medium"/>
    <s v="DripCoffeeMachines"/>
    <n v="2999"/>
    <s v="&gt;₹500"/>
    <n v="3595"/>
    <n v="0.17"/>
    <n v="3511.5785813630041"/>
    <s v="&lt;50%"/>
    <s v="No"/>
    <n v="639910"/>
    <n v="4"/>
    <n v="4"/>
    <n v="178"/>
    <x v="1"/>
    <n v="71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s v="Aine HDMI Male to VGA Female Video Converter Adapter Cable (Black)"/>
    <x v="0"/>
    <s v="Electronics"/>
    <s v="HomeTheater,TV&amp;Video"/>
    <s v="Accessories"/>
    <s v="Electronics|HomeTheater,TV&amp;Video|Accessories|Cables|HDMICables-Aine HDMI Male to VGA Female Video Converter Adapter Cable (Black)"/>
    <s v="Cables"/>
    <n v="299"/>
    <s v="₹200 - ₹500"/>
    <n v="599"/>
    <n v="0.5"/>
    <n v="549.08347245409016"/>
    <s v="50% or More"/>
    <s v="Yes"/>
    <n v="102429"/>
    <n v="4"/>
    <n v="4"/>
    <n v="171"/>
    <x v="1"/>
    <n v="684"/>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s v="Shakti Technology S5 High Pressure Car Washer Machine 1900 Watts and Pressure 125 Bar with 10 Meter Hose Pipe"/>
    <x v="194"/>
    <s v="Home&amp;Kitchen"/>
    <s v="Kitchen&amp;HomeAppliances"/>
    <s v="Vacuum,Cleaning&amp;Ironing"/>
    <s v="Home&amp;Kitchen|Kitchen&amp;HomeAppliances|Vacuum,Cleaning&amp;Ironing|PressureWashers,Steam&amp;WindowCleaners-Shakti Technology S5 High Pressure Car Washer Machine 1900 Watts and Pressure 125 Bar with 10 Meter Hose Pipe"/>
    <s v="PressureWashers,Steam&amp;WindowCleaners"/>
    <n v="5999"/>
    <s v="&gt;₹500"/>
    <n v="9999"/>
    <n v="0.4"/>
    <n v="9939.0040004000402"/>
    <s v="&lt;50%"/>
    <s v="No"/>
    <n v="1699830"/>
    <n v="4.2"/>
    <n v="4"/>
    <n v="170"/>
    <x v="1"/>
    <n v="68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s v="AGARO Glory Cool Mist Ultrasonic Humidifier, 4.5Litres, For Large Area, Room, Home, Office, Adjustable Mist Output, Ceramic Ball Filter, Ultra Quiet, 360¬∞ Rotatable Nozzle, Auto Shut Off, Grey"/>
    <x v="164"/>
    <s v="Home&amp;Kitchen"/>
    <s v="Heating,Cooling&amp;AirQuality"/>
    <s v="Humidifiers"/>
    <s v="Home&amp;Kitchen|Heating,Cooling&amp;AirQuality|Humidifiers-AGARO Glory Cool Mist Ultrasonic Humidifier, 4.5Litres, For Large Area, Room, Home, Office, Adjustable Mist Output, Ceramic Ball Filter, Ultra Quiet, 360¬∞ Rotatable Nozzle, Auto Shut Off, Grey"/>
    <s v="N/A"/>
    <n v="3290"/>
    <s v="&gt;₹500"/>
    <n v="5799"/>
    <n v="0.43"/>
    <n v="5742.2660803586823"/>
    <s v="&lt;50%"/>
    <s v="No"/>
    <n v="974232"/>
    <n v="4.3"/>
    <n v="4"/>
    <n v="168"/>
    <x v="1"/>
    <n v="67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s v="Inalsa Electric Fan Heater Hotty - 2000 Watts Variable Temperature Control Cool/Warm/Hot Air Selector | Over Heat Protection | ISI Certification, White"/>
    <x v="70"/>
    <s v="Home&amp;Kitchen"/>
    <s v="Heating,Cooling&amp;AirQuality"/>
    <s v="RoomHeaters"/>
    <s v="Home&amp;Kitchen|Heating,Cooling&amp;AirQuality|RoomHeaters|FanHeaters-Inalsa Electric Fan Heater Hotty - 2000 Watts Variable Temperature Control Cool/Warm/Hot Air Selector | Over Heat Protection | ISI Certification, White"/>
    <s v="FanHeaters"/>
    <n v="1349"/>
    <s v="&gt;₹500"/>
    <n v="2495"/>
    <n v="0.46"/>
    <n v="2440.931863727455"/>
    <s v="&lt;50%"/>
    <s v="No"/>
    <n v="414170"/>
    <n v="3.8"/>
    <n v="4"/>
    <n v="166"/>
    <x v="1"/>
    <n v="664"/>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s v="NK STAR 950 Mbps USB WiFi Adapter Wireless Network Receiver Dongle for Desktop Laptop, (Support- Windows XP/7/8/10 &amp; MAC OS) NOt Support to DVR and HDTV"/>
    <x v="6"/>
    <s v="Computers&amp;Accessories"/>
    <s v="NetworkingDevices"/>
    <s v="NetworkAdapters"/>
    <s v="Computers&amp;Accessories|NetworkingDevices|NetworkAdapters|WirelessUSBAdapters-NK STAR 950 Mbps USB WiFi Adapter Wireless Network Receiver Dongle for Desktop Laptop, (Support- Windows XP/7/8/10 &amp; MAC OS) NOt Support to DVR and HDTV"/>
    <s v="WirelessUSBAdapters"/>
    <n v="218"/>
    <s v="₹200 - ₹500"/>
    <n v="999"/>
    <n v="0.78"/>
    <n v="977.1781781781782"/>
    <s v="50% or More"/>
    <s v="Yes"/>
    <n v="162837"/>
    <n v="4.2"/>
    <n v="4"/>
    <n v="163"/>
    <x v="1"/>
    <n v="652"/>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s v="IONIX Tap filter Multilayer | Activated Carbon Faucet Water Filters Universal Interface Home Kitchen Faucet Tap Water Clean Purifier Filter Cartridge Five Layer Water Filter-Pack of 1"/>
    <x v="108"/>
    <s v="Home&amp;Kitchen"/>
    <s v="Kitchen&amp;HomeAppliances"/>
    <s v="WaterPurifiers&amp;Accessories"/>
    <s v="Home&amp;Kitchen|Kitchen&amp;HomeAppliances|WaterPurifiers&amp;Accessories|WaterPurifierAccessories-IONIX Tap filter Multilayer | Activated Carbon Faucet Water Filters Universal Interface Home Kitchen Faucet Tap Water Clean Purifier Filter Cartridge Five Layer Water Filter-Pack of 1"/>
    <s v="WaterPurifierAccessories"/>
    <n v="199"/>
    <s v="&lt;₹200"/>
    <n v="699"/>
    <n v="0.72"/>
    <n v="670.53075822603716"/>
    <s v="50% or More"/>
    <s v="Yes"/>
    <n v="111141"/>
    <n v="2.9"/>
    <n v="3"/>
    <n v="159"/>
    <x v="1"/>
    <n v="47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s v="SaiEllin Room Heater For Home 2000 Watts Room Heater For Bedroom | ISI Approved With 1 Year Warranty | For 250 Sq. Feet Blower Heater &amp; Room Heaters Home For Winters"/>
    <x v="70"/>
    <s v="Home&amp;Kitchen"/>
    <s v="Heating,Cooling&amp;AirQuality"/>
    <s v="RoomHeaters"/>
    <s v="Home&amp;Kitchen|Heating,Cooling&amp;AirQuality|RoomHeaters|FanHeaters-SaiEllin Room Heater For Home 2000 Watts Room Heater For Bedroom | ISI Approved With 1 Year Warranty | For 250 Sq. Feet Blower Heater &amp; Room Heaters Home For Winters"/>
    <s v="FanHeaters"/>
    <n v="979"/>
    <s v="&gt;₹500"/>
    <n v="1999"/>
    <n v="0.51"/>
    <n v="1950.0255127563782"/>
    <s v="50% or More"/>
    <s v="Yes"/>
    <n v="313843"/>
    <n v="3.9"/>
    <n v="4"/>
    <n v="157"/>
    <x v="1"/>
    <n v="628"/>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s v="iBELL Induction Cooktop, 2000W with Auto Shut Off and Overheat Protection, BIS Certified, Black"/>
    <x v="25"/>
    <s v="Home&amp;Kitchen"/>
    <s v="Kitchen&amp;HomeAppliances"/>
    <s v="SmallKitchenAppliances"/>
    <s v="Home&amp;Kitchen|Kitchen&amp;HomeAppliances|SmallKitchenAppliances|InductionCooktop-iBELL Induction Cooktop, 2000W with Auto Shut Off and Overheat Protection, BIS Certified, Black"/>
    <s v="InductionCooktop"/>
    <n v="1601"/>
    <s v="&gt;₹500"/>
    <n v="3890"/>
    <n v="0.59"/>
    <n v="3848.8431876606683"/>
    <s v="50% or More"/>
    <s v="Yes"/>
    <n v="606840"/>
    <n v="4.2"/>
    <n v="4"/>
    <n v="156"/>
    <x v="1"/>
    <n v="624"/>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7JM5Y"/>
    <s v="boAt Newly Launched Wave Electra with 1.81&quot; HD Display, Smart Calling with Ultra-Seamless BT Calling Chip,20 Built-In Watch Faces,100 + Sports Modes,Menu Personalization,In-Built Games(Charcoal Black)"/>
    <x v="17"/>
    <s v="Electronics"/>
    <s v="WearableTechnology"/>
    <s v="SmartWatches"/>
    <s v="Electronics|WearableTechnology|SmartWatches-boAt Newly Launched Wave Electra with 1.81&quot; HD Display, Smart Calling with Ultra-Seamless BT Calling Chip,20 Built-In Watch Faces,100 + Sports Modes,Menu Personalization,In-Built Games(Charcoal Black)"/>
    <s v="N/A"/>
    <n v="2999"/>
    <s v="&gt;₹500"/>
    <n v="7990"/>
    <n v="0.62"/>
    <n v="7952.4655819774716"/>
    <s v="50% or More"/>
    <s v="Yes"/>
    <n v="1230460"/>
    <n v="4.0999999999999996"/>
    <n v="4"/>
    <n v="154"/>
    <x v="1"/>
    <n v="61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s v="boAt Newly Launched Wave Electra with 1.81&quot; HD Display, Smart Calling Ultra-Seamless BT Calling Chip, 20 Built-in Watch Faces, 100 + Sports Modes, Menu Personalization, in-Built Games(Cherry Blossom)"/>
    <x v="17"/>
    <s v="Electronics"/>
    <s v="WearableTechnology"/>
    <s v="SmartWatches"/>
    <s v="Electronics|WearableTechnology|SmartWatches-boAt Newly Launched Wave Electra with 1.81&quot; HD Display, Smart Calling Ultra-Seamless BT Calling Chip, 20 Built-in Watch Faces, 100 + Sports Modes, Menu Personalization, in-Built Games(Cherry Blossom)"/>
    <s v="N/A"/>
    <n v="2499"/>
    <s v="&gt;₹500"/>
    <n v="7990"/>
    <n v="0.69"/>
    <n v="7958.7234042553191"/>
    <s v="50% or More"/>
    <s v="Yes"/>
    <n v="1230460"/>
    <n v="4.0999999999999996"/>
    <n v="4"/>
    <n v="154"/>
    <x v="1"/>
    <n v="61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8G1RW2Q3"/>
    <s v="EYNK Extra Long Micro USB Fast Charging USB Cable | Micro USB Data Cable | Quick Fast Charging Cable | Charger Sync Cable | High Speed Transfer Android Smartphones V8 Cable (2.4 Amp, 3m,) (White)"/>
    <x v="8"/>
    <s v="Computers&amp;Accessories"/>
    <s v="Accessories&amp;Peripherals"/>
    <s v="Cables&amp;Accessories"/>
    <s v="Computers&amp;Accessories|Accessories&amp;Peripherals|Cables&amp;Accessories|Cables|USBCables-EYNK Extra Long Micro USB Fast Charging USB Cable | Micro USB Data Cable | Quick Fast Charging Cable | Charger Sync Cable | High Speed Transfer Android Smartphones V8 Cable (2.4 Amp, 3m,) (White)"/>
    <s v="Cables"/>
    <n v="299"/>
    <s v="₹200 - ₹500"/>
    <n v="799"/>
    <n v="0.63"/>
    <n v="761.5782227784731"/>
    <s v="50% or More"/>
    <s v="Yes"/>
    <n v="120649"/>
    <n v="4"/>
    <n v="4"/>
    <n v="151"/>
    <x v="1"/>
    <n v="604"/>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s v="oraimo 65W Type C to C Fast Charging Cable USB C to USB C Cable High Speed Syncing, Nylon Braided 1M length with LED Indicator Compatible For Laptop, Macbook, Samsung Galaxy S22 S20 S10 S20Fe S21 S21 Ultra A70 A51 A71 A50S M31 M51 M31S M53 5G"/>
    <x v="8"/>
    <s v="Computers&amp;Accessories"/>
    <s v="Accessories&amp;Peripherals"/>
    <s v="Cables&amp;Accessories"/>
    <s v="Computers&amp;Accessories|Accessories&amp;Peripherals|Cables&amp;Accessories|Cables|USBCables-oraimo 65W Type C to C Fast Charging Cable USB C to USB C Cable High Speed Syncing, Nylon Braided 1M length with LED Indicator Compatible For Laptop, Macbook, Samsung Galaxy S22 S20 S10 S20Fe S21 S21 Ultra A70 A51 A71 A50S M31 M51 M31S M53 5G"/>
    <s v="Cables"/>
    <n v="349"/>
    <s v="₹200 - ₹500"/>
    <n v="899"/>
    <n v="0.61"/>
    <n v="860.17908787541717"/>
    <s v="50% or More"/>
    <s v="Yes"/>
    <n v="133951"/>
    <n v="4.5"/>
    <n v="5"/>
    <n v="149"/>
    <x v="1"/>
    <n v="745"/>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9VPH38JS"/>
    <s v="SaleOn Instant Coal Heater 500W Charcoal Burner Electric Stove Hot Plate - Mix Colors - Pack of 1 - Only Charcoal Heater"/>
    <x v="25"/>
    <s v="Home&amp;Kitchen"/>
    <s v="Kitchen&amp;HomeAppliances"/>
    <s v="SmallKitchenAppliances"/>
    <s v="Home&amp;Kitchen|Kitchen&amp;HomeAppliances|SmallKitchenAppliances|InductionCooktop-SaleOn Instant Coal Heater 500W Charcoal Burner Electric Stove Hot Plate - Mix Colors - Pack of 1 - Only Charcoal Heater"/>
    <s v="InductionCooktop"/>
    <n v="697"/>
    <s v="&gt;₹500"/>
    <n v="1499"/>
    <n v="0.54"/>
    <n v="1452.5023348899267"/>
    <s v="50% or More"/>
    <s v="Yes"/>
    <n v="215856"/>
    <n v="3.8"/>
    <n v="4"/>
    <n v="144"/>
    <x v="1"/>
    <n v="57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QHLXWV3"/>
    <s v="Kenstar 2400 Watts 9 Fins Oil Filled Radiator with PTC Fan Heater (BLACK GOLD)"/>
    <x v="70"/>
    <s v="Home&amp;Kitchen"/>
    <s v="Heating,Cooling&amp;AirQuality"/>
    <s v="RoomHeaters"/>
    <s v="Home&amp;Kitchen|Heating,Cooling&amp;AirQuality|RoomHeaters|FanHeaters-Kenstar 2400 Watts 9 Fins Oil Filled Radiator with PTC Fan Heater (BLACK GOLD)"/>
    <s v="FanHeaters"/>
    <n v="6850"/>
    <s v="&gt;₹500"/>
    <n v="11990"/>
    <n v="0.43"/>
    <n v="11932.869057547956"/>
    <s v="&lt;50%"/>
    <s v="No"/>
    <n v="1726560"/>
    <n v="3.9"/>
    <n v="4"/>
    <n v="144"/>
    <x v="1"/>
    <n v="57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YHLPQYT"/>
    <s v="Shopoflux Silicone Remote Cover for Mi Smart TV and Mi TV Stick/MI Box S / 3S / MI 4X / 4A Smart LED TV (Black)"/>
    <x v="162"/>
    <s v="Electronics"/>
    <s v="HomeTheater,TV&amp;Video"/>
    <s v="Accessories"/>
    <s v="Electronics|HomeTheater,TV&amp;Video|Accessories|RemoteControls-Shopoflux Silicone Remote Cover for Mi Smart TV and Mi TV Stick/MI Box S / 3S / MI 4X / 4A Smart LED TV (Black)"/>
    <s v="RemoteControls"/>
    <n v="246"/>
    <s v="₹200 - ₹500"/>
    <n v="600"/>
    <n v="0.59"/>
    <n v="559"/>
    <s v="50% or More"/>
    <s v="Yes"/>
    <n v="85800"/>
    <n v="4.2"/>
    <n v="4"/>
    <n v="143"/>
    <x v="1"/>
    <n v="572"/>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PKBMJKS"/>
    <s v="Airtel DigitalTV HD Setup Box Remote"/>
    <x v="162"/>
    <s v="Electronics"/>
    <s v="HomeTheater,TV&amp;Video"/>
    <s v="Accessories"/>
    <s v="Electronics|HomeTheater,TV&amp;Video|Accessories|RemoteControls-Airtel DigitalTV HD Setup Box Remote"/>
    <s v="RemoteControls"/>
    <n v="197"/>
    <s v="&lt;₹200"/>
    <n v="499"/>
    <n v="0.61"/>
    <n v="459.52104208416836"/>
    <s v="50% or More"/>
    <s v="Yes"/>
    <n v="67864"/>
    <n v="3.8"/>
    <n v="4"/>
    <n v="136"/>
    <x v="1"/>
    <n v="54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XNPQPN"/>
    <s v="Pigeon Healthifry Digital Air Fryer, 360¬∞ High Speed Air Circulation Technology 1200 W with Non-Stick 4.2 L Basket - Green"/>
    <x v="165"/>
    <s v="Home&amp;Kitchen"/>
    <s v="Kitchen&amp;HomeAppliances"/>
    <s v="SmallKitchenAppliances"/>
    <s v="Home&amp;Kitchen|Kitchen&amp;HomeAppliances|SmallKitchenAppliances|DeepFatFryers|AirFryers-Pigeon Healthifry Digital Air Fryer, 360¬∞ High Speed Air Circulation Technology 1200 W with Non-Stick 4.2 L Basket - Green"/>
    <s v="DeepFatFryers"/>
    <n v="3599"/>
    <s v="&gt;₹500"/>
    <n v="7950"/>
    <n v="0.55000000000000004"/>
    <n v="7904.7295597484281"/>
    <s v="50% or More"/>
    <s v="Yes"/>
    <n v="1081200"/>
    <n v="4.2"/>
    <n v="4"/>
    <n v="136"/>
    <x v="1"/>
    <n v="544"/>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DZWMGZ1"/>
    <s v="Activa Easy Mix Nutri Mixer Grinder 500 Watt | Long Lasting Shock Proof ABS Body | Heavy Duty Motor With Nano - Grinding Technology"/>
    <x v="31"/>
    <s v="Home&amp;Kitchen"/>
    <s v="Kitchen&amp;HomeAppliances"/>
    <s v="SmallKitchenAppliances"/>
    <s v="Home&amp;Kitchen|Kitchen&amp;HomeAppliances|SmallKitchenAppliances|MixerGrinders-Activa Easy Mix Nutri Mixer Grinder 500 Watt | Long Lasting Shock Proof ABS Body | Heavy Duty Motor With Nano - Grinding Technology"/>
    <s v="MixerGrinders"/>
    <n v="1199"/>
    <s v="&gt;₹500"/>
    <n v="2990"/>
    <n v="0.6"/>
    <n v="2949.8996655518395"/>
    <s v="50% or More"/>
    <s v="Yes"/>
    <n v="397670"/>
    <n v="3.8"/>
    <n v="4"/>
    <n v="133"/>
    <x v="1"/>
    <n v="532"/>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Portronics Konnect Spydr 31 3-in-1 Multi Functional Cable with 3.0A Output, Tangle Resistant, 1.2M Length, Nylon Braided(Zebra)"/>
    <x v="8"/>
    <s v="Computers&amp;Accessories"/>
    <s v="Accessories&amp;Peripherals"/>
    <s v="Cables&amp;Accessories"/>
    <s v="Computers&amp;Accessories|Accessories&amp;Peripherals|Cables&amp;Accessories|Cables|USBCables-Portronics Konnect Spydr 31 3-in-1 Multi Functional Cable with 3.0A Output, Tangle Resistant, 1.2M Length, Nylon Braided(Zebra)"/>
    <s v="Cables"/>
    <n v="228"/>
    <s v="₹200 - ₹500"/>
    <n v="899"/>
    <n v="0.75"/>
    <n v="873.63848720800888"/>
    <s v="50% or More"/>
    <s v="Yes"/>
    <n v="118668"/>
    <n v="3.8"/>
    <n v="4"/>
    <n v="132"/>
    <x v="1"/>
    <n v="528"/>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s v="Portable Lint Remover Pet Fur Remover Clothes Fuzz Remover Pet Hairball Quick Epilator Shaver Removing Dust Pet Hair from Clothing Furniture Perfect for Clothing,Furniture,Couch,Carpet (Standard)"/>
    <x v="149"/>
    <s v="Home&amp;Kitchen"/>
    <s v="Kitchen&amp;HomeAppliances"/>
    <s v="Vacuum,Cleaning&amp;Ironing"/>
    <s v="Home&amp;Kitchen|Kitchen&amp;HomeAppliances|Vacuum,Cleaning&amp;Ironing|Irons,Steamers&amp;Accessories|LintShavers-Portable Lint Remover Pet Fur Remover Clothes Fuzz Remover Pet Hairball Quick Epilator Shaver Removing Dust Pet Hair from Clothing Furniture Perfect for Clothing,Furniture,Couch,Carpet (Standard)"/>
    <s v="Irons,Steamers&amp;Accessories"/>
    <n v="179"/>
    <s v="&lt;₹200"/>
    <n v="799"/>
    <n v="0.78"/>
    <n v="776.59699624530663"/>
    <s v="50% or More"/>
    <s v="Yes"/>
    <n v="105468"/>
    <n v="3.5"/>
    <n v="4"/>
    <n v="132"/>
    <x v="1"/>
    <n v="528"/>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s v="Sansui 80cm (32 inches) HD Ready Smart LED TV JSY32SKHD (BLACK) With Bezel-less Design"/>
    <x v="29"/>
    <s v="Electronics"/>
    <s v="HomeTheater,TV&amp;Video"/>
    <s v="Televisions"/>
    <s v="Electronics|HomeTheater,TV&amp;Video|Televisions|SmartTelevisions-Sansui 80cm (32 inches) HD Ready Smart LED TV JSY32SKHD (BLACK) With Bezel-less Design"/>
    <s v="SmartTelevisions"/>
    <n v="10990"/>
    <s v="&gt;₹500"/>
    <n v="19990"/>
    <n v="0.45"/>
    <n v="19935.022511255629"/>
    <s v="&lt;50%"/>
    <s v="No"/>
    <n v="2578710"/>
    <n v="3.7"/>
    <n v="4"/>
    <n v="129"/>
    <x v="1"/>
    <n v="516"/>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s v="Lapster 65W compatible for OnePlus Dash Warp Charge Cable , type c to c cable fast charging Data Sync Cable Compatible with One Plus 10R / 9RT/ 9 pro/ 9R/ 8T/ 9/ Nord &amp; for All Type C Devices ‚Äì Red, 1 Meter"/>
    <x v="8"/>
    <s v="Computers&amp;Accessories"/>
    <s v="Accessories&amp;Peripherals"/>
    <s v="Cables&amp;Accessories"/>
    <s v="Computers&amp;Accessories|Accessories&amp;Peripherals|Cables&amp;Accessories|Cables|USBCables-Lapster 65W compatible for OnePlus Dash Warp Charge Cable , type c to c cable fast charging Data Sync Cable Compatible with One Plus 10R / 9RT/ 9 pro/ 9R/ 8T/ 9/ Nord &amp; for All Type C Devices ‚Äì Red, 1 Meter"/>
    <s v="Cables"/>
    <n v="199"/>
    <s v="&lt;₹200"/>
    <n v="999"/>
    <n v="0.8"/>
    <n v="979.08008008008005"/>
    <s v="50% or More"/>
    <s v="Yes"/>
    <n v="126873"/>
    <n v="4.5"/>
    <n v="5"/>
    <n v="127"/>
    <x v="1"/>
    <n v="63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9NY7W8YD"/>
    <s v="POCO C31 (Shadow Gray, 64 GB) (4 GB RAM)"/>
    <x v="2"/>
    <s v="Electronics"/>
    <s v="Mobiles&amp;Accessories"/>
    <s v="Smartphones&amp;BasicMobiles"/>
    <s v="Electronics|Mobiles&amp;Accessories|Smartphones&amp;BasicMobiles|Smartphones-POCO C31 (Shadow Gray, 64 GB) (4 GB RAM)"/>
    <s v="Smartphones"/>
    <n v="7998"/>
    <s v="&gt;₹500"/>
    <n v="11999"/>
    <n v="0.33"/>
    <n v="11932.344445370447"/>
    <s v="&lt;50%"/>
    <s v="No"/>
    <n v="1499875"/>
    <n v="3.8"/>
    <n v="4"/>
    <n v="125"/>
    <x v="1"/>
    <n v="500"/>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JN37WBX"/>
    <s v="Lint Remover Woolen Clothes Lint Extractor Battery Lint Removing Machine Bhur Remover"/>
    <x v="149"/>
    <s v="Home&amp;Kitchen"/>
    <s v="Kitchen&amp;HomeAppliances"/>
    <s v="Vacuum,Cleaning&amp;Ironing"/>
    <s v="Home&amp;Kitchen|Kitchen&amp;HomeAppliances|Vacuum,Cleaning&amp;Ironing|Irons,Steamers&amp;Accessories|LintShavers-Lint Remover Woolen Clothes Lint Extractor Battery Lint Removing Machine Bhur Remover"/>
    <s v="Irons,Steamers&amp;Accessories"/>
    <n v="319"/>
    <s v="₹200 - ₹500"/>
    <n v="749"/>
    <n v="0.56999999999999995"/>
    <n v="706.40987983978641"/>
    <s v="50% or More"/>
    <s v="Yes"/>
    <n v="92876"/>
    <n v="4.5999999999999996"/>
    <n v="5"/>
    <n v="124"/>
    <x v="1"/>
    <n v="620"/>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Aquadpure Copper + Mineral RO+UV+UF 10 to 12 Liter RO + UV + TDS ADJUSTER Water Purifier with Copper Charge Technology black &amp; copper Best For Home and Office (Made In India)"/>
    <x v="71"/>
    <s v="Home&amp;Kitchen"/>
    <s v="Kitchen&amp;HomeAppliances"/>
    <s v="WaterPurifiers&amp;Accessories"/>
    <s v="Home&amp;Kitchen|Kitchen&amp;HomeAppliances|WaterPurifiers&amp;Accessories|WaterFilters&amp;Purifiers-Aquadpure Copper + Mineral RO+UV+UF 10 to 12 Liter RO + UV + TDS ADJUSTER Water Purifier with Copper Charge Technology black &amp; copper Best For Home and Office (Made In India)"/>
    <s v="WaterFilters&amp;Purifiers"/>
    <n v="4999"/>
    <s v="&gt;₹500"/>
    <n v="24999"/>
    <n v="0.8"/>
    <n v="24979.003200128005"/>
    <s v="50% or More"/>
    <s v="Yes"/>
    <n v="3099876"/>
    <n v="4.5999999999999996"/>
    <n v="5"/>
    <n v="124"/>
    <x v="1"/>
    <n v="620"/>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RZ12GKR"/>
    <s v="Tata Sky Digital TV HD Setup Box Remote"/>
    <x v="162"/>
    <s v="Electronics"/>
    <s v="HomeTheater,TV&amp;Video"/>
    <s v="Accessories"/>
    <s v="Electronics|HomeTheater,TV&amp;Video|Accessories|RemoteControls-Tata Sky Digital TV HD Setup Box Remote"/>
    <s v="RemoteControls"/>
    <n v="215"/>
    <s v="₹200 - ₹500"/>
    <n v="499"/>
    <n v="0.56999999999999995"/>
    <n v="455.91382765531063"/>
    <s v="50% or More"/>
    <s v="Yes"/>
    <n v="60379"/>
    <n v="3.5"/>
    <n v="4"/>
    <n v="121"/>
    <x v="1"/>
    <n v="484"/>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54Y2SNX"/>
    <s v="iPhone Original 20W C Type Fast PD Charger Compatible with I-Phone13/13 mini/13pro/13 pro Max I-Phone 12/12 Pro/12mini/12 Pro Max, I-Phone11/11 Pro/11 Pro Max 2020 (Only Adapter)"/>
    <x v="62"/>
    <s v="Electronics"/>
    <s v="Mobiles&amp;Accessories"/>
    <s v="MobileAccessories"/>
    <s v="Electronics|Mobiles&amp;Accessories|MobileAccessories|Chargers|WallChargers-iPhone Original 20W C Type Fast PD Charger Compatible with I-Phone13/13 mini/13pro/13 pro Max I-Phone 12/12 Pro/12mini/12 Pro Max, I-Phone11/11 Pro/11 Pro Max 2020 (Only Adapter)"/>
    <s v="Chargers"/>
    <n v="799"/>
    <s v="&gt;₹500"/>
    <n v="3990"/>
    <n v="0.8"/>
    <n v="3969.9749373433583"/>
    <s v="50% or More"/>
    <s v="Yes"/>
    <n v="474810"/>
    <n v="3.8"/>
    <n v="4"/>
    <n v="119"/>
    <x v="1"/>
    <n v="476"/>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2DZ5S6R"/>
    <s v="Amazon Basics 1500 W Electric Kettle (Stainless Steel Body, 1.5 L)"/>
    <x v="39"/>
    <s v="Home&amp;Kitchen"/>
    <s v="Kitchen&amp;HomeAppliances"/>
    <s v="SmallKitchenAppliances"/>
    <s v="Home&amp;Kitchen|Kitchen&amp;HomeAppliances|SmallKitchenAppliances|Kettles&amp;HotWaterDispensers|Kettle&amp;ToasterSets-Amazon Basics 1500 W Electric Kettle (Stainless Steel Body, 1.5 L)"/>
    <s v="Kettles&amp;HotWaterDispensers"/>
    <n v="749"/>
    <s v="&gt;₹500"/>
    <n v="1299"/>
    <n v="0.42"/>
    <n v="1241.3402617397999"/>
    <s v="&lt;50%"/>
    <s v="No"/>
    <n v="154581"/>
    <n v="4"/>
    <n v="4"/>
    <n v="119"/>
    <x v="1"/>
    <n v="476"/>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9JZW1SQ"/>
    <s v="4 in 1 Handheld Electric Vegetable Cutter Set,Wireless Food Processor Electric Food Chopper for Garlic Chili Pepper Onion Ginger Celery Meat with Brush"/>
    <x v="130"/>
    <s v="Home&amp;Kitchen"/>
    <s v="Kitchen&amp;HomeAppliances"/>
    <s v="SmallKitchenAppliances"/>
    <s v="Home&amp;Kitchen|Kitchen&amp;HomeAppliances|SmallKitchenAppliances|MiniFoodProcessors&amp;Choppers-4 in 1 Handheld Electric Vegetable Cutter Set,Wireless Food Processor Electric Food Chopper for Garlic Chili Pepper Onion Ginger Celery Meat with Brush"/>
    <s v="MiniFoodProcessors&amp;Choppers"/>
    <n v="498"/>
    <s v="₹200 - ₹500"/>
    <n v="1200"/>
    <n v="0.59"/>
    <n v="1158.5"/>
    <s v="50% or More"/>
    <s v="Yes"/>
    <n v="135600"/>
    <n v="3.2"/>
    <n v="3"/>
    <n v="113"/>
    <x v="1"/>
    <n v="339"/>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s v="Storite Super Speed USB 3.0 Male to Male Cable for Hard Drive Enclosures, Laptop Cooling Pad, DVD Players(60cm,Black)"/>
    <x v="8"/>
    <s v="Computers&amp;Accessories"/>
    <s v="Accessories&amp;Peripherals"/>
    <s v="Cables&amp;Accessories"/>
    <s v="Computers&amp;Accessories|Accessories&amp;Peripherals|Cables&amp;Accessories|Cables|USBCables-Storite Super Speed USB 3.0 Male to Male Cable for Hard Drive Enclosures, Laptop Cooling Pad, DVD Players(60cm,Black)"/>
    <s v="Cables"/>
    <n v="249"/>
    <s v="₹200 - ₹500"/>
    <n v="999"/>
    <n v="0.75"/>
    <n v="974.07507507507512"/>
    <s v="50% or More"/>
    <s v="Yes"/>
    <n v="111888"/>
    <n v="4.3"/>
    <n v="4"/>
    <n v="112"/>
    <x v="1"/>
    <n v="448"/>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s v="Amazon Basics 2000/1000 Watt Room Heater with Adjustable Thermostat (ISI certified, White color, Ideal for small to medium room/area)"/>
    <x v="70"/>
    <s v="Home&amp;Kitchen"/>
    <s v="Heating,Cooling&amp;AirQuality"/>
    <s v="RoomHeaters"/>
    <s v="Home&amp;Kitchen|Heating,Cooling&amp;AirQuality|RoomHeaters|FanHeaters-Amazon Basics 2000/1000 Watt Room Heater with Adjustable Thermostat (ISI certified, White color, Ideal for small to medium room/area)"/>
    <s v="FanHeaters"/>
    <n v="1049"/>
    <s v="&gt;₹500"/>
    <n v="1699"/>
    <n v="0.38"/>
    <n v="1637.2577987051206"/>
    <s v="&lt;50%"/>
    <s v="No"/>
    <n v="188589"/>
    <n v="3.1"/>
    <n v="3"/>
    <n v="111"/>
    <x v="1"/>
    <n v="33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s v="Karbonn 80 cm (32 Inches) Millennium Series HD Ready LED TV KJW32NSHDF (Phantom Black) with Bezel-Less Design"/>
    <x v="163"/>
    <s v="Electronics"/>
    <s v="HomeTheater,TV&amp;Video"/>
    <s v="Televisions"/>
    <s v="Electronics|HomeTheater,TV&amp;Video|Televisions|StandardTelevisions-Karbonn 80 cm (32 Inches) Millennium Series HD Ready LED TV KJW32NSHDF (Phantom Black) with Bezel-Less Design"/>
    <s v="StandardTelevisions"/>
    <n v="6999"/>
    <s v="&gt;₹500"/>
    <n v="16990"/>
    <n v="0.59"/>
    <n v="16948.805179517363"/>
    <s v="50% or More"/>
    <s v="Yes"/>
    <n v="1868900"/>
    <n v="3.8"/>
    <n v="4"/>
    <n v="110"/>
    <x v="1"/>
    <n v="44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s v="MR. BRAND Portable USB Juicer Electric USB Juice Maker Mixer Bottle Blender Grinder Mixer,6 Blades Rechargeable Bottle with (Multi color) (MULTI MIXER 6 BLED)"/>
    <x v="55"/>
    <s v="Home&amp;Kitchen"/>
    <s v="Kitchen&amp;HomeAppliances"/>
    <s v="SmallKitchenAppliances"/>
    <s v="Home&amp;Kitchen|Kitchen&amp;HomeAppliances|SmallKitchenAppliances|JuicerMixerGrinders-MR. BRAND Portable USB Juicer Electric USB Juice Maker Mixer Bottle Blender Grinder Mixer,6 Blades Rechargeable Bottle with (Multi color) (MULTI MIXER 6 BLED)"/>
    <s v="JuicerMixerGrinders"/>
    <n v="499"/>
    <s v="₹200 - ₹500"/>
    <n v="2199"/>
    <n v="0.77"/>
    <n v="2176.3078672123693"/>
    <s v="50% or More"/>
    <s v="Yes"/>
    <n v="239691"/>
    <n v="2.8"/>
    <n v="3"/>
    <n v="109"/>
    <x v="1"/>
    <n v="327"/>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s v="ZORBES¬Æ Wall Adapter Holder for Alexa Echo Dot 4th Generation,A Space-Saving Solution with Cord Management for Your Smart Home Speakers -White (Holder Only)"/>
    <x v="180"/>
    <s v="Electronics"/>
    <s v="HomeTheater,TV&amp;Video"/>
    <s v="Accessories"/>
    <s v="Electronics|HomeTheater,TV&amp;Video|Accessories|TVMounts,Stands&amp;Turntables|TVWall&amp;CeilingMounts-ZORBES¬Æ Wall Adapter Holder for Alexa Echo Dot 4th Generation,A Space-Saving Solution with Cord Management for Your Smart Home Speakers -White (Holder Only)"/>
    <s v="TVMounts,Stands&amp;Turntables"/>
    <n v="893"/>
    <s v="&gt;₹500"/>
    <n v="1052"/>
    <n v="0.15"/>
    <n v="967.11406844106466"/>
    <s v="&lt;50%"/>
    <s v="No"/>
    <n v="111512"/>
    <n v="4.3"/>
    <n v="4"/>
    <n v="106"/>
    <x v="1"/>
    <n v="424"/>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s v="EN LIGNE Adjustable Cell Phone Stand, Foldable Portable Phone Stand Phone Holder for Desk, Desktop Tablet Stand Compatible with Mobile Phone/iPad/Tablet (Black)"/>
    <x v="32"/>
    <s v="Electronics"/>
    <s v="Mobiles&amp;Accessories"/>
    <s v="MobileAccessories"/>
    <s v="Electronics|Mobiles&amp;Accessories|MobileAccessories|Stands-EN LIGNE Adjustable Cell Phone Stand, Foldable Portable Phone Stand Phone Holder for Desk, Desktop Tablet Stand Compatible with Mobile Phone/iPad/Tablet (Black)"/>
    <s v="Stands"/>
    <n v="209"/>
    <s v="₹200 - ₹500"/>
    <n v="499"/>
    <n v="0.57999999999999996"/>
    <n v="457.11623246492985"/>
    <s v="50% or More"/>
    <s v="Yes"/>
    <n v="51896"/>
    <n v="3.6"/>
    <n v="4"/>
    <n v="104"/>
    <x v="1"/>
    <n v="41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s v="7SEVEN Compatible LG TV Remote Suitable for LG Non Magic Smart tv Remote Control (Mouse &amp; Voice Non-Support) MR20GA Prime Video and Netflix Hotkeys"/>
    <x v="162"/>
    <s v="Electronics"/>
    <s v="HomeTheater,TV&amp;Video"/>
    <s v="Accessories"/>
    <s v="Electronics|HomeTheater,TV&amp;Video|Accessories|RemoteControls-7SEVEN Compatible LG TV Remote Suitable for LG Non Magic Smart tv Remote Control (Mouse &amp; Voice Non-Support) MR20GA Prime Video and Netflix Hotkeys"/>
    <s v="RemoteControls"/>
    <n v="790"/>
    <s v="&gt;₹500"/>
    <n v="1999"/>
    <n v="0.6"/>
    <n v="1959.48024012006"/>
    <s v="50% or More"/>
    <s v="Yes"/>
    <n v="205897"/>
    <n v="3"/>
    <n v="3"/>
    <n v="103"/>
    <x v="1"/>
    <n v="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s v="Wolpin 1 Lint Roller with 60 Sheets Remove Clothes Lint Dog Hair Dust (19 x 13 cm) Orange"/>
    <x v="149"/>
    <s v="Home&amp;Kitchen"/>
    <s v="Kitchen&amp;HomeAppliances"/>
    <s v="Vacuum,Cleaning&amp;Ironing"/>
    <s v="Home&amp;Kitchen|Kitchen&amp;HomeAppliances|Vacuum,Cleaning&amp;Ironing|Irons,Steamers&amp;Accessories|LintShavers-Wolpin 1 Lint Roller with 60 Sheets Remove Clothes Lint Dog Hair Dust (19 x 13 cm) Orange"/>
    <s v="Irons,Steamers&amp;Accessories"/>
    <n v="179"/>
    <s v="&lt;₹200"/>
    <n v="799"/>
    <n v="0.78"/>
    <n v="776.59699624530663"/>
    <s v="50% or More"/>
    <s v="Yes"/>
    <n v="80699"/>
    <n v="3.6"/>
    <n v="4"/>
    <n v="101"/>
    <x v="1"/>
    <n v="404"/>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4PPD89B"/>
    <s v="Kitchenwell 18Pc Plastic Food Snack Bag Pouch Clip Sealer for Keeping Food Fresh for Home, Kitchen, Camping Snack Seal Sealing Bag Clips (Multi-Color) | (Pack of 18)|"/>
    <x v="68"/>
    <s v="Home&amp;Kitchen"/>
    <s v="Kitchen&amp;HomeAppliances"/>
    <s v="SmallKitchenAppliances"/>
    <s v="Home&amp;Kitchen|Kitchen&amp;HomeAppliances|SmallKitchenAppliances|VacuumSealers-Kitchenwell 18Pc Plastic Food Snack Bag Pouch Clip Sealer for Keeping Food Fresh for Home, Kitchen, Camping Snack Seal Sealing Bag Clips (Multi-Color) | (Pack of 18)|"/>
    <s v="VacuumSealers"/>
    <n v="79"/>
    <s v="&lt;₹200"/>
    <n v="79"/>
    <n v="0"/>
    <n v="-21"/>
    <s v="&lt;50%"/>
    <s v="No"/>
    <n v="7663"/>
    <n v="4"/>
    <n v="4"/>
    <n v="97"/>
    <x v="1"/>
    <n v="388"/>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CYQY9X5"/>
    <s v="Livpure Glo Star RO+UV+UF+Mineraliser - 7 L Storage Tank, 15 LPH Water Purifier for Home, Black"/>
    <x v="71"/>
    <s v="Home&amp;Kitchen"/>
    <s v="Kitchen&amp;HomeAppliances"/>
    <s v="WaterPurifiers&amp;Accessories"/>
    <s v="Home&amp;Kitchen|Kitchen&amp;HomeAppliances|WaterPurifiers&amp;Accessories|WaterFilters&amp;Purifiers-Livpure Glo Star RO+UV+UF+Mineraliser - 7 L Storage Tank, 15 LPH Water Purifier for Home, Black"/>
    <s v="WaterFilters&amp;Purifiers"/>
    <n v="8499"/>
    <s v="&gt;₹500"/>
    <n v="16490"/>
    <n v="0.48"/>
    <n v="16438.459672528807"/>
    <s v="&lt;50%"/>
    <s v="No"/>
    <n v="1599530"/>
    <n v="4.3"/>
    <n v="4"/>
    <n v="97"/>
    <x v="1"/>
    <n v="388"/>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9RZ4G4W"/>
    <s v="Amazon Basics 300 W Hand Blender with Stainless Steel Stem for Hot/Cold Blending and In-Built Cord Hook, ISI-Marked, Black"/>
    <x v="72"/>
    <s v="Home&amp;Kitchen"/>
    <s v="Kitchen&amp;HomeAppliances"/>
    <s v="SmallKitchenAppliances"/>
    <s v="Home&amp;Kitchen|Kitchen&amp;HomeAppliances|SmallKitchenAppliances|HandBlenders-Amazon Basics 300 W Hand Blender with Stainless Steel Stem for Hot/Cold Blending and In-Built Cord Hook, ISI-Marked, Black"/>
    <s v="HandBlenders"/>
    <n v="799"/>
    <s v="&gt;₹500"/>
    <n v="1699"/>
    <n v="0.53"/>
    <n v="1651.9723366686287"/>
    <s v="50% or More"/>
    <s v="Yes"/>
    <n v="164803"/>
    <n v="4"/>
    <n v="4"/>
    <n v="97"/>
    <x v="1"/>
    <n v="388"/>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MVSGXMY"/>
    <s v="Crompton Insta Comfy 800 Watt Room Heater with 2 Heat Settings(Grey Blue)"/>
    <x v="95"/>
    <s v="Home&amp;Kitchen"/>
    <s v="Heating,Cooling&amp;AirQuality"/>
    <s v="RoomHeaters"/>
    <s v="Home&amp;Kitchen|Heating,Cooling&amp;AirQuality|RoomHeaters|ElectricHeaters-Crompton Insta Comfy 800 Watt Room Heater with 2 Heat Settings(Grey Blue)"/>
    <s v="ElectricHeaters"/>
    <n v="1498"/>
    <s v="&gt;₹500"/>
    <n v="2300"/>
    <n v="0.35"/>
    <n v="2234.8695652173915"/>
    <s v="&lt;50%"/>
    <s v="No"/>
    <n v="218500"/>
    <n v="3.8"/>
    <n v="4"/>
    <n v="95"/>
    <x v="1"/>
    <n v="380"/>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s v="Anjaney Enterprise Smart Multipurpose Foldable Laptop Table with Cup Holder, Study Table, Bed Table, Breakfast Table, Foldable and Portable/Ergonomic &amp; Rounded Edges/Non-Slip (Black)"/>
    <x v="53"/>
    <s v="Computers&amp;Accessories"/>
    <s v="Accessories&amp;Peripherals"/>
    <s v="LaptopAccessories"/>
    <s v="Computers&amp;Accessories|Accessories&amp;Peripherals|LaptopAccessories|Lapdesks-Anjaney Enterprise Smart Multipurpose Foldable Laptop Table with Cup Holder, Study Table, Bed Table, Breakfast Table, Foldable and Portable/Ergonomic &amp; Rounded Edges/Non-Slip (Black)"/>
    <s v="Lapdesks"/>
    <n v="269"/>
    <s v="₹200 - ₹500"/>
    <n v="699"/>
    <n v="0.62"/>
    <n v="660.51645207439196"/>
    <s v="50% or More"/>
    <s v="Yes"/>
    <n v="65007"/>
    <n v="4"/>
    <n v="4"/>
    <n v="93"/>
    <x v="1"/>
    <n v="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s v="Wipro Vesta 1200 Watt GD201 Lightweight Automatic Dry Iron| Quick Heat Up| Stylish &amp; Sleek |Anti bacterial German Weilburger Double Coated Soleplate |2 Years Warranty"/>
    <x v="27"/>
    <s v="Home&amp;Kitchen"/>
    <s v="Kitchen&amp;HomeAppliances"/>
    <s v="Vacuum,Cleaning&amp;Ironing"/>
    <s v="Home&amp;Kitchen|Kitchen&amp;HomeAppliances|Vacuum,Cleaning&amp;Ironing|Irons,Steamers&amp;Accessories|Irons|DryIrons-Wipro Vesta 1200 Watt GD201 Lightweight Automatic Dry Iron| Quick Heat Up| Stylish &amp; Sleek |Anti bacterial German Weilburger Double Coated Soleplate |2 Years Warranty"/>
    <s v="Irons,Steamers&amp;Accessories"/>
    <n v="660"/>
    <s v="&gt;₹500"/>
    <n v="1100"/>
    <n v="0.4"/>
    <n v="1040"/>
    <s v="&lt;50%"/>
    <s v="No"/>
    <n v="100100"/>
    <n v="3.6"/>
    <n v="4"/>
    <n v="91"/>
    <x v="1"/>
    <n v="364"/>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s v="LS LAPSTER Quality Assured USB 2.0 morpho cable, morpho device cable for Mso 1300 E3/E2/E Biometric Finger Print Scanner morpho USB cable (Black)"/>
    <x v="8"/>
    <s v="Computers&amp;Accessories"/>
    <s v="Accessories&amp;Peripherals"/>
    <s v="Cables&amp;Accessories"/>
    <s v="Computers&amp;Accessories|Accessories&amp;Peripherals|Cables&amp;Accessories|Cables|USBCables-LS LAPSTER Quality Assured USB 2.0 morpho cable, morpho device cable for Mso 1300 E3/E2/E Biometric Finger Print Scanner morpho USB cable (Black)"/>
    <s v="Cables"/>
    <n v="199"/>
    <s v="&lt;₹200"/>
    <n v="999"/>
    <n v="0.8"/>
    <n v="979.08008008008005"/>
    <s v="50% or More"/>
    <s v="Yes"/>
    <n v="86913"/>
    <n v="4.3"/>
    <n v="4"/>
    <n v="87"/>
    <x v="1"/>
    <n v="348"/>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s v="SHREENOVA ID116 Plus Bluetooth Fitness Smart Watch for Men Women and Kids Activity Tracker (Black)"/>
    <x v="17"/>
    <s v="Electronics"/>
    <s v="WearableTechnology"/>
    <s v="SmartWatches"/>
    <s v="Electronics|WearableTechnology|SmartWatches-SHREENOVA ID116 Plus Bluetooth Fitness Smart Watch for Men Women and Kids Activity Tracker (Black)"/>
    <s v="N/A"/>
    <n v="281"/>
    <s v="₹200 - ₹500"/>
    <n v="1999"/>
    <n v="0.86"/>
    <n v="1984.9429714857429"/>
    <s v="50% or More"/>
    <s v="Yes"/>
    <n v="173913"/>
    <n v="2.8"/>
    <n v="3"/>
    <n v="87"/>
    <x v="1"/>
    <n v="26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s v="Lapster usb 2.0 mantra cable, mantra mfs 100 data cable (black)"/>
    <x v="8"/>
    <s v="Computers&amp;Accessories"/>
    <s v="Accessories&amp;Peripherals"/>
    <s v="Cables&amp;Accessories"/>
    <s v="Computers&amp;Accessories|Accessories&amp;Peripherals|Cables&amp;Accessories|Cables|USBCables-Lapster usb 2.0 mantra cable, mantra mfs 100 data cable (black)"/>
    <s v="Cables"/>
    <n v="199"/>
    <s v="&lt;₹200"/>
    <n v="999"/>
    <n v="0.8"/>
    <n v="979.08008008008005"/>
    <s v="50% or More"/>
    <s v="Yes"/>
    <n v="84915"/>
    <n v="4.2"/>
    <n v="4"/>
    <n v="85"/>
    <x v="1"/>
    <n v="340"/>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s v="LACOPINE Mini Pocket Size Lint Roller (White)"/>
    <x v="149"/>
    <s v="Home&amp;Kitchen"/>
    <s v="Kitchen&amp;HomeAppliances"/>
    <s v="Vacuum,Cleaning&amp;Ironing"/>
    <s v="Home&amp;Kitchen|Kitchen&amp;HomeAppliances|Vacuum,Cleaning&amp;Ironing|Irons,Steamers&amp;Accessories|LintShavers-LACOPINE Mini Pocket Size Lint Roller (White)"/>
    <s v="Irons,Steamers&amp;Accessories"/>
    <n v="369"/>
    <s v="₹200 - ₹500"/>
    <n v="599"/>
    <n v="0.38"/>
    <n v="537.39732888146909"/>
    <s v="&lt;50%"/>
    <s v="No"/>
    <n v="49118"/>
    <n v="3.9"/>
    <n v="4"/>
    <n v="82"/>
    <x v="1"/>
    <n v="32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s v="MI 2-in-1 USB Type C Cable (Micro USB to Type C) 30cm for Smartphone, Headphone, Laptop (White)"/>
    <x v="8"/>
    <s v="Computers&amp;Accessories"/>
    <s v="Accessories&amp;Peripherals"/>
    <s v="Cables&amp;Accessories"/>
    <s v="Computers&amp;Accessories|Accessories&amp;Peripherals|Cables&amp;Accessories|Cables|USBCables-MI 2-in-1 USB Type C Cable (Micro USB to Type C) 30cm for Smartphone, Headphone, Laptop (White)"/>
    <s v="Cables"/>
    <n v="179"/>
    <s v="&lt;₹200"/>
    <n v="299"/>
    <n v="0.4"/>
    <n v="239.13377926421404"/>
    <s v="&lt;50%"/>
    <s v="No"/>
    <n v="24219"/>
    <n v="3.9"/>
    <n v="4"/>
    <n v="81"/>
    <x v="1"/>
    <n v="32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s v="VRPRIME Lint Roller Lint Remover for Clothes, Pet | 360 Sheets Reusable Sticky Easy-Tear Sheet Brush for Clothes, Furniture, Carpet, Dog Fur, Sweater, Dust &amp; Dirt (4 Rolls - 90 Sheet Each Roll)"/>
    <x v="149"/>
    <s v="Home&amp;Kitchen"/>
    <s v="Kitchen&amp;HomeAppliances"/>
    <s v="Vacuum,Cleaning&amp;Ironing"/>
    <s v="Home&amp;Kitchen|Kitchen&amp;HomeAppliances|Vacuum,Cleaning&amp;Ironing|Irons,Steamers&amp;Accessories|LintShavers-VRPRIME Lint Roller Lint Remover for Clothes, Pet | 360 Sheets Reusable Sticky Easy-Tear Sheet Brush for Clothes, Furniture, Carpet, Dog Fur, Sweater, Dust &amp; Dirt (4 Rolls - 90 Sheet Each Roll)"/>
    <s v="Irons,Steamers&amp;Accessories"/>
    <n v="499"/>
    <s v="₹200 - ₹500"/>
    <n v="999"/>
    <n v="0.5"/>
    <n v="949.05005005005"/>
    <s v="50% or More"/>
    <s v="Yes"/>
    <n v="78921"/>
    <n v="4.5999999999999996"/>
    <n v="5"/>
    <n v="79"/>
    <x v="1"/>
    <n v="39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s v="Borosil Volcano 13 Fin Oil Filled Radiator Room Heater, 2900 W, Black"/>
    <x v="95"/>
    <s v="Home&amp;Kitchen"/>
    <s v="Heating,Cooling&amp;AirQuality"/>
    <s v="RoomHeaters"/>
    <s v="Home&amp;Kitchen|Heating,Cooling&amp;AirQuality|RoomHeaters|ElectricHeaters-Borosil Volcano 13 Fin Oil Filled Radiator Room Heater, 2900 W, Black"/>
    <s v="ElectricHeaters"/>
    <n v="9495"/>
    <s v="&gt;₹500"/>
    <n v="18990"/>
    <n v="0.5"/>
    <n v="18940"/>
    <s v="50% or More"/>
    <s v="Yes"/>
    <n v="1500210"/>
    <n v="4.2"/>
    <n v="4"/>
    <n v="79"/>
    <x v="1"/>
    <n v="316"/>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s v="HB Plus Folding Height Adjustable Aluminum Foldable Portable Adjustment Desktop Laptop Holder Riser Stand"/>
    <x v="53"/>
    <s v="Computers&amp;Accessories"/>
    <s v="Accessories&amp;Peripherals"/>
    <s v="LaptopAccessories"/>
    <s v="Computers&amp;Accessories|Accessories&amp;Peripherals|LaptopAccessories|Lapdesks-HB Plus Folding Height Adjustable Aluminum Foldable Portable Adjustment Desktop Laptop Holder Riser Stand"/>
    <s v="Lapdesks"/>
    <n v="398"/>
    <s v="₹200 - ₹500"/>
    <n v="1949"/>
    <n v="0.8"/>
    <n v="1928.5792714212416"/>
    <s v="50% or More"/>
    <s v="Yes"/>
    <n v="146175"/>
    <n v="4"/>
    <n v="4"/>
    <n v="75"/>
    <x v="1"/>
    <n v="30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s v="Cablet 2.5 Inch SATA USB 3.0 HDD/SSD Portable External Enclosure for 7mm and 9.5mm, Tool-Free Design, Supports UASP Max 6TB"/>
    <x v="18"/>
    <s v="Computers&amp;Accessories"/>
    <s v="ExternalDevices&amp;DataStorage"/>
    <s v="ExternalHardDisks"/>
    <s v="Computers&amp;Accessories|ExternalDevices&amp;DataStorage|ExternalHardDisks-Cablet 2.5 Inch SATA USB 3.0 HDD/SSD Portable External Enclosure for 7mm and 9.5mm, Tool-Free Design, Supports UASP Max 6TB"/>
    <s v="N/A"/>
    <n v="499"/>
    <s v="₹200 - ₹500"/>
    <n v="775"/>
    <n v="0.36"/>
    <n v="710.61290322580646"/>
    <s v="&lt;50%"/>
    <s v="No"/>
    <n v="57350"/>
    <n v="4.3"/>
    <n v="4"/>
    <n v="74"/>
    <x v="1"/>
    <n v="296"/>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s v="Sui Generis Electric Handheld Milk Wand Mixer Frother for Latte Coffee Hot Milk, Milk Frother, Electric Coffee Beater, Egg Beater, Latte Maker, Mini Hand Blender Cappuccino Maker (Multicolor)"/>
    <x v="72"/>
    <s v="Home&amp;Kitchen"/>
    <s v="Kitchen&amp;HomeAppliances"/>
    <s v="SmallKitchenAppliances"/>
    <s v="Home&amp;Kitchen|Kitchen&amp;HomeAppliances|SmallKitchenAppliances|HandBlenders-Sui Generis Electric Handheld Milk Wand Mixer Frother for Latte Coffee Hot Milk, Milk Frother, Electric Coffee Beater, Egg Beater, Latte Maker, Mini Hand Blender Cappuccino Maker (Multicolor)"/>
    <s v="HandBlenders"/>
    <n v="210"/>
    <s v="₹200 - ₹500"/>
    <n v="699"/>
    <n v="0.7"/>
    <n v="668.9570815450644"/>
    <s v="50% or More"/>
    <s v="Yes"/>
    <n v="51726"/>
    <n v="3.7"/>
    <n v="4"/>
    <n v="74"/>
    <x v="1"/>
    <n v="296"/>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TY4MSH3"/>
    <s v="Firestick Remote"/>
    <x v="162"/>
    <s v="Electronics"/>
    <s v="HomeTheater,TV&amp;Video"/>
    <s v="Accessories"/>
    <s v="Electronics|HomeTheater,TV&amp;Video|Accessories|RemoteControls-Firestick Remote"/>
    <s v="RemoteControls"/>
    <n v="1289"/>
    <s v="&gt;₹500"/>
    <n v="2499"/>
    <n v="0.48"/>
    <n v="2447.4193677470989"/>
    <s v="&lt;50%"/>
    <s v="No"/>
    <n v="182427"/>
    <n v="3.3"/>
    <n v="3"/>
    <n v="73"/>
    <x v="1"/>
    <n v="219"/>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18W8TM"/>
    <s v="Fire-Boltt Gladiator 1.96&quot; Biggest Display Smart Watch with Bluetooth Calling, Voice Assistant &amp;123 Sports Modes, 8 Unique UI Interactions, SpO2, 24/7 Heart Rate Tracking"/>
    <x v="17"/>
    <s v="Electronics"/>
    <s v="WearableTechnology"/>
    <s v="SmartWatches"/>
    <s v="Electronics|WearableTechnology|SmartWatches-Fire-Boltt Gladiator 1.96&quot; Biggest Display Smart Watch with Bluetooth Calling, Voice Assistant &amp;123 Sports Modes, 8 Unique UI Interactions, SpO2, 24/7 Heart Rate Tracking"/>
    <s v="N/A"/>
    <n v="3999"/>
    <s v="&gt;₹500"/>
    <n v="9999"/>
    <n v="0.6"/>
    <n v="9959.0060006000604"/>
    <s v="50% or More"/>
    <s v="Yes"/>
    <n v="729927"/>
    <n v="4.4000000000000004"/>
    <n v="4"/>
    <n v="73"/>
    <x v="1"/>
    <n v="292"/>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PBXNQQT"/>
    <s v="Room Heater Warmer Wall-Outlet 400 Watts Electric Handy Room Heater (Room Heaters Home for Bedroom, Reading Books, Work, bathrooms, Rooms, Offices, Home Offices,2022"/>
    <x v="95"/>
    <s v="Home&amp;Kitchen"/>
    <s v="Heating,Cooling&amp;AirQuality"/>
    <s v="RoomHeaters"/>
    <s v="Home&amp;Kitchen|Heating,Cooling&amp;AirQuality|RoomHeaters|ElectricHeaters-Room Heater Warmer Wall-Outlet 400 Watts Electric Handy Room Heater (Room Heaters Home for Bedroom, Reading Books, Work, bathrooms, Rooms, Offices, Home Offices,2022"/>
    <s v="ElectricHeaters"/>
    <n v="799"/>
    <s v="&gt;₹500"/>
    <n v="1989"/>
    <n v="0.6"/>
    <n v="1948.8290598290598"/>
    <s v="50% or More"/>
    <s v="Yes"/>
    <n v="139230"/>
    <n v="4.3"/>
    <n v="4"/>
    <n v="70"/>
    <x v="1"/>
    <n v="28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s v="LONAXA Mini Travel Rechargeable Fruit Juicer - USB Electric Fruit &amp; Vegetable Juice Blender/Grinder for Home and Office Use (Multicolor)‚Ä¶"/>
    <x v="55"/>
    <s v="Home&amp;Kitchen"/>
    <s v="Kitchen&amp;HomeAppliances"/>
    <s v="SmallKitchenAppliances"/>
    <s v="Home&amp;Kitchen|Kitchen&amp;HomeAppliances|SmallKitchenAppliances|JuicerMixerGrinders-LONAXA Mini Travel Rechargeable Fruit Juicer - USB Electric Fruit &amp; Vegetable Juice Blender/Grinder for Home and Office Use (Multicolor)‚Ä¶"/>
    <s v="JuicerMixerGrinders"/>
    <n v="499"/>
    <s v="₹200 - ₹500"/>
    <n v="1299"/>
    <n v="0.62"/>
    <n v="1260.5858352578907"/>
    <s v="50% or More"/>
    <s v="Yes"/>
    <n v="84435"/>
    <n v="3.9"/>
    <n v="4"/>
    <n v="65"/>
    <x v="1"/>
    <n v="260"/>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s v="TCL 80 cm (32 inches) HD Ready Certified Android Smart LED TV 32S615 (Black)"/>
    <x v="29"/>
    <s v="Electronics"/>
    <s v="HomeTheater,TV&amp;Video"/>
    <s v="Televisions"/>
    <s v="Electronics|HomeTheater,TV&amp;Video|Televisions|SmartTelevisions-TCL 80 cm (32 inches) HD Ready Certified Android Smart LED TV 32S615 (Black)"/>
    <s v="SmartTelevisions"/>
    <n v="11990"/>
    <s v="&gt;₹500"/>
    <n v="31990"/>
    <n v="0.63"/>
    <n v="31952.519537355423"/>
    <s v="50% or More"/>
    <s v="Yes"/>
    <n v="2047360"/>
    <n v="4.2"/>
    <n v="4"/>
    <n v="64"/>
    <x v="1"/>
    <n v="256"/>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s v="Gadgetronics Digital Kitchen Weighing Scale &amp; Food Weight Machine for Health, Fitness, Home Baking &amp; Cooking (10 KGs,1 Year Warranty &amp; Batteries Included)"/>
    <x v="30"/>
    <s v="Home&amp;Kitchen"/>
    <s v="Kitchen&amp;HomeAppliances"/>
    <s v="SmallKitchenAppliances"/>
    <s v="Home&amp;Kitchen|Kitchen&amp;HomeAppliances|SmallKitchenAppliances|DigitalKitchenScales-Gadgetronics Digital Kitchen Weighing Scale &amp; Food Weight Machine for Health, Fitness, Home Baking &amp; Cooking (10 KGs,1 Year Warranty &amp; Batteries Included)"/>
    <s v="DigitalKitchenScales"/>
    <n v="799"/>
    <s v="&gt;₹500"/>
    <n v="2999"/>
    <n v="0.73"/>
    <n v="2972.3577859286429"/>
    <s v="50% or More"/>
    <s v="Yes"/>
    <n v="188937"/>
    <n v="4.5"/>
    <n v="5"/>
    <n v="63"/>
    <x v="1"/>
    <n v="315"/>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s v="Crompton Insta Delight Fan Circulator Room Heater with 3 Heat Settings (Slate Grey &amp; Black, 2000 Watt)"/>
    <x v="70"/>
    <s v="Home&amp;Kitchen"/>
    <s v="Heating,Cooling&amp;AirQuality"/>
    <s v="RoomHeaters"/>
    <s v="Home&amp;Kitchen|Heating,Cooling&amp;AirQuality|RoomHeaters|FanHeaters-Crompton Insta Delight Fan Circulator Room Heater with 3 Heat Settings (Slate Grey &amp; Black, 2000 Watt)"/>
    <s v="FanHeaters"/>
    <n v="2590"/>
    <s v="&gt;₹500"/>
    <n v="4200"/>
    <n v="0.38"/>
    <n v="4138.333333333333"/>
    <s v="&lt;50%"/>
    <s v="No"/>
    <n v="264600"/>
    <n v="4.0999999999999996"/>
    <n v="4"/>
    <n v="63"/>
    <x v="1"/>
    <n v="252"/>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s v="TE‚Ñ¢ Instant Electric Heating Hot and Cold Water Geyser Tap Water with Digital Display (White)"/>
    <x v="26"/>
    <s v="Home&amp;Kitchen"/>
    <s v="Heating,Cooling&amp;AirQuality"/>
    <s v="WaterHeaters&amp;Geysers"/>
    <s v="Home&amp;Kitchen|Heating,Cooling&amp;AirQuality|WaterHeaters&amp;Geysers|InstantWaterHeaters-TE‚Ñ¢ Instant Electric Heating Hot and Cold Water Geyser Tap Water with Digital Display (White)"/>
    <s v="InstantWaterHeaters"/>
    <n v="1449"/>
    <s v="&gt;₹500"/>
    <n v="4999"/>
    <n v="0.71"/>
    <n v="4970.014202840568"/>
    <s v="50% or More"/>
    <s v="Yes"/>
    <n v="314937"/>
    <n v="3.6"/>
    <n v="4"/>
    <n v="63"/>
    <x v="1"/>
    <n v="252"/>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MJ45G"/>
    <s v="Zebronics CU3100V Fast charging Type C cable with QC 18W support, 3A max capacity, 1 meter braided cable, Data transfer and Superior durability (Braided Black + White)"/>
    <x v="8"/>
    <s v="Computers&amp;Accessories"/>
    <s v="Accessories&amp;Peripherals"/>
    <s v="Cables&amp;Accessories"/>
    <s v="Computers&amp;Accessories|Accessories&amp;Peripherals|Cables&amp;Accessories|Cables|USBCables-Zebronics CU3100V Fast charging Type C cable with QC 18W support, 3A max capacity, 1 meter braided cable, Data transfer and Superior durability (Braided Black + White)"/>
    <s v="Cables"/>
    <n v="139"/>
    <s v="&lt;₹200"/>
    <n v="549"/>
    <n v="0.75"/>
    <n v="523.68123861566482"/>
    <s v="50% or More"/>
    <s v="Yes"/>
    <n v="33489"/>
    <n v="3.9"/>
    <n v="4"/>
    <n v="61"/>
    <x v="1"/>
    <n v="2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s v="Zebronics CU3100V Fast charging Type C cable with QC 18W support, 3A max capacity, 1 meter braided cable, Data transfer and Superior durability (Braided Black )"/>
    <x v="8"/>
    <s v="Computers&amp;Accessories"/>
    <s v="Accessories&amp;Peripherals"/>
    <s v="Cables&amp;Accessories"/>
    <s v="Computers&amp;Accessories|Accessories&amp;Peripherals|Cables&amp;Accessories|Cables|USBCables-Zebronics CU3100V Fast charging Type C cable with QC 18W support, 3A max capacity, 1 meter braided cable, Data transfer and Superior durability (Braided Black )"/>
    <s v="Cables"/>
    <n v="128.31"/>
    <s v="&lt;₹200"/>
    <n v="549"/>
    <n v="0.77"/>
    <n v="525.62841530054641"/>
    <s v="50% or More"/>
    <s v="Yes"/>
    <n v="33489"/>
    <n v="3.9"/>
    <n v="4"/>
    <n v="61"/>
    <x v="1"/>
    <n v="2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s v="Ambrane BCL-15 Lightning Cable for Smartphone (1.5m Black)"/>
    <x v="8"/>
    <s v="Computers&amp;Accessories"/>
    <s v="Accessories&amp;Peripherals"/>
    <s v="Cables&amp;Accessories"/>
    <s v="Computers&amp;Accessories|Accessories&amp;Peripherals|Cables&amp;Accessories|Cables|USBCables-Ambrane BCL-15 Lightning Cable for Smartphone (1.5m Black)"/>
    <s v="Cables"/>
    <n v="149"/>
    <s v="&lt;₹200"/>
    <n v="399"/>
    <n v="0.63"/>
    <n v="361.65664160401002"/>
    <s v="50% or More"/>
    <s v="Yes"/>
    <n v="22743"/>
    <n v="3.9"/>
    <n v="4"/>
    <n v="57"/>
    <x v="1"/>
    <n v="228"/>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s v="Candes BlowHot All in One Silent Blower Fan Room Heater (ABS Body, White, Brown) 2000 Watts"/>
    <x v="70"/>
    <s v="Home&amp;Kitchen"/>
    <s v="Heating,Cooling&amp;AirQuality"/>
    <s v="RoomHeaters"/>
    <s v="Home&amp;Kitchen|Heating,Cooling&amp;AirQuality|RoomHeaters|FanHeaters-Candes BlowHot All in One Silent Blower Fan Room Heater (ABS Body, White, Brown) 2000 Watts"/>
    <s v="FanHeaters"/>
    <n v="1090"/>
    <s v="&gt;₹500"/>
    <n v="2999"/>
    <n v="0.64"/>
    <n v="2962.6545515171724"/>
    <s v="50% or More"/>
    <s v="Yes"/>
    <n v="170943"/>
    <n v="3.5"/>
    <n v="4"/>
    <n v="57"/>
    <x v="1"/>
    <n v="228"/>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s v="AGARO Royal Double Layered Kettle, 1.5 Litres, Double Layered Cool Touch , Dry Boiling Protection, Black"/>
    <x v="11"/>
    <s v="Home&amp;Kitchen"/>
    <s v="Kitchen&amp;HomeAppliances"/>
    <s v="SmallKitchenAppliances"/>
    <s v="Home&amp;Kitchen|Kitchen&amp;HomeAppliances|SmallKitchenAppliances|Kettles&amp;HotWaterDispensers|ElectricKettles-AGARO Royal Double Layered Kettle, 1.5 Litres, Double Layered Cool Touch , Dry Boiling Protection, Black"/>
    <s v="Kettles&amp;HotWaterDispensers"/>
    <n v="1260"/>
    <s v="&gt;₹500"/>
    <n v="2299"/>
    <n v="0.45"/>
    <n v="2244.193562418443"/>
    <s v="&lt;50%"/>
    <s v="No"/>
    <n v="126445"/>
    <n v="4.3"/>
    <n v="4"/>
    <n v="55"/>
    <x v="1"/>
    <n v="220"/>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s v="Zuvexa USB Rechargeable Electric Foam Maker - Handheld Milk Wand Mixer Frother for Hot Milk, Hand Blender Coffee, Egg Beater (Black)"/>
    <x v="72"/>
    <s v="Home&amp;Kitchen"/>
    <s v="Kitchen&amp;HomeAppliances"/>
    <s v="SmallKitchenAppliances"/>
    <s v="Home&amp;Kitchen|Kitchen&amp;HomeAppliances|SmallKitchenAppliances|HandBlenders-Zuvexa USB Rechargeable Electric Foam Maker - Handheld Milk Wand Mixer Frother for Hot Milk, Hand Blender Coffee, Egg Beater (Black)"/>
    <s v="HandBlenders"/>
    <n v="499"/>
    <s v="₹200 - ₹500"/>
    <n v="1299"/>
    <n v="0.62"/>
    <n v="1260.5858352578907"/>
    <s v="50% or More"/>
    <s v="Yes"/>
    <n v="70146"/>
    <n v="4.7"/>
    <n v="5"/>
    <n v="54"/>
    <x v="1"/>
    <n v="270"/>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s v="ROYAL STEP Portable Electric USB Juice Maker Juicer Bottle Blender Grinder Mixer,6 Blades Rechargeable Bottle with (MULTII) (MULTI COLOUR 6 BLED JUICER MIXER)"/>
    <x v="55"/>
    <s v="Home&amp;Kitchen"/>
    <s v="Kitchen&amp;HomeAppliances"/>
    <s v="SmallKitchenAppliances"/>
    <s v="Home&amp;Kitchen|Kitchen&amp;HomeAppliances|SmallKitchenAppliances|JuicerMixerGrinders-ROYAL STEP Portable Electric USB Juice Maker Juicer Bottle Blender Grinder Mixer,6 Blades Rechargeable Bottle with (MULTII) (MULTI COLOUR 6 BLED JUICER MIXER)"/>
    <s v="JuicerMixerGrinders"/>
    <n v="499"/>
    <s v="₹200 - ₹500"/>
    <n v="2199"/>
    <n v="0.77"/>
    <n v="2176.3078672123693"/>
    <s v="50% or More"/>
    <s v="Yes"/>
    <n v="116547"/>
    <n v="3.7"/>
    <n v="4"/>
    <n v="53"/>
    <x v="1"/>
    <n v="212"/>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s v="Amazon Brand - Solimo 3A Fast Charging Tough Type C USB Data Cable¬† ‚Äì 1 Meter"/>
    <x v="8"/>
    <s v="Computers&amp;Accessories"/>
    <s v="Accessories&amp;Peripherals"/>
    <s v="Cables&amp;Accessories"/>
    <s v="Computers&amp;Accessories|Accessories&amp;Peripherals|Cables&amp;Accessories|Cables|USBCables-Amazon Brand - Solimo 3A Fast Charging Tough Type C USB Data Cable¬† ‚Äì 1 Meter"/>
    <s v="Cables"/>
    <n v="119"/>
    <s v="&lt;₹200"/>
    <n v="299"/>
    <n v="0.6"/>
    <n v="259.20066889632108"/>
    <s v="50% or More"/>
    <s v="Yes"/>
    <n v="15249"/>
    <n v="3.8"/>
    <n v="4"/>
    <n v="51"/>
    <x v="1"/>
    <n v="204"/>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PACK 750W Radiant Room Home Office Heaters For Winter"/>
    <x v="95"/>
    <s v="Home&amp;Kitchen"/>
    <s v="Heating,Cooling&amp;AirQuality"/>
    <s v="RoomHeaters"/>
    <s v="Home&amp;Kitchen|Heating,Cooling&amp;AirQuality|RoomHeaters|ElectricHeaters-HOMEPACK 750W Radiant Room Home Office Heaters For Winter"/>
    <s v="ElectricHeaters"/>
    <n v="649"/>
    <s v="&gt;₹500"/>
    <n v="999"/>
    <n v="0.35"/>
    <n v="934.03503503503498"/>
    <s v="&lt;50%"/>
    <s v="No"/>
    <n v="48951"/>
    <n v="3.8"/>
    <n v="4"/>
    <n v="49"/>
    <x v="1"/>
    <n v="196"/>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s v="Tuarso 8K HDMI 2.1 Cable 48Gbps , 1.5 Meter High-Speed Braided HDMI Cable ( 8K@60HZ„ÄÅ4K@120HZ„ÄÅ2K@240HZ ) HDMI 2.1 Cable Compatible with Monitors , Television , Laptops , Projectors , Game Consoles and more with HDMI Ports Device"/>
    <x v="0"/>
    <s v="Electronics"/>
    <s v="HomeTheater,TV&amp;Video"/>
    <s v="Accessories"/>
    <s v="Electronics|HomeTheater,TV&amp;Video|Accessories|Cables|HDMICables-Tuarso 8K HDMI 2.1 Cable 48Gbps , 1.5 Meter High-Speed Braided HDMI Cable ( 8K@60HZ„ÄÅ4K@120HZ„ÄÅ2K@240HZ ) HDMI 2.1 Cable Compatible with Monitors , Television , Laptops , Projectors , Game Consoles and more with HDMI Ports Device"/>
    <s v="Cables"/>
    <n v="599"/>
    <s v="&gt;₹500"/>
    <n v="1999"/>
    <n v="0.7"/>
    <n v="1969.0350175087544"/>
    <s v="50% or More"/>
    <s v="Yes"/>
    <n v="93953"/>
    <n v="4.2"/>
    <n v="4"/>
    <n v="47"/>
    <x v="1"/>
    <n v="188"/>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s v="WIDEWINGS Electric Handheld Milk Wand Mixer Frother for Latte Coffee Hot Milk, Milk Frother for Coffee, Egg Beater, Hand Blender, Coffee Beater with Stand"/>
    <x v="72"/>
    <s v="Home&amp;Kitchen"/>
    <s v="Kitchen&amp;HomeAppliances"/>
    <s v="SmallKitchenAppliances"/>
    <s v="Home&amp;Kitchen|Kitchen&amp;HomeAppliances|SmallKitchenAppliances|HandBlenders-WIDEWINGS Electric Handheld Milk Wand Mixer Frother for Latte Coffee Hot Milk, Milk Frother for Coffee, Egg Beater, Hand Blender, Coffee Beater with Stand"/>
    <s v="HandBlenders"/>
    <n v="259"/>
    <s v="₹200 - ₹500"/>
    <n v="999"/>
    <n v="0.74"/>
    <n v="973.07407407407413"/>
    <s v="50% or More"/>
    <s v="Yes"/>
    <n v="42957"/>
    <n v="4"/>
    <n v="4"/>
    <n v="43"/>
    <x v="1"/>
    <n v="172"/>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s v="Lava Charging Adapter Elements D3 2A Fast Charging Speed Usb Type C Data Cable, White"/>
    <x v="8"/>
    <s v="Computers&amp;Accessories"/>
    <s v="Accessories&amp;Peripherals"/>
    <s v="Cables&amp;Accessories"/>
    <s v="Computers&amp;Accessories|Accessories&amp;Peripherals|Cables&amp;Accessories|Cables|USBCables-Lava Charging Adapter Elements D3 2A Fast Charging Speed Usb Type C Data Cable, White"/>
    <s v="Cables"/>
    <n v="129"/>
    <s v="&lt;₹200"/>
    <n v="449"/>
    <n v="0.71"/>
    <n v="420.26948775055678"/>
    <s v="50% or More"/>
    <s v="Yes"/>
    <n v="18409"/>
    <n v="3.7"/>
    <n v="4"/>
    <n v="41"/>
    <x v="1"/>
    <n v="164"/>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s v="Kitchengenix's Mini Waffle Maker 4 Inch- 350 Watts: Stainless Steel Non-Stick Electric Iron Machine for Individual Belgian Waffles, Pan Cakes, Paninis or Other Snacks (Red)"/>
    <x v="190"/>
    <s v="Home&amp;Kitchen"/>
    <s v="Kitchen&amp;HomeAppliances"/>
    <s v="SmallKitchenAppliances"/>
    <s v="Home&amp;Kitchen|Kitchen&amp;HomeAppliances|SmallKitchenAppliances|WaffleMakers&amp;Irons-Kitchengenix's Mini Waffle Maker 4 Inch- 350 Watts: Stainless Steel Non-Stick Electric Iron Machine for Individual Belgian Waffles, Pan Cakes, Paninis or Other Snacks (Red)"/>
    <s v="WaffleMakers&amp;Irons"/>
    <n v="899"/>
    <s v="&gt;₹500"/>
    <n v="1999"/>
    <n v="0.55000000000000004"/>
    <n v="1954.0275137568785"/>
    <s v="50% or More"/>
    <s v="Yes"/>
    <n v="77961"/>
    <n v="4.2"/>
    <n v="4"/>
    <n v="39"/>
    <x v="1"/>
    <n v="156"/>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s v="Noise_Colorfit Smart Watch Charger 2 Pin USB Fast Charger Magnetic Charging Cable Adapter (Smart Watch Charger 2 pin)"/>
    <x v="17"/>
    <s v="Electronics"/>
    <s v="WearableTechnology"/>
    <s v="SmartWatches"/>
    <s v="Electronics|WearableTechnology|SmartWatches-Noise_Colorfit Smart Watch Charger 2 Pin USB Fast Charger Magnetic Charging Cable Adapter (Smart Watch Charger 2 pin)"/>
    <s v="N/A"/>
    <n v="249"/>
    <s v="₹200 - ₹500"/>
    <n v="999"/>
    <n v="0.75"/>
    <n v="974.07507507507512"/>
    <s v="50% or More"/>
    <s v="Yes"/>
    <n v="37962"/>
    <n v="4.5"/>
    <n v="5"/>
    <n v="38"/>
    <x v="1"/>
    <n v="190"/>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s v="Remote Control Compatible for Amazon Fire Tv Stick Remote Control [ 3rd Gen ](Not Compatible for Fire TV Edition Smart TV) from basesailor"/>
    <x v="162"/>
    <s v="Electronics"/>
    <s v="HomeTheater,TV&amp;Video"/>
    <s v="Accessories"/>
    <s v="Electronics|HomeTheater,TV&amp;Video|Accessories|RemoteControls-Remote Control Compatible for Amazon Fire Tv Stick Remote Control [ 3rd Gen ](Not Compatible for Fire TV Edition Smart TV) from basesailor"/>
    <s v="RemoteControls"/>
    <n v="1499"/>
    <s v="&gt;₹500"/>
    <n v="3999"/>
    <n v="0.63"/>
    <n v="3961.515628907227"/>
    <s v="50% or More"/>
    <s v="Yes"/>
    <n v="147963"/>
    <n v="3.7"/>
    <n v="4"/>
    <n v="37"/>
    <x v="1"/>
    <n v="148"/>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GSV43WY"/>
    <s v="Noise ColorFit Pro 4 Alpha Bluetooth Calling Smart Watch with 1.78 AMOLED Display, Tru Sync, 60hz Refresh Rate, instacharge, Gesture Control, Functional 360 Digital Crown (Jet Black)"/>
    <x v="17"/>
    <s v="Electronics"/>
    <s v="WearableTechnology"/>
    <s v="SmartWatches"/>
    <s v="Electronics|WearableTechnology|SmartWatches-Noise ColorFit Pro 4 Alpha Bluetooth Calling Smart Watch with 1.78 AMOLED Display, Tru Sync, 60hz Refresh Rate, instacharge, Gesture Control, Functional 360 Digital Crown (Jet Black)"/>
    <s v="N/A"/>
    <n v="4499"/>
    <s v="&gt;₹500"/>
    <n v="7999"/>
    <n v="0.44"/>
    <n v="7942.7554694336795"/>
    <s v="&lt;50%"/>
    <s v="No"/>
    <n v="295963"/>
    <n v="3.5"/>
    <n v="4"/>
    <n v="37"/>
    <x v="1"/>
    <n v="148"/>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HYLCL19"/>
    <s v="AVNISH Tap Water Purifier Filter Faucet 6 Layer Carbon Activated Dust Chlorine Remover Water Softener for Drinking Cartridge Alkaline Taps for Kitchen Sink Bathroom Wash Basin (6-Layer Filtration)"/>
    <x v="108"/>
    <s v="Home&amp;Kitchen"/>
    <s v="Kitchen&amp;HomeAppliances"/>
    <s v="WaterPurifiers&amp;Accessories"/>
    <s v="Home&amp;Kitchen|Kitchen&amp;HomeAppliances|WaterPurifiers&amp;Accessories|WaterPurifierAccessories-AVNISH Tap Water Purifier Filter Faucet 6 Layer Carbon Activated Dust Chlorine Remover Water Softener for Drinking Cartridge Alkaline Taps for Kitchen Sink Bathroom Wash Basin (6-Layer Filtration)"/>
    <s v="WaterPurifierAccessories"/>
    <n v="193"/>
    <s v="&lt;₹200"/>
    <n v="399"/>
    <n v="0.52"/>
    <n v="350.62907268170426"/>
    <s v="50% or More"/>
    <s v="Yes"/>
    <n v="14763"/>
    <n v="3.6"/>
    <n v="4"/>
    <n v="37"/>
    <x v="1"/>
    <n v="148"/>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CZCQTJX"/>
    <s v="Firestick Remote"/>
    <x v="162"/>
    <s v="Electronics"/>
    <s v="HomeTheater,TV&amp;Video"/>
    <s v="Accessories"/>
    <s v="Electronics|HomeTheater,TV&amp;Video|Accessories|RemoteControls-Firestick Remote"/>
    <s v="RemoteControls"/>
    <n v="1434"/>
    <s v="&gt;₹500"/>
    <n v="3999"/>
    <n v="0.64"/>
    <n v="3963.1410352588146"/>
    <s v="50% or More"/>
    <s v="Yes"/>
    <n v="127968"/>
    <n v="4"/>
    <n v="4"/>
    <n v="32"/>
    <x v="1"/>
    <n v="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s v="Eopora PTC Ceramic Fast Heating Room Heater for Bedroom, 1500/1000 Watts Room Heater for Home, Electric Heater, Electric Fan Heater for Home Office Bedroom (White)"/>
    <x v="95"/>
    <s v="Home&amp;Kitchen"/>
    <s v="Heating,Cooling&amp;AirQuality"/>
    <s v="RoomHeaters"/>
    <s v="Home&amp;Kitchen|Heating,Cooling&amp;AirQuality|RoomHeaters|ElectricHeaters-Eopora PTC Ceramic Fast Heating Room Heater for Bedroom, 1500/1000 Watts Room Heater for Home, Electric Heater, Electric Fan Heater for Home Office Bedroom (White)"/>
    <s v="ElectricHeaters"/>
    <n v="1529"/>
    <s v="&gt;₹500"/>
    <n v="2999"/>
    <n v="0.49"/>
    <n v="2948.0163387795933"/>
    <s v="&lt;50%"/>
    <s v="No"/>
    <n v="86971"/>
    <n v="3.3"/>
    <n v="3"/>
    <n v="29"/>
    <x v="1"/>
    <n v="8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s v="Oratech Coffee Frother electric, milk frother electric, coffee beater, cappuccino maker, Coffee Foamer, Mocktail Mixer, Coffee Foam Maker, coffee whisker electric, Froth Maker, coffee stirrers electric, coffee frothers, Coffee Blender, (6 Month Warranty) (Multicolour)"/>
    <x v="72"/>
    <s v="Home&amp;Kitchen"/>
    <s v="Kitchen&amp;HomeAppliances"/>
    <s v="SmallKitchenAppliances"/>
    <s v="Home&amp;Kitchen|Kitchen&amp;HomeAppliances|SmallKitchenAppliances|HandBlenders-Oratech Coffee Frother electric, milk frother electric, coffee beater, cappuccino maker, Coffee Foamer, Mocktail Mixer, Coffee Foam Maker, coffee whisker electric, Froth Maker, coffee stirrers electric, coffee frothers, Coffee Blender, (6 Month Warranty) (Multicolour)"/>
    <s v="HandBlenders"/>
    <n v="279"/>
    <s v="₹200 - ₹500"/>
    <n v="499"/>
    <n v="0.44"/>
    <n v="443.08817635270543"/>
    <s v="&lt;50%"/>
    <s v="No"/>
    <n v="13972"/>
    <n v="4.8"/>
    <n v="5"/>
    <n v="28"/>
    <x v="1"/>
    <n v="140"/>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s v="WZATCO Pixel | Portable LED Projector | Native 720p with Full HD 1080P Support | 2000 Lumens (200 ANSI) | 176&quot; Large Screen | Projector for Home and Outdoor | Compatible with TV Stick, PC, PS4"/>
    <x v="111"/>
    <s v="Electronics"/>
    <s v="HomeTheater,TV&amp;Video"/>
    <s v="Projectors"/>
    <s v="Electronics|HomeTheater,TV&amp;Video|Projectors-WZATCO Pixel | Portable LED Projector | Native 720p with Full HD 1080P Support | 2000 Lumens (200 ANSI) | 176&quot; Large Screen | Projector for Home and Outdoor | Compatible with TV Stick, PC, PS4"/>
    <s v="N/A"/>
    <n v="6490"/>
    <s v="&gt;₹500"/>
    <n v="9990"/>
    <n v="0.35"/>
    <n v="9925.0350350350345"/>
    <s v="&lt;50%"/>
    <s v="No"/>
    <n v="269730"/>
    <n v="4"/>
    <n v="4"/>
    <n v="27"/>
    <x v="1"/>
    <n v="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s v="Technotech High Speed HDMI Cable 5 Meter V1.4 - Supports Full HD 1080p (Color May Vary)"/>
    <x v="0"/>
    <s v="Electronics"/>
    <s v="HomeTheater,TV&amp;Video"/>
    <s v="Accessories"/>
    <s v="Electronics|HomeTheater,TV&amp;Video|Accessories|Cables|HDMICables-Technotech High Speed HDMI Cable 5 Meter V1.4 - Supports Full HD 1080p (Color May Vary)"/>
    <s v="Cables"/>
    <n v="185"/>
    <s v="&lt;₹200"/>
    <n v="499"/>
    <n v="0.63"/>
    <n v="461.92585170340681"/>
    <s v="50% or More"/>
    <s v="Yes"/>
    <n v="12475"/>
    <n v="4.2"/>
    <n v="4"/>
    <n v="25"/>
    <x v="1"/>
    <n v="100"/>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s v="Havells Bero Quartz Heater Black 800w 2 Heat Settings 2 Year Product Warranty"/>
    <x v="95"/>
    <s v="Home&amp;Kitchen"/>
    <s v="Heating,Cooling&amp;AirQuality"/>
    <s v="RoomHeaters"/>
    <s v="Home&amp;Kitchen|Heating,Cooling&amp;AirQuality|RoomHeaters|ElectricHeaters-Havells Bero Quartz Heater Black 800w 2 Heat Settings 2 Year Product Warranty"/>
    <s v="ElectricHeaters"/>
    <n v="2439"/>
    <s v="&gt;₹500"/>
    <n v="2545"/>
    <n v="0.04"/>
    <n v="2449.1650294695482"/>
    <s v="&lt;50%"/>
    <s v="No"/>
    <n v="63625"/>
    <n v="4.0999999999999996"/>
    <n v="4"/>
    <n v="25"/>
    <x v="1"/>
    <n v="100"/>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ZEBRONICS HAA2021 HDMI version 2.1 cable with 8K @ 60Hz, 4K @ 120Hz, eARC &amp; CEC support, 3D compatible, 2 meters length, 48Gbps max and Gold-plated connectors"/>
    <x v="0"/>
    <s v="Electronics"/>
    <s v="HomeTheater,TV&amp;Video"/>
    <s v="Accessories"/>
    <s v="Electronics|HomeTheater,TV&amp;Video|Accessories|Cables|HDMICables-ZEBRONICS HAA2021 HDMI version 2.1 cable with 8K @ 60Hz, 4K @ 120Hz, eARC &amp; CEC support, 3D compatible, 2 meters length, 48Gbps max and Gold-plated connectors"/>
    <s v="Cables"/>
    <n v="637"/>
    <s v="&gt;₹500"/>
    <n v="1499"/>
    <n v="0.57999999999999996"/>
    <n v="1456.5050033355569"/>
    <s v="50% or More"/>
    <s v="Yes"/>
    <n v="35976"/>
    <n v="4.0999999999999996"/>
    <n v="4"/>
    <n v="24"/>
    <x v="1"/>
    <n v="96"/>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B7L86YCB"/>
    <s v="Green Tales Heat Seal Mini Food Sealer-Impulse Machine for Sealing Plastic Bags Packaging"/>
    <x v="68"/>
    <s v="Home&amp;Kitchen"/>
    <s v="Kitchen&amp;HomeAppliances"/>
    <s v="SmallKitchenAppliances"/>
    <s v="Home&amp;Kitchen|Kitchen&amp;HomeAppliances|SmallKitchenAppliances|VacuumSealers-Green Tales Heat Seal Mini Food Sealer-Impulse Machine for Sealing Plastic Bags Packaging"/>
    <s v="VacuumSealers"/>
    <n v="161"/>
    <s v="&lt;₹200"/>
    <n v="300"/>
    <n v="0.46"/>
    <n v="246.33333333333334"/>
    <s v="&lt;50%"/>
    <s v="No"/>
    <n v="7200"/>
    <n v="2.6"/>
    <n v="3"/>
    <n v="24"/>
    <x v="1"/>
    <n v="72"/>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NFSHCWN"/>
    <s v="Hilton Quartz Heater 400/800-Watt ISI 2 Rods Multi Mode Heater Long Lasting Quick Heating Extremely Warm (Grey)"/>
    <x v="95"/>
    <s v="Home&amp;Kitchen"/>
    <s v="Heating,Cooling&amp;AirQuality"/>
    <s v="RoomHeaters"/>
    <s v="Home&amp;Kitchen|Heating,Cooling&amp;AirQuality|RoomHeaters|ElectricHeaters-Hilton Quartz Heater 400/800-Watt ISI 2 Rods Multi Mode Heater Long Lasting Quick Heating Extremely Warm (Grey)"/>
    <s v="ElectricHeaters"/>
    <n v="1149"/>
    <s v="&gt;₹500"/>
    <n v="1899"/>
    <n v="0.39"/>
    <n v="1838.4944707740917"/>
    <s v="&lt;50%"/>
    <s v="No"/>
    <n v="45576"/>
    <n v="3.5"/>
    <n v="4"/>
    <n v="24"/>
    <x v="1"/>
    <n v="96"/>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LV13JFB"/>
    <s v="LOHAYA Voice Assistant Remote Compatible for Airtel Xstream Set-Top Box Remote Control with Netflix Function (Black) (Non - Voice)"/>
    <x v="162"/>
    <s v="Electronics"/>
    <s v="HomeTheater,TV&amp;Video"/>
    <s v="Accessories"/>
    <s v="Electronics|HomeTheater,TV&amp;Video|Accessories|RemoteControls-LOHAYA Voice Assistant Remote Compatible for Airtel Xstream Set-Top Box Remote Control with Netflix Function (Black) (Non - Voice)"/>
    <s v="RemoteControls"/>
    <n v="399"/>
    <s v="₹200 - ₹500"/>
    <n v="999"/>
    <n v="0.6"/>
    <n v="959.0600600600601"/>
    <s v="50% or More"/>
    <s v="Yes"/>
    <n v="22977"/>
    <n v="3.3"/>
    <n v="3"/>
    <n v="23"/>
    <x v="1"/>
    <n v="69"/>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ZHCJDP1"/>
    <s v="Amazon Basics Wireless Mouse | 2.4 GHz Connection, 1600 DPI | Type - C Adapter | Upto 12 Months of Battery Life | Ambidextrous Design | Suitable for PC/Mac/Laptop"/>
    <x v="23"/>
    <s v="Computers&amp;Accessories"/>
    <s v="Accessories&amp;Peripherals"/>
    <s v="Keyboards,Mice&amp;InputDevices"/>
    <s v="Computers&amp;Accessories|Accessories&amp;Peripherals|Keyboards,Mice&amp;InputDevices|Mice-Amazon Basics Wireless Mouse | 2.4 GHz Connection, 1600 DPI | Type - C Adapter | Upto 12 Months of Battery Life | Ambidextrous Design | Suitable for PC/Mac/Laptop"/>
    <s v="Mice"/>
    <n v="499"/>
    <s v="₹200 - ₹500"/>
    <n v="1000"/>
    <n v="0.5"/>
    <n v="950.1"/>
    <s v="50% or More"/>
    <s v="Yes"/>
    <n v="23000"/>
    <n v="5"/>
    <n v="5"/>
    <n v="23"/>
    <x v="1"/>
    <n v="11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7H8W9PB6"/>
    <s v="KLAM LCD Writing Tablet Screenwriting Toys Board Smart Digital E-Note Pad 8.5 Inch Light Weight Magic Slate for Drawing Playing Noting by Kids and Adults Best Birthday Gift Girls Boys, Multicolor"/>
    <x v="93"/>
    <s v="Computers&amp;Accessories"/>
    <s v="Accessories&amp;Peripherals"/>
    <s v="Keyboards,Mice&amp;InputDevices"/>
    <s v="Computers&amp;Accessories|Accessories&amp;Peripherals|Keyboards,Mice&amp;InputDevices|GraphicTablets-KLAM LCD Writing Tablet Screenwriting Toys Board Smart Digital E-Note Pad 8.5 Inch Light Weight Magic Slate for Drawing Playing Noting by Kids and Adults Best Birthday Gift Girls Boys, Multicolor"/>
    <s v="GraphicTablets"/>
    <n v="175"/>
    <s v="&lt;₹200"/>
    <n v="499"/>
    <n v="0.65"/>
    <n v="463.92985971943887"/>
    <s v="50% or More"/>
    <s v="Yes"/>
    <n v="10479"/>
    <n v="4.0999999999999996"/>
    <n v="4"/>
    <n v="21"/>
    <x v="1"/>
    <n v="84"/>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s v="Homeistic Applience‚Ñ¢ Instant Electric Water Heater Faucet Tap For Kitchen And Bathroom Sink Digital Water Heating Tap with Shower Head ABS Body- Shock Proof (Pack Of 1. White)"/>
    <x v="26"/>
    <s v="Home&amp;Kitchen"/>
    <s v="Heating,Cooling&amp;AirQuality"/>
    <s v="WaterHeaters&amp;Geysers"/>
    <s v="Home&amp;Kitchen|Heating,Cooling&amp;AirQuality|WaterHeaters&amp;Geysers|InstantWaterHeaters-Homeistic Applience‚Ñ¢ Instant Electric Water Heater Faucet Tap For Kitchen And Bathroom Sink Digital Water Heating Tap with Shower Head ABS Body- Shock Proof (Pack Of 1. White)"/>
    <s v="InstantWaterHeaters"/>
    <n v="1448"/>
    <s v="&gt;₹500"/>
    <n v="2999"/>
    <n v="0.52"/>
    <n v="2950.7172390796932"/>
    <s v="50% or More"/>
    <s v="Yes"/>
    <n v="56981"/>
    <n v="4.5"/>
    <n v="5"/>
    <n v="19"/>
    <x v="1"/>
    <n v="95"/>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s v="Portable, Handy Compact Plug-in Portable Digital Electric Heater Fan Wall-Outlet Handy Air Warmer Blower Adjustable Timer Digital Display Heater for Home/Office/Camper (Black, 400 Watts)"/>
    <x v="70"/>
    <s v="Home&amp;Kitchen"/>
    <s v="Heating,Cooling&amp;AirQuality"/>
    <s v="RoomHeaters"/>
    <s v="Home&amp;Kitchen|Heating,Cooling&amp;AirQuality|RoomHeaters|FanHeaters-Portable, Handy Compact Plug-in Portable Digital Electric Heater Fan Wall-Outlet Handy Air Warmer Blower Adjustable Timer Digital Display Heater for Home/Office/Camper (Black, 400 Watts)"/>
    <s v="FanHeaters"/>
    <n v="799"/>
    <s v="&gt;₹500"/>
    <n v="1199"/>
    <n v="0.33"/>
    <n v="1132.3611342785655"/>
    <s v="&lt;50%"/>
    <s v="No"/>
    <n v="20383"/>
    <n v="4.4000000000000004"/>
    <n v="4"/>
    <n v="17"/>
    <x v="1"/>
    <n v="68"/>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s v="!!HANEUL!!1000 Watt/2000-Watt Room Heater!! Fan Heater!!Pure White!!HN-2500!!Made in India!!Thermoset!!"/>
    <x v="70"/>
    <s v="Home&amp;Kitchen"/>
    <s v="Heating,Cooling&amp;AirQuality"/>
    <s v="RoomHeaters"/>
    <s v="Home&amp;Kitchen|Heating,Cooling&amp;AirQuality|RoomHeaters|FanHeaters-!!HANEUL!!1000 Watt/2000-Watt Room Heater!! Fan Heater!!Pure White!!HN-2500!!Made in India!!Thermoset!!"/>
    <s v="FanHeaters"/>
    <n v="899"/>
    <s v="&gt;₹500"/>
    <n v="1599"/>
    <n v="0.44"/>
    <n v="1542.7773608505315"/>
    <s v="&lt;50%"/>
    <s v="No"/>
    <n v="23985"/>
    <n v="3.4"/>
    <n v="3"/>
    <n v="15"/>
    <x v="1"/>
    <n v="4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s v="Amazon Basics 2 Amp USB Wall Charger &amp; Micro USB Cable (White)"/>
    <x v="62"/>
    <s v="Electronics"/>
    <s v="Mobiles&amp;Accessories"/>
    <s v="MobileAccessories"/>
    <s v="Electronics|Mobiles&amp;Accessories|MobileAccessories|Chargers|WallChargers-Amazon Basics 2 Amp USB Wall Charger &amp; Micro USB Cable (White)"/>
    <s v="Chargers"/>
    <n v="219"/>
    <s v="₹200 - ₹500"/>
    <n v="499"/>
    <n v="0.56000000000000005"/>
    <n v="455.11222444889779"/>
    <s v="50% or More"/>
    <s v="Yes"/>
    <n v="6986"/>
    <n v="4.4000000000000004"/>
    <n v="4"/>
    <n v="14"/>
    <x v="1"/>
    <n v="5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s v="Personal Size Blender, Portable Blender, Battery Powered USB Blender, with Four Blades, Mini Blender Travel Bottle for Juice, Shakes, and Smoothies (Pink)"/>
    <x v="72"/>
    <s v="Home&amp;Kitchen"/>
    <s v="Kitchen&amp;HomeAppliances"/>
    <s v="SmallKitchenAppliances"/>
    <s v="Home&amp;Kitchen|Kitchen&amp;HomeAppliances|SmallKitchenAppliances|HandBlenders-Personal Size Blender, Portable Blender, Battery Powered USB Blender, with Four Blades, Mini Blender Travel Bottle for Juice, Shakes, and Smoothies (Pink)"/>
    <s v="HandBlenders"/>
    <n v="669"/>
    <s v="&gt;₹500"/>
    <n v="1499"/>
    <n v="0.55000000000000004"/>
    <n v="1454.3702468312208"/>
    <s v="50% or More"/>
    <s v="Yes"/>
    <n v="19487"/>
    <n v="2.2999999999999998"/>
    <n v="2"/>
    <n v="13"/>
    <x v="1"/>
    <n v="26"/>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s v="7SEVEN¬Æ Compatible for Tata Sky Remote Original Set Top¬†HD Box and Suitable for SD Tata Play setup Box Remote Control"/>
    <x v="162"/>
    <s v="Electronics"/>
    <s v="HomeTheater,TV&amp;Video"/>
    <s v="Accessories"/>
    <s v="Electronics|HomeTheater,TV&amp;Video|Accessories|RemoteControls-7SEVEN¬Æ Compatible for Tata Sky Remote Original Set Top¬†HD Box and Suitable for SD Tata Play setup Box Remote Control"/>
    <s v="RemoteControls"/>
    <n v="399"/>
    <s v="₹200 - ₹500"/>
    <n v="799"/>
    <n v="0.5"/>
    <n v="749.06257822277848"/>
    <s v="50% or More"/>
    <s v="Yes"/>
    <n v="9588"/>
    <n v="4.3"/>
    <n v="4"/>
    <n v="12"/>
    <x v="1"/>
    <n v="4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s v="White Feather Portable Heat Sealer Mini Sealing Machine for Food Storage Vacuum Bag, Chip, Plastic, Snack Bags, Package Home Closer Storage Tool (Multicolor) Random Colour"/>
    <x v="68"/>
    <s v="Home&amp;Kitchen"/>
    <s v="Kitchen&amp;HomeAppliances"/>
    <s v="SmallKitchenAppliances"/>
    <s v="Home&amp;Kitchen|Kitchen&amp;HomeAppliances|SmallKitchenAppliances|VacuumSealers-White Feather Portable Heat Sealer Mini Sealing Machine for Food Storage Vacuum Bag, Chip, Plastic, Snack Bags, Package Home Closer Storage Tool (Multicolor) Random Colour"/>
    <s v="VacuumSealers"/>
    <n v="199"/>
    <s v="&lt;₹200"/>
    <n v="499"/>
    <n v="0.6"/>
    <n v="459.12024048096191"/>
    <s v="50% or More"/>
    <s v="Yes"/>
    <n v="5988"/>
    <n v="3.3"/>
    <n v="3"/>
    <n v="12"/>
    <x v="1"/>
    <n v="36"/>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s v="!!1000 Watt/2000-Watt Room Heater!! Fan Heater!!Pure White!!HN-2500!!Made in India!!"/>
    <x v="70"/>
    <s v="Home&amp;Kitchen"/>
    <s v="Heating,Cooling&amp;AirQuality"/>
    <s v="RoomHeaters"/>
    <s v="Home&amp;Kitchen|Heating,Cooling&amp;AirQuality|RoomHeaters|FanHeaters-!!1000 Watt/2000-Watt Room Heater!! Fan Heater!!Pure White!!HN-2500!!Made in India!!"/>
    <s v="FanHeaters"/>
    <n v="784"/>
    <s v="&gt;₹500"/>
    <n v="1599"/>
    <n v="0.51"/>
    <n v="1549.9693558474046"/>
    <s v="50% or More"/>
    <s v="Yes"/>
    <n v="17589"/>
    <n v="4.5"/>
    <n v="5"/>
    <n v="11"/>
    <x v="1"/>
    <n v="55"/>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s v="Melbon VM-905 2000-Watt Room Heater (ISI Certified, White Color) Ideal Electric Fan Heater for Small to Medium Room/Area (Plastic Body)"/>
    <x v="70"/>
    <s v="Home&amp;Kitchen"/>
    <s v="Heating,Cooling&amp;AirQuality"/>
    <s v="RoomHeaters"/>
    <s v="Home&amp;Kitchen|Heating,Cooling&amp;AirQuality|RoomHeaters|FanHeaters-Melbon VM-905 2000-Watt Room Heater (ISI Certified, White Color) Ideal Electric Fan Heater for Small to Medium Room/Area (Plastic Body)"/>
    <s v="FanHeaters"/>
    <n v="998"/>
    <s v="&gt;₹500"/>
    <n v="2999"/>
    <n v="0.67"/>
    <n v="2965.7222407469158"/>
    <s v="50% or More"/>
    <s v="Yes"/>
    <n v="26991"/>
    <n v="4.5999999999999996"/>
    <n v="5"/>
    <n v="9"/>
    <x v="1"/>
    <n v="45"/>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s v="KNYUC MART Mini Electric Handy Room Heater Compact Plug-in, The Wall Outlet 400 Watts, Handy Air Warmer Blower Adjustable Timer Digital Display"/>
    <x v="70"/>
    <s v="Home&amp;Kitchen"/>
    <s v="Heating,Cooling&amp;AirQuality"/>
    <s v="RoomHeaters"/>
    <s v="Home&amp;Kitchen|Heating,Cooling&amp;AirQuality|RoomHeaters|FanHeaters-KNYUC MART Mini Electric Handy Room Heater Compact Plug-in, The Wall Outlet 400 Watts, Handy Air Warmer Blower Adjustable Timer Digital Display"/>
    <s v="FanHeaters"/>
    <n v="778"/>
    <s v="&gt;₹500"/>
    <n v="999"/>
    <n v="0.22"/>
    <n v="921.12212212212216"/>
    <s v="&lt;50%"/>
    <s v="No"/>
    <n v="7992"/>
    <n v="3.3"/>
    <n v="3"/>
    <n v="8"/>
    <x v="1"/>
    <n v="24"/>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s v="WANBO X1 Pro (Upgraded) | Native 1080P Full HD | Android 9 | Projector for Home | LED Cinema | 350ANSI | 3900 lumens | WiFi Bluetooth | HDMI ARC | Dolby DTS | 4D Keystone Correction (Global Version)"/>
    <x v="111"/>
    <s v="Electronics"/>
    <s v="HomeTheater,TV&amp;Video"/>
    <s v="Projectors"/>
    <s v="Electronics|HomeTheater,TV&amp;Video|Projectors-WANBO X1 Pro (Upgraded) | Native 1080P Full HD | Android 9 | Projector for Home | LED Cinema | 350ANSI | 3900 lumens | WiFi Bluetooth | HDMI ARC | Dolby DTS | 4D Keystone Correction (Global Version)"/>
    <s v="N/A"/>
    <n v="13990"/>
    <s v="&gt;₹500"/>
    <n v="28900"/>
    <n v="0.52"/>
    <n v="28851.591695501731"/>
    <s v="50% or More"/>
    <s v="Yes"/>
    <n v="202300"/>
    <n v="4.5"/>
    <n v="5"/>
    <n v="7"/>
    <x v="1"/>
    <n v="35"/>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s v="Kitchenwell Multipurpose Portable Electronic Digital Weighing Scale Weight Machine | Weight Machine | 10 Kg"/>
    <x v="118"/>
    <s v="Home&amp;Kitchen"/>
    <s v="Kitchen&amp;HomeAppliances"/>
    <s v="SmallKitchenAppliances"/>
    <s v="Home&amp;Kitchen|Kitchen&amp;HomeAppliances|SmallKitchenAppliances|DigitalKitchenScales|DigitalScales-Kitchenwell Multipurpose Portable Electronic Digital Weighing Scale Weight Machine | Weight Machine | 10 Kg"/>
    <s v="DigitalKitchenScales"/>
    <n v="239"/>
    <s v="₹200 - ₹500"/>
    <n v="239"/>
    <n v="0"/>
    <n v="139"/>
    <s v="&lt;50%"/>
    <s v="No"/>
    <n v="1673"/>
    <n v="4.3"/>
    <n v="4"/>
    <n v="7"/>
    <x v="1"/>
    <n v="28"/>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s v="C (DEVICE) Lint Remover for Woolen Clothes, Electric Lint Remover, Best Lint Shaver for Clothes Pack of 1"/>
    <x v="149"/>
    <s v="Home&amp;Kitchen"/>
    <s v="Kitchen&amp;HomeAppliances"/>
    <s v="Vacuum,Cleaning&amp;Ironing"/>
    <s v="Home&amp;Kitchen|Kitchen&amp;HomeAppliances|Vacuum,Cleaning&amp;Ironing|Irons,Steamers&amp;Accessories|LintShavers-C (DEVICE) Lint Remover for Woolen Clothes, Electric Lint Remover, Best Lint Shaver for Clothes Pack of 1"/>
    <s v="Irons,Steamers&amp;Accessories"/>
    <n v="469"/>
    <s v="₹200 - ₹500"/>
    <n v="1599"/>
    <n v="0.71"/>
    <n v="1569.6691682301439"/>
    <s v="50% or More"/>
    <s v="Yes"/>
    <n v="9594"/>
    <n v="3.7"/>
    <n v="4"/>
    <n v="6"/>
    <x v="1"/>
    <n v="2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s v="Syncwire LTG to USB Cable for Fast Charging Compatible with Phone 5/ 5C/ 5S/ 6/ 6S/ 7/8/ X/XR/XS Max/ 11/12/ 13 Series and Pad Air/Mini, Pod &amp; Other Devices (1.1 Meter, White)"/>
    <x v="8"/>
    <s v="Computers&amp;Accessories"/>
    <s v="Accessories&amp;Peripherals"/>
    <s v="Cables&amp;Accessories"/>
    <s v="Computers&amp;Accessories|Accessories&amp;Peripherals|Cables&amp;Accessories|Cables|USBCables-Syncwire LTG to USB Cable for Fast Charging Compatible with Phone 5/ 5C/ 5S/ 6/ 6S/ 7/8/ X/XR/XS Max/ 11/12/ 13 Series and Pad Air/Mini, Pod &amp; Other Devices (1.1 Meter, White)"/>
    <s v="Cables"/>
    <n v="399"/>
    <s v="₹200 - ₹500"/>
    <n v="1999"/>
    <n v="0.8"/>
    <n v="1979.040020010005"/>
    <s v="50% or More"/>
    <s v="Yes"/>
    <n v="9995"/>
    <n v="5"/>
    <n v="5"/>
    <n v="5"/>
    <x v="1"/>
    <n v="2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s v="Lifelong LLQH925 Dyno Quartz Heater 2 Power settings Tip Over Cut-off Switch 800 Watt Silent operation Power Indicator 2 Rod Room Heater (1 Year Warranty, Grey)"/>
    <x v="95"/>
    <s v="Home&amp;Kitchen"/>
    <s v="Heating,Cooling&amp;AirQuality"/>
    <s v="RoomHeaters"/>
    <s v="Home&amp;Kitchen|Heating,Cooling&amp;AirQuality|RoomHeaters|ElectricHeaters-Lifelong LLQH925 Dyno Quartz Heater 2 Power settings Tip Over Cut-off Switch 800 Watt Silent operation Power Indicator 2 Rod Room Heater (1 Year Warranty, Grey)"/>
    <s v="ElectricHeaters"/>
    <n v="1099"/>
    <s v="&gt;₹500"/>
    <n v="2400"/>
    <n v="0.54"/>
    <n v="2354.2083333333335"/>
    <s v="50% or More"/>
    <s v="Yes"/>
    <n v="9600"/>
    <n v="3.8"/>
    <n v="4"/>
    <n v="4"/>
    <x v="1"/>
    <n v="1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s v="Longway Blaze 2 Rod Quartz Room Heater (White, Gray, 800 watts)"/>
    <x v="95"/>
    <s v="Home&amp;Kitchen"/>
    <s v="Heating,Cooling&amp;AirQuality"/>
    <s v="RoomHeaters"/>
    <s v="Home&amp;Kitchen|Heating,Cooling&amp;AirQuality|RoomHeaters|ElectricHeaters-Longway Blaze 2 Rod Quartz Room Heater (White, Gray, 800 watts)"/>
    <s v="ElectricHeaters"/>
    <n v="929"/>
    <s v="&gt;₹500"/>
    <n v="2199"/>
    <n v="0.57999999999999996"/>
    <n v="2156.7535243292405"/>
    <s v="50% or More"/>
    <s v="Yes"/>
    <n v="8796"/>
    <n v="3.7"/>
    <n v="4"/>
    <n v="4"/>
    <x v="1"/>
    <n v="16"/>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s v="VAPJA¬Æ Portable Mini Juicer Cup Blender USB Rechargeable with 4 Blades for Shakes and Smoothies Fruits Vegetables Juice Maker Grinder Mixer Strong Cutting Bottle Sports Travel Outdoors Gym (BOTTLE)"/>
    <x v="55"/>
    <s v="Home&amp;Kitchen"/>
    <s v="Kitchen&amp;HomeAppliances"/>
    <s v="SmallKitchenAppliances"/>
    <s v="Home&amp;Kitchen|Kitchen&amp;HomeAppliances|SmallKitchenAppliances|JuicerMixerGrinders-VAPJA¬Æ Portable Mini Juicer Cup Blender USB Rechargeable with 4 Blades for Shakes and Smoothies Fruits Vegetables Juice Maker Grinder Mixer Strong Cutting Bottle Sports Travel Outdoors Gym (BOTTLE)"/>
    <s v="JuicerMixerGrinders"/>
    <n v="649"/>
    <s v="&gt;₹500"/>
    <n v="999"/>
    <n v="0.35"/>
    <n v="934.03503503503498"/>
    <s v="&lt;50%"/>
    <s v="No"/>
    <n v="3996"/>
    <n v="3.6"/>
    <n v="4"/>
    <n v="4"/>
    <x v="1"/>
    <n v="1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PJBTB3F"/>
    <s v="Khaitan ORFin Fan heater for Home and kitchen-K0 2215"/>
    <x v="70"/>
    <s v="Home&amp;Kitchen"/>
    <s v="Heating,Cooling&amp;AirQuality"/>
    <s v="RoomHeaters"/>
    <s v="Home&amp;Kitchen|Heating,Cooling&amp;AirQuality|RoomHeaters|FanHeaters-Khaitan ORFin Fan heater for Home and kitchen-K0 2215"/>
    <s v="FanHeaters"/>
    <n v="1299"/>
    <s v="&gt;₹500"/>
    <n v="2495"/>
    <n v="0.48"/>
    <n v="2442.935871743487"/>
    <s v="&lt;50%"/>
    <s v="No"/>
    <n v="4990"/>
    <n v="2"/>
    <n v="2"/>
    <n v="2"/>
    <x v="1"/>
    <n v="4"/>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3JSWG81"/>
    <s v="NGI Store 2 Pieces Pet Hair Removers for Your Laundry Catcher Lint Remover for Washing Machine Lint Remover Reusable Portable Silica Gel Clothes Washer Dryer Floating Ball"/>
    <x v="149"/>
    <s v="Home&amp;Kitchen"/>
    <s v="Kitchen&amp;HomeAppliances"/>
    <s v="Vacuum,Cleaning&amp;Ironing"/>
    <s v="Home&amp;Kitchen|Kitchen&amp;HomeAppliances|Vacuum,Cleaning&amp;Ironing|Irons,Steamers&amp;Accessories|LintShavers-NGI Store 2 Pieces Pet Hair Removers for Your Laundry Catcher Lint Remover for Washing Machine Lint Remover Reusable Portable Silica Gel Clothes Washer Dryer Floating Ball"/>
    <s v="Irons,Steamers&amp;Accessories"/>
    <n v="199"/>
    <s v="&lt;₹200"/>
    <n v="999"/>
    <n v="0.8"/>
    <n v="979.08008008008005"/>
    <s v="50% or More"/>
    <s v="Yes"/>
    <n v="1998"/>
    <n v="3.1"/>
    <n v="3"/>
    <n v="2"/>
    <x v="1"/>
    <n v="6"/>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94JPY2N"/>
    <s v="Amazon Brand - Solimo 65W Fast Charging Braided Type C to C Data Cable | Suitable For All Supported Mobile Phones (1 Meter, Black)"/>
    <x v="8"/>
    <s v="Computers&amp;Accessories"/>
    <s v="Accessories&amp;Peripherals"/>
    <s v="Cables&amp;Accessories"/>
    <s v="Computers&amp;Accessories|Accessories&amp;Peripherals|Cables&amp;Accessories|Cables|USBCables-Amazon Brand - Solimo 65W Fast Charging Braided Type C to C Data Cable | Suitable For All Supported Mobile Phones (1 Meter, Black)"/>
    <s v="Cables"/>
    <n v="199"/>
    <s v="&lt;₹200"/>
    <n v="999"/>
    <n v="0.8"/>
    <n v="979.08008008008005"/>
    <s v="50% or More"/>
    <s v="Yes"/>
    <n v="0"/>
    <n v="3"/>
    <n v="3"/>
    <n v="0"/>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QRJ3C47"/>
    <s v="REDTECH USB-C to Lightning Cable 3.3FT, [Apple MFi Certified] Lightning to Type C Fast Charging Cord Compatible with iPhone 14/13/13 pro/Max/12/11/X/XS/XR/8, Supports Power Delivery - White"/>
    <x v="8"/>
    <s v="Computers&amp;Accessories"/>
    <s v="Accessories&amp;Peripherals"/>
    <s v="Cables&amp;Accessories"/>
    <s v="Computers&amp;Accessories|Accessories&amp;Peripherals|Cables&amp;Accessories|Cables|USBCables-REDTECH USB-C to Lightning Cable 3.3FT, [Apple MFi Certified] Lightning to Type C Fast Charging Cord Compatible with iPhone 14/13/13 pro/Max/12/11/X/XS/XR/8, Supports Power Delivery - White"/>
    <s v="Cables"/>
    <n v="249"/>
    <s v="₹200 - ₹500"/>
    <n v="999"/>
    <n v="0.75"/>
    <n v="974.07507507507512"/>
    <s v="50% or More"/>
    <s v="Yes"/>
    <n v="0"/>
    <n v="5"/>
    <n v="5"/>
    <n v="0"/>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m/>
    <m/>
    <x v="211"/>
    <m/>
    <m/>
    <m/>
    <m/>
    <m/>
    <m/>
    <m/>
    <m/>
    <m/>
    <m/>
    <m/>
    <m/>
    <m/>
    <m/>
    <m/>
    <m/>
    <x v="2"/>
    <m/>
    <m/>
    <m/>
    <m/>
    <m/>
    <m/>
    <m/>
    <m/>
    <m/>
    <m/>
  </r>
  <r>
    <m/>
    <m/>
    <x v="211"/>
    <m/>
    <m/>
    <m/>
    <m/>
    <m/>
    <m/>
    <m/>
    <m/>
    <m/>
    <m/>
    <m/>
    <m/>
    <m/>
    <m/>
    <m/>
    <m/>
    <x v="2"/>
    <m/>
    <m/>
    <m/>
    <m/>
    <m/>
    <m/>
    <m/>
    <m/>
    <m/>
    <m/>
  </r>
  <r>
    <m/>
    <m/>
    <x v="211"/>
    <m/>
    <m/>
    <m/>
    <m/>
    <m/>
    <m/>
    <m/>
    <m/>
    <m/>
    <m/>
    <m/>
    <m/>
    <m/>
    <m/>
    <m/>
    <m/>
    <x v="2"/>
    <m/>
    <m/>
    <m/>
    <m/>
    <m/>
    <m/>
    <m/>
    <m/>
    <m/>
    <m/>
  </r>
  <r>
    <m/>
    <m/>
    <x v="211"/>
    <m/>
    <m/>
    <m/>
    <m/>
    <m/>
    <m/>
    <m/>
    <m/>
    <m/>
    <m/>
    <m/>
    <m/>
    <m/>
    <m/>
    <m/>
    <m/>
    <x v="2"/>
    <m/>
    <m/>
    <m/>
    <m/>
    <m/>
    <m/>
    <m/>
    <m/>
    <m/>
    <m/>
  </r>
  <r>
    <m/>
    <m/>
    <x v="211"/>
    <m/>
    <m/>
    <m/>
    <m/>
    <m/>
    <m/>
    <m/>
    <m/>
    <m/>
    <m/>
    <m/>
    <m/>
    <m/>
    <m/>
    <m/>
    <m/>
    <x v="2"/>
    <m/>
    <m/>
    <m/>
    <m/>
    <m/>
    <m/>
    <m/>
    <m/>
    <m/>
    <m/>
  </r>
  <r>
    <m/>
    <m/>
    <x v="211"/>
    <m/>
    <m/>
    <m/>
    <m/>
    <m/>
    <m/>
    <m/>
    <m/>
    <m/>
    <m/>
    <m/>
    <m/>
    <m/>
    <m/>
    <m/>
    <m/>
    <x v="2"/>
    <m/>
    <m/>
    <m/>
    <m/>
    <m/>
    <m/>
    <m/>
    <m/>
    <m/>
    <m/>
  </r>
  <r>
    <m/>
    <m/>
    <x v="211"/>
    <m/>
    <m/>
    <m/>
    <m/>
    <m/>
    <m/>
    <m/>
    <m/>
    <m/>
    <m/>
    <m/>
    <m/>
    <m/>
    <m/>
    <m/>
    <m/>
    <x v="2"/>
    <m/>
    <m/>
    <m/>
    <m/>
    <m/>
    <m/>
    <m/>
    <m/>
    <m/>
    <m/>
  </r>
  <r>
    <m/>
    <m/>
    <x v="211"/>
    <m/>
    <m/>
    <m/>
    <m/>
    <m/>
    <m/>
    <m/>
    <m/>
    <m/>
    <m/>
    <m/>
    <m/>
    <m/>
    <m/>
    <m/>
    <m/>
    <x v="2"/>
    <m/>
    <m/>
    <m/>
    <m/>
    <m/>
    <m/>
    <m/>
    <m/>
    <m/>
    <m/>
  </r>
  <r>
    <m/>
    <m/>
    <x v="211"/>
    <m/>
    <m/>
    <m/>
    <m/>
    <m/>
    <m/>
    <m/>
    <m/>
    <m/>
    <m/>
    <m/>
    <m/>
    <m/>
    <m/>
    <m/>
    <m/>
    <x v="2"/>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0">
  <r>
    <s v="B07KSMBL2H"/>
    <x v="0"/>
    <x v="0"/>
    <s v="Electronics"/>
    <s v="HomeTheater,TV&amp;Video"/>
    <s v="Accessories"/>
    <s v="Electronics|HomeTheater,TV&amp;Video|Accessories|Cables|HDMICables-AmazonBasics Flexible Premium HDMI Cable (Black, 4K@60Hz, 18Gbps), 3-Foot"/>
    <s v="Cables"/>
    <n v="219"/>
    <x v="0"/>
    <n v="700"/>
    <n v="0.69"/>
    <n v="668.71428571428567"/>
    <s v="50% or More"/>
    <n v="430.97300000000001"/>
    <s v="Yes"/>
    <n v="298881100"/>
    <n v="4.4000000000000004"/>
    <x v="0"/>
    <n v="426973"/>
    <s v="No"/>
    <n v="170789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r>
  <r>
    <s v="B014I8SSD0"/>
    <x v="1"/>
    <x v="0"/>
    <s v="Electronics"/>
    <s v="HomeTheater,TV&amp;Video"/>
    <s v="Accessories"/>
    <s v="Electronics|HomeTheater,TV&amp;Video|Accessories|Cables|HDMICables-Amazon Basics High-Speed HDMI Cable, 6 Feet - Supports Ethernet, 3D, 4K video,Black"/>
    <s v="Cables"/>
    <n v="309"/>
    <x v="0"/>
    <n v="475"/>
    <n v="0.35"/>
    <n v="409.9473684210526"/>
    <s v="&lt;50%"/>
    <n v="430.97300000000001"/>
    <s v="No"/>
    <n v="202812175"/>
    <n v="4.4000000000000004"/>
    <x v="0"/>
    <n v="426973"/>
    <s v="No"/>
    <n v="170789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r>
  <r>
    <s v="B014I8SX4Y"/>
    <x v="2"/>
    <x v="0"/>
    <s v="Electronics"/>
    <s v="HomeTheater,TV&amp;Video"/>
    <s v="Accessories"/>
    <s v="Electronics|HomeTheater,TV&amp;Video|Accessories|Cables|HDMICables-Amazon Basics High-Speed HDMI Cable, 6 Feet (2-Pack),Black"/>
    <s v="Cables"/>
    <n v="309"/>
    <x v="0"/>
    <n v="1400"/>
    <n v="0.78"/>
    <n v="1377.9285714285713"/>
    <s v="50% or More"/>
    <n v="430.97300000000001"/>
    <s v="Yes"/>
    <n v="597762200"/>
    <n v="4.4000000000000004"/>
    <x v="0"/>
    <n v="426973"/>
    <s v="No"/>
    <n v="170789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r>
  <r>
    <s v="B07GPXXNNG"/>
    <x v="3"/>
    <x v="1"/>
    <s v="Electronics"/>
    <s v="Headphones,Earbuds&amp;Accessories"/>
    <s v="Headphones"/>
    <s v="Electronics|Headphones,Earbuds&amp;Accessories|Headphones|In-Ear-boAt Bassheads 100 in Ear Wired Earphones with Mic(Taffy Pink)"/>
    <s v="In-Ear"/>
    <n v="349"/>
    <x v="0"/>
    <n v="999"/>
    <n v="0.65"/>
    <n v="964.06506506506503"/>
    <s v="50% or More"/>
    <n v="367.71300000000002"/>
    <s v="Yes"/>
    <n v="363349287"/>
    <n v="4.0999999999999996"/>
    <x v="0"/>
    <n v="363713"/>
    <s v="No"/>
    <n v="1454852"/>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r>
  <r>
    <s v="B07GQD4K6L"/>
    <x v="4"/>
    <x v="1"/>
    <s v="Electronics"/>
    <s v="Headphones,Earbuds&amp;Accessories"/>
    <s v="Headphones"/>
    <s v="Electronics|Headphones,Earbuds&amp;Accessories|Headphones|In-Ear-boAt Bassheads 100 in Ear Wired Earphones with Mic(Furious Red)"/>
    <s v="In-Ear"/>
    <n v="379"/>
    <x v="0"/>
    <n v="999"/>
    <n v="0.62"/>
    <n v="961.06206206206207"/>
    <s v="50% or More"/>
    <n v="367.71300000000002"/>
    <s v="Yes"/>
    <n v="363349287"/>
    <n v="4.0999999999999996"/>
    <x v="0"/>
    <n v="363713"/>
    <s v="No"/>
    <n v="1454852"/>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r>
  <r>
    <s v="B071Z8M4KX"/>
    <x v="5"/>
    <x v="1"/>
    <s v="Electronics"/>
    <s v="Headphones,Earbuds&amp;Accessories"/>
    <s v="Headphones"/>
    <s v="Electronics|Headphones,Earbuds&amp;Accessories|Headphones|In-Ear-boAt BassHeads 100 in-Ear Wired Headphones with Mic (Black)"/>
    <s v="In-Ear"/>
    <n v="365"/>
    <x v="0"/>
    <n v="999"/>
    <n v="0.63"/>
    <n v="962.46346346346343"/>
    <s v="50% or More"/>
    <n v="367.71100000000001"/>
    <s v="Yes"/>
    <n v="363347289"/>
    <n v="4.0999999999999996"/>
    <x v="0"/>
    <n v="363711"/>
    <s v="No"/>
    <n v="145484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r>
  <r>
    <s v="B09GFPVD9Y"/>
    <x v="6"/>
    <x v="2"/>
    <s v="Electronics"/>
    <s v="Mobiles&amp;Accessories"/>
    <s v="Smartphones&amp;BasicMobiles"/>
    <s v="Electronics|Mobiles&amp;Accessories|Smartphones&amp;BasicMobiles|Smartphones-Redmi 9 Activ (Carbon Black, 4GB RAM, 64GB Storage) | Octa-core Helio G35 | 5000 mAh Battery"/>
    <s v="Smartphones"/>
    <n v="8499"/>
    <x v="1"/>
    <n v="10999"/>
    <n v="0.23"/>
    <n v="10921.72933903082"/>
    <s v="&lt;50%"/>
    <n v="317.83600000000001"/>
    <s v="No"/>
    <n v="3451882164"/>
    <n v="4.0999999999999996"/>
    <x v="0"/>
    <n v="313836"/>
    <s v="No"/>
    <n v="125534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r>
  <r>
    <s v="B09GFLXVH9"/>
    <x v="7"/>
    <x v="2"/>
    <s v="Electronics"/>
    <s v="Mobiles&amp;Accessories"/>
    <s v="Smartphones&amp;BasicMobiles"/>
    <s v="Electronics|Mobiles&amp;Accessories|Smartphones&amp;BasicMobiles|Smartphones-Redmi 9A Sport (Coral Green, 2GB RAM, 32GB Storage) | 2GHz Octa-core Helio G25 Processor | 5000 mAh Battery"/>
    <s v="Smartphones"/>
    <n v="6499"/>
    <x v="1"/>
    <n v="8499"/>
    <n v="0.24"/>
    <n v="8422.5321802565013"/>
    <s v="&lt;50%"/>
    <n v="317.83600000000001"/>
    <s v="No"/>
    <n v="2667292164"/>
    <n v="4.0999999999999996"/>
    <x v="0"/>
    <n v="313836"/>
    <s v="No"/>
    <n v="125534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r>
  <r>
    <s v="B09GFM8CGS"/>
    <x v="8"/>
    <x v="2"/>
    <s v="Electronics"/>
    <s v="Mobiles&amp;Accessories"/>
    <s v="Smartphones&amp;BasicMobiles"/>
    <s v="Electronics|Mobiles&amp;Accessories|Smartphones&amp;BasicMobiles|Smartphones-Redmi 9A Sport (Carbon Black, 2GB RAM, 32GB Storage) | 2GHz Octa-core Helio G25 Processor | 5000 mAh Battery"/>
    <s v="Smartphones"/>
    <n v="6499"/>
    <x v="1"/>
    <n v="7999"/>
    <n v="0.19"/>
    <n v="7917.752344043005"/>
    <s v="&lt;50%"/>
    <n v="317.83199999999999"/>
    <s v="No"/>
    <n v="2510342168"/>
    <n v="4.0999999999999996"/>
    <x v="0"/>
    <n v="313832"/>
    <s v="No"/>
    <n v="1255328"/>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r>
  <r>
    <s v="B09GFPN6TP"/>
    <x v="9"/>
    <x v="2"/>
    <s v="Electronics"/>
    <s v="Mobiles&amp;Accessories"/>
    <s v="Smartphones&amp;BasicMobiles"/>
    <s v="Electronics|Mobiles&amp;Accessories|Smartphones&amp;BasicMobiles|Smartphones-Redmi 9A Sport (Coral Green, 3GB RAM, 32GB Storage) | 2GHz Octa-core Helio G25 Processor | 5000 mAh Battery"/>
    <s v="Smartphones"/>
    <n v="7499"/>
    <x v="1"/>
    <n v="9499"/>
    <n v="0.21"/>
    <n v="9420.0548478787241"/>
    <s v="&lt;50%"/>
    <n v="317.83199999999999"/>
    <s v="No"/>
    <n v="2981090168"/>
    <n v="4.0999999999999996"/>
    <x v="0"/>
    <n v="313832"/>
    <s v="No"/>
    <n v="1255328"/>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r>
  <r>
    <s v="B01MF8MB65"/>
    <x v="10"/>
    <x v="1"/>
    <s v="Electronics"/>
    <s v="Headphones,Earbuds&amp;Accessories"/>
    <s v="Headphones"/>
    <s v="Electronics|Headphones,Earbuds&amp;Accessories|Headphones|In-Ear-boAt Bassheads 225 in Ear Wired Earphones with Mic(Blue)"/>
    <s v="In-Ear"/>
    <n v="699"/>
    <x v="1"/>
    <n v="999"/>
    <n v="0.3"/>
    <n v="929.03003003003005"/>
    <s v="&lt;50%"/>
    <n v="277.18900000000002"/>
    <s v="No"/>
    <n v="272915811"/>
    <n v="4.0999999999999996"/>
    <x v="0"/>
    <n v="273189"/>
    <s v="No"/>
    <n v="1092756"/>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r>
  <r>
    <s v="B01LWYDEQ7"/>
    <x v="11"/>
    <x v="3"/>
    <s v="Home&amp;Kitchen"/>
    <s v="Kitchen&amp;Dining"/>
    <s v="KitchenTools"/>
    <s v="Home&amp;Kitchen|Kitchen&amp;Dining|KitchenTools|ManualChoppers&amp;Chippers|Choppers-Pigeon Polypropylene Mini Handy and Compact Chopper with 3 Blades for Effortlessly Chopping Vegetables and Fruits for Your Kitchen (12420, Green, 400 ml)"/>
    <s v="ManualChoppers&amp;Chippers"/>
    <n v="199"/>
    <x v="2"/>
    <n v="495"/>
    <n v="0.6"/>
    <n v="454.79797979797979"/>
    <s v="50% or More"/>
    <n v="274.56299999999999"/>
    <s v="Yes"/>
    <n v="133928685"/>
    <n v="4.0999999999999996"/>
    <x v="0"/>
    <n v="270563"/>
    <s v="No"/>
    <n v="1082252"/>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r>
  <r>
    <s v="B005FYNT3G"/>
    <x v="12"/>
    <x v="4"/>
    <s v="Computers&amp;Accessories"/>
    <s v="ExternalDevices&amp;DataStorage"/>
    <s v="PenDrives"/>
    <s v="Computers&amp;Accessories|ExternalDevices&amp;DataStorage|PenDrives-SanDisk Cruzer Blade 32GB USB Flash Drive"/>
    <s v="N/A"/>
    <n v="289"/>
    <x v="0"/>
    <n v="650"/>
    <n v="0.56000000000000005"/>
    <n v="605.53846153846155"/>
    <s v="50% or More"/>
    <n v="257.10500000000002"/>
    <s v="Yes"/>
    <n v="164518250"/>
    <n v="4.3"/>
    <x v="0"/>
    <n v="253105"/>
    <s v="No"/>
    <n v="101242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r>
  <r>
    <s v="B09X7DY7Q4"/>
    <x v="13"/>
    <x v="5"/>
    <s v="Electronics"/>
    <s v="Accessories"/>
    <s v="MemoryCards"/>
    <s v="Electronics|Accessories|MemoryCards|MicroSD-SanDisk Extreme SD UHS I 64GB Card for 4K Video for DSLR and Mirrorless Cameras 170MB/s Read &amp; 80MB/s Write"/>
    <s v="MicroSD"/>
    <n v="939"/>
    <x v="1"/>
    <n v="1800"/>
    <n v="0.48"/>
    <n v="1747.8333333333333"/>
    <s v="&lt;50%"/>
    <n v="210.05199999999999"/>
    <s v="No"/>
    <n v="369093600"/>
    <n v="4.5"/>
    <x v="1"/>
    <n v="205052"/>
    <s v="No"/>
    <n v="102526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r>
  <r>
    <s v="B01DEWVZ2C"/>
    <x v="14"/>
    <x v="1"/>
    <s v="Electronics"/>
    <s v="Headphones,Earbuds&amp;Accessories"/>
    <s v="Headphones"/>
    <s v="Electronics|Headphones,Earbuds&amp;Accessories|Headphones|In-Ear-JBL C100SI Wired In Ear Headphones with Mic, JBL Pure Bass Sound, One Button Multi-function Remote, Angled Buds for Comfort fit (Black)"/>
    <s v="In-Ear"/>
    <n v="599"/>
    <x v="1"/>
    <n v="999"/>
    <n v="0.4"/>
    <n v="939.04004004004003"/>
    <s v="&lt;50%"/>
    <n v="196.59"/>
    <s v="No"/>
    <n v="192397410"/>
    <n v="4.0999999999999996"/>
    <x v="0"/>
    <n v="192590"/>
    <s v="No"/>
    <n v="77036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r>
  <r>
    <s v="B01DF26V7A"/>
    <x v="15"/>
    <x v="1"/>
    <s v="Electronics"/>
    <s v="Headphones,Earbuds&amp;Accessories"/>
    <s v="Headphones"/>
    <s v="Electronics|Headphones,Earbuds&amp;Accessories|Headphones|In-Ear-JBL C100SI Wired In Ear Headphones with Mic, JBL Pure Bass Sound, One Button Multi-function Remote, Premium Metallic Finish, Angled Buds for Comfort fit (Red)"/>
    <s v="In-Ear"/>
    <n v="599"/>
    <x v="1"/>
    <n v="1299"/>
    <n v="0.54"/>
    <n v="1252.8876058506544"/>
    <s v="50% or More"/>
    <n v="196.589"/>
    <s v="Yes"/>
    <n v="250173111"/>
    <n v="4.0999999999999996"/>
    <x v="0"/>
    <n v="192589"/>
    <s v="No"/>
    <n v="770356"/>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r>
  <r>
    <s v="B01N6LU1VF"/>
    <x v="16"/>
    <x v="4"/>
    <s v="Computers&amp;Accessories"/>
    <s v="ExternalDevices&amp;DataStorage"/>
    <s v="PenDrives"/>
    <s v="Computers&amp;Accessories|ExternalDevices&amp;DataStorage|PenDrives-SanDisk Ultra Dual 64 GB USB 3.0 OTG Pen Drive (Black)"/>
    <s v="N/A"/>
    <n v="579"/>
    <x v="1"/>
    <n v="1400"/>
    <n v="0.59"/>
    <n v="1358.6428571428571"/>
    <s v="50% or More"/>
    <n v="193.10400000000001"/>
    <s v="Yes"/>
    <n v="264745600"/>
    <n v="4.3"/>
    <x v="0"/>
    <n v="189104"/>
    <s v="No"/>
    <n v="756416"/>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r>
  <r>
    <s v="B08JQN8DGZ"/>
    <x v="17"/>
    <x v="1"/>
    <s v="Electronics"/>
    <s v="Headphones,Earbuds&amp;Accessories"/>
    <s v="Headphones"/>
    <s v="Electronics|Headphones,Earbuds&amp;Accessories|Headphones|In-Ear-boAt Airdopes 121v2 in-Ear True Wireless Earbuds with Upto 14 Hours Playback, 8MM Drivers, Battery Indicators, Lightweight Earbuds &amp; Multifunction Controls (Active Black, with Mic)"/>
    <s v="In-Ear"/>
    <n v="1299"/>
    <x v="1"/>
    <n v="2990"/>
    <n v="0.56999999999999995"/>
    <n v="2946.5551839464883"/>
    <s v="50% or More"/>
    <n v="184.99799999999999"/>
    <s v="Yes"/>
    <n v="541184020"/>
    <n v="3.8"/>
    <x v="0"/>
    <n v="180998"/>
    <s v="No"/>
    <n v="723992"/>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r>
  <r>
    <s v="B002SZEOLG"/>
    <x v="18"/>
    <x v="6"/>
    <s v="Computers&amp;Accessories"/>
    <s v="NetworkingDevices"/>
    <s v="NetworkAdapters"/>
    <s v="Computers&amp;Accessories|NetworkingDevices|NetworkAdapters|WirelessUSBAdapters-TP-Link Nano USB WiFi Dongle 150Mbps High Gain Wireless Network Wi-Fi Adapter for PC Desktop and Laptops, Supports Windows 10/8.1/8/7/XP, Linux, Mac OS X (TL-WN722N)"/>
    <s v="WirelessUSBAdapters"/>
    <n v="749"/>
    <x v="1"/>
    <n v="1339"/>
    <n v="0.44"/>
    <n v="1283.0627333831217"/>
    <s v="&lt;50%"/>
    <n v="183.69200000000001"/>
    <s v="No"/>
    <n v="240607588"/>
    <n v="4.2"/>
    <x v="0"/>
    <n v="179692"/>
    <s v="No"/>
    <n v="718768"/>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r>
  <r>
    <s v="B008IFXQFU"/>
    <x v="19"/>
    <x v="6"/>
    <s v="Computers&amp;Accessories"/>
    <s v="NetworkingDevices"/>
    <s v="NetworkAdapters"/>
    <s v="Computers&amp;Accessories|NetworkingDevices|NetworkAdapters|WirelessUSBAdapters-TP-Link USB WiFi Adapter for PC(TL-WN725N), N150 Wireless Network Adapter for Desktop - Nano Size WiFi Dongle Compatible with Windows 11/10/7/8/8.1/XP/ Mac OS 10.9-10.15 Linux Kernel 2.6.18-4.4.3"/>
    <s v="WirelessUSBAdapters"/>
    <n v="499"/>
    <x v="0"/>
    <n v="999"/>
    <n v="0.5"/>
    <n v="949.05005005005"/>
    <s v="50% or More"/>
    <n v="183.691"/>
    <s v="Yes"/>
    <n v="179511309"/>
    <n v="4.2"/>
    <x v="0"/>
    <n v="179691"/>
    <s v="No"/>
    <n v="718764"/>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r>
  <r>
    <s v="B0088TKTY2"/>
    <x v="20"/>
    <x v="6"/>
    <s v="Computers&amp;Accessories"/>
    <s v="NetworkingDevices"/>
    <s v="NetworkAdapters"/>
    <s v="Computers&amp;Accessories|NetworkingDevices|NetworkAdapters|WirelessUSBAdapters-TP-LINK WiFi Dongle 300 Mbps Mini Wireless Network USB Wi-Fi Adapter for PC Desktop Laptop(Supports Windows 11/10/8.1/8/7/XP, Mac OS 10.9-10.15 and Linux, WPS, Soft AP Mode, USB 2.0) (TL-WN823N),Black"/>
    <s v="WirelessUSBAdapters"/>
    <n v="649"/>
    <x v="1"/>
    <n v="1399"/>
    <n v="0.54"/>
    <n v="1352.6097212294496"/>
    <s v="50% or More"/>
    <n v="183.691"/>
    <s v="Yes"/>
    <n v="251387709"/>
    <n v="4.2"/>
    <x v="0"/>
    <n v="179691"/>
    <s v="No"/>
    <n v="718764"/>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r>
  <r>
    <s v="B08HV83HL3"/>
    <x v="21"/>
    <x v="7"/>
    <s v="Electronics"/>
    <s v="Mobiles&amp;Accessories"/>
    <s v="MobileAccessories"/>
    <s v="Electronics|Mobiles&amp;Accessories|MobileAccessories|Chargers|PowerBanks-MI Power Bank 3i 20000mAh Lithium Polymer 18W Fast Power Delivery Charging | Input- Type C | Micro USB| Triple Output | Sandstone Black"/>
    <s v="Chargers"/>
    <n v="2049"/>
    <x v="1"/>
    <n v="2199"/>
    <n v="7.0000000000000007E-2"/>
    <n v="2105.8212824010916"/>
    <s v="&lt;50%"/>
    <n v="182.91200000000001"/>
    <s v="No"/>
    <n v="393427488"/>
    <n v="4.3"/>
    <x v="0"/>
    <n v="178912"/>
    <s v="No"/>
    <n v="715648"/>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r>
  <r>
    <s v="B08HVL8QN3"/>
    <x v="22"/>
    <x v="7"/>
    <s v="Electronics"/>
    <s v="Mobiles&amp;Accessories"/>
    <s v="MobileAccessories"/>
    <s v="Electronics|Mobiles&amp;Accessories|MobileAccessories|Chargers|PowerBanks-Mi 10000mAH Li-Polymer, Micro-USB and Type C Input Port, Power Bank 3i with 18W Fast Charging (Midnight Black)"/>
    <s v="Chargers"/>
    <n v="1149"/>
    <x v="1"/>
    <n v="2199"/>
    <n v="0.48"/>
    <n v="2146.7489768076398"/>
    <s v="&lt;50%"/>
    <n v="182.91200000000001"/>
    <s v="No"/>
    <n v="393427488"/>
    <n v="4.3"/>
    <x v="0"/>
    <n v="178912"/>
    <s v="No"/>
    <n v="715648"/>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r>
  <r>
    <s v="B08HVJCW95"/>
    <x v="23"/>
    <x v="7"/>
    <s v="Electronics"/>
    <s v="Mobiles&amp;Accessories"/>
    <s v="MobileAccessories"/>
    <s v="Electronics|Mobiles&amp;Accessories|MobileAccessories|Chargers|PowerBanks-MI 10000mAh 3i Lithium Polymer Power Bank Dual Input(Micro-USB and Type C) and Output Ports 18W Fast Charging (Metallic Blue)"/>
    <s v="Chargers"/>
    <n v="1149"/>
    <x v="1"/>
    <n v="2199"/>
    <n v="0.48"/>
    <n v="2146.7489768076398"/>
    <s v="&lt;50%"/>
    <n v="182.91200000000001"/>
    <s v="No"/>
    <n v="393427488"/>
    <n v="4.3"/>
    <x v="0"/>
    <n v="178912"/>
    <s v="No"/>
    <n v="715648"/>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r>
  <r>
    <s v="B07DC4RZPY"/>
    <x v="24"/>
    <x v="8"/>
    <s v="Computers&amp;Accessories"/>
    <s v="Accessories&amp;Peripherals"/>
    <s v="Cables&amp;Accessories"/>
    <s v="Computers&amp;Accessories|Accessories&amp;Peripherals|Cables&amp;Accessories|Cables|USBCables-Amazon Basics USB A to Lightning MFi Certified Charging Cable (White, 1.2 meter)"/>
    <s v="Cables"/>
    <n v="709"/>
    <x v="1"/>
    <n v="1999"/>
    <n v="0.65"/>
    <n v="1963.5322661330665"/>
    <s v="50% or More"/>
    <n v="182.81700000000001"/>
    <s v="Yes"/>
    <n v="357455183"/>
    <n v="4.0999999999999996"/>
    <x v="0"/>
    <n v="178817"/>
    <s v="No"/>
    <n v="715268"/>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r>
  <r>
    <s v="B07S9S86BF"/>
    <x v="25"/>
    <x v="1"/>
    <s v="Electronics"/>
    <s v="Headphones,Earbuds&amp;Accessories"/>
    <s v="Headphones"/>
    <s v="Electronics|Headphones,Earbuds&amp;Accessories|Headphones|In-Ear-boAt Bassheads 242 in Ear Wired Earphones with Mic(Active Black)"/>
    <s v="In-Ear"/>
    <n v="599"/>
    <x v="1"/>
    <n v="1490"/>
    <n v="0.6"/>
    <n v="1449.7986577181209"/>
    <s v="50% or More"/>
    <n v="165.679"/>
    <s v="Yes"/>
    <n v="240901710"/>
    <n v="4.0999999999999996"/>
    <x v="0"/>
    <n v="161679"/>
    <s v="No"/>
    <n v="646716"/>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r>
  <r>
    <s v="B08H9Z3XQW"/>
    <x v="26"/>
    <x v="1"/>
    <s v="Electronics"/>
    <s v="Headphones,Earbuds&amp;Accessories"/>
    <s v="Headphones"/>
    <s v="Electronics|Headphones,Earbuds&amp;Accessories|Headphones|In-Ear-boAt Bassheads 242 in Ear Wired Earphones with Mic(Blue)"/>
    <s v="In-Ear"/>
    <n v="455"/>
    <x v="0"/>
    <n v="1490"/>
    <n v="0.69"/>
    <n v="1459.4630872483222"/>
    <s v="50% or More"/>
    <n v="165.67699999999999"/>
    <s v="Yes"/>
    <n v="240898730"/>
    <n v="4.0999999999999996"/>
    <x v="0"/>
    <n v="161677"/>
    <s v="No"/>
    <n v="646708"/>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r>
  <r>
    <s v="B00A0VCJPI"/>
    <x v="27"/>
    <x v="9"/>
    <s v="Computers&amp;Accessories"/>
    <s v="NetworkingDevices"/>
    <s v="Repeaters&amp;Extenders"/>
    <s v="Computers&amp;Accessories|NetworkingDevices|Repeaters&amp;Extenders-TP-Link TL-WA850RE Single_Band 300Mbps RJ45 Wireless Range Extender, Broadband/Wi-Fi Extender, Wi-Fi Booster/Hotspot with 1 Ethernet Port, Plug and Play, Built-in Access Point Mode, White"/>
    <s v="N/A"/>
    <n v="1469"/>
    <x v="1"/>
    <n v="2499"/>
    <n v="0.41"/>
    <n v="2440.2164865946379"/>
    <s v="&lt;50%"/>
    <n v="160.63800000000001"/>
    <s v="No"/>
    <n v="391438362"/>
    <n v="4.2"/>
    <x v="0"/>
    <n v="156638"/>
    <s v="No"/>
    <n v="626552"/>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r>
  <r>
    <s v="B08TV2P1N8"/>
    <x v="28"/>
    <x v="1"/>
    <s v="Electronics"/>
    <s v="Headphones,Earbuds&amp;Accessories"/>
    <s v="Headphones"/>
    <s v="Electronics|Headphones,Earbuds&amp;Accessories|Headphones|In-Ear-boAt Rockerz 255 Pro+ in-Ear Bluetooth Neckband with Upto 40 Hours Playback, ASAP  Charge, IPX7, Dual Pairing, BT v5.0, with Mic (Active Black)"/>
    <s v="In-Ear"/>
    <n v="1399"/>
    <x v="1"/>
    <n v="3990"/>
    <n v="0.65"/>
    <n v="3954.937343358396"/>
    <s v="50% or More"/>
    <n v="145.84100000000001"/>
    <s v="Yes"/>
    <n v="565945590"/>
    <n v="4.0999999999999996"/>
    <x v="0"/>
    <n v="141841"/>
    <s v="No"/>
    <n v="567364"/>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r>
  <r>
    <s v="B09MT84WV5"/>
    <x v="29"/>
    <x v="5"/>
    <s v="Electronics"/>
    <s v="Accessories"/>
    <s v="MemoryCards"/>
    <s v="Electronics|Accessories|MemoryCards|MicroSD-Samsung EVO Plus 128GB microSDXC UHS-I U3 130MB/s Full HD &amp; 4K UHD Memory Card with Adapter (MB-MC128KA), Blue"/>
    <s v="MicroSD"/>
    <n v="1149"/>
    <x v="1"/>
    <n v="3999"/>
    <n v="0.71"/>
    <n v="3970.2678169542387"/>
    <s v="50% or More"/>
    <n v="144.036"/>
    <s v="Yes"/>
    <n v="560003964"/>
    <n v="4.3"/>
    <x v="0"/>
    <n v="140036"/>
    <s v="No"/>
    <n v="560144"/>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r>
  <r>
    <s v="B09MT6XSFW"/>
    <x v="30"/>
    <x v="5"/>
    <s v="Electronics"/>
    <s v="Accessories"/>
    <s v="MemoryCards"/>
    <s v="Electronics|Accessories|MemoryCards|MicroSD-Samsung EVO Plus 64GB microSDXC UHS-I U1 130MB/s Full HD &amp; 4K UHD Memory Card with Adapter (MB-MC64KA), Blue"/>
    <s v="MicroSD"/>
    <n v="599"/>
    <x v="1"/>
    <n v="1899"/>
    <n v="0.68"/>
    <n v="1867.4570826750921"/>
    <s v="50% or More"/>
    <n v="144.036"/>
    <s v="Yes"/>
    <n v="265928364"/>
    <n v="4.3"/>
    <x v="0"/>
    <n v="140036"/>
    <s v="No"/>
    <n v="560144"/>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r>
  <r>
    <s v="B09N3ZNHTY"/>
    <x v="31"/>
    <x v="1"/>
    <s v="Electronics"/>
    <s v="Headphones,Earbuds&amp;Accessories"/>
    <s v="Headphones"/>
    <s v="Electronics|Headphones,Earbuds&amp;Accessories|Headphones|In-Ear-boAt Airdopes 141 Bluetooth Truly Wireless in Ear Earbuds with mic, 42H Playtime, Beast Mode(Low Latency Upto 80ms) for Gaming, ENx Tech, ASAP Charge, IWP, IPX4 Water Resistance (Bold Black)"/>
    <s v="In-Ear"/>
    <n v="1499"/>
    <x v="1"/>
    <n v="4490"/>
    <n v="0.67"/>
    <n v="4456.6146993318489"/>
    <s v="50% or More"/>
    <n v="140.95400000000001"/>
    <s v="Yes"/>
    <n v="614923460"/>
    <n v="3.9"/>
    <x v="0"/>
    <n v="136954"/>
    <s v="No"/>
    <n v="547816"/>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r>
  <r>
    <s v="B09V2Q4QVQ"/>
    <x v="32"/>
    <x v="10"/>
    <s v="Electronics"/>
    <s v="Mobiles&amp;Accessories"/>
    <s v="Smartphones&amp;BasicMobiles"/>
    <s v="Electronics|Mobiles&amp;Accessories|Smartphones&amp;BasicMobiles|BasicMobiles-Nokia 105 Single SIM, Keypad Mobile Phone with Wireless FM Radio | Charcoal"/>
    <s v="BasicMobiles"/>
    <n v="1299"/>
    <x v="1"/>
    <n v="1599"/>
    <n v="0.19"/>
    <n v="1517.7617260787993"/>
    <s v="&lt;50%"/>
    <n v="132.31100000000001"/>
    <s v="No"/>
    <n v="205169289"/>
    <n v="4"/>
    <x v="0"/>
    <n v="128311"/>
    <s v="No"/>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r>
  <r>
    <s v="B09V2PZDX8"/>
    <x v="33"/>
    <x v="10"/>
    <s v="Electronics"/>
    <s v="Mobiles&amp;Accessories"/>
    <s v="Smartphones&amp;BasicMobiles"/>
    <s v="Electronics|Mobiles&amp;Accessories|Smartphones&amp;BasicMobiles|BasicMobiles-Nokia 105 Single SIM, Keypad Mobile Phone with Wireless FM Radio | Blue"/>
    <s v="BasicMobiles"/>
    <n v="1299"/>
    <x v="1"/>
    <n v="1599"/>
    <n v="0.19"/>
    <n v="1517.7617260787993"/>
    <s v="&lt;50%"/>
    <n v="132.31100000000001"/>
    <s v="No"/>
    <n v="205169289"/>
    <n v="4"/>
    <x v="0"/>
    <n v="128311"/>
    <s v="No"/>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r>
  <r>
    <s v="B09YDFDVNS"/>
    <x v="34"/>
    <x v="10"/>
    <s v="Electronics"/>
    <s v="Mobiles&amp;Accessories"/>
    <s v="Smartphones&amp;BasicMobiles"/>
    <s v="Electronics|Mobiles&amp;Accessories|Smartphones&amp;BasicMobiles|BasicMobiles-Nokia 105 Plus Single SIM, Keypad Mobile Phone with Wireless FM Radio, Memory Card Slot and MP3 Player | Red"/>
    <s v="BasicMobiles"/>
    <n v="1324"/>
    <x v="1"/>
    <n v="1699"/>
    <n v="0.22"/>
    <n v="1621.0718069452619"/>
    <s v="&lt;50%"/>
    <n v="132.31100000000001"/>
    <s v="No"/>
    <n v="218000389"/>
    <n v="4"/>
    <x v="0"/>
    <n v="128311"/>
    <s v="No"/>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r>
  <r>
    <s v="B09YDFKJF8"/>
    <x v="35"/>
    <x v="10"/>
    <s v="Electronics"/>
    <s v="Mobiles&amp;Accessories"/>
    <s v="Smartphones&amp;BasicMobiles"/>
    <s v="Electronics|Mobiles&amp;Accessories|Smartphones&amp;BasicMobiles|BasicMobiles-Nokia 105 Plus Single SIM, Keypad Mobile Phone with Wireless FM Radio, Memory Card Slot and MP3 Player | Charcoal"/>
    <s v="BasicMobiles"/>
    <n v="1324"/>
    <x v="1"/>
    <n v="1699"/>
    <n v="0.22"/>
    <n v="1621.0718069452619"/>
    <s v="&lt;50%"/>
    <n v="132.31100000000001"/>
    <s v="No"/>
    <n v="218000389"/>
    <n v="4"/>
    <x v="0"/>
    <n v="128311"/>
    <s v="No"/>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r>
  <r>
    <s v="B07WMS7TWB"/>
    <x v="36"/>
    <x v="11"/>
    <s v="Home&amp;Kitchen"/>
    <s v="Kitchen&amp;HomeAppliances"/>
    <s v="SmallKitchenAppliances"/>
    <s v="Home&amp;Kitchen|Kitchen&amp;HomeAppliances|SmallKitchenAppliances|Kettles&amp;HotWaterDispensers|ElectricKettles-Pigeon by Stovekraft Amaze Plus Electric Kettle (14289) with Stainless Steel Body, 1.5 litre, used for boiling Water, making tea and coffee, instant noodles, soup etc. 1500 Watt (Silver)"/>
    <s v="Kettles&amp;HotWaterDispensers"/>
    <n v="649"/>
    <x v="1"/>
    <n v="1245"/>
    <n v="0.48"/>
    <n v="1192.871485943775"/>
    <s v="&lt;50%"/>
    <n v="127.36499999999999"/>
    <s v="No"/>
    <n v="153589425"/>
    <n v="3.9"/>
    <x v="0"/>
    <n v="123365"/>
    <s v="No"/>
    <n v="49346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r>
  <r>
    <s v="B01HGCLUH6"/>
    <x v="37"/>
    <x v="12"/>
    <s v="Computers&amp;Accessories"/>
    <s v="NetworkingDevices"/>
    <s v="Routers"/>
    <s v="Computers&amp;Accessories|NetworkingDevices|Routers-TP-link N300 WiFi Wireless Router TL-WR845N | 300Mbps Wi-Fi Speed | Three 5dBi high gain Antennas | IPv6 Compatible | AP/RE/WISP Mode | Parental Control | Guest Network"/>
    <s v="N/A"/>
    <n v="1149"/>
    <x v="1"/>
    <n v="1699"/>
    <n v="0.32"/>
    <n v="1631.3719835197176"/>
    <s v="&lt;50%"/>
    <n v="126.47799999999999"/>
    <s v="No"/>
    <n v="208090122"/>
    <n v="4.2"/>
    <x v="0"/>
    <n v="122478"/>
    <s v="No"/>
    <n v="48991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r>
  <r>
    <s v="B07CD2BN46"/>
    <x v="38"/>
    <x v="1"/>
    <s v="Electronics"/>
    <s v="Headphones,Earbuds&amp;Accessories"/>
    <s v="Headphones"/>
    <s v="Electronics|Headphones,Earbuds&amp;Accessories|Headphones|In-Ear-Xiaomi Mi Wired in Ear Earphones with Mic Basic with Ultra Deep Bass &amp; Aluminum Alloy Sound Chamber (Black)"/>
    <s v="In-Ear"/>
    <n v="429"/>
    <x v="0"/>
    <n v="599"/>
    <n v="0.28000000000000003"/>
    <n v="527.38063439065104"/>
    <s v="&lt;50%"/>
    <n v="123.46599999999999"/>
    <s v="No"/>
    <n v="71560134"/>
    <n v="4.0999999999999996"/>
    <x v="0"/>
    <n v="119466"/>
    <s v="No"/>
    <n v="477864"/>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r>
  <r>
    <s v="B092X94QNQ"/>
    <x v="39"/>
    <x v="1"/>
    <s v="Electronics"/>
    <s v="Headphones,Earbuds&amp;Accessories"/>
    <s v="Headphones"/>
    <s v="Electronics|Headphones,Earbuds&amp;Accessories|Headphones|In-Ear-boAt Rockerz 330 in-Ear Bluetooth Neckband with Upto 30 Hours Playtime, ASAP  Charge, Signature Sound, Dual Pairing &amp; IPX5 with Mic (Active Black)"/>
    <s v="In-Ear"/>
    <n v="1499"/>
    <x v="1"/>
    <n v="3990"/>
    <n v="0.62"/>
    <n v="3952.4310776942357"/>
    <s v="50% or More"/>
    <n v="113.864"/>
    <s v="Yes"/>
    <n v="438357360"/>
    <n v="4.0999999999999996"/>
    <x v="0"/>
    <n v="109864"/>
    <s v="No"/>
    <n v="439456"/>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r>
  <r>
    <s v="B00NH11KIK"/>
    <x v="40"/>
    <x v="8"/>
    <s v="Computers&amp;Accessories"/>
    <s v="Accessories&amp;Peripherals"/>
    <s v="Cables&amp;Accessories"/>
    <s v="Computers&amp;Accessories|Accessories&amp;Peripherals|Cables&amp;Accessories|Cables|USBCables-AmazonBasics USB 2.0 Cable - A-Male to B-Male - for Personal Computer, Printer- 6 Feet (1.8 Meters), Black"/>
    <s v="Cables"/>
    <n v="209"/>
    <x v="0"/>
    <n v="695"/>
    <n v="0.7"/>
    <n v="664.92805755395682"/>
    <s v="50% or More"/>
    <n v="112.687"/>
    <s v="Yes"/>
    <n v="74842465"/>
    <n v="4.5"/>
    <x v="1"/>
    <n v="107687"/>
    <s v="No"/>
    <n v="53843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r>
  <r>
    <s v="B07PR1CL3S"/>
    <x v="41"/>
    <x v="13"/>
    <s v="Electronics"/>
    <s v="Headphones,Earbuds&amp;Accessories"/>
    <s v="Headphones"/>
    <s v="Electronics|Headphones,Earbuds&amp;Accessories|Headphones|On-Ear-boAt Rockerz 450 Bluetooth On Ear Headphones with Mic, Upto 15 Hours Playback, 40MM Drivers, Padded Ear Cushions, Integrated Controls and Dual Modes(Luscious Black)"/>
    <s v="On-Ear"/>
    <n v="1220"/>
    <x v="1"/>
    <n v="3990"/>
    <n v="0.69"/>
    <n v="3959.4235588972433"/>
    <s v="50% or More"/>
    <n v="111.151"/>
    <s v="Yes"/>
    <n v="427532490"/>
    <n v="4.0999999999999996"/>
    <x v="0"/>
    <n v="107151"/>
    <s v="No"/>
    <n v="428604"/>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r>
  <r>
    <s v="B07LG59NPV"/>
    <x v="42"/>
    <x v="1"/>
    <s v="Electronics"/>
    <s v="Headphones,Earbuds&amp;Accessories"/>
    <s v="Headphones"/>
    <s v="Electronics|Headphones,Earbuds&amp;Accessories|Headphones|In-Ear-Boult Audio Probass Curve Bluetooth Wireless in Ear Earphones with Mic with Ipx5 Water Resistant, 12H Battery Life &amp; Extra Bass (Black)"/>
    <s v="In-Ear"/>
    <n v="899"/>
    <x v="1"/>
    <n v="4499"/>
    <n v="0.8"/>
    <n v="4479.0177817292733"/>
    <s v="50% or More"/>
    <n v="107.05200000000001"/>
    <s v="Yes"/>
    <n v="463630948"/>
    <n v="3.8"/>
    <x v="0"/>
    <n v="103052"/>
    <s v="No"/>
    <n v="412208"/>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r>
  <r>
    <s v="B083T5G5PM"/>
    <x v="43"/>
    <x v="1"/>
    <s v="Electronics"/>
    <s v="Headphones,Earbuds&amp;Accessories"/>
    <s v="Headphones"/>
    <s v="Electronics|Headphones,Earbuds&amp;Accessories|Headphones|In-Ear-Sennheiser CX 80S in-Ear Wired Headphones with in-line One-Button Smart Remote with Microphone Black"/>
    <s v="In-Ear"/>
    <n v="1490"/>
    <x v="1"/>
    <n v="1990"/>
    <n v="0.25"/>
    <n v="1915.1256281407036"/>
    <s v="&lt;50%"/>
    <n v="102.25"/>
    <s v="No"/>
    <n v="195517500"/>
    <n v="4.0999999999999996"/>
    <x v="0"/>
    <n v="98250"/>
    <s v="No"/>
    <n v="39300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r>
  <r>
    <s v="B01FSYQ2A4"/>
    <x v="44"/>
    <x v="13"/>
    <s v="Electronics"/>
    <s v="Headphones,Earbuds&amp;Accessories"/>
    <s v="Headphones"/>
    <s v="Electronics|Headphones,Earbuds&amp;Accessories|Headphones|On-Ear-boAt Rockerz 400 Bluetooth On Ear Headphones With Mic With Upto 8 Hours Playback &amp; Soft Padded Ear Cushions(Grey/Green)"/>
    <s v="On-Ear"/>
    <n v="1399"/>
    <x v="1"/>
    <n v="2990"/>
    <n v="0.53"/>
    <n v="2943.2107023411372"/>
    <s v="50% or More"/>
    <n v="101.175"/>
    <s v="Yes"/>
    <n v="290553250"/>
    <n v="4.0999999999999996"/>
    <x v="0"/>
    <n v="97175"/>
    <s v="No"/>
    <n v="38870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r>
  <r>
    <s v="B098K3H92Z"/>
    <x v="45"/>
    <x v="14"/>
    <s v="Computers&amp;Accessories"/>
    <s v="NetworkingDevices"/>
    <s v="NetworkAdapters"/>
    <s v="Computers&amp;Accessories|NetworkingDevices|NetworkAdapters|BluetoothAdapters-TP-Link USB Bluetooth Adapter for PC, 5.0 Bluetooth Dongle Receiver (UB500) Supports Windows 11/10/8.1/7 for Desktop, Laptop, Mouse, Keyboard, Printers, Headsets, Speakers, PS4/ Xbox Controllers"/>
    <s v="BluetoothAdapters"/>
    <n v="599"/>
    <x v="1"/>
    <n v="899"/>
    <n v="0.33"/>
    <n v="832.37041156840928"/>
    <s v="&lt;50%"/>
    <n v="99.116"/>
    <s v="No"/>
    <n v="85509284"/>
    <n v="4.3"/>
    <x v="0"/>
    <n v="95116"/>
    <s v="No"/>
    <n v="380464"/>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r>
  <r>
    <s v="B08HDJ86NZ"/>
    <x v="46"/>
    <x v="8"/>
    <s v="Computers&amp;Accessories"/>
    <s v="Accessories&amp;Peripherals"/>
    <s v="Cables&amp;Accessories"/>
    <s v="Computers&amp;Accessories|Accessories&amp;Peripherals|Cables&amp;Accessories|Cables|USBCables-boAt Deuce USB 300 2 in 1 Type-C &amp; Micro USB Stress Resistant, Tangle-Free, Sturdy Cable with 3A Fast Charging &amp; 480mbps Data Transmission, 10000+ Bends Lifespan and Extended 1.5m Length(Martian Red)"/>
    <s v="Cables"/>
    <n v="329"/>
    <x v="0"/>
    <n v="699"/>
    <n v="0.53"/>
    <n v="651.93276108726752"/>
    <s v="50% or More"/>
    <n v="98.363"/>
    <s v="Yes"/>
    <n v="65959737"/>
    <n v="4.2"/>
    <x v="0"/>
    <n v="94363"/>
    <s v="No"/>
    <n v="37745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r>
  <r>
    <s v="B0789LZTCJ"/>
    <x v="47"/>
    <x v="8"/>
    <s v="Computers&amp;Accessories"/>
    <s v="Accessories&amp;Peripherals"/>
    <s v="Cables&amp;Accessories"/>
    <s v="Computers&amp;Accessories|Accessories&amp;Peripherals|Cables&amp;Accessories|Cables|USBCables-boAt Rugged v3 Extra Tough Unbreakable Braided Micro USB Cable 1.5 Meter (Black)"/>
    <s v="Cables"/>
    <n v="299"/>
    <x v="0"/>
    <n v="799"/>
    <n v="0.63"/>
    <n v="761.5782227784731"/>
    <s v="50% or More"/>
    <n v="98.363"/>
    <s v="Yes"/>
    <n v="75396037"/>
    <n v="4.2"/>
    <x v="0"/>
    <n v="94363"/>
    <s v="No"/>
    <n v="37745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r>
  <r>
    <s v="B08HDH26JX"/>
    <x v="48"/>
    <x v="8"/>
    <s v="Computers&amp;Accessories"/>
    <s v="Accessories&amp;Peripherals"/>
    <s v="Cables&amp;Accessories"/>
    <s v="Computers&amp;Accessories|Accessories&amp;Peripherals|Cables&amp;Accessories|Cables|USBCables-boAt Deuce USB 300 2 in 1 Type-C &amp; Micro USB Stress Resistant, Sturdy Cable with 3A Fast Charging &amp; 480mbps Data Transmission, 10000+ Bends Lifespan and Extended 1.5m Length(Mercurial Black)"/>
    <s v="Cables"/>
    <n v="299"/>
    <x v="0"/>
    <n v="699"/>
    <n v="0.56999999999999995"/>
    <n v="656.2246065808298"/>
    <s v="50% or More"/>
    <n v="98.363"/>
    <s v="Yes"/>
    <n v="65959737"/>
    <n v="4.2"/>
    <x v="0"/>
    <n v="94363"/>
    <s v="No"/>
    <n v="37745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r>
  <r>
    <s v="B07CRL2GY6"/>
    <x v="49"/>
    <x v="8"/>
    <s v="Computers&amp;Accessories"/>
    <s v="Accessories&amp;Peripherals"/>
    <s v="Cables&amp;Accessories"/>
    <s v="Computers&amp;Accessories|Accessories&amp;Peripherals|Cables&amp;Accessories|Cables|USBCables-boAt Rugged V3 Braided Micro USB Cable (Pearl White)"/>
    <s v="Cables"/>
    <n v="299"/>
    <x v="0"/>
    <n v="799"/>
    <n v="0.63"/>
    <n v="761.5782227784731"/>
    <s v="50% or More"/>
    <n v="98.363"/>
    <s v="Yes"/>
    <n v="75396037"/>
    <n v="4.2"/>
    <x v="0"/>
    <n v="94363"/>
    <s v="No"/>
    <n v="37745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r>
  <r>
    <s v="B07G3YNLJB"/>
    <x v="50"/>
    <x v="15"/>
    <s v="Computers&amp;Accessories"/>
    <s v="Components"/>
    <s v="InternalSolidStateDrives"/>
    <s v="Computers&amp;Accessories|Components|InternalSolidStateDrives-Crucial BX500 240GB 3D NAND SATA 6.35 cm (2.5-inch) SSD (CT240BX500SSD1)"/>
    <s v="N/A"/>
    <n v="1815"/>
    <x v="1"/>
    <n v="3100"/>
    <n v="0.41"/>
    <n v="3041.4516129032259"/>
    <s v="&lt;50%"/>
    <n v="97.924999999999997"/>
    <s v="No"/>
    <n v="288067500"/>
    <n v="4.5"/>
    <x v="1"/>
    <n v="92925"/>
    <s v="No"/>
    <n v="4646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r>
  <r>
    <s v="B07XLML2YS"/>
    <x v="51"/>
    <x v="16"/>
    <s v="Electronics"/>
    <s v="Cameras&amp;Photography"/>
    <s v="SecurityCameras"/>
    <s v="Electronics|Cameras&amp;Photography|SecurityCameras|DomeCameras-TP-Link Tapo 360¬∞ 2MP 1080p Full HD Pan/Tilt Home Security Wi-Fi Smart Camera| Alexa Enabled| 2-Way Audio| Night Vision| Motion Detection| Sound and Light Alarm| Indoor CCTV (Tapo C200) White"/>
    <s v="DomeCameras"/>
    <n v="2499"/>
    <x v="1"/>
    <n v="3299"/>
    <n v="0.24"/>
    <n v="3223.2497726583815"/>
    <s v="&lt;50%"/>
    <n v="97.111999999999995"/>
    <s v="No"/>
    <n v="307176488"/>
    <n v="4.2"/>
    <x v="0"/>
    <n v="93112"/>
    <s v="No"/>
    <n v="37244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r>
  <r>
    <s v="B07JQKQ91F"/>
    <x v="52"/>
    <x v="1"/>
    <s v="Electronics"/>
    <s v="Headphones,Earbuds&amp;Accessories"/>
    <s v="Headphones"/>
    <s v="Electronics|Headphones,Earbuds&amp;Accessories|Headphones|In-Ear-JBL C50HI, Wired in Ear Headphones with Mic, One Button Multi-Function Remote, Lightweight &amp; Comfortable fit (Black)"/>
    <s v="In-Ear"/>
    <n v="499"/>
    <x v="0"/>
    <n v="999"/>
    <n v="0.5"/>
    <n v="949.05005005005"/>
    <s v="50% or More"/>
    <n v="96.995000000000005"/>
    <s v="Yes"/>
    <n v="92902005"/>
    <n v="3.9"/>
    <x v="0"/>
    <n v="92995"/>
    <s v="No"/>
    <n v="37198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r>
  <r>
    <s v="B07232M876"/>
    <x v="53"/>
    <x v="8"/>
    <s v="Computers&amp;Accessories"/>
    <s v="Accessories&amp;Peripherals"/>
    <s v="Cables&amp;Accessories"/>
    <s v="Computers&amp;Accessories|Accessories&amp;Peripherals|Cables&amp;Accessories|Cables|USBCables-Amazonbasics Micro Usb Fast Charging Cable For Android Smartphone,Personal Computer,Printer With Gold Plated Connectors (6 Feet, Black)"/>
    <s v="Cables"/>
    <n v="199"/>
    <x v="2"/>
    <n v="395"/>
    <n v="0.5"/>
    <n v="344.62025316455697"/>
    <s v="50% or More"/>
    <n v="96.594999999999999"/>
    <s v="Yes"/>
    <n v="36575025"/>
    <n v="4.2"/>
    <x v="0"/>
    <n v="92595"/>
    <s v="No"/>
    <n v="37038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r>
  <r>
    <s v="B0711PVX6Z"/>
    <x v="54"/>
    <x v="8"/>
    <s v="Computers&amp;Accessories"/>
    <s v="Accessories&amp;Peripherals"/>
    <s v="Cables&amp;Accessories"/>
    <s v="Computers&amp;Accessories|Accessories&amp;Peripherals|Cables&amp;Accessories|Cables|USBCables-AmazonBasics Micro USB Fast Charging Cable for Android Phones with Gold Plated Connectors (3 Feet, Black)"/>
    <s v="Cables"/>
    <n v="179"/>
    <x v="2"/>
    <n v="500"/>
    <n v="0.64"/>
    <n v="464.2"/>
    <s v="50% or More"/>
    <n v="96.594999999999999"/>
    <s v="Yes"/>
    <n v="46297500"/>
    <n v="4.2"/>
    <x v="0"/>
    <n v="92595"/>
    <s v="No"/>
    <n v="37038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r>
  <r>
    <s v="B08HV25BBQ"/>
    <x v="55"/>
    <x v="17"/>
    <s v="Electronics"/>
    <s v="WearableTechnology"/>
    <s v="SmartWatches"/>
    <s v="Electronics|WearableTechnology|SmartWatches-Noise ColorFit Pro 2 Full Touch Control Smart Watch with 35g Weight &amp; Upgraded LCD Display (Deep Wine)"/>
    <s v="N/A"/>
    <n v="1499"/>
    <x v="1"/>
    <n v="4999"/>
    <n v="0.7"/>
    <n v="4969.0140028005599"/>
    <s v="50% or More"/>
    <n v="96.587999999999994"/>
    <s v="Yes"/>
    <n v="462847412"/>
    <n v="4"/>
    <x v="0"/>
    <n v="92588"/>
    <s v="No"/>
    <n v="37035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r>
  <r>
    <s v="B07YY1BY5B"/>
    <x v="56"/>
    <x v="17"/>
    <s v="Electronics"/>
    <s v="WearableTechnology"/>
    <s v="SmartWatches"/>
    <s v="Electronics|WearableTechnology|SmartWatches-Noise ColorFit Pro 2 Full Touch Control Smart Watch with 35g Weight &amp; Upgraded LCD Display,IP68 Waterproof,Heart Rate Monitor,Sleep &amp; Step Tracker,Call &amp; Message Alerts &amp; Long Battery Life (Jet Black)"/>
    <s v="N/A"/>
    <n v="1499"/>
    <x v="1"/>
    <n v="4999"/>
    <n v="0.7"/>
    <n v="4969.0140028005599"/>
    <s v="50% or More"/>
    <n v="96.587999999999994"/>
    <s v="Yes"/>
    <n v="462847412"/>
    <n v="4"/>
    <x v="0"/>
    <n v="92588"/>
    <s v="No"/>
    <n v="37035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r>
  <r>
    <s v="B07KY3FNQP"/>
    <x v="57"/>
    <x v="1"/>
    <s v="Electronics"/>
    <s v="Headphones,Earbuds&amp;Accessories"/>
    <s v="Headphones"/>
    <s v="Electronics|Headphones,Earbuds&amp;Accessories|Headphones|In-Ear-boAt Bassheads 152 in Ear Wired Earphones with Mic(Active Black)"/>
    <s v="In-Ear"/>
    <n v="449"/>
    <x v="0"/>
    <n v="1290"/>
    <n v="0.65"/>
    <n v="1255.1937984496124"/>
    <s v="50% or More"/>
    <n v="95.77"/>
    <s v="Yes"/>
    <n v="118383300"/>
    <n v="4.0999999999999996"/>
    <x v="0"/>
    <n v="91770"/>
    <s v="No"/>
    <n v="36708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r>
  <r>
    <s v="B078W65FJ7"/>
    <x v="58"/>
    <x v="13"/>
    <s v="Electronics"/>
    <s v="Headphones,Earbuds&amp;Accessories"/>
    <s v="Headphones"/>
    <s v="Electronics|Headphones,Earbuds&amp;Accessories|Headphones|On-Ear-boAt BassHeads 900 On-Ear Wired Headphones with Mic (White)"/>
    <s v="On-Ear"/>
    <n v="849"/>
    <x v="1"/>
    <n v="2490"/>
    <n v="0.66"/>
    <n v="2455.9036144578313"/>
    <s v="50% or More"/>
    <n v="95.188000000000002"/>
    <s v="Yes"/>
    <n v="227058120"/>
    <n v="4.2"/>
    <x v="0"/>
    <n v="91188"/>
    <s v="No"/>
    <n v="364752"/>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r>
  <r>
    <s v="B08FB2LNSZ"/>
    <x v="59"/>
    <x v="1"/>
    <s v="Electronics"/>
    <s v="Headphones,Earbuds&amp;Accessories"/>
    <s v="Headphones"/>
    <s v="Electronics|Headphones,Earbuds&amp;Accessories|Headphones|In-Ear-JBL Tune 215BT, 16 Hrs Playtime with Quick Charge, in Ear Bluetooth Wireless Earphones with Mic, 12.5mm Premium Earbuds with Pure Bass, BT 5.0, Dual Pairing, Type C &amp; Voice Assistant Support (Black)"/>
    <s v="In-Ear"/>
    <n v="1499"/>
    <x v="1"/>
    <n v="2999"/>
    <n v="0.5"/>
    <n v="2949.0166722240747"/>
    <s v="50% or More"/>
    <n v="91.798000000000002"/>
    <s v="Yes"/>
    <n v="263306202"/>
    <n v="3.7"/>
    <x v="0"/>
    <n v="87798"/>
    <s v="No"/>
    <n v="35119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r>
  <r>
    <s v="B085W8CFLH"/>
    <x v="60"/>
    <x v="1"/>
    <s v="Electronics"/>
    <s v="Headphones,Earbuds&amp;Accessories"/>
    <s v="Headphones"/>
    <s v="Electronics|Headphones,Earbuds&amp;Accessories|Headphones|In-Ear-PTron Tangent Lite Bluetooth 5.0 Earphones with Mic, Hi-Fi Stereo Sound Neckband, 8Hrs Playtime, Lightweight Snug-fit in-Ear Headphones, IPX4 Water Resistant, Fast Charge &amp; Voice Assistant (Black)"/>
    <s v="In-Ear"/>
    <n v="599"/>
    <x v="1"/>
    <n v="1800"/>
    <n v="0.67"/>
    <n v="1766.7222222222222"/>
    <s v="50% or More"/>
    <n v="87.995999999999995"/>
    <s v="Yes"/>
    <n v="151192800"/>
    <n v="3.5"/>
    <x v="0"/>
    <n v="83996"/>
    <s v="No"/>
    <n v="335984"/>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r>
  <r>
    <s v="B01EZ0X3L8"/>
    <x v="61"/>
    <x v="4"/>
    <s v="Computers&amp;Accessories"/>
    <s v="ExternalDevices&amp;DataStorage"/>
    <s v="PenDrives"/>
    <s v="Computers&amp;Accessories|ExternalDevices&amp;DataStorage|PenDrives-SanDisk Ultra 64 GB USB Pen Drives (SDDDC2-064G-I35, Black, Silver)"/>
    <s v="N/A"/>
    <n v="729"/>
    <x v="1"/>
    <n v="1650"/>
    <n v="0.56000000000000005"/>
    <n v="1605.8181818181818"/>
    <s v="50% or More"/>
    <n v="86.355999999999995"/>
    <s v="Yes"/>
    <n v="135887400"/>
    <n v="4.3"/>
    <x v="0"/>
    <n v="82356"/>
    <s v="No"/>
    <n v="329424"/>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r>
  <r>
    <s v="B07TCN5VR9"/>
    <x v="62"/>
    <x v="1"/>
    <s v="Electronics"/>
    <s v="Headphones,Earbuds&amp;Accessories"/>
    <s v="Headphones"/>
    <s v="Electronics|Headphones,Earbuds&amp;Accessories|Headphones|In-Ear-Boult Audio BassBuds X1 in-Ear Wired Earphones with 10mm Extra Bass Driver and HD Sound with mic(Black)"/>
    <s v="In-Ear"/>
    <n v="329"/>
    <x v="0"/>
    <n v="999"/>
    <n v="0.67"/>
    <n v="966.06706706706711"/>
    <s v="50% or More"/>
    <n v="81.027000000000001"/>
    <s v="Yes"/>
    <n v="76949973"/>
    <n v="3.9"/>
    <x v="0"/>
    <n v="77027"/>
    <s v="No"/>
    <n v="308108"/>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r>
  <r>
    <s v="B08MTLLSL8"/>
    <x v="63"/>
    <x v="1"/>
    <s v="Electronics"/>
    <s v="Headphones,Earbuds&amp;Accessories"/>
    <s v="Headphones"/>
    <s v="Electronics|Headphones,Earbuds&amp;Accessories|Headphones|In-Ear-boAt Bassheads 102 Wired in Ear Earphones with Mic (Mint Green)"/>
    <s v="In-Ear"/>
    <n v="399"/>
    <x v="0"/>
    <n v="1290"/>
    <n v="0.69"/>
    <n v="1259.0697674418604"/>
    <s v="50% or More"/>
    <n v="80.042000000000002"/>
    <s v="Yes"/>
    <n v="98094180"/>
    <n v="4.2"/>
    <x v="0"/>
    <n v="76042"/>
    <s v="No"/>
    <n v="304168"/>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r>
  <r>
    <s v="B00NH13Q8W"/>
    <x v="64"/>
    <x v="8"/>
    <s v="Computers&amp;Accessories"/>
    <s v="Accessories&amp;Peripherals"/>
    <s v="Cables&amp;Accessories"/>
    <s v="Computers&amp;Accessories|Accessories&amp;Peripherals|Cables&amp;Accessories|Cables|USBCables-AmazonBasics USB 2.0 Extension Cable for Personal Computer, Printer, 2-Pack - A-Male to A-Female - 3.3 Feet (1 Meter, Black)"/>
    <s v="Cables"/>
    <n v="299"/>
    <x v="0"/>
    <n v="800"/>
    <n v="0.63"/>
    <n v="762.625"/>
    <s v="50% or More"/>
    <n v="79.977000000000004"/>
    <s v="Yes"/>
    <n v="59981600"/>
    <n v="4.5"/>
    <x v="1"/>
    <n v="74977"/>
    <s v="No"/>
    <n v="37488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r>
  <r>
    <s v="B00NH11PEY"/>
    <x v="65"/>
    <x v="8"/>
    <s v="Computers&amp;Accessories"/>
    <s v="Accessories&amp;Peripherals"/>
    <s v="Cables&amp;Accessories"/>
    <s v="Computers&amp;Accessories|Accessories&amp;Peripherals|Cables&amp;Accessories|Cables|USBCables-AmazonBasics USB 2.0 - A-Male to A-Female Extension Cable for Personal Computer, Printer (Black, 9.8 Feet/3 Meters)"/>
    <s v="Cables"/>
    <n v="199"/>
    <x v="2"/>
    <n v="750"/>
    <n v="0.73"/>
    <n v="723.4666666666667"/>
    <s v="50% or More"/>
    <n v="79.975999999999999"/>
    <s v="Yes"/>
    <n v="56232000"/>
    <n v="4.5"/>
    <x v="1"/>
    <n v="74976"/>
    <s v="No"/>
    <n v="37488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r>
  <r>
    <s v="B07VTFN6HM"/>
    <x v="66"/>
    <x v="18"/>
    <s v="Computers&amp;Accessories"/>
    <s v="ExternalDevices&amp;DataStorage"/>
    <s v="ExternalHardDisks"/>
    <s v="Computers&amp;Accessories|ExternalDevices&amp;DataStorage|ExternalHardDisks-Western Digital WD 2TB My Passport Portable Hard Disk Drive, USB 3.0 with¬† Automatic Backup, 256 Bit AES Hardware Encryption,Password Protection,Compatible with Windows and Mac, External HDD-Black"/>
    <s v="N/A"/>
    <n v="5599"/>
    <x v="1"/>
    <n v="7350"/>
    <n v="0.24"/>
    <n v="7273.8231292517003"/>
    <s v="&lt;50%"/>
    <n v="77.004999999999995"/>
    <s v="No"/>
    <n v="536586750"/>
    <n v="4.4000000000000004"/>
    <x v="0"/>
    <n v="73005"/>
    <s v="No"/>
    <n v="29202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r>
  <r>
    <s v="B07XJWTYM2"/>
    <x v="67"/>
    <x v="1"/>
    <s v="Electronics"/>
    <s v="Headphones,Earbuds&amp;Accessories"/>
    <s v="Headphones"/>
    <s v="Electronics|Headphones,Earbuds&amp;Accessories|Headphones|In-Ear-realme Buds Wireless in Ear Bluetooth Earphones with mic, 11.2mm Bass Boost Driver, Magnetic Fast Pair, Fast Charging and 12 Hrs Playtime (Yellow)"/>
    <s v="In-Ear"/>
    <n v="1679"/>
    <x v="1"/>
    <n v="1999"/>
    <n v="0.16"/>
    <n v="1915.0080040020009"/>
    <s v="&lt;50%"/>
    <n v="76.563000000000002"/>
    <s v="No"/>
    <n v="145053437"/>
    <n v="4.0999999999999996"/>
    <x v="0"/>
    <n v="72563"/>
    <s v="No"/>
    <n v="29025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r>
  <r>
    <s v="B09MQSCJQ1"/>
    <x v="68"/>
    <x v="17"/>
    <s v="Electronics"/>
    <s v="WearableTechnology"/>
    <s v="SmartWatches"/>
    <s v="Electronics|WearableTechnology|SmartWatches-boAt Xtend Smartwatch with Alexa Built-in, 1.69‚Äù HD Display, Multiple Watch Faces, Stress Monitor, Heart &amp; SpO2 Monitoring, 14 Sports Modes, Sleep Monitor, 5 ATM &amp; 7 Days Battery(Charcoal Black)"/>
    <s v="N/A"/>
    <n v="2299"/>
    <x v="1"/>
    <n v="7990"/>
    <n v="0.71"/>
    <n v="7961.2265331664585"/>
    <s v="50% or More"/>
    <n v="73.622"/>
    <s v="Yes"/>
    <n v="556279780"/>
    <n v="4.2"/>
    <x v="0"/>
    <n v="69622"/>
    <s v="No"/>
    <n v="278488"/>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r>
  <r>
    <s v="B08GYG6T12"/>
    <x v="69"/>
    <x v="19"/>
    <s v="Electronics"/>
    <s v="Accessories"/>
    <s v="MemoryCards"/>
    <s v="Electronics|Accessories|MemoryCards|SecureDigitalCards-SanDisk Ultra SDHC UHS-I Card 32GB 120MB/s R for DSLR Cameras, for Full HD Recording, 10Y Warranty"/>
    <s v="SecureDigitalCards"/>
    <n v="449"/>
    <x v="0"/>
    <n v="800"/>
    <n v="0.44"/>
    <n v="743.875"/>
    <s v="&lt;50%"/>
    <n v="73.584999999999994"/>
    <s v="No"/>
    <n v="55668000"/>
    <n v="4.4000000000000004"/>
    <x v="0"/>
    <n v="69585"/>
    <s v="No"/>
    <n v="27834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r>
  <r>
    <s v="B01D5H8LDM"/>
    <x v="70"/>
    <x v="20"/>
    <s v="Electronics"/>
    <s v="HomeTheater,TV&amp;Video"/>
    <s v="Accessories"/>
    <s v="Electronics|HomeTheater,TV&amp;Video|Accessories|Cables|RCACables-AmazonBasics 3.5mm to 2-Male RCA Adapter Cable For Tablet, Smartphone (Black, 15 feet)"/>
    <s v="Cables"/>
    <n v="489"/>
    <x v="0"/>
    <n v="1200"/>
    <n v="0.59"/>
    <n v="1159.25"/>
    <s v="50% or More"/>
    <n v="73.537999999999997"/>
    <s v="Yes"/>
    <n v="83445600"/>
    <n v="4.4000000000000004"/>
    <x v="0"/>
    <n v="69538"/>
    <s v="No"/>
    <n v="27815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r>
  <r>
    <s v="B076B8G5D8"/>
    <x v="71"/>
    <x v="21"/>
    <s v="MusicalInstruments"/>
    <s v="Microphones"/>
    <s v="Condenser"/>
    <s v="MusicalInstruments|Microphones|Condenser-Boya ByM1 Auxiliary Omnidirectional Lavalier Condenser Microphone with 20ft Audio Cable (Black)"/>
    <s v="N/A"/>
    <n v="798"/>
    <x v="1"/>
    <n v="1995"/>
    <n v="0.6"/>
    <n v="1955"/>
    <s v="50% or More"/>
    <n v="72.664000000000001"/>
    <s v="Yes"/>
    <n v="136984680"/>
    <n v="4"/>
    <x v="0"/>
    <n v="68664"/>
    <s v="No"/>
    <n v="274656"/>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r>
  <r>
    <s v="B0759QMF85"/>
    <x v="72"/>
    <x v="12"/>
    <s v="Computers&amp;Accessories"/>
    <s v="NetworkingDevices"/>
    <s v="Routers"/>
    <s v="Computers&amp;Accessories|NetworkingDevices|Routers-TP-Link AC750 Dual Band Wireless Cable Router, 4 10/100 LAN + 10/100 WAN Ports, Support Guest Network and Parental Control, 750Mbps Speed Wi-Fi, 3 Antennas (Archer C20) Blue, 2.4 GHz"/>
    <s v="N/A"/>
    <n v="1529"/>
    <x v="1"/>
    <n v="2399"/>
    <n v="0.36"/>
    <n v="2335.265110462693"/>
    <s v="&lt;50%"/>
    <n v="72.409000000000006"/>
    <s v="No"/>
    <n v="164113191"/>
    <n v="4.3"/>
    <x v="0"/>
    <n v="68409"/>
    <s v="No"/>
    <n v="273636"/>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r>
  <r>
    <s v="B097R25DP7"/>
    <x v="73"/>
    <x v="17"/>
    <s v="Electronics"/>
    <s v="WearableTechnology"/>
    <s v="SmartWatches"/>
    <s v="Electronics|WearableTechnology|SmartWatches-Noise ColorFit Pulse Smartwatch with 3.56 cm (1.4&quot;) Full Touch HD Display, SpO2, Heart Rate, Sleep Monitors &amp; 10-Day Battery - Jet Black"/>
    <s v="N/A"/>
    <n v="1599"/>
    <x v="1"/>
    <n v="4999"/>
    <n v="0.68"/>
    <n v="4967.0136027205444"/>
    <s v="50% or More"/>
    <n v="71.95"/>
    <s v="Yes"/>
    <n v="339682050"/>
    <n v="4"/>
    <x v="0"/>
    <n v="67950"/>
    <s v="No"/>
    <n v="27180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r>
  <r>
    <s v="B0BDYW3RN3"/>
    <x v="74"/>
    <x v="5"/>
    <s v="Electronics"/>
    <s v="Accessories"/>
    <s v="MemoryCards"/>
    <s v="Electronics|Accessories|MemoryCards|MicroSD-SanDisk Ultra¬Æ microSDXC‚Ñ¢ UHS-I Card, 256GB, 150MB/s R, 10 Y Warranty, for Smartphones"/>
    <s v="MicroSD"/>
    <n v="1989"/>
    <x v="1"/>
    <n v="3500"/>
    <n v="0.43"/>
    <n v="3443.1714285714284"/>
    <s v="&lt;50%"/>
    <n v="71.260000000000005"/>
    <s v="No"/>
    <n v="235410000"/>
    <n v="4.4000000000000004"/>
    <x v="0"/>
    <n v="67260"/>
    <s v="No"/>
    <n v="26904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r>
  <r>
    <s v="B08L5FM4JC"/>
    <x v="75"/>
    <x v="5"/>
    <s v="Electronics"/>
    <s v="Accessories"/>
    <s v="MemoryCards"/>
    <s v="Electronics|Accessories|MemoryCards|MicroSD-SanDisk Ultra microSD UHS-I Card 64GB, 120MB/s R"/>
    <s v="MicroSD"/>
    <n v="649"/>
    <x v="1"/>
    <n v="2400"/>
    <n v="0.73"/>
    <n v="2372.9583333333335"/>
    <s v="50% or More"/>
    <n v="71.260000000000005"/>
    <s v="Yes"/>
    <n v="161424000"/>
    <n v="4.4000000000000004"/>
    <x v="0"/>
    <n v="67260"/>
    <s v="No"/>
    <n v="26904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r>
  <r>
    <s v="B0BDRVFDKP"/>
    <x v="76"/>
    <x v="5"/>
    <s v="Electronics"/>
    <s v="Accessories"/>
    <s v="MemoryCards"/>
    <s v="Electronics|Accessories|MemoryCards|MicroSD-SanDisk Ultra¬Æ microSDXC‚Ñ¢ UHS-I Card, 64GB, 140MB/s R, 10 Y Warranty, for Smartphones"/>
    <s v="MicroSD"/>
    <n v="569"/>
    <x v="1"/>
    <n v="1000"/>
    <n v="0.43"/>
    <n v="943.1"/>
    <s v="&lt;50%"/>
    <n v="71.259"/>
    <s v="No"/>
    <n v="67259000"/>
    <n v="4.4000000000000004"/>
    <x v="0"/>
    <n v="67259"/>
    <s v="No"/>
    <n v="26903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r>
  <r>
    <s v="B0BDYVC5TD"/>
    <x v="77"/>
    <x v="5"/>
    <s v="Electronics"/>
    <s v="Accessories"/>
    <s v="MemoryCards"/>
    <s v="Electronics|Accessories|MemoryCards|MicroSD-SanDisk Ultra¬Æ microSDXC‚Ñ¢ UHS-I Card, 128GB, 140MB/s R, 10 Y Warranty, for Smartphones"/>
    <s v="MicroSD"/>
    <n v="959"/>
    <x v="1"/>
    <n v="1800"/>
    <n v="0.47"/>
    <n v="1746.7222222222222"/>
    <s v="&lt;50%"/>
    <n v="71.259"/>
    <s v="No"/>
    <n v="121066200"/>
    <n v="4.4000000000000004"/>
    <x v="0"/>
    <n v="67259"/>
    <s v="No"/>
    <n v="26903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r>
  <r>
    <s v="B08L5HMJVW"/>
    <x v="78"/>
    <x v="5"/>
    <s v="Electronics"/>
    <s v="Accessories"/>
    <s v="MemoryCards"/>
    <s v="Electronics|Accessories|MemoryCards|MicroSD-SanDisk Ultra microSD UHS-I Card 32GB, 120MB/s R"/>
    <s v="MicroSD"/>
    <n v="369"/>
    <x v="0"/>
    <n v="700"/>
    <n v="0.47"/>
    <n v="647.28571428571433"/>
    <s v="&lt;50%"/>
    <n v="71.259"/>
    <s v="No"/>
    <n v="47081300"/>
    <n v="4.4000000000000004"/>
    <x v="0"/>
    <n v="67259"/>
    <s v="No"/>
    <n v="26903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r>
  <r>
    <s v="B07YNTJ8ZM"/>
    <x v="79"/>
    <x v="22"/>
    <s v="Electronics"/>
    <s v="HomeAudio"/>
    <s v="Speakers"/>
    <s v="Electronics|HomeAudio|Speakers|BluetoothSpeakers-Zebronics ZEB-COUNTY 3W Wireless Bluetooth Portable Speaker With Supporting Carry Handle, USB, SD Card, AUX, FM &amp; Call Function. (Green)"/>
    <s v="BluetoothSpeakers"/>
    <n v="549"/>
    <x v="1"/>
    <n v="999"/>
    <n v="0.45"/>
    <n v="944.04504504504507"/>
    <s v="&lt;50%"/>
    <n v="68.704999999999998"/>
    <s v="No"/>
    <n v="64640295"/>
    <n v="3.9"/>
    <x v="0"/>
    <n v="64705"/>
    <s v="No"/>
    <n v="258820"/>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r>
  <r>
    <s v="B01L8ZNWN2"/>
    <x v="80"/>
    <x v="4"/>
    <s v="Computers&amp;Accessories"/>
    <s v="ExternalDevices&amp;DataStorage"/>
    <s v="PenDrives"/>
    <s v="Computers&amp;Accessories|ExternalDevices&amp;DataStorage|PenDrives-HP v236w USB 2.0 64GB Pen Drive, Metal"/>
    <s v="N/A"/>
    <n v="475"/>
    <x v="0"/>
    <n v="1500"/>
    <n v="0.68"/>
    <n v="1468.3333333333333"/>
    <s v="50% or More"/>
    <n v="68.272999999999996"/>
    <s v="Yes"/>
    <n v="96409500"/>
    <n v="4.2"/>
    <x v="0"/>
    <n v="64273"/>
    <s v="No"/>
    <n v="257092"/>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r>
  <r>
    <s v="B07B88KQZ8"/>
    <x v="81"/>
    <x v="22"/>
    <s v="Electronics"/>
    <s v="HomeAudio"/>
    <s v="Speakers"/>
    <s v="Electronics|HomeAudio|Speakers|BluetoothSpeakers-JBL Go 2, Wireless Portable Bluetooth Speaker with Mic, JBL Signature Sound, Vibrant Color Options with IPX7 Waterproof &amp; AUX (Blue)"/>
    <s v="BluetoothSpeakers"/>
    <n v="1999"/>
    <x v="1"/>
    <n v="2999"/>
    <n v="0.33"/>
    <n v="2932.344448149383"/>
    <s v="&lt;50%"/>
    <n v="67.899000000000001"/>
    <s v="No"/>
    <n v="191633101"/>
    <n v="4.3"/>
    <x v="0"/>
    <n v="63899"/>
    <s v="No"/>
    <n v="255596"/>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r>
  <r>
    <s v="B01MQZ7J8K"/>
    <x v="82"/>
    <x v="11"/>
    <s v="Home&amp;Kitchen"/>
    <s v="Kitchen&amp;HomeAppliances"/>
    <s v="SmallKitchenAppliances"/>
    <s v="Home&amp;Kitchen|Kitchen&amp;HomeAppliances|SmallKitchenAppliances|Kettles&amp;HotWaterDispensers|ElectricKettles-Prestige Electric Kettle PKOSS - 1500watts, Steel (1.5Ltr), Black"/>
    <s v="Kettles&amp;HotWaterDispensers"/>
    <n v="749"/>
    <x v="1"/>
    <n v="1445"/>
    <n v="0.48"/>
    <n v="1393.166089965398"/>
    <s v="&lt;50%"/>
    <n v="67.349999999999994"/>
    <s v="No"/>
    <n v="91540750"/>
    <n v="3.9"/>
    <x v="0"/>
    <n v="63350"/>
    <s v="No"/>
    <n v="25340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r>
  <r>
    <s v="B01J0XWYKQ"/>
    <x v="83"/>
    <x v="23"/>
    <s v="Computers&amp;Accessories"/>
    <s v="Accessories&amp;Peripherals"/>
    <s v="Keyboards,Mice&amp;InputDevices"/>
    <s v="Computers&amp;Accessories|Accessories&amp;Peripherals|Keyboards,Mice&amp;InputDevices|Mice-Logitech B170 Wireless Mouse, 2.4 GHz with USB Nano Receiver, Optical Tracking, 12-Months Battery Life, Ambidextrous, PC/Mac/Laptop - Black"/>
    <s v="Mice"/>
    <n v="599"/>
    <x v="1"/>
    <n v="895"/>
    <n v="0.33"/>
    <n v="828.07262569832403"/>
    <s v="&lt;50%"/>
    <n v="65.313999999999993"/>
    <s v="No"/>
    <n v="54876030"/>
    <n v="4.4000000000000004"/>
    <x v="0"/>
    <n v="61314"/>
    <s v="No"/>
    <n v="245256"/>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r>
  <r>
    <s v="B07L8KNP5F"/>
    <x v="84"/>
    <x v="13"/>
    <s v="Electronics"/>
    <s v="Headphones,Earbuds&amp;Accessories"/>
    <s v="Headphones"/>
    <s v="Electronics|Headphones,Earbuds&amp;Accessories|Headphones|On-Ear-ZEBRONICS Zeb-Thunder Bluetooth Wireless Over Ear Headphone FM, mSD, 9 hrs Playback with Mic (Black)"/>
    <s v="On-Ear"/>
    <n v="599"/>
    <x v="1"/>
    <n v="1399"/>
    <n v="0.56999999999999995"/>
    <n v="1356.1837026447463"/>
    <s v="50% or More"/>
    <n v="64.02600000000001"/>
    <s v="Yes"/>
    <n v="83976374"/>
    <n v="3.8"/>
    <x v="0"/>
    <n v="60026"/>
    <s v="No"/>
    <n v="240104"/>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r>
  <r>
    <s v="B08444S68L"/>
    <x v="85"/>
    <x v="2"/>
    <s v="Electronics"/>
    <s v="Mobiles&amp;Accessories"/>
    <s v="Smartphones&amp;BasicMobiles"/>
    <s v="Electronics|Mobiles&amp;Accessories|Smartphones&amp;BasicMobiles|Smartphones-OPPO A31 (Mystery Black, 6GB RAM, 128GB Storage) with No Cost EMI/Additional Exchange Offers"/>
    <s v="Smartphones"/>
    <n v="12490"/>
    <x v="1"/>
    <n v="15990"/>
    <n v="0.22"/>
    <n v="15911.888680425265"/>
    <s v="&lt;50%"/>
    <n v="62.506"/>
    <s v="No"/>
    <n v="935510940"/>
    <n v="4.2"/>
    <x v="0"/>
    <n v="58506"/>
    <s v="No"/>
    <n v="234024"/>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r>
  <r>
    <s v="B08D77XZX5"/>
    <x v="86"/>
    <x v="1"/>
    <s v="Electronics"/>
    <s v="Headphones,Earbuds&amp;Accessories"/>
    <s v="Headphones"/>
    <s v="Electronics|Headphones,Earbuds&amp;Accessories|Headphones|In-Ear-PTron Tangentbeat in-Ear Bluetooth 5.0 Wireless Headphones with Mic, Enhanced Bass, 10mm Drivers, Clear Calls, Snug-Fit, Fast Charging, Magnetic Buds, Voice Assistant &amp; IPX4 Wireless Neckband (Black)"/>
    <s v="In-Ear"/>
    <n v="599"/>
    <x v="1"/>
    <n v="2499"/>
    <n v="0.76"/>
    <n v="2475.030412164866"/>
    <s v="50% or More"/>
    <n v="62.161999999999999"/>
    <s v="Yes"/>
    <n v="145346838"/>
    <n v="3.9"/>
    <x v="0"/>
    <n v="58162"/>
    <s v="No"/>
    <n v="23264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r>
  <r>
    <s v="B0BD3T6Z1D"/>
    <x v="87"/>
    <x v="2"/>
    <s v="Electronics"/>
    <s v="Mobiles&amp;Accessories"/>
    <s v="Smartphones&amp;BasicMobiles"/>
    <s v="Electronics|Mobiles&amp;Accessories|Smartphones&amp;BasicMobiles|Smartphones-Samsung Galaxy M32 Prime Edition (Light Blue, 4GB RAM, 64GB)"/>
    <s v="Smartphones"/>
    <n v="12999"/>
    <x v="1"/>
    <n v="13499"/>
    <n v="0.04"/>
    <n v="13402.70397807245"/>
    <s v="&lt;50%"/>
    <n v="60.097999999999999"/>
    <s v="No"/>
    <n v="757266902"/>
    <n v="4.0999999999999996"/>
    <x v="0"/>
    <n v="56098"/>
    <s v="No"/>
    <n v="22439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r>
  <r>
    <s v="B07JJFSG2B"/>
    <x v="88"/>
    <x v="4"/>
    <s v="Computers&amp;Accessories"/>
    <s v="ExternalDevices&amp;DataStorage"/>
    <s v="PenDrives"/>
    <s v="Computers&amp;Accessories|ExternalDevices&amp;DataStorage|PenDrives-SanDisk Ultra 128 GB USB 3.0 Pen Drive (Black)"/>
    <s v="N/A"/>
    <n v="889"/>
    <x v="1"/>
    <n v="2500"/>
    <n v="0.64"/>
    <n v="2464.44"/>
    <s v="50% or More"/>
    <n v="59.747"/>
    <s v="Yes"/>
    <n v="139367500"/>
    <n v="4.3"/>
    <x v="0"/>
    <n v="55747"/>
    <s v="No"/>
    <n v="222988"/>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r>
  <r>
    <s v="B004IO5BMQ"/>
    <x v="89"/>
    <x v="23"/>
    <s v="Computers&amp;Accessories"/>
    <s v="Accessories&amp;Peripherals"/>
    <s v="Keyboards,Mice&amp;InputDevices"/>
    <s v="Computers&amp;Accessories|Accessories&amp;Peripherals|Keyboards,Mice&amp;InputDevices|Mice-Logitech M235 Wireless Mouse, 1000 DPI Optical Tracking, 12 Month Life Battery, Compatible with Windows, Mac, Chromebook/PC/Laptop"/>
    <s v="Mice"/>
    <n v="699"/>
    <x v="1"/>
    <n v="995"/>
    <n v="0.3"/>
    <n v="924.748743718593"/>
    <s v="&lt;50%"/>
    <n v="59.405000000000001"/>
    <s v="No"/>
    <n v="54132975"/>
    <n v="4.5"/>
    <x v="1"/>
    <n v="54405"/>
    <s v="No"/>
    <n v="27202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r>
  <r>
    <s v="B0856HY85J"/>
    <x v="90"/>
    <x v="24"/>
    <s v="Electronics"/>
    <s v="Headphones,Earbuds&amp;Accessories"/>
    <s v="Headphones"/>
    <s v="Electronics|Headphones,Earbuds&amp;Accessories|Headphones|Over-Ear-boAt Rockerz 550 Over Ear Bluetooth Headphones with Upto 20 Hours Playback, 50MM Drivers, Soft Padded Ear Cushions and Physical Noise Isolation, Without Mic (Black)"/>
    <s v="Over-Ear"/>
    <n v="1799"/>
    <x v="1"/>
    <n v="4999"/>
    <n v="0.64"/>
    <n v="4963.0128025605118"/>
    <s v="50% or More"/>
    <n v="59.192"/>
    <s v="Yes"/>
    <n v="275904808"/>
    <n v="4.0999999999999996"/>
    <x v="0"/>
    <n v="55192"/>
    <s v="No"/>
    <n v="22076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r>
  <r>
    <s v="B0BR4F878Q"/>
    <x v="91"/>
    <x v="25"/>
    <s v="Home&amp;Kitchen"/>
    <s v="Heating,Cooling&amp;AirQuality"/>
    <s v="WaterHeaters&amp;Geysers"/>
    <s v="Home&amp;Kitchen|Heating,Cooling&amp;AirQuality|WaterHeaters&amp;Geysers|InstantWaterHeaters-Swiffer Instant Electric Water Heater Faucet Tap Home-Kitchen Instantaneous Water Heater Tank less for Tap, LED Electric Head Water Heaters Tail Gallon Comfort(3000W) ((Pack of 1))"/>
    <s v="InstantWaterHeaters"/>
    <n v="1439"/>
    <x v="1"/>
    <n v="1999"/>
    <n v="0.28000000000000003"/>
    <n v="1927.0140070035018"/>
    <s v="&lt;50%"/>
    <n v="58.802999999999997"/>
    <s v="No"/>
    <n v="107552197"/>
    <n v="4.8"/>
    <x v="1"/>
    <n v="53803"/>
    <s v="No"/>
    <n v="269015"/>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r>
  <r>
    <s v="B009VCGPSY"/>
    <x v="92"/>
    <x v="23"/>
    <s v="Computers&amp;Accessories"/>
    <s v="Accessories&amp;Peripherals"/>
    <s v="Keyboards,Mice&amp;InputDevices"/>
    <s v="Computers&amp;Accessories|Accessories&amp;Peripherals|Keyboards,Mice&amp;InputDevices|Mice-HP X1000 Wired USB Mouse with 3 Handy Buttons, Fast-Moving Scroll Wheel and Optical Sensor works on most Surfaces (H2C21AA, Black/Grey)"/>
    <s v="Mice"/>
    <n v="269"/>
    <x v="0"/>
    <n v="649"/>
    <n v="0.59"/>
    <n v="607.55161787365182"/>
    <s v="50% or More"/>
    <n v="58.314999999999998"/>
    <s v="Yes"/>
    <n v="35250435"/>
    <n v="4.3"/>
    <x v="0"/>
    <n v="54315"/>
    <s v="No"/>
    <n v="21726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r>
  <r>
    <s v="B01GFTEV5Y"/>
    <x v="93"/>
    <x v="26"/>
    <s v="Home&amp;Kitchen"/>
    <s v="Kitchen&amp;HomeAppliances"/>
    <s v="SmallKitchenAppliances"/>
    <s v="Home&amp;Kitchen|Kitchen&amp;HomeAppliances|SmallKitchenAppliances|InductionCooktop-Pigeon by Stovekraft Cruise 1800 watt Induction Cooktop (Black)"/>
    <s v="InductionCooktop"/>
    <n v="1699"/>
    <x v="1"/>
    <n v="3193"/>
    <n v="0.47"/>
    <n v="3139.7898528030064"/>
    <s v="&lt;50%"/>
    <n v="58.031999999999996"/>
    <s v="No"/>
    <n v="172524176"/>
    <n v="3.8"/>
    <x v="0"/>
    <n v="54032"/>
    <s v="No"/>
    <n v="216128"/>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r>
  <r>
    <s v="B07DFYJRQV"/>
    <x v="94"/>
    <x v="1"/>
    <s v="Electronics"/>
    <s v="Headphones,Earbuds&amp;Accessories"/>
    <s v="Headphones"/>
    <s v="Electronics|Headphones,Earbuds&amp;Accessories|Headphones|In-Ear-JBL C200SI, Premium in Ear Wired Earphones with Mic, Signature Sound, One Button Multi-Function Remote, Angled Earbuds for Comfort fit (Blue)"/>
    <s v="In-Ear"/>
    <n v="799"/>
    <x v="1"/>
    <n v="1499"/>
    <n v="0.47"/>
    <n v="1445.6977985323549"/>
    <s v="&lt;50%"/>
    <n v="57.648000000000003"/>
    <s v="No"/>
    <n v="80418352"/>
    <n v="4.0999999999999996"/>
    <x v="0"/>
    <n v="53648"/>
    <s v="No"/>
    <n v="21459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r>
  <r>
    <s v="B0819ZZK5K"/>
    <x v="95"/>
    <x v="4"/>
    <s v="Computers&amp;Accessories"/>
    <s v="ExternalDevices&amp;DataStorage"/>
    <s v="PenDrives"/>
    <s v="Computers&amp;Accessories|ExternalDevices&amp;DataStorage|PenDrives-SanDisk Ultra Dual Drive Go USB Type C Pendrive for Mobile (Black, 128 GB, 5Y - SDDDC3-128G-I35)"/>
    <s v="N/A"/>
    <n v="1109"/>
    <x v="1"/>
    <n v="2800"/>
    <n v="0.6"/>
    <n v="2760.3928571428573"/>
    <s v="50% or More"/>
    <n v="57.463999999999999"/>
    <s v="Yes"/>
    <n v="149699200"/>
    <n v="4.3"/>
    <x v="0"/>
    <n v="53464"/>
    <s v="No"/>
    <n v="21385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r>
  <r>
    <s v="B08ZJDWTJ1"/>
    <x v="96"/>
    <x v="18"/>
    <s v="Computers&amp;Accessories"/>
    <s v="ExternalDevices&amp;DataStorage"/>
    <s v="ExternalHardDisks"/>
    <s v="Computers&amp;Accessories|ExternalDevices&amp;DataStorage|ExternalHardDisks-Seagate Expansion 1TB External HDD - USB 3.0 for Windows and Mac with 3 yr Data Recovery Services, Portable Hard Drive (STKM1000400)"/>
    <s v="N/A"/>
    <n v="4098"/>
    <x v="1"/>
    <n v="4999"/>
    <n v="0.18"/>
    <n v="4917.0236047209446"/>
    <s v="&lt;50%"/>
    <n v="55.81"/>
    <s v="No"/>
    <n v="253999190"/>
    <n v="4.5"/>
    <x v="1"/>
    <n v="50810"/>
    <s v="No"/>
    <n v="25405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r>
  <r>
    <s v="B094QZLJQ6"/>
    <x v="97"/>
    <x v="18"/>
    <s v="Computers&amp;Accessories"/>
    <s v="ExternalDevices&amp;DataStorage"/>
    <s v="ExternalHardDisks"/>
    <s v="Computers&amp;Accessories|ExternalDevices&amp;DataStorage|ExternalHardDisks-Seagate One Touch 2TB External HDD with Password Protection ‚Äì Black, for Windows and Mac, with 3 yr Data Recovery Services, and 4 Months Adobe CC Photography (STKY2000400)"/>
    <s v="N/A"/>
    <n v="5799"/>
    <x v="1"/>
    <n v="7999"/>
    <n v="0.28000000000000003"/>
    <n v="7926.5034379297413"/>
    <s v="&lt;50%"/>
    <n v="55.273000000000003"/>
    <s v="No"/>
    <n v="402133727"/>
    <n v="4.5"/>
    <x v="1"/>
    <n v="50273"/>
    <s v="No"/>
    <n v="25136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r>
  <r>
    <s v="B09QS8V5N8"/>
    <x v="98"/>
    <x v="2"/>
    <s v="Electronics"/>
    <s v="Mobiles&amp;Accessories"/>
    <s v="Smartphones&amp;BasicMobiles"/>
    <s v="Electronics|Mobiles&amp;Accessories|Smartphones&amp;BasicMobiles|Smartphones-Redmi Note 11 (Space Black, 4GB RAM, 64GB Storage)|90Hz FHD+ AMOLED Display | Qualcomm¬Æ Snapdragon‚Ñ¢ 680-6nm | 33W Charger Included"/>
    <s v="Smartphones"/>
    <n v="12999"/>
    <x v="1"/>
    <n v="17999"/>
    <n v="0.28000000000000003"/>
    <n v="17926.779321073394"/>
    <s v="&lt;50%"/>
    <n v="54.771999999999998"/>
    <s v="No"/>
    <n v="913845228"/>
    <n v="4.0999999999999996"/>
    <x v="0"/>
    <n v="50772"/>
    <s v="No"/>
    <n v="20308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r>
  <r>
    <s v="B09QS9X9L8"/>
    <x v="99"/>
    <x v="2"/>
    <s v="Electronics"/>
    <s v="Mobiles&amp;Accessories"/>
    <s v="Smartphones&amp;BasicMobiles"/>
    <s v="Electronics|Mobiles&amp;Accessories|Smartphones&amp;BasicMobiles|Smartphones-Redmi Note 11 (Horizon Blue, 6GB RAM, 64GB Storage)|90Hz FHD+ AMOLED Display | Qualcomm¬Æ Snapdragon‚Ñ¢ 680-6nm | 33W Charger Included"/>
    <s v="Smartphones"/>
    <n v="12999"/>
    <x v="1"/>
    <n v="18999"/>
    <n v="0.32"/>
    <n v="18930.580609505763"/>
    <s v="&lt;50%"/>
    <n v="54.771999999999998"/>
    <s v="No"/>
    <n v="964617228"/>
    <n v="4.0999999999999996"/>
    <x v="0"/>
    <n v="50772"/>
    <s v="No"/>
    <n v="20308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r>
  <r>
    <s v="B09QS9X16F"/>
    <x v="100"/>
    <x v="2"/>
    <s v="Electronics"/>
    <s v="Mobiles&amp;Accessories"/>
    <s v="Smartphones&amp;BasicMobiles"/>
    <s v="Electronics|Mobiles&amp;Accessories|Smartphones&amp;BasicMobiles|Smartphones-Redmi Note 11 (Space Black, 6GB RAM, 64GB Storage) | 90Hz FHD+ AMOLED Display | Qualcomm¬Æ Snapdragon‚Ñ¢ 680-6nm | 33W Charger Included"/>
    <s v="Smartphones"/>
    <n v="12999"/>
    <x v="1"/>
    <n v="18999"/>
    <n v="0.32"/>
    <n v="18930.580609505763"/>
    <s v="&lt;50%"/>
    <n v="54.771999999999998"/>
    <s v="No"/>
    <n v="964617228"/>
    <n v="4.0999999999999996"/>
    <x v="0"/>
    <n v="50772"/>
    <s v="No"/>
    <n v="20308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r>
  <r>
    <s v="B09QS9CWLV"/>
    <x v="99"/>
    <x v="2"/>
    <s v="Electronics"/>
    <s v="Mobiles&amp;Accessories"/>
    <s v="Smartphones&amp;BasicMobiles"/>
    <s v="Electronics|Mobiles&amp;Accessories|Smartphones&amp;BasicMobiles|Smartphones-Redmi Note 11 (Horizon Blue, 6GB RAM, 64GB Storage)|90Hz FHD+ AMOLED Display | Qualcomm¬Æ Snapdragon‚Ñ¢ 680-6nm | 33W Charger Included"/>
    <s v="Smartphones"/>
    <n v="12999"/>
    <x v="1"/>
    <n v="18999"/>
    <n v="0.32"/>
    <n v="18930.580609505763"/>
    <s v="&lt;50%"/>
    <n v="54.771999999999998"/>
    <s v="No"/>
    <n v="964617228"/>
    <n v="4.0999999999999996"/>
    <x v="0"/>
    <n v="50772"/>
    <s v="No"/>
    <n v="20308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r>
  <r>
    <s v="B00KXULGJQ"/>
    <x v="101"/>
    <x v="9"/>
    <s v="Computers&amp;Accessories"/>
    <s v="NetworkingDevices"/>
    <s v="Repeaters&amp;Extenders"/>
    <s v="Computers&amp;Accessories|NetworkingDevices|Repeaters&amp;Extenders-TP-Link AC750 Wifi Range Extender | Up to 750Mbps | Dual Band WiFi Extender, Repeater, Wifi Signal Booster, Access Point| Easy Set-Up | Extends Wifi to Smart Home &amp; Alexa Devices (RE200)"/>
    <s v="N/A"/>
    <n v="1889"/>
    <x v="1"/>
    <n v="5499"/>
    <n v="0.66"/>
    <n v="5464.6482996908526"/>
    <s v="50% or More"/>
    <n v="53.551000000000002"/>
    <s v="Yes"/>
    <n v="272480949"/>
    <n v="4.2"/>
    <x v="0"/>
    <n v="49551"/>
    <s v="No"/>
    <n v="198204"/>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r>
  <r>
    <s v="B096VF5YYF"/>
    <x v="102"/>
    <x v="17"/>
    <s v="Electronics"/>
    <s v="WearableTechnology"/>
    <s v="SmartWatches"/>
    <s v="Electronics|WearableTechnology|SmartWatches-boAt Xtend Smartwatch with Alexa Built-in, 1.69‚Äù HD Display, Multiple Watch Faces, Stress Monitor, Heart &amp; SpO2 Monitoring, 14 Sports Modes, Sleep Monitor, 5 ATM &amp; 7 Days Battery(Pitch Black)"/>
    <s v="N/A"/>
    <n v="2999"/>
    <x v="1"/>
    <n v="7990"/>
    <n v="0.62"/>
    <n v="7952.4655819774716"/>
    <s v="50% or More"/>
    <n v="52.448999999999998"/>
    <s v="Yes"/>
    <n v="387107510"/>
    <n v="4.0999999999999996"/>
    <x v="0"/>
    <n v="48449"/>
    <s v="No"/>
    <n v="193796"/>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r>
  <r>
    <s v="B086WMSCN3"/>
    <x v="103"/>
    <x v="1"/>
    <s v="Electronics"/>
    <s v="Headphones,Earbuds&amp;Accessories"/>
    <s v="Headphones"/>
    <s v="Electronics|Headphones,Earbuds&amp;Accessories|Headphones|In-Ear-boAt Airdopes 171 in Ear Bluetooth True Wireless Earbuds with Upto 13 Hours Battery, IPX4, Bluetooth v5.0, Dual Tone Finish with Mic (Mysterious Blue)"/>
    <s v="In-Ear"/>
    <n v="1199"/>
    <x v="1"/>
    <n v="5999"/>
    <n v="0.8"/>
    <n v="5979.0133355559256"/>
    <s v="50% or More"/>
    <n v="51.521000000000001"/>
    <s v="Yes"/>
    <n v="285078479"/>
    <n v="3.9"/>
    <x v="0"/>
    <n v="47521"/>
    <s v="No"/>
    <n v="190084"/>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r>
  <r>
    <s v="B008YW8M0G"/>
    <x v="104"/>
    <x v="27"/>
    <s v="Home&amp;Kitchen"/>
    <s v="Kitchen&amp;HomeAppliances"/>
    <s v="Vacuum,Cleaning&amp;Ironing"/>
    <s v="Home&amp;Kitchen|Kitchen&amp;HomeAppliances|Vacuum,Cleaning&amp;Ironing|Irons,Steamers&amp;Accessories|Irons|DryIrons-Bajaj DX-7 1000W Dry Iron with Advance Soleplate and Anti-bacterial German Coating Technology, White"/>
    <s v="Irons,Steamers&amp;Accessories"/>
    <n v="775"/>
    <x v="1"/>
    <n v="875"/>
    <n v="0.11"/>
    <n v="786.42857142857144"/>
    <s v="&lt;50%"/>
    <n v="50.646999999999998"/>
    <s v="No"/>
    <n v="40816125"/>
    <n v="4.2"/>
    <x v="0"/>
    <n v="46647"/>
    <s v="No"/>
    <n v="186588"/>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r>
  <r>
    <s v="B0746JGVDS"/>
    <x v="105"/>
    <x v="28"/>
    <s v="Electronics"/>
    <s v="Mobiles&amp;Accessories"/>
    <s v="MobileAccessories"/>
    <s v="Electronics|Mobiles&amp;Accessories|MobileAccessories|AutomobileAccessories|Cradles-ELV Car Mount Adjustable Car Phone Holder Universal Long Arm, Windshield for Smartphones - Black"/>
    <s v="AutomobileAccessories"/>
    <n v="349"/>
    <x v="0"/>
    <n v="999"/>
    <n v="0.65"/>
    <n v="964.06506506506503"/>
    <s v="50% or More"/>
    <n v="50.399000000000001"/>
    <s v="Yes"/>
    <n v="46352601"/>
    <n v="3.9"/>
    <x v="0"/>
    <n v="46399"/>
    <s v="No"/>
    <n v="185596"/>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r>
  <r>
    <s v="B09F9YQQ7B"/>
    <x v="106"/>
    <x v="29"/>
    <s v="Electronics"/>
    <s v="HomeTheater,TV&amp;Video"/>
    <s v="Televisions"/>
    <s v="Electronics|HomeTheater,TV&amp;Video|Televisions|SmartTelevisions-Redmi 80 cm (32 inches) Android 11 Series HD Ready Smart LED TV | L32M6-RA/L32M7-RA (Black)"/>
    <s v="SmartTelevisions"/>
    <n v="13999"/>
    <x v="1"/>
    <n v="24999"/>
    <n v="0.44"/>
    <n v="24943.001760070401"/>
    <s v="&lt;50%"/>
    <n v="49.238"/>
    <s v="No"/>
    <n v="1130904762"/>
    <n v="4.2"/>
    <x v="0"/>
    <n v="45238"/>
    <s v="No"/>
    <n v="18095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r>
  <r>
    <s v="B09RFC46VP"/>
    <x v="107"/>
    <x v="29"/>
    <s v="Electronics"/>
    <s v="HomeTheater,TV&amp;Video"/>
    <s v="Televisions"/>
    <s v="Electronics|HomeTheater,TV&amp;Video|Televisions|SmartTelevisions-Redmi 108 cm (43 inches) 4K Ultra HD Android Smart LED TV X43 | L43R7-7AIN (Black)"/>
    <s v="SmartTelevisions"/>
    <n v="26999"/>
    <x v="1"/>
    <n v="42999"/>
    <n v="0.37"/>
    <n v="42936.21016767832"/>
    <s v="&lt;50%"/>
    <n v="49.238"/>
    <s v="No"/>
    <n v="1945188762"/>
    <n v="4.2"/>
    <x v="0"/>
    <n v="45238"/>
    <s v="No"/>
    <n v="18095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r>
  <r>
    <s v="B08Y55LPBF"/>
    <x v="108"/>
    <x v="29"/>
    <s v="Electronics"/>
    <s v="HomeTheater,TV&amp;Video"/>
    <s v="Televisions"/>
    <s v="Electronics|HomeTheater,TV&amp;Video|Televisions|SmartTelevisions-Redmi 126 cm (50 inches) 4K Ultra HD Android Smart LED TV X50 | L50M6-RA (Black)"/>
    <s v="SmartTelevisions"/>
    <n v="32999"/>
    <x v="1"/>
    <n v="44999"/>
    <n v="0.27"/>
    <n v="44925.667259272428"/>
    <s v="&lt;50%"/>
    <n v="49.238"/>
    <s v="No"/>
    <n v="2035664762"/>
    <n v="4.2"/>
    <x v="0"/>
    <n v="45238"/>
    <s v="No"/>
    <n v="18095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r>
  <r>
    <s v="B07VQGVL68"/>
    <x v="109"/>
    <x v="30"/>
    <s v="Home&amp;Kitchen"/>
    <s v="Kitchen&amp;HomeAppliances"/>
    <s v="SmallKitchenAppliances"/>
    <s v="Home&amp;Kitchen|Kitchen&amp;HomeAppliances|SmallKitchenAppliances|DigitalKitchenScales-Glun Multipurpose Portable Electronic Digital Weighing Scale Weight Machine (10 Kg - with Back Light)"/>
    <s v="DigitalKitchenScales"/>
    <n v="293"/>
    <x v="0"/>
    <n v="499"/>
    <n v="0.41"/>
    <n v="440.28256513026054"/>
    <s v="&lt;50%"/>
    <n v="48.994"/>
    <s v="No"/>
    <n v="22452006"/>
    <n v="3.9"/>
    <x v="0"/>
    <n v="44994"/>
    <s v="No"/>
    <n v="17997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r>
  <r>
    <s v="B09CYTJV3N"/>
    <x v="110"/>
    <x v="16"/>
    <s v="Electronics"/>
    <s v="Cameras&amp;Photography"/>
    <s v="SecurityCameras"/>
    <s v="Electronics|Cameras&amp;Photography|SecurityCameras|DomeCameras-MI 360¬∞ Home Security Wireless Camera 2K Pro with Bluetooth Gateway BLE 4.2 l Dual Band Wi-fi Connection l 3 Million 1296p| Full Color in Low-Light | AI Human Detection, White"/>
    <s v="DomeCameras"/>
    <n v="4499"/>
    <x v="1"/>
    <n v="5999"/>
    <n v="0.25"/>
    <n v="5924.0041673612268"/>
    <s v="&lt;50%"/>
    <n v="48.695999999999998"/>
    <s v="No"/>
    <n v="268131304"/>
    <n v="4.3"/>
    <x v="0"/>
    <n v="44696"/>
    <s v="No"/>
    <n v="178784"/>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r>
  <r>
    <s v="B00GG59HU2"/>
    <x v="111"/>
    <x v="0"/>
    <s v="Electronics"/>
    <s v="HomeTheater,TV&amp;Video"/>
    <s v="Accessories"/>
    <s v="Electronics|HomeTheater,TV&amp;Video|Accessories|Cables|HDMICables-BlueRigger High Speed HDMI Cable with Ethernet - Supports 3D, 4K 60Hz and Audio Return - Latest Version (3 Feet / 0.9 Meter)"/>
    <s v="Cables"/>
    <n v="467"/>
    <x v="0"/>
    <n v="599"/>
    <n v="0.22"/>
    <n v="521.03672787979963"/>
    <s v="&lt;50%"/>
    <n v="48.054000000000002"/>
    <s v="No"/>
    <n v="26388346"/>
    <n v="4.4000000000000004"/>
    <x v="0"/>
    <n v="44054"/>
    <s v="No"/>
    <n v="17621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r>
  <r>
    <s v="B09X5C9VLK"/>
    <x v="112"/>
    <x v="31"/>
    <s v="Home&amp;Kitchen"/>
    <s v="Kitchen&amp;HomeAppliances"/>
    <s v="SmallKitchenAppliances"/>
    <s v="Home&amp;Kitchen|Kitchen&amp;HomeAppliances|SmallKitchenAppliances|MixerGrinders-Lifelong LLMG23 Power Pro 500-Watt Mixer Grinder with 3 Jars (Liquidizing, Wet Grinding and Chutney Jar), Stainless Steel blades, 1 Year Warranty (Black)"/>
    <s v="MixerGrinders"/>
    <n v="1299"/>
    <x v="1"/>
    <n v="3500"/>
    <n v="0.63"/>
    <n v="3462.8857142857141"/>
    <s v="50% or More"/>
    <n v="48.05"/>
    <s v="Yes"/>
    <n v="154175000"/>
    <n v="3.8"/>
    <x v="0"/>
    <n v="44050"/>
    <s v="No"/>
    <n v="17620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r>
  <r>
    <s v="B098NS6PVG"/>
    <x v="113"/>
    <x v="8"/>
    <s v="Computers&amp;Accessories"/>
    <s v="Accessories&amp;Peripherals"/>
    <s v="Cables&amp;Accessories"/>
    <s v="Computers&amp;Accessories|Accessories&amp;Peripherals|Cables&amp;Accessories|Cables|USBCables-Ambrane Unbreakable 60W / 3A Fast Charging 1.5m Braided Type C Cable for Smartphones, Tablets, Laptops &amp; other Type C devices, PD Technology, 480Mbps Data Sync, Quick Charge 3.0 (RCT15A, Black)"/>
    <s v="Cables"/>
    <n v="199"/>
    <x v="2"/>
    <n v="349"/>
    <n v="0.43"/>
    <n v="291.97994269340973"/>
    <s v="&lt;50%"/>
    <n v="47.994"/>
    <s v="No"/>
    <n v="15353906"/>
    <n v="4"/>
    <x v="0"/>
    <n v="43994"/>
    <s v="No"/>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r>
  <r>
    <s v="B082LZGK39"/>
    <x v="114"/>
    <x v="8"/>
    <s v="Computers&amp;Accessories"/>
    <s v="Accessories&amp;Peripherals"/>
    <s v="Cables&amp;Accessories"/>
    <s v="Computers&amp;Accessories|Accessories&amp;Peripherals|Cables&amp;Accessories|Cables|USBCables-Ambrane Unbreakable 60W / 3A Fast Charging 1.5m Braided Micro USB Cable for Smartphones, Tablets, Laptops &amp; Other Micro USB Devices, 480Mbps Data Sync, Quick Charge 3.0 (RCM15, Black)"/>
    <s v="Cables"/>
    <n v="199"/>
    <x v="2"/>
    <n v="299"/>
    <n v="0.33"/>
    <n v="232.44481605351172"/>
    <s v="&lt;50%"/>
    <n v="47.994"/>
    <s v="No"/>
    <n v="13154206"/>
    <n v="4"/>
    <x v="0"/>
    <n v="43994"/>
    <s v="No"/>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r>
  <r>
    <s v="B082LSVT4B"/>
    <x v="115"/>
    <x v="8"/>
    <s v="Computers&amp;Accessories"/>
    <s v="Accessories&amp;Peripherals"/>
    <s v="Cables&amp;Accessories"/>
    <s v="Computers&amp;Accessories|Accessories&amp;Peripherals|Cables&amp;Accessories|Cables|USBCables-Ambrane Unbreakable 60W / 3A Fast Charging 1.5m Braided Type C to Type C Cable for Smartphones, Tablets, Laptops &amp; Other Type C Devices, PD Technology, 480Mbps Data Sync (RCTT15, Black)"/>
    <s v="Cables"/>
    <n v="249"/>
    <x v="0"/>
    <n v="399"/>
    <n v="0.38"/>
    <n v="336.59398496240601"/>
    <s v="&lt;50%"/>
    <n v="47.994"/>
    <s v="No"/>
    <n v="17553606"/>
    <n v="4"/>
    <x v="0"/>
    <n v="43994"/>
    <s v="No"/>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r>
  <r>
    <s v="B0756K5DYZ"/>
    <x v="116"/>
    <x v="31"/>
    <s v="Home&amp;Kitchen"/>
    <s v="Kitchen&amp;HomeAppliances"/>
    <s v="SmallKitchenAppliances"/>
    <s v="Home&amp;Kitchen|Kitchen&amp;HomeAppliances|SmallKitchenAppliances|MixerGrinders-Prestige Iris 750 Watt Mixer Grinder with 3 Stainless Steel Jar + 1 Juicer Jar (White and Blue)"/>
    <s v="MixerGrinders"/>
    <n v="3249"/>
    <x v="1"/>
    <n v="6295"/>
    <n v="0.48"/>
    <n v="6243.3876092136616"/>
    <s v="&lt;50%"/>
    <n v="47.07"/>
    <s v="No"/>
    <n v="271125650"/>
    <n v="3.9"/>
    <x v="0"/>
    <n v="43070"/>
    <s v="No"/>
    <n v="17228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r>
  <r>
    <s v="B0873L7J6X"/>
    <x v="117"/>
    <x v="13"/>
    <s v="Electronics"/>
    <s v="Headphones,Earbuds&amp;Accessories"/>
    <s v="Headphones"/>
    <s v="Electronics|Headphones,Earbuds&amp;Accessories|Headphones|On-Ear-Infinity (JBL Glide 510, 72 Hrs Playtime with Quick Charge, Wireless On Ear Headphone with Mic, Deep Bass, Dual Equalizer, Bluetooth 5.0 with Voice Assistant Support (Black)"/>
    <s v="On-Ear"/>
    <n v="1499"/>
    <x v="1"/>
    <n v="3999"/>
    <n v="0.63"/>
    <n v="3961.515628907227"/>
    <s v="50% or More"/>
    <n v="46.774999999999999"/>
    <s v="Yes"/>
    <n v="171057225"/>
    <n v="4.2"/>
    <x v="0"/>
    <n v="42775"/>
    <s v="No"/>
    <n v="17110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r>
  <r>
    <s v="B07GXHC691"/>
    <x v="118"/>
    <x v="32"/>
    <s v="Electronics"/>
    <s v="Mobiles&amp;Accessories"/>
    <s v="MobileAccessories"/>
    <s v="Electronics|Mobiles&amp;Accessories|MobileAccessories|Stands-STRIFF PS2_01 Multi Angle Mobile/Tablet Tabletop Stand. Phone Holder for iPhone, Android, Samsung, OnePlus, Xiaomi. Portable, Foldable Cell Phone Stand. Perfect for Bed, Office, Home &amp; Desktop (Black)"/>
    <s v="Stands"/>
    <n v="99"/>
    <x v="2"/>
    <n v="499"/>
    <n v="0.8"/>
    <n v="479.16032064128257"/>
    <s v="50% or More"/>
    <n v="46.640999999999998"/>
    <s v="Yes"/>
    <n v="21277859"/>
    <n v="4.3"/>
    <x v="0"/>
    <n v="42641"/>
    <s v="No"/>
    <n v="170564"/>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r>
  <r>
    <s v="B082T6GVG9"/>
    <x v="119"/>
    <x v="8"/>
    <s v="Computers&amp;Accessories"/>
    <s v="Accessories&amp;Peripherals"/>
    <s v="Cables&amp;Accessories"/>
    <s v="Computers&amp;Accessories|Accessories&amp;Peripherals|Cables&amp;Accessories|Cables|USBCables-AmazonBasics New Release ABS USB-A to Lightning Cable Cord, Fast Charging MFi Certified Charger for Apple iPhone, iPad Tablet (3-Ft, White)"/>
    <s v="Cables"/>
    <n v="689"/>
    <x v="1"/>
    <n v="1500"/>
    <n v="0.54"/>
    <n v="1454.0666666666666"/>
    <s v="50% or More"/>
    <n v="46.301000000000002"/>
    <s v="Yes"/>
    <n v="63451500"/>
    <n v="4.2"/>
    <x v="0"/>
    <n v="42301"/>
    <s v="No"/>
    <n v="169204"/>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r>
  <r>
    <s v="B0972BQ2RS"/>
    <x v="120"/>
    <x v="17"/>
    <s v="Electronics"/>
    <s v="WearableTechnology"/>
    <s v="SmartWatches"/>
    <s v="Electronics|WearableTechnology|SmartWatches-Fire-Boltt India's No 1 Smartwatch Brand Ring Bluetooth Calling with SpO2 &amp; 1.7‚Äù Metal Body with Blood Oxygen Monitoring, Continuous Heart Rate, Full Touch &amp; Multiple Watch Faces"/>
    <s v="N/A"/>
    <n v="2499"/>
    <x v="1"/>
    <n v="9999"/>
    <n v="0.75"/>
    <n v="9974.0075007500745"/>
    <s v="50% or More"/>
    <n v="46.139000000000003"/>
    <s v="Yes"/>
    <n v="421347861"/>
    <n v="4.0999999999999996"/>
    <x v="0"/>
    <n v="42139"/>
    <s v="No"/>
    <n v="168556"/>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r>
  <r>
    <s v="B08GTYFC37"/>
    <x v="121"/>
    <x v="33"/>
    <s v="Computers&amp;Accessories"/>
    <s v="ExternalDevices&amp;DataStorage"/>
    <s v="ExternalSolidStateDrives"/>
    <s v="Computers&amp;Accessories|ExternalDevices&amp;DataStorage|ExternalSolidStateDrives-SanDisk 1TB Extreme Portable SSD 1050MB/s R, 1000MB/s W,Upto 2 Meter Drop Protection with IP55 Water/dust Resistance, HW Encryption, PC,MAC &amp; TypeC Smartphone Compatible, 5Y Warranty, External SSD"/>
    <s v="N/A"/>
    <n v="10389"/>
    <x v="1"/>
    <n v="32000"/>
    <n v="0.68"/>
    <n v="31967.534374999999"/>
    <s v="50% or More"/>
    <n v="45.398000000000003"/>
    <s v="Yes"/>
    <n v="1324736000"/>
    <n v="4.4000000000000004"/>
    <x v="0"/>
    <n v="41398"/>
    <s v="No"/>
    <n v="16559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r>
  <r>
    <s v="B00HVXS7WC"/>
    <x v="122"/>
    <x v="31"/>
    <s v="Home&amp;Kitchen"/>
    <s v="Kitchen&amp;HomeAppliances"/>
    <s v="SmallKitchenAppliances"/>
    <s v="Home&amp;Kitchen|Kitchen&amp;HomeAppliances|SmallKitchenAppliances|MixerGrinders-Bajaj Rex 500W Mixer Grinder with Nutri-Pro Feature, 3 Jars, White"/>
    <s v="MixerGrinders"/>
    <n v="1999"/>
    <x v="1"/>
    <n v="3210"/>
    <n v="0.38"/>
    <n v="3147.7258566978194"/>
    <s v="&lt;50%"/>
    <n v="45.348999999999997"/>
    <s v="No"/>
    <n v="132730290"/>
    <n v="4.2"/>
    <x v="0"/>
    <n v="41349"/>
    <s v="No"/>
    <n v="165396"/>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r>
  <r>
    <s v="B07NC12T2R"/>
    <x v="123"/>
    <x v="22"/>
    <s v="Electronics"/>
    <s v="HomeAudio"/>
    <s v="Speakers"/>
    <s v="Electronics|HomeAudio|Speakers|BluetoothSpeakers-boAt Stone 650 10W Bluetooth Speaker with Upto 7 Hours Playback, IPX5 and Integrated Controls (Blue)"/>
    <s v="BluetoothSpeakers"/>
    <n v="1799"/>
    <x v="1"/>
    <n v="4990"/>
    <n v="0.64"/>
    <n v="4953.9478957915835"/>
    <s v="50% or More"/>
    <n v="45.225999999999999"/>
    <s v="Yes"/>
    <n v="205717740"/>
    <n v="4.2"/>
    <x v="0"/>
    <n v="41226"/>
    <s v="No"/>
    <n v="164904"/>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r>
  <r>
    <s v="B00N3XLDW0"/>
    <x v="124"/>
    <x v="34"/>
    <s v="Electronics"/>
    <s v="Cameras&amp;Photography"/>
    <s v="Accessories"/>
    <s v="Electronics|Cameras&amp;Photography|Accessories|Batteries&amp;Chargers|BatteryChargers-ENVIE ECR-20 Charger for AA &amp; AAA Rechargeable Batteries"/>
    <s v="Batteries&amp;Chargers"/>
    <n v="299"/>
    <x v="0"/>
    <n v="400"/>
    <n v="0.25"/>
    <n v="325.25"/>
    <s v="&lt;50%"/>
    <n v="44.895000000000003"/>
    <s v="No"/>
    <n v="16358000"/>
    <n v="3.8"/>
    <x v="0"/>
    <n v="40895"/>
    <s v="No"/>
    <n v="16358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r>
  <r>
    <s v="B07S851WX5"/>
    <x v="125"/>
    <x v="35"/>
    <s v="Home&amp;Kitchen"/>
    <s v="Kitchen&amp;HomeAppliances"/>
    <s v="SmallKitchenAppliances"/>
    <s v="Home&amp;Kitchen|Kitchen&amp;HomeAppliances|SmallKitchenAppliances|SandwichMakers-Prestige Sandwich Maker PGMFD 01, Black"/>
    <s v="SandwichMakers"/>
    <n v="1299"/>
    <x v="1"/>
    <n v="1299"/>
    <n v="0"/>
    <n v="1199"/>
    <s v="&lt;50%"/>
    <n v="44.106000000000002"/>
    <s v="No"/>
    <n v="52097694"/>
    <n v="4.2"/>
    <x v="0"/>
    <n v="40106"/>
    <s v="No"/>
    <n v="16042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r>
  <r>
    <s v="B00EDJJ7FS"/>
    <x v="126"/>
    <x v="26"/>
    <s v="Home&amp;Kitchen"/>
    <s v="Kitchen&amp;HomeAppliances"/>
    <s v="SmallKitchenAppliances"/>
    <s v="Home&amp;Kitchen|Kitchen&amp;HomeAppliances|SmallKitchenAppliances|InductionCooktop-Philips Viva Collection HD4928/01 2100-Watt Induction Cooktop with Feather Touch Sensor and Crystal Glass Plate (Black)"/>
    <s v="InductionCooktop"/>
    <n v="3229"/>
    <x v="1"/>
    <n v="5295"/>
    <n v="0.39"/>
    <n v="5234.0179414542017"/>
    <s v="&lt;50%"/>
    <n v="43.723999999999997"/>
    <s v="No"/>
    <n v="210338580"/>
    <n v="4.2"/>
    <x v="0"/>
    <n v="39724"/>
    <s v="No"/>
    <n v="158896"/>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r>
  <r>
    <s v="B09BNXQ6BR"/>
    <x v="127"/>
    <x v="17"/>
    <s v="Electronics"/>
    <s v="WearableTechnology"/>
    <s v="SmartWatches"/>
    <s v="Electronics|WearableTechnology|SmartWatches-Noise ColorFit Ultra SE Smart Watch with 1.75&quot;(4.3cm) HD Display, Aluminium Alloy Body, 60 Sports Modes, Spo2, Lightweight, Stock Market Info, Calls &amp; SMS Reply (Vintage Brown)"/>
    <s v="N/A"/>
    <n v="2799"/>
    <x v="1"/>
    <n v="6499"/>
    <n v="0.56999999999999995"/>
    <n v="6455.9318356670256"/>
    <s v="50% or More"/>
    <n v="42.878999999999998"/>
    <s v="Yes"/>
    <n v="252674621"/>
    <n v="4.0999999999999996"/>
    <x v="0"/>
    <n v="38879"/>
    <s v="No"/>
    <n v="155516"/>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r>
  <r>
    <s v="B094JB13XL"/>
    <x v="128"/>
    <x v="17"/>
    <s v="Electronics"/>
    <s v="WearableTechnology"/>
    <s v="SmartWatches"/>
    <s v="Electronics|WearableTechnology|SmartWatches-Noise ColorFit Ultra Smart Watch with 1.75&quot; HD Display, Aluminium Alloy Body, 60 Sports Modes, Spo2, Lightweight, Stock Market Info, Calls &amp; SMS Reply (Space Blue)"/>
    <s v="N/A"/>
    <n v="2499"/>
    <x v="1"/>
    <n v="5999"/>
    <n v="0.57999999999999996"/>
    <n v="5957.3430571761965"/>
    <s v="50% or More"/>
    <n v="42.878999999999998"/>
    <s v="Yes"/>
    <n v="233235121"/>
    <n v="4.0999999999999996"/>
    <x v="0"/>
    <n v="38879"/>
    <s v="No"/>
    <n v="155516"/>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r>
  <r>
    <s v="B06XSK3XL6"/>
    <x v="129"/>
    <x v="36"/>
    <s v="Electronics"/>
    <s v="Mobiles&amp;Accessories"/>
    <s v="MobileAccessories"/>
    <s v="Electronics|Mobiles&amp;Accessories|MobileAccessories|Chargers|AutomobileChargers-boAt Dual Port Rapid Car Charger (Qualcomm Certified) with Quick Charge 3.0 + Free Micro USB Cable - (Black)"/>
    <s v="Chargers"/>
    <n v="571"/>
    <x v="1"/>
    <n v="999"/>
    <n v="0.43"/>
    <n v="941.84284284284286"/>
    <s v="&lt;50%"/>
    <n v="42.220999999999997"/>
    <s v="No"/>
    <n v="38182779"/>
    <n v="4.3"/>
    <x v="0"/>
    <n v="38221"/>
    <s v="No"/>
    <n v="15288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r>
  <r>
    <s v="B008QTK47Q"/>
    <x v="130"/>
    <x v="37"/>
    <s v="Home&amp;Kitchen"/>
    <s v="Kitchen&amp;HomeAppliances"/>
    <s v="Vacuum,Cleaning&amp;Ironing"/>
    <s v="Home&amp;Kitchen|Kitchen&amp;HomeAppliances|Vacuum,Cleaning&amp;Ironing|Irons,Steamers&amp;Accessories|Irons|SteamIrons-Philips GC1905 1440-Watt Steam Iron with Spray (Blue)"/>
    <s v="Irons,Steamers&amp;Accessories"/>
    <n v="1614"/>
    <x v="1"/>
    <n v="1745"/>
    <n v="0.08"/>
    <n v="1652.5071633237822"/>
    <s v="&lt;50%"/>
    <n v="41.973999999999997"/>
    <s v="No"/>
    <n v="66264630"/>
    <n v="4.3"/>
    <x v="0"/>
    <n v="37974"/>
    <s v="No"/>
    <n v="151896"/>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r>
  <r>
    <s v="B08G28Z33M"/>
    <x v="131"/>
    <x v="1"/>
    <s v="Electronics"/>
    <s v="Headphones,Earbuds&amp;Accessories"/>
    <s v="Headphones"/>
    <s v="Electronics|Headphones,Earbuds&amp;Accessories|Headphones|In-Ear-realme Buds Classic Wired in Ear Earphones with Mic (Black)"/>
    <s v="In-Ear"/>
    <n v="399"/>
    <x v="0"/>
    <n v="699"/>
    <n v="0.43"/>
    <n v="641.91845493562232"/>
    <s v="&lt;50%"/>
    <n v="41.817"/>
    <s v="No"/>
    <n v="26434083"/>
    <n v="4"/>
    <x v="0"/>
    <n v="37817"/>
    <s v="No"/>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r>
  <r>
    <s v="B008YW3CYM"/>
    <x v="132"/>
    <x v="27"/>
    <s v="Home&amp;Kitchen"/>
    <s v="Kitchen&amp;HomeAppliances"/>
    <s v="Vacuum,Cleaning&amp;Ironing"/>
    <s v="Home&amp;Kitchen|Kitchen&amp;HomeAppliances|Vacuum,Cleaning&amp;Ironing|Irons,Steamers&amp;Accessories|Irons|DryIrons-USHA EI 1602 1000 W Lightweight Dry Iron with Non-Stick Soleplate (Multi-colour)"/>
    <s v="Irons,Steamers&amp;Accessories"/>
    <n v="616"/>
    <x v="1"/>
    <n v="1190"/>
    <n v="0.48"/>
    <n v="1138.2352941176471"/>
    <s v="&lt;50%"/>
    <n v="41.125999999999998"/>
    <s v="No"/>
    <n v="44179940"/>
    <n v="4.0999999999999996"/>
    <x v="0"/>
    <n v="37126"/>
    <s v="No"/>
    <n v="148504"/>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r>
  <r>
    <s v="B08HF4W2CT"/>
    <x v="133"/>
    <x v="7"/>
    <s v="Electronics"/>
    <s v="Mobiles&amp;Accessories"/>
    <s v="MobileAccessories"/>
    <s v="Electronics|Mobiles&amp;Accessories|MobileAccessories|Chargers|PowerBanks-URBN 20000 mAh lithium_polymer Power Bank with 12 Watt Fast Charging, Camo"/>
    <s v="Chargers"/>
    <n v="1599"/>
    <x v="1"/>
    <n v="3499"/>
    <n v="0.54"/>
    <n v="3453.3012289225494"/>
    <s v="50% or More"/>
    <n v="40.384"/>
    <s v="Yes"/>
    <n v="127307616"/>
    <n v="4"/>
    <x v="0"/>
    <n v="36384"/>
    <s v="No"/>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r>
  <r>
    <s v="B07X963JNS"/>
    <x v="134"/>
    <x v="7"/>
    <s v="Electronics"/>
    <s v="Mobiles&amp;Accessories"/>
    <s v="MobileAccessories"/>
    <s v="Electronics|Mobiles&amp;Accessories|MobileAccessories|Chargers|PowerBanks-URBN 10000 mAh Lithium Power Bank UPR10K with 12 Watt Fast Charging, Blue"/>
    <s v="Chargers"/>
    <n v="900"/>
    <x v="1"/>
    <n v="2499"/>
    <n v="0.64"/>
    <n v="2462.9855942376953"/>
    <s v="50% or More"/>
    <n v="40.384"/>
    <s v="Yes"/>
    <n v="90923616"/>
    <n v="4"/>
    <x v="0"/>
    <n v="36384"/>
    <s v="No"/>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r>
  <r>
    <s v="B00ABMASXG"/>
    <x v="135"/>
    <x v="38"/>
    <s v="Home&amp;Kitchen"/>
    <s v="Heating,Cooling&amp;AirQuality"/>
    <s v="WaterHeaters&amp;Geysers"/>
    <s v="Home&amp;Kitchen|Heating,Cooling&amp;AirQuality|WaterHeaters&amp;Geysers|ImmersionRods-Bajaj Immersion Rod Water Heater 1500 Watts, Silver"/>
    <s v="ImmersionRods"/>
    <n v="539"/>
    <x v="1"/>
    <n v="720"/>
    <n v="0.25"/>
    <n v="645.13888888888891"/>
    <s v="&lt;50%"/>
    <n v="40.017000000000003"/>
    <s v="No"/>
    <n v="25932240"/>
    <n v="4.0999999999999996"/>
    <x v="0"/>
    <n v="36017"/>
    <s v="No"/>
    <n v="14406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r>
  <r>
    <s v="B075ZTJ9XR"/>
    <x v="136"/>
    <x v="0"/>
    <s v="Electronics"/>
    <s v="HomeTheater,TV&amp;Video"/>
    <s v="Accessories"/>
    <s v="Electronics|HomeTheater,TV&amp;Video|Accessories|Cables|HDMICables-AmazonBasics High-Speed Braided HDMI Cable - 3 Feet - Supports Ethernet, 3D, 4K and Audio Return (Black)"/>
    <s v="Cables"/>
    <n v="269"/>
    <x v="0"/>
    <n v="650"/>
    <n v="0.59"/>
    <n v="608.61538461538464"/>
    <s v="50% or More"/>
    <n v="39.877000000000002"/>
    <s v="Yes"/>
    <n v="23320050"/>
    <n v="4.4000000000000004"/>
    <x v="0"/>
    <n v="35877"/>
    <s v="No"/>
    <n v="143508"/>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r>
  <r>
    <s v="B078V8R9BS"/>
    <x v="137"/>
    <x v="39"/>
    <s v="Home&amp;Kitchen"/>
    <s v="Kitchen&amp;HomeAppliances"/>
    <s v="SmallKitchenAppliances"/>
    <s v="Home&amp;Kitchen|Kitchen&amp;HomeAppliances|SmallKitchenAppliances|Kettles&amp;HotWaterDispensers|Kettle&amp;ToasterSets-Butterfly EKN 1.5-Litre Electric Kettle (Silver with Black)"/>
    <s v="Kettles&amp;HotWaterDispensers"/>
    <n v="749"/>
    <x v="1"/>
    <n v="1111"/>
    <n v="0.33"/>
    <n v="1043.5832583258325"/>
    <s v="&lt;50%"/>
    <n v="39.692999999999998"/>
    <s v="No"/>
    <n v="39654923"/>
    <n v="4.2"/>
    <x v="0"/>
    <n v="35693"/>
    <s v="No"/>
    <n v="142772"/>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r>
  <r>
    <s v="B07GVR9TG7"/>
    <x v="138"/>
    <x v="12"/>
    <s v="Computers&amp;Accessories"/>
    <s v="NetworkingDevices"/>
    <s v="Routers"/>
    <s v="Computers&amp;Accessories|NetworkingDevices|Routers-TP-Link Archer AC1200 Archer C6 Wi-Fi Speed Up to 867 Mbps/5 GHz + 400 Mbps/2.4 GHz, 5 Gigabit Ports, 4 External Antennas, MU-MIMO, Dual Band, WiFi Coverage with Access Point Mode, Black"/>
    <s v="N/A"/>
    <n v="2499"/>
    <x v="1"/>
    <n v="4999"/>
    <n v="0.5"/>
    <n v="4949.0100020004002"/>
    <s v="50% or More"/>
    <n v="39.024000000000001"/>
    <s v="Yes"/>
    <n v="175084976"/>
    <n v="4.4000000000000004"/>
    <x v="0"/>
    <n v="35024"/>
    <s v="No"/>
    <n v="140096"/>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r>
  <r>
    <s v="B08B42LWKN"/>
    <x v="139"/>
    <x v="29"/>
    <s v="Electronics"/>
    <s v="HomeTheater,TV&amp;Video"/>
    <s v="Televisions"/>
    <s v="Electronics|HomeTheater,TV&amp;Video|Televisions|SmartTelevisions-OnePlus 80 cm (32 inches) Y Series HD Ready LED Smart Android TV 32Y1 (Black)"/>
    <s v="SmartTelevisions"/>
    <n v="14999"/>
    <x v="1"/>
    <n v="19999"/>
    <n v="0.25"/>
    <n v="19924.001250062502"/>
    <s v="&lt;50%"/>
    <n v="38.899000000000001"/>
    <s v="No"/>
    <n v="697945101"/>
    <n v="4.2"/>
    <x v="0"/>
    <n v="34899"/>
    <s v="No"/>
    <n v="139596"/>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r>
  <r>
    <s v="B09Q5SWVBJ"/>
    <x v="140"/>
    <x v="29"/>
    <s v="Electronics"/>
    <s v="HomeTheater,TV&amp;Video"/>
    <s v="Televisions"/>
    <s v="Electronics|HomeTheater,TV&amp;Video|Televisions|SmartTelevisions-OnePlus 80 cm (32 inches) Y Series HD Ready Smart Android LED TV 32 Y1S (Black)"/>
    <s v="SmartTelevisions"/>
    <n v="15999"/>
    <x v="1"/>
    <n v="21999"/>
    <n v="0.27"/>
    <n v="21926.273966998499"/>
    <s v="&lt;50%"/>
    <n v="38.899000000000001"/>
    <s v="No"/>
    <n v="767743101"/>
    <n v="4.2"/>
    <x v="0"/>
    <n v="34899"/>
    <s v="No"/>
    <n v="139596"/>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r>
  <r>
    <s v="B09Q5P2MT3"/>
    <x v="141"/>
    <x v="29"/>
    <s v="Electronics"/>
    <s v="HomeTheater,TV&amp;Video"/>
    <s v="Televisions"/>
    <s v="Electronics|HomeTheater,TV&amp;Video|Televisions|SmartTelevisions-OnePlus 108 cm (43 inches) Y Series Full HD Smart Android LED TV 43 Y1S (Black)"/>
    <s v="SmartTelevisions"/>
    <n v="24999"/>
    <x v="1"/>
    <n v="31999"/>
    <n v="0.22"/>
    <n v="31920.875683615111"/>
    <s v="&lt;50%"/>
    <n v="38.899000000000001"/>
    <s v="No"/>
    <n v="1116733101"/>
    <n v="4.2"/>
    <x v="0"/>
    <n v="34899"/>
    <s v="No"/>
    <n v="139596"/>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r>
  <r>
    <s v="B01M72LILF"/>
    <x v="142"/>
    <x v="23"/>
    <s v="Computers&amp;Accessories"/>
    <s v="Accessories&amp;Peripherals"/>
    <s v="Keyboards,Mice&amp;InputDevices"/>
    <s v="Computers&amp;Accessories|Accessories&amp;Peripherals|Keyboards,Mice&amp;InputDevices|Mice-Logitech M221 Wireless Mouse, Silent Buttons, 2.4 GHz with USB Mini Receiver, 1000 DPI Optical Tracking, 18-Month Battery Life, Ambidextrous PC / Mac / Laptop - Charcoal Grey"/>
    <s v="Mice"/>
    <n v="799"/>
    <x v="1"/>
    <n v="1295"/>
    <n v="0.38"/>
    <n v="1233.3011583011582"/>
    <s v="&lt;50%"/>
    <n v="38.851999999999997"/>
    <s v="No"/>
    <n v="45133340"/>
    <n v="4.4000000000000004"/>
    <x v="0"/>
    <n v="34852"/>
    <s v="No"/>
    <n v="139408"/>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r>
  <r>
    <s v="B07DWFX9YS"/>
    <x v="143"/>
    <x v="8"/>
    <s v="Computers&amp;Accessories"/>
    <s v="Accessories&amp;Peripherals"/>
    <s v="Cables&amp;Accessories"/>
    <s v="Computers&amp;Accessories|Accessories&amp;Peripherals|Cables&amp;Accessories|Cables|USBCables-Amazon Basics USB A to Lightning PVC Molded Nylon MFi Certified Charging Cable (Black, 1.2 meter)"/>
    <s v="Cables"/>
    <n v="789"/>
    <x v="1"/>
    <n v="1999"/>
    <n v="0.61"/>
    <n v="1959.5302651325662"/>
    <s v="50% or More"/>
    <n v="38.54"/>
    <s v="Yes"/>
    <n v="69045460"/>
    <n v="4.2"/>
    <x v="0"/>
    <n v="34540"/>
    <s v="No"/>
    <n v="13816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r>
  <r>
    <s v="B01J1CFO5I"/>
    <x v="144"/>
    <x v="40"/>
    <s v="Computers&amp;Accessories"/>
    <s v="Accessories&amp;Peripherals"/>
    <s v="PCGamingPeripherals"/>
    <s v="Computers&amp;Accessories|Accessories&amp;Peripherals|PCGamingPeripherals|Gamepads-Redgear MP35 Speed-Type Gaming Mousepad (Black/Red)"/>
    <s v="Gamepads"/>
    <n v="299"/>
    <x v="0"/>
    <n v="550"/>
    <n v="0.46"/>
    <n v="495.63636363636363"/>
    <s v="&lt;50%"/>
    <n v="38.433999999999997"/>
    <s v="No"/>
    <n v="18388700"/>
    <n v="4.5999999999999996"/>
    <x v="1"/>
    <n v="33434"/>
    <s v="No"/>
    <n v="16717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r>
  <r>
    <s v="B01HJI0FS2"/>
    <x v="145"/>
    <x v="23"/>
    <s v="Computers&amp;Accessories"/>
    <s v="Accessories&amp;Peripherals"/>
    <s v="Keyboards,Mice&amp;InputDevices"/>
    <s v="Computers&amp;Accessories|Accessories&amp;Peripherals|Keyboards,Mice&amp;InputDevices|Mice-Dell MS116 1000Dpi USB Wired Optical Mouse, Led Tracking, Scrolling Wheel, Plug and Play."/>
    <s v="Mice"/>
    <n v="299"/>
    <x v="0"/>
    <n v="650"/>
    <n v="0.54"/>
    <n v="604"/>
    <s v="50% or More"/>
    <n v="38.176000000000002"/>
    <s v="Yes"/>
    <n v="21564400"/>
    <n v="4.5"/>
    <x v="1"/>
    <n v="33176"/>
    <s v="No"/>
    <n v="16588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r>
  <r>
    <s v="B077T3BG5L"/>
    <x v="146"/>
    <x v="41"/>
    <s v="Computers&amp;Accessories"/>
    <s v="Accessories&amp;Peripherals"/>
    <s v="Keyboards,Mice&amp;InputDevices"/>
    <s v="Computers&amp;Accessories|Accessories&amp;Peripherals|Keyboards,Mice&amp;InputDevices|Keyboards-Zebronics ZEB-KM2100 Multimedia USB Keyboard Comes with 114 Keys Including 12 Dedicated Multimedia Keys &amp; with Rupee Key"/>
    <s v="Keyboards"/>
    <n v="329"/>
    <x v="0"/>
    <n v="399"/>
    <n v="0.18"/>
    <n v="316.54385964912279"/>
    <s v="&lt;50%"/>
    <n v="37.734999999999999"/>
    <s v="No"/>
    <n v="13460265"/>
    <n v="3.6"/>
    <x v="0"/>
    <n v="33735"/>
    <s v="No"/>
    <n v="13494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r>
  <r>
    <s v="B09T3H12GV"/>
    <x v="147"/>
    <x v="42"/>
    <s v="Computers&amp;Accessories"/>
    <s v="Accessories&amp;Peripherals"/>
    <s v="Keyboards,Mice&amp;InputDevices"/>
    <s v="Computers&amp;Accessories|Accessories&amp;Peripherals|Keyboards,Mice&amp;InputDevices|Keyboard&amp;MouseSets-Dell USB Wireless Keyboard and Mouse Set- KM3322W, Anti-Fade &amp; Spill-Resistant Keys, up to 36 Month Battery Life, 3Y Advance Exchange Warranty, Black"/>
    <s v="Keyboard&amp;MouseSets"/>
    <n v="1399"/>
    <x v="1"/>
    <n v="2498"/>
    <n v="0.44"/>
    <n v="2441.9951961569254"/>
    <s v="&lt;50%"/>
    <n v="37.716999999999999"/>
    <s v="No"/>
    <n v="84225066"/>
    <n v="4.2"/>
    <x v="0"/>
    <n v="33717"/>
    <s v="No"/>
    <n v="134868"/>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r>
  <r>
    <s v="B0856HNMR7"/>
    <x v="148"/>
    <x v="13"/>
    <s v="Electronics"/>
    <s v="Headphones,Earbuds&amp;Accessories"/>
    <s v="Headphones"/>
    <s v="Electronics|Headphones,Earbuds&amp;Accessories|Headphones|On-Ear-boAt Rockerz 370 On Ear Bluetooth Headphones with Upto 12 Hours Playtime, Cozy Padded Earcups and Bluetooth v5.0, with Mic (Buoyant Black)"/>
    <s v="On-Ear"/>
    <n v="1199"/>
    <x v="1"/>
    <n v="2499"/>
    <n v="0.52"/>
    <n v="2451.0208083233292"/>
    <s v="50% or More"/>
    <n v="37.584000000000003"/>
    <s v="Yes"/>
    <n v="83926416"/>
    <n v="4"/>
    <x v="0"/>
    <n v="33584"/>
    <s v="No"/>
    <n v="13433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r>
  <r>
    <s v="B00V9NHDI4"/>
    <x v="149"/>
    <x v="43"/>
    <s v="Home&amp;Kitchen"/>
    <s v="Kitchen&amp;HomeAppliances"/>
    <s v="Vacuum,Cleaning&amp;Ironing"/>
    <s v="Home&amp;Kitchen|Kitchen&amp;HomeAppliances|Vacuum,Cleaning&amp;Ironing|Vacuums&amp;FloorCare|Vacuums|CanisterVacuums-Eureka Forbes Trendy Zip 1000 Watts powerful suction vacuum cleaner with resuable dust bag &amp; 5 accessories,1 year warrantycompact,light weight &amp; easy to use (Black)"/>
    <s v="Vacuums&amp;FloorCare"/>
    <n v="2799"/>
    <x v="1"/>
    <n v="3799"/>
    <n v="0.26"/>
    <n v="3725.3227165043431"/>
    <s v="&lt;50%"/>
    <n v="36.930999999999997"/>
    <s v="No"/>
    <n v="125104869"/>
    <n v="3.9"/>
    <x v="0"/>
    <n v="32931"/>
    <s v="No"/>
    <n v="131724"/>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r>
  <r>
    <s v="B08VB34KJ1"/>
    <x v="150"/>
    <x v="2"/>
    <s v="Electronics"/>
    <s v="Mobiles&amp;Accessories"/>
    <s v="Smartphones&amp;BasicMobiles"/>
    <s v="Electronics|Mobiles&amp;Accessories|Smartphones&amp;BasicMobiles|Smartphones-OPPO A74 5G (Fantastic Purple,6GB RAM,128GB Storage) with No Cost EMI/Additional Exchange Offers"/>
    <s v="Smartphones"/>
    <n v="15490"/>
    <x v="1"/>
    <n v="20990"/>
    <n v="0.26"/>
    <n v="20916.202953787517"/>
    <s v="&lt;50%"/>
    <n v="36.915999999999997"/>
    <s v="No"/>
    <n v="690906840"/>
    <n v="4.2"/>
    <x v="0"/>
    <n v="32916"/>
    <s v="No"/>
    <n v="131664"/>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r>
  <r>
    <s v="B08VB2CMR3"/>
    <x v="151"/>
    <x v="2"/>
    <s v="Electronics"/>
    <s v="Mobiles&amp;Accessories"/>
    <s v="Smartphones&amp;BasicMobiles"/>
    <s v="Electronics|Mobiles&amp;Accessories|Smartphones&amp;BasicMobiles|Smartphones-OPPO A74 5G (Fluid Black, 6GB RAM, 128GB Storage) with No Cost EMI/Additional Exchange Offers"/>
    <s v="Smartphones"/>
    <n v="15490"/>
    <x v="1"/>
    <n v="20990"/>
    <n v="0.26"/>
    <n v="20916.202953787517"/>
    <s v="&lt;50%"/>
    <n v="36.915999999999997"/>
    <s v="No"/>
    <n v="690906840"/>
    <n v="4.2"/>
    <x v="0"/>
    <n v="32916"/>
    <s v="No"/>
    <n v="131664"/>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r>
  <r>
    <s v="B0B6F7LX4C"/>
    <x v="152"/>
    <x v="29"/>
    <s v="Electronics"/>
    <s v="HomeTheater,TV&amp;Video"/>
    <s v="Televisions"/>
    <s v="Electronics|HomeTheater,TV&amp;Video|Televisions|SmartTelevisions-MI 80 cm (32 inches) 5A Series HD Ready Smart Android LED TV L32M7-5AIN (Black)"/>
    <s v="SmartTelevisions"/>
    <n v="13999"/>
    <x v="1"/>
    <n v="24999"/>
    <n v="0.44"/>
    <n v="24943.001760070401"/>
    <s v="&lt;50%"/>
    <n v="36.840000000000003"/>
    <s v="No"/>
    <n v="820967160"/>
    <n v="4.2"/>
    <x v="0"/>
    <n v="32840"/>
    <s v="No"/>
    <n v="13136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r>
  <r>
    <s v="B0B6F98KJJ"/>
    <x v="153"/>
    <x v="29"/>
    <s v="Electronics"/>
    <s v="HomeTheater,TV&amp;Video"/>
    <s v="Televisions"/>
    <s v="Electronics|HomeTheater,TV&amp;Video|Televisions|SmartTelevisions-MI 100 cm (40 inches) 5A Series Full HD Smart Android LED TV with 24W Dolby Audio &amp; Metal Bezel-Less Frame (Black) (2022 Model)"/>
    <s v="SmartTelevisions"/>
    <n v="21999"/>
    <x v="1"/>
    <n v="29999"/>
    <n v="0.27"/>
    <n v="29925.667555585187"/>
    <s v="&lt;50%"/>
    <n v="36.840000000000003"/>
    <s v="No"/>
    <n v="985167160"/>
    <n v="4.2"/>
    <x v="0"/>
    <n v="32840"/>
    <s v="No"/>
    <n v="13136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r>
  <r>
    <s v="B0B6F8HHR6"/>
    <x v="154"/>
    <x v="29"/>
    <s v="Electronics"/>
    <s v="HomeTheater,TV&amp;Video"/>
    <s v="Televisions"/>
    <s v="Electronics|HomeTheater,TV&amp;Video|Televisions|SmartTelevisions-MI 108 cm (43 inches) 5A Series Full HD Smart Android LED TV L43M7-EAIN (Black)"/>
    <s v="SmartTelevisions"/>
    <n v="24999"/>
    <x v="1"/>
    <n v="35999"/>
    <n v="0.31"/>
    <n v="35929.556404344563"/>
    <s v="&lt;50%"/>
    <n v="36.840000000000003"/>
    <s v="No"/>
    <n v="1182207160"/>
    <n v="4.2"/>
    <x v="0"/>
    <n v="32840"/>
    <s v="No"/>
    <n v="13136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r>
  <r>
    <s v="B09HQSV46W"/>
    <x v="155"/>
    <x v="29"/>
    <s v="Electronics"/>
    <s v="HomeTheater,TV&amp;Video"/>
    <s v="Televisions"/>
    <s v="Electronics|HomeTheater,TV&amp;Video|Televisions|SmartTelevisions-Mi 100 cm (40 inches) Horizon Edition Full HD Android LED TV 4A | L40M6-EI (Black)"/>
    <s v="SmartTelevisions"/>
    <n v="21999"/>
    <x v="1"/>
    <n v="29999"/>
    <n v="0.27"/>
    <n v="29925.667555585187"/>
    <s v="&lt;50%"/>
    <n v="36.840000000000003"/>
    <s v="No"/>
    <n v="985167160"/>
    <n v="4.2"/>
    <x v="0"/>
    <n v="32840"/>
    <s v="No"/>
    <n v="13136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r>
  <r>
    <s v="B0B8CXTTG3"/>
    <x v="156"/>
    <x v="29"/>
    <s v="Electronics"/>
    <s v="HomeTheater,TV&amp;Video"/>
    <s v="Televisions"/>
    <s v="Electronics|HomeTheater,TV&amp;Video|Televisions|SmartTelevisions-MI 80 cm (32 inches) HD Ready Smart Android LED TV 5A Pro | L32M7-EAIN (Black)"/>
    <s v="SmartTelevisions"/>
    <n v="16999"/>
    <x v="1"/>
    <n v="25999"/>
    <n v="0.35"/>
    <n v="25933.61671602754"/>
    <s v="&lt;50%"/>
    <n v="36.840000000000003"/>
    <s v="No"/>
    <n v="853807160"/>
    <n v="4.2"/>
    <x v="0"/>
    <n v="32840"/>
    <s v="No"/>
    <n v="13136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r>
  <r>
    <s v="B07DJLFMPS"/>
    <x v="157"/>
    <x v="5"/>
    <s v="Electronics"/>
    <s v="Accessories"/>
    <s v="MemoryCards"/>
    <s v="Electronics|Accessories|MemoryCards|MicroSD-HP 32GB Class 10 MicroSD Memory Card (U1 TF Card¬†32GB)"/>
    <s v="MicroSD"/>
    <n v="369"/>
    <x v="0"/>
    <n v="1600"/>
    <n v="0.77"/>
    <n v="1576.9375"/>
    <s v="50% or More"/>
    <n v="36.625"/>
    <s v="Yes"/>
    <n v="52200000"/>
    <n v="4"/>
    <x v="0"/>
    <n v="32625"/>
    <s v="No"/>
    <n v="1305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r>
  <r>
    <s v="B09LHYZ3GJ"/>
    <x v="158"/>
    <x v="2"/>
    <s v="Electronics"/>
    <s v="Mobiles&amp;Accessories"/>
    <s v="Smartphones&amp;BasicMobiles"/>
    <s v="Electronics|Mobiles&amp;Accessories|Smartphones&amp;BasicMobiles|Smartphones-Redmi Note 11T 5G (Matte Black, 6GB RAM, 128GB ROM)| Dimensity 810 5G | 33W Pro Fast Charging | Charger Included | Additional Exchange Offers|Get 2 Months of YouTube Premium Free!"/>
    <s v="Smartphones"/>
    <n v="16999"/>
    <x v="1"/>
    <n v="20999"/>
    <n v="0.19"/>
    <n v="20918.048526120292"/>
    <s v="&lt;50%"/>
    <n v="35.822000000000003"/>
    <s v="No"/>
    <n v="668230178"/>
    <n v="4.0999999999999996"/>
    <x v="0"/>
    <n v="31822"/>
    <s v="No"/>
    <n v="12728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r>
  <r>
    <s v="B09LJ116B5"/>
    <x v="159"/>
    <x v="2"/>
    <s v="Electronics"/>
    <s v="Mobiles&amp;Accessories"/>
    <s v="Smartphones&amp;BasicMobiles"/>
    <s v="Electronics|Mobiles&amp;Accessories|Smartphones&amp;BasicMobiles|Smartphones-Redmi Note 11T 5G (Aquamarine Blue, 6GB RAM, 128GB ROM)| Dimensity 810 5G | 33W Pro Fast Charging | Charger Included | Additional Exchange Offers| Get 2 Months of YouTube Premium Free!"/>
    <s v="Smartphones"/>
    <n v="16999"/>
    <x v="1"/>
    <n v="20999"/>
    <n v="0.19"/>
    <n v="20918.048526120292"/>
    <s v="&lt;50%"/>
    <n v="35.822000000000003"/>
    <s v="No"/>
    <n v="668230178"/>
    <n v="4.0999999999999996"/>
    <x v="0"/>
    <n v="31822"/>
    <s v="No"/>
    <n v="12728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r>
  <r>
    <s v="B09LHZSMRR"/>
    <x v="160"/>
    <x v="2"/>
    <s v="Electronics"/>
    <s v="Mobiles&amp;Accessories"/>
    <s v="Smartphones&amp;BasicMobiles"/>
    <s v="Electronics|Mobiles&amp;Accessories|Smartphones&amp;BasicMobiles|Smartphones-Redmi Note 11T 5G (Stardust White, 6GB RAM, 128GB ROM)| Dimensity 810 5G | 33W Pro Fast Charging | Charger Included | Additional Exchange Offers|Get 2 Months of YouTube Premium Free!"/>
    <s v="Smartphones"/>
    <n v="16999"/>
    <x v="1"/>
    <n v="20999"/>
    <n v="0.19"/>
    <n v="20918.048526120292"/>
    <s v="&lt;50%"/>
    <n v="35.822000000000003"/>
    <s v="No"/>
    <n v="668230178"/>
    <n v="4.0999999999999996"/>
    <x v="0"/>
    <n v="31822"/>
    <s v="No"/>
    <n v="12728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r>
  <r>
    <s v="B07VNFP3C2"/>
    <x v="161"/>
    <x v="11"/>
    <s v="Home&amp;Kitchen"/>
    <s v="Kitchen&amp;HomeAppliances"/>
    <s v="SmallKitchenAppliances"/>
    <s v="Home&amp;Kitchen|Kitchen&amp;HomeAppliances|SmallKitchenAppliances|Kettles&amp;HotWaterDispensers|ElectricKettles-Prestige 1.5 Litre Kettle 1500-watts, Red"/>
    <s v="Kettles&amp;HotWaterDispensers"/>
    <n v="749"/>
    <x v="1"/>
    <n v="1245"/>
    <n v="0.4"/>
    <n v="1184.8393574297188"/>
    <s v="&lt;50%"/>
    <n v="35.783000000000001"/>
    <s v="No"/>
    <n v="39569835"/>
    <n v="3.9"/>
    <x v="0"/>
    <n v="31783"/>
    <s v="No"/>
    <n v="127132"/>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r>
  <r>
    <s v="B00E3DVQFS"/>
    <x v="162"/>
    <x v="44"/>
    <s v="Electronics"/>
    <s v="GeneralPurposeBatteries&amp;BatteryChargers"/>
    <s v="DisposableBatteries"/>
    <s v="Electronics|GeneralPurposeBatteries&amp;BatteryChargers|DisposableBatteries-Duracell Rechargeable AA 2500mAh Batteries, 4 Pcs"/>
    <s v="N/A"/>
    <n v="879"/>
    <x v="1"/>
    <n v="1109"/>
    <n v="0.21"/>
    <n v="1029.7394048692515"/>
    <s v="&lt;50%"/>
    <n v="35.599000000000004"/>
    <s v="No"/>
    <n v="35043291"/>
    <n v="4.4000000000000004"/>
    <x v="0"/>
    <n v="31599"/>
    <s v="No"/>
    <n v="12639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r>
  <r>
    <s v="B01F25X6RQ"/>
    <x v="163"/>
    <x v="1"/>
    <s v="Electronics"/>
    <s v="Headphones,Earbuds&amp;Accessories"/>
    <s v="Headphones"/>
    <s v="Electronics|Headphones,Earbuds&amp;Accessories|Headphones|In-Ear-Samsung Ehs64 Ehs64Avfwecinu Hands-Free Wired In Ear Earphones With Mic With Remote Note (White)"/>
    <s v="In-Ear"/>
    <n v="499"/>
    <x v="0"/>
    <n v="499"/>
    <n v="0"/>
    <n v="399"/>
    <s v="&lt;50%"/>
    <n v="35.539000000000001"/>
    <s v="No"/>
    <n v="15737961"/>
    <n v="4.2"/>
    <x v="0"/>
    <n v="31539"/>
    <s v="No"/>
    <n v="126156"/>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r>
  <r>
    <s v="B01F262EUU"/>
    <x v="164"/>
    <x v="1"/>
    <s v="Electronics"/>
    <s v="Headphones,Earbuds&amp;Accessories"/>
    <s v="Headphones"/>
    <s v="Electronics|Headphones,Earbuds&amp;Accessories|Headphones|In-Ear-Samsung Original EHS64 Wired in Ear Earphones with Mic, Black"/>
    <s v="In-Ear"/>
    <n v="949"/>
    <x v="1"/>
    <n v="999"/>
    <n v="0.05"/>
    <n v="904.00500500500505"/>
    <s v="&lt;50%"/>
    <n v="35.539000000000001"/>
    <s v="No"/>
    <n v="31507461"/>
    <n v="4.2"/>
    <x v="0"/>
    <n v="31539"/>
    <s v="No"/>
    <n v="126156"/>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r>
  <r>
    <s v="B003L62T7W"/>
    <x v="165"/>
    <x v="23"/>
    <s v="Computers&amp;Accessories"/>
    <s v="Accessories&amp;Peripherals"/>
    <s v="Keyboards,Mice&amp;InputDevices"/>
    <s v="Computers&amp;Accessories|Accessories&amp;Peripherals|Keyboards,Mice&amp;InputDevices|Mice-Logitech B100 Wired USB Mouse, 3 yr Warranty, 800 DPI Optical Tracking, Ambidextrous PC/Mac/Laptop - Black"/>
    <s v="Mice"/>
    <n v="279"/>
    <x v="0"/>
    <n v="375"/>
    <n v="0.26"/>
    <n v="300.60000000000002"/>
    <s v="&lt;50%"/>
    <n v="35.533999999999999"/>
    <s v="No"/>
    <n v="11825250"/>
    <n v="4.3"/>
    <x v="0"/>
    <n v="31534"/>
    <s v="No"/>
    <n v="12613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r>
  <r>
    <s v="B00YMJ0OI8"/>
    <x v="166"/>
    <x v="26"/>
    <s v="Home&amp;Kitchen"/>
    <s v="Kitchen&amp;HomeAppliances"/>
    <s v="SmallKitchenAppliances"/>
    <s v="Home&amp;Kitchen|Kitchen&amp;HomeAppliances|SmallKitchenAppliances|InductionCooktop-Prestige PIC 20 1600 Watt Induction Cooktop with Push button (Black)"/>
    <s v="InductionCooktop"/>
    <n v="2148"/>
    <x v="1"/>
    <n v="3645"/>
    <n v="0.41"/>
    <n v="3586.0699588477364"/>
    <s v="&lt;50%"/>
    <n v="35.388000000000005"/>
    <s v="No"/>
    <n v="114409260"/>
    <n v="4.0999999999999996"/>
    <x v="0"/>
    <n v="31388"/>
    <s v="No"/>
    <n v="125552"/>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r>
  <r>
    <s v="B09RKFBCV7"/>
    <x v="167"/>
    <x v="17"/>
    <s v="Electronics"/>
    <s v="WearableTechnology"/>
    <s v="SmartWatches"/>
    <s v="Electronics|WearableTechnology|SmartWatches-Fire-Boltt Ninja Calling 1.69&quot; Bluetooth Calling Smart Watch, Dial Pad, Speaker, AI Voice Assistant with 450 NITS Peak Brightness, Wrist Gaming &amp; 100+ Watch Faces with SpO2, HR, Multiple Sports Mode"/>
    <s v="N/A"/>
    <n v="1999"/>
    <x v="1"/>
    <n v="7999"/>
    <n v="0.75"/>
    <n v="7974.0093761720218"/>
    <s v="50% or More"/>
    <n v="35.305"/>
    <s v="Yes"/>
    <n v="250408695"/>
    <n v="4.2"/>
    <x v="0"/>
    <n v="31305"/>
    <s v="No"/>
    <n v="12522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r>
  <r>
    <s v="B09FKDH6FS"/>
    <x v="168"/>
    <x v="2"/>
    <s v="Electronics"/>
    <s v="Mobiles&amp;Accessories"/>
    <s v="Smartphones&amp;BasicMobiles"/>
    <s v="Electronics|Mobiles&amp;Accessories|Smartphones&amp;BasicMobiles|Smartphones-realme narzo 50i (Mint Green, 2GB RAM+32GB Storage) Octa Core Processor | 6.5&quot; inch Large Display"/>
    <s v="Smartphones"/>
    <n v="7499"/>
    <x v="1"/>
    <n v="7999"/>
    <n v="0.06"/>
    <n v="7905.2507813476686"/>
    <s v="&lt;50%"/>
    <n v="34.906999999999996"/>
    <s v="No"/>
    <n v="247225093"/>
    <n v="4"/>
    <x v="0"/>
    <n v="30907"/>
    <s v="No"/>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r>
  <r>
    <s v="B07W6VWZ8C"/>
    <x v="169"/>
    <x v="45"/>
    <s v="Electronics"/>
    <s v="HomeAudio"/>
    <s v="Speakers"/>
    <s v="Electronics|HomeAudio|Speakers|OutdoorSpeakers-Infinity (JBL Fuze Pint, Wireless Ultra Portable Mini Speaker with Mic, Deep Bass, Dual Equalizer, Bluetooth 5.0 with Voice Assistant Support for Mobiles (Black)"/>
    <s v="OutdoorSpeakers"/>
    <n v="899"/>
    <x v="1"/>
    <n v="1999"/>
    <n v="0.55000000000000004"/>
    <n v="1954.0275137568785"/>
    <s v="50% or More"/>
    <n v="34.469000000000001"/>
    <s v="Yes"/>
    <n v="60907531"/>
    <n v="4.0999999999999996"/>
    <x v="0"/>
    <n v="30469"/>
    <s v="No"/>
    <n v="12187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r>
  <r>
    <s v="B08DDRGWTJ"/>
    <x v="170"/>
    <x v="8"/>
    <s v="Computers&amp;Accessories"/>
    <s v="Accessories&amp;Peripherals"/>
    <s v="Cables&amp;Accessories"/>
    <s v="Computers&amp;Accessories|Accessories&amp;Peripherals|Cables&amp;Accessories|Cables|USBCables-MI Usb Type-C Cable Smartphone (Black)"/>
    <s v="Cables"/>
    <n v="229"/>
    <x v="0"/>
    <n v="299"/>
    <n v="0.23"/>
    <n v="222.41137123745818"/>
    <s v="&lt;50%"/>
    <n v="34.411000000000001"/>
    <s v="No"/>
    <n v="9092889"/>
    <n v="4.3"/>
    <x v="0"/>
    <n v="30411"/>
    <s v="No"/>
    <n v="121644"/>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r>
  <r>
    <s v="B07YTNKVJQ"/>
    <x v="171"/>
    <x v="8"/>
    <s v="Computers&amp;Accessories"/>
    <s v="Accessories&amp;Peripherals"/>
    <s v="Cables&amp;Accessories"/>
    <s v="Computers&amp;Accessories|Accessories&amp;Peripherals|Cables&amp;Accessories|Cables|USBCables-MI Xiaomi USB Type C HYperCharge Cable 6A 100cm Sturdy and Durable Black Supports 120W HyperCharging"/>
    <s v="Cables"/>
    <n v="499"/>
    <x v="0"/>
    <n v="1299"/>
    <n v="0.62"/>
    <n v="1260.5858352578907"/>
    <s v="50% or More"/>
    <n v="34.411000000000001"/>
    <s v="Yes"/>
    <n v="39503889"/>
    <n v="4.3"/>
    <x v="0"/>
    <n v="30411"/>
    <s v="No"/>
    <n v="121644"/>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r>
  <r>
    <s v="B09TBCVJS3"/>
    <x v="172"/>
    <x v="17"/>
    <s v="Electronics"/>
    <s v="WearableTechnology"/>
    <s v="SmartWatches"/>
    <s v="Electronics|WearableTechnology|SmartWatches-Amazfit GTS2 Mini (New Version) Smart Watch with Always-on AMOLED Display, Alexa Built-in, SpO2, 14 Days' Battery Life, 68 Sports Modes, GPS, HR, Sleep &amp; Stress Monitoring (Meteor Black)"/>
    <s v="N/A"/>
    <n v="5998"/>
    <x v="1"/>
    <n v="7999"/>
    <n v="0.25"/>
    <n v="7924.0156269533691"/>
    <s v="&lt;50%"/>
    <n v="34.355000000000004"/>
    <s v="No"/>
    <n v="242809645"/>
    <n v="4.2"/>
    <x v="0"/>
    <n v="30355"/>
    <s v="No"/>
    <n v="12142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r>
  <r>
    <s v="B09NVPSCQT"/>
    <x v="173"/>
    <x v="17"/>
    <s v="Electronics"/>
    <s v="WearableTechnology"/>
    <s v="SmartWatches"/>
    <s v="Electronics|WearableTechnology|SmartWatches-Noise ColorFit Pulse Grand Smart Watch with 1.69&quot;(4.29cm) HD Display, 60 Sports Modes, 150 Watch Faces, Fast Charge, Spo2, Stress, Sleep, Heart Rate Monitoring &amp; IP68 Waterproof (Jet Black)"/>
    <s v="N/A"/>
    <n v="1599"/>
    <x v="1"/>
    <n v="3999"/>
    <n v="0.6"/>
    <n v="3959.0150037509379"/>
    <s v="50% or More"/>
    <n v="34.254000000000005"/>
    <s v="Yes"/>
    <n v="120985746"/>
    <n v="4"/>
    <x v="0"/>
    <n v="30254"/>
    <s v="No"/>
    <n v="12101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r>
  <r>
    <s v="B09PNKXSKF"/>
    <x v="174"/>
    <x v="17"/>
    <s v="Electronics"/>
    <s v="WearableTechnology"/>
    <s v="SmartWatches"/>
    <s v="Electronics|WearableTechnology|SmartWatches-Noise ColorFit Pulse Grand Smart Watch with 1.69&quot; HD Display, 60 Sports Modes, 150 Watch Faces, Spo2 Monitoring, Call Notification, Quick Replies to Text &amp; Calls (Rose Pink)"/>
    <s v="N/A"/>
    <n v="1999"/>
    <x v="1"/>
    <n v="3990"/>
    <n v="0.5"/>
    <n v="3939.8997493734337"/>
    <s v="50% or More"/>
    <n v="34.254000000000005"/>
    <s v="Yes"/>
    <n v="120713460"/>
    <n v="4"/>
    <x v="0"/>
    <n v="30254"/>
    <s v="No"/>
    <n v="121016"/>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r>
  <r>
    <s v="B09NVPJ3P4"/>
    <x v="175"/>
    <x v="17"/>
    <s v="Electronics"/>
    <s v="WearableTechnology"/>
    <s v="SmartWatches"/>
    <s v="Electronics|WearableTechnology|SmartWatches-Noise ColorFit Pulse Grand Smart Watch with 1.69&quot;(4.29cm) HD Display, 60 Sports Modes, 150 Watch Faces, Fast Charge, Spo2, Stress, Sleep, Heart Rate Monitoring &amp; IP68 Waterproof (Electric Blue)"/>
    <s v="N/A"/>
    <n v="1999"/>
    <x v="1"/>
    <n v="3999"/>
    <n v="0.5"/>
    <n v="3949.0125031257812"/>
    <s v="50% or More"/>
    <n v="34.254000000000005"/>
    <s v="Yes"/>
    <n v="120985746"/>
    <n v="4"/>
    <x v="0"/>
    <n v="30254"/>
    <s v="No"/>
    <n v="12101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r>
  <r>
    <s v="B07SLMR1K6"/>
    <x v="176"/>
    <x v="4"/>
    <s v="Computers&amp;Accessories"/>
    <s v="ExternalDevices&amp;DataStorage"/>
    <s v="PenDrives"/>
    <s v="Computers&amp;Accessories|ExternalDevices&amp;DataStorage|PenDrives-SanDisk Ultra Flair 64GB USB 3.0 Pen Drive, Multicolor"/>
    <s v="N/A"/>
    <n v="519"/>
    <x v="1"/>
    <n v="1350"/>
    <n v="0.62"/>
    <n v="1311.5555555555557"/>
    <s v="50% or More"/>
    <n v="34.058"/>
    <s v="Yes"/>
    <n v="40578300"/>
    <n v="4.3"/>
    <x v="0"/>
    <n v="30058"/>
    <s v="No"/>
    <n v="120232"/>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r>
  <r>
    <s v="B005LJQMCK"/>
    <x v="177"/>
    <x v="46"/>
    <s v="Electronics"/>
    <s v="HomeTheater,TV&amp;Video"/>
    <s v="Accessories"/>
    <s v="Electronics|HomeTheater,TV&amp;Video|Accessories|Cables|OpticalCables-BlueRigger Digital Optical Audio Toslink Cable (3.3 Feet / 1 Meter) With 8 Channel (7.1) Audio Support (for Home Theatre, Xbox, Playstation etc.)"/>
    <s v="Cables"/>
    <n v="416"/>
    <x v="0"/>
    <n v="599"/>
    <n v="0.31"/>
    <n v="529.55091819699499"/>
    <s v="&lt;50%"/>
    <n v="34.022999999999996"/>
    <s v="No"/>
    <n v="17983777"/>
    <n v="4.2"/>
    <x v="0"/>
    <n v="30023"/>
    <s v="No"/>
    <n v="120092"/>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r>
  <r>
    <s v="B005LJQMZC"/>
    <x v="178"/>
    <x v="46"/>
    <s v="Electronics"/>
    <s v="HomeTheater,TV&amp;Video"/>
    <s v="Accessories"/>
    <s v="Electronics|HomeTheater,TV&amp;Video|Accessories|Cables|OpticalCables-BlueRigger Digital Optical Audio Toslink Cable (6 Feet / 1.8 Meter) With 8 Channel (7.1) Audio Support (for Home Theatre, Xbox, Playstation etc.)"/>
    <s v="Cables"/>
    <n v="486"/>
    <x v="0"/>
    <n v="1999"/>
    <n v="0.76"/>
    <n v="1974.6878439219611"/>
    <s v="50% or More"/>
    <n v="34.022999999999996"/>
    <s v="Yes"/>
    <n v="60015977"/>
    <n v="4.2"/>
    <x v="0"/>
    <n v="30023"/>
    <s v="No"/>
    <n v="120092"/>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r>
  <r>
    <s v="B07Q4QV1DL"/>
    <x v="179"/>
    <x v="32"/>
    <s v="Electronics"/>
    <s v="Mobiles&amp;Accessories"/>
    <s v="MobileAccessories"/>
    <s v="Electronics|Mobiles&amp;Accessories|MobileAccessories|Stands-ELV Aluminum Adjustable Mobile Phone Foldable Tabletop Stand Dock Mount for All Smartphones, Tabs, Kindle, iPad (Black)"/>
    <s v="Stands"/>
    <n v="269"/>
    <x v="0"/>
    <n v="1499"/>
    <n v="0.82"/>
    <n v="1481.0547031354236"/>
    <s v="50% or More"/>
    <n v="33.978000000000002"/>
    <s v="Yes"/>
    <n v="43438022"/>
    <n v="4.5"/>
    <x v="1"/>
    <n v="28978"/>
    <s v="No"/>
    <n v="14489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r>
  <r>
    <s v="B088ZFJY82"/>
    <x v="180"/>
    <x v="32"/>
    <s v="Electronics"/>
    <s v="Mobiles&amp;Accessories"/>
    <s v="MobileAccessories"/>
    <s v="Electronics|Mobiles&amp;Accessories|MobileAccessories|Stands-Elv Aluminium Adjustable Mobile Phone Foldable Holder Tabletop Stand Dock Mount for All Smartphones, Tabs, Kindle, iPad (Moonlight Silver)"/>
    <s v="Stands"/>
    <n v="314"/>
    <x v="0"/>
    <n v="1499"/>
    <n v="0.79"/>
    <n v="1478.0527018012008"/>
    <s v="50% or More"/>
    <n v="33.978000000000002"/>
    <s v="Yes"/>
    <n v="43438022"/>
    <n v="4.5"/>
    <x v="1"/>
    <n v="28978"/>
    <s v="No"/>
    <n v="14489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r>
  <r>
    <s v="B01GGKZ0V6"/>
    <x v="181"/>
    <x v="8"/>
    <s v="Computers&amp;Accessories"/>
    <s v="Accessories&amp;Peripherals"/>
    <s v="Cables&amp;Accessories"/>
    <s v="Computers&amp;Accessories|Accessories&amp;Peripherals|Cables&amp;Accessories|Cables|USBCables-AmazonBasics USB Type-C to USB Type-C 2.0 Cable - 3 Feet Laptop (0.9 Meters) - White"/>
    <s v="Cables"/>
    <n v="329"/>
    <x v="0"/>
    <n v="845"/>
    <n v="0.61"/>
    <n v="806.06508875739644"/>
    <s v="50% or More"/>
    <n v="33.745999999999995"/>
    <s v="Yes"/>
    <n v="25135370"/>
    <n v="4.2"/>
    <x v="0"/>
    <n v="29746"/>
    <s v="No"/>
    <n v="118984"/>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r>
  <r>
    <s v="B01GGKZ4NU"/>
    <x v="182"/>
    <x v="8"/>
    <s v="Computers&amp;Accessories"/>
    <s v="Accessories&amp;Peripherals"/>
    <s v="Cables&amp;Accessories"/>
    <s v="Computers&amp;Accessories|Accessories&amp;Peripherals|Cables&amp;Accessories|Cables|USBCables-AmazonBasics USB Type-C to USB Type-C 2.0 Cable for Charging Adapter, Smartphone - 9 Feet (2.7 Meters) - White"/>
    <s v="Cables"/>
    <n v="549"/>
    <x v="1"/>
    <n v="995"/>
    <n v="0.45"/>
    <n v="939.8241206030151"/>
    <s v="&lt;50%"/>
    <n v="33.745999999999995"/>
    <s v="No"/>
    <n v="29597270"/>
    <n v="4.2"/>
    <x v="0"/>
    <n v="29746"/>
    <s v="No"/>
    <n v="118984"/>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r>
  <r>
    <s v="B09YV3K34W"/>
    <x v="183"/>
    <x v="17"/>
    <s v="Electronics"/>
    <s v="WearableTechnology"/>
    <s v="SmartWatches"/>
    <s v="Electronics|WearableTechnology|SmartWatches-Fire-Boltt India's No 1 Smartwatch Brand Talk 2 Bluetooth Calling Smartwatch with Dual Button, Hands On Voice Assistance, 60 Sports Modes, in Built Mic &amp; Speaker with IP68 Rating"/>
    <s v="N/A"/>
    <n v="2199"/>
    <x v="1"/>
    <n v="9999"/>
    <n v="0.78"/>
    <n v="9977.0078007800785"/>
    <s v="50% or More"/>
    <n v="33.472000000000001"/>
    <s v="Yes"/>
    <n v="294690528"/>
    <n v="4.2"/>
    <x v="0"/>
    <n v="29472"/>
    <s v="No"/>
    <n v="11788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r>
  <r>
    <s v="B09YV4MW2T"/>
    <x v="183"/>
    <x v="17"/>
    <s v="Electronics"/>
    <s v="WearableTechnology"/>
    <s v="SmartWatches"/>
    <s v="Electronics|WearableTechnology|SmartWatches-Fire-Boltt India's No 1 Smartwatch Brand Talk 2 Bluetooth Calling Smartwatch with Dual Button, Hands On Voice Assistance, 60 Sports Modes, in Built Mic &amp; Speaker with IP68 Rating"/>
    <s v="N/A"/>
    <n v="2199"/>
    <x v="1"/>
    <n v="9999"/>
    <n v="0.78"/>
    <n v="9977.0078007800785"/>
    <s v="50% or More"/>
    <n v="33.471000000000004"/>
    <s v="Yes"/>
    <n v="294680529"/>
    <n v="4.2"/>
    <x v="0"/>
    <n v="29471"/>
    <s v="No"/>
    <n v="117884"/>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r>
  <r>
    <s v="B014SZO90Y"/>
    <x v="184"/>
    <x v="44"/>
    <s v="Electronics"/>
    <s v="GeneralPurposeBatteries&amp;BatteryChargers"/>
    <s v="DisposableBatteries"/>
    <s v="Electronics|GeneralPurposeBatteries&amp;BatteryChargers|DisposableBatteries-Duracell Ultra Alkaline AA Battery, 8 Pcs"/>
    <s v="N/A"/>
    <n v="266"/>
    <x v="0"/>
    <n v="315"/>
    <n v="0.16"/>
    <n v="230.55555555555554"/>
    <s v="&lt;50%"/>
    <n v="33.03"/>
    <s v="No"/>
    <n v="8829450"/>
    <n v="4.5"/>
    <x v="1"/>
    <n v="28030"/>
    <s v="No"/>
    <n v="14015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r>
  <r>
    <s v="B00ZYLMQH0"/>
    <x v="185"/>
    <x v="41"/>
    <s v="Computers&amp;Accessories"/>
    <s v="Accessories&amp;Peripherals"/>
    <s v="Keyboards,Mice&amp;InputDevices"/>
    <s v="Computers&amp;Accessories|Accessories&amp;Peripherals|Keyboards,Mice&amp;InputDevices|Keyboards-Dell KB216 Wired Multimedia USB Keyboard with Super Quite Plunger Keys with Spill-Resistant ‚Äì Black"/>
    <s v="Keyboards"/>
    <n v="549"/>
    <x v="1"/>
    <n v="1799"/>
    <n v="0.69"/>
    <n v="1768.4830461367426"/>
    <s v="50% or More"/>
    <n v="32.829000000000001"/>
    <s v="Yes"/>
    <n v="51863371"/>
    <n v="4.3"/>
    <x v="0"/>
    <n v="28829"/>
    <s v="No"/>
    <n v="115316"/>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r>
  <r>
    <s v="B0974H97TJ"/>
    <x v="186"/>
    <x v="8"/>
    <s v="Computers&amp;Accessories"/>
    <s v="Accessories&amp;Peripherals"/>
    <s v="Cables&amp;Accessories"/>
    <s v="Computers&amp;Accessories|Accessories&amp;Peripherals|Cables&amp;Accessories|Cables|USBCables-boAt A 350 Type C Cable for Smartphone, Charging Adapter (1.5m, Carbon Black)"/>
    <s v="Cables"/>
    <n v="299"/>
    <x v="0"/>
    <n v="799"/>
    <n v="0.63"/>
    <n v="761.5782227784731"/>
    <s v="50% or More"/>
    <n v="32.790999999999997"/>
    <s v="Yes"/>
    <n v="23004009"/>
    <n v="4.4000000000000004"/>
    <x v="0"/>
    <n v="28791"/>
    <s v="No"/>
    <n v="115164"/>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r>
  <r>
    <s v="B08NCKT9FG"/>
    <x v="187"/>
    <x v="8"/>
    <s v="Computers&amp;Accessories"/>
    <s v="Accessories&amp;Peripherals"/>
    <s v="Cables&amp;Accessories"/>
    <s v="Computers&amp;Accessories|Accessories&amp;Peripherals|Cables&amp;Accessories|Cables|USBCables-Boat A 350 Type C Cable 1.5m(Jet Black)"/>
    <s v="Cables"/>
    <n v="299"/>
    <x v="0"/>
    <n v="798"/>
    <n v="0.63"/>
    <n v="760.531328320802"/>
    <s v="50% or More"/>
    <n v="32.790999999999997"/>
    <s v="Yes"/>
    <n v="22975218"/>
    <n v="4.4000000000000004"/>
    <x v="0"/>
    <n v="28791"/>
    <s v="No"/>
    <n v="115164"/>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r>
  <r>
    <s v="B015OW3M1W"/>
    <x v="188"/>
    <x v="0"/>
    <s v="Electronics"/>
    <s v="HomeTheater,TV&amp;Video"/>
    <s v="Accessories"/>
    <s v="Electronics|HomeTheater,TV&amp;Video|Accessories|Cables|HDMICables-AmazonBasics 6-Feet DisplayPort (not USB port) to HDMI Cable Black"/>
    <s v="Cables"/>
    <n v="799"/>
    <x v="1"/>
    <n v="1700"/>
    <n v="0.53"/>
    <n v="1653"/>
    <s v="50% or More"/>
    <n v="32.638000000000005"/>
    <s v="Yes"/>
    <n v="48684600"/>
    <n v="4.0999999999999996"/>
    <x v="0"/>
    <n v="28638"/>
    <s v="No"/>
    <n v="114552"/>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r>
  <r>
    <s v="B08Y5QJXSR"/>
    <x v="189"/>
    <x v="47"/>
    <s v="Home&amp;Kitchen"/>
    <s v="Heating,Cooling&amp;AirQuality"/>
    <s v="Fans"/>
    <s v="Home&amp;Kitchen|Heating,Cooling&amp;AirQuality|Fans|CeilingFans-atomberg Renesa 1200mm BLDC Motor with Remote 3 Blade Energy Saving Ceiling Fan (Matt Black)"/>
    <s v="CeilingFans"/>
    <n v="3569"/>
    <x v="1"/>
    <n v="5190"/>
    <n v="0.31"/>
    <n v="5121.2331406551057"/>
    <s v="&lt;50%"/>
    <n v="32.629000000000005"/>
    <s v="No"/>
    <n v="148584510"/>
    <n v="4.3"/>
    <x v="0"/>
    <n v="28629"/>
    <s v="No"/>
    <n v="114516"/>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r>
  <r>
    <s v="B08D11DZ2W"/>
    <x v="190"/>
    <x v="1"/>
    <s v="Electronics"/>
    <s v="Headphones,Earbuds&amp;Accessories"/>
    <s v="Headphones"/>
    <s v="Electronics|Headphones,Earbuds&amp;Accessories|Headphones|In-Ear-Boult Audio AirBass PowerBuds with Inbuilt Powerbank, 120H Total Playtime, IPX7 Fully Waterproof, Lightning Boult Type-C Fast Charging, Low Latency Gaming, TWS Earbuds with Pro+ Calling Mic (Black)"/>
    <s v="In-Ear"/>
    <n v="1499"/>
    <x v="1"/>
    <n v="8999"/>
    <n v="0.83"/>
    <n v="8982.3425936215135"/>
    <s v="50% or More"/>
    <n v="32.323999999999998"/>
    <s v="Yes"/>
    <n v="254887676"/>
    <n v="3.7"/>
    <x v="0"/>
    <n v="28324"/>
    <s v="No"/>
    <n v="113296"/>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r>
  <r>
    <s v="B08VB57558"/>
    <x v="191"/>
    <x v="2"/>
    <s v="Electronics"/>
    <s v="Mobiles&amp;Accessories"/>
    <s v="Smartphones&amp;BasicMobiles"/>
    <s v="Electronics|Mobiles&amp;Accessories|Smartphones&amp;BasicMobiles|Smartphones-Samsung Galaxy S20 FE 5G (Cloud Navy, 8GB RAM, 128GB Storage) with No Cost EMI &amp; Additional Exchange Offers"/>
    <s v="Smartphones"/>
    <n v="37990"/>
    <x v="1"/>
    <n v="74999"/>
    <n v="0.49"/>
    <n v="74948.345991279886"/>
    <s v="&lt;50%"/>
    <n v="31.79"/>
    <s v="No"/>
    <n v="2084222210"/>
    <n v="4.2"/>
    <x v="0"/>
    <n v="27790"/>
    <s v="No"/>
    <n v="11116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r>
  <r>
    <s v="B0B3RS9DNF"/>
    <x v="192"/>
    <x v="17"/>
    <s v="Electronics"/>
    <s v="WearableTechnology"/>
    <s v="SmartWatches"/>
    <s v="Electronics|WearableTechnology|SmartWatches-Fire-Boltt Phoenix Smart Watch with Bluetooth Calling 1.3&quot;,120+ Sports Modes, 240*240 PX High Res with SpO2, Heart Rate Monitoring &amp; IP67 Rating"/>
    <s v="N/A"/>
    <n v="1999"/>
    <x v="1"/>
    <n v="9999"/>
    <n v="0.8"/>
    <n v="9979.0080008000805"/>
    <s v="50% or More"/>
    <n v="31.704000000000001"/>
    <s v="Yes"/>
    <n v="277012296"/>
    <n v="4.3"/>
    <x v="0"/>
    <n v="27704"/>
    <s v="No"/>
    <n v="11081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r>
  <r>
    <s v="B0B3RRWSF6"/>
    <x v="192"/>
    <x v="17"/>
    <s v="Electronics"/>
    <s v="WearableTechnology"/>
    <s v="SmartWatches"/>
    <s v="Electronics|WearableTechnology|SmartWatches-Fire-Boltt Phoenix Smart Watch with Bluetooth Calling 1.3&quot;,120+ Sports Modes, 240*240 PX High Res with SpO2, Heart Rate Monitoring &amp; IP67 Rating"/>
    <s v="N/A"/>
    <n v="1998"/>
    <x v="1"/>
    <n v="9999"/>
    <n v="0.8"/>
    <n v="9979.0180018001793"/>
    <s v="50% or More"/>
    <n v="31.696000000000002"/>
    <s v="Yes"/>
    <n v="276932304"/>
    <n v="4.3"/>
    <x v="0"/>
    <n v="27696"/>
    <s v="No"/>
    <n v="11078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r>
  <r>
    <s v="B0B3RSDSZ3"/>
    <x v="192"/>
    <x v="17"/>
    <s v="Electronics"/>
    <s v="WearableTechnology"/>
    <s v="SmartWatches"/>
    <s v="Electronics|WearableTechnology|SmartWatches-Fire-Boltt Phoenix Smart Watch with Bluetooth Calling 1.3&quot;,120+ Sports Modes, 240*240 PX High Res with SpO2, Heart Rate Monitoring &amp; IP67 Rating"/>
    <s v="N/A"/>
    <n v="1999"/>
    <x v="1"/>
    <n v="9999"/>
    <n v="0.8"/>
    <n v="9979.0080008000805"/>
    <s v="50% or More"/>
    <n v="31.696000000000002"/>
    <s v="Yes"/>
    <n v="276932304"/>
    <n v="4.3"/>
    <x v="0"/>
    <n v="27696"/>
    <s v="No"/>
    <n v="110784"/>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r>
  <r>
    <s v="B095RTJH1M"/>
    <x v="193"/>
    <x v="48"/>
    <s v="Electronics"/>
    <s v="Mobiles&amp;Accessories"/>
    <s v="MobileAccessories"/>
    <s v="Electronics|Mobiles&amp;Accessories|MobileAccessories|Maintenance,Upkeep&amp;Repairs|ScreenProtectors-Spigen EZ Fit Tempered Glass Screen Protector Guard for iPhone 14/13/13 Pro - 2 Pack"/>
    <s v="Maintenance,Upkeep&amp;Repairs"/>
    <n v="999"/>
    <x v="1"/>
    <n v="2899"/>
    <n v="0.66"/>
    <n v="2864.5398413245948"/>
    <s v="50% or More"/>
    <n v="31.603000000000002"/>
    <s v="Yes"/>
    <n v="77122097"/>
    <n v="4.5999999999999996"/>
    <x v="1"/>
    <n v="26603"/>
    <s v="No"/>
    <n v="133015"/>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r>
  <r>
    <s v="B084872DQY"/>
    <x v="194"/>
    <x v="29"/>
    <s v="Electronics"/>
    <s v="HomeTheater,TV&amp;Video"/>
    <s v="Televisions"/>
    <s v="Electronics|HomeTheater,TV&amp;Video|Televisions|SmartTelevisions-Mi 80 cm (32 inches) HD Ready Android Smart LED TV 4A PRO | L32M5-AL (Black)"/>
    <s v="SmartTelevisions"/>
    <n v="14999"/>
    <x v="1"/>
    <n v="14999"/>
    <n v="0"/>
    <n v="14899"/>
    <s v="&lt;50%"/>
    <n v="31.507999999999999"/>
    <s v="No"/>
    <n v="412592492"/>
    <n v="4.3"/>
    <x v="0"/>
    <n v="27508"/>
    <s v="No"/>
    <n v="11003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r>
  <r>
    <s v="B082FTPRSK"/>
    <x v="195"/>
    <x v="49"/>
    <s v="Computers&amp;Accessories"/>
    <s v="Accessories&amp;Peripherals"/>
    <s v="LaptopAccessories"/>
    <s v="Computers&amp;Accessories|Accessories&amp;Peripherals|LaptopAccessories|CoolingPads-Zinq Five Fan Cooling Pad and Laptop Stand with Dual Height Adjustment and Dual USB Port Extension (Black)"/>
    <s v="CoolingPads"/>
    <n v="999"/>
    <x v="1"/>
    <n v="1999"/>
    <n v="0.5"/>
    <n v="1949.0250125062532"/>
    <s v="50% or More"/>
    <n v="31.440999999999999"/>
    <s v="Yes"/>
    <n v="54854559"/>
    <n v="4.2"/>
    <x v="0"/>
    <n v="27441"/>
    <s v="No"/>
    <n v="109764"/>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r>
  <r>
    <s v="B07BRKK9JQ"/>
    <x v="196"/>
    <x v="42"/>
    <s v="Computers&amp;Accessories"/>
    <s v="Accessories&amp;Peripherals"/>
    <s v="Keyboards,Mice&amp;InputDevices"/>
    <s v="Computers&amp;Accessories|Accessories&amp;Peripherals|Keyboards,Mice&amp;InputDevices|Keyboard&amp;MouseSets-Zebronics Zeb-Transformer Gaming Keyboard and Mouse Combo (USB, Braided Cable)"/>
    <s v="Keyboard&amp;MouseSets"/>
    <n v="1299"/>
    <x v="1"/>
    <n v="1599"/>
    <n v="0.19"/>
    <n v="1517.7617260787993"/>
    <s v="&lt;50%"/>
    <n v="31.222999999999999"/>
    <s v="No"/>
    <n v="43529577"/>
    <n v="4.3"/>
    <x v="0"/>
    <n v="27223"/>
    <s v="No"/>
    <n v="108892"/>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r>
  <r>
    <s v="B003B00484"/>
    <x v="197"/>
    <x v="50"/>
    <s v="Electronics"/>
    <s v="GeneralPurposeBatteries&amp;BatteryChargers"/>
    <s v="RechargeableBatteries"/>
    <s v="Electronics|GeneralPurposeBatteries&amp;BatteryChargers|RechargeableBatteries-Duracell Plus AAA Rechargeable Batteries (750 mAh) Pack of 4"/>
    <s v="N/A"/>
    <n v="399"/>
    <x v="0"/>
    <n v="499"/>
    <n v="0.2"/>
    <n v="419.04008016032066"/>
    <s v="&lt;50%"/>
    <n v="31.201000000000001"/>
    <s v="No"/>
    <n v="13573299"/>
    <n v="4.3"/>
    <x v="0"/>
    <n v="27201"/>
    <s v="No"/>
    <n v="108804"/>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r>
  <r>
    <s v="B08C4Z69LN"/>
    <x v="198"/>
    <x v="51"/>
    <s v="Computers&amp;Accessories"/>
    <s v="Components"/>
    <s v="Memory"/>
    <s v="Computers&amp;Accessories|Components|Memory-Crucial RAM 8GB DDR4 3200MHz CL22 (or 2933MHz or 2666MHz) Laptop Memory CT8G4SFRA32A"/>
    <s v="N/A"/>
    <n v="1792"/>
    <x v="1"/>
    <n v="3500"/>
    <n v="0.49"/>
    <n v="3448.8"/>
    <s v="&lt;50%"/>
    <n v="31.193999999999999"/>
    <s v="No"/>
    <n v="91679000"/>
    <n v="4.5"/>
    <x v="1"/>
    <n v="26194"/>
    <s v="No"/>
    <n v="13097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r>
  <r>
    <s v="B09JPC82QC"/>
    <x v="199"/>
    <x v="29"/>
    <s v="Electronics"/>
    <s v="HomeTheater,TV&amp;Video"/>
    <s v="Televisions"/>
    <s v="Electronics|HomeTheater,TV&amp;Video|Televisions|SmartTelevisions-Mi 108 cm (43 inches) Full HD Android LED TV 4C | L43M6-INC (Black)"/>
    <s v="SmartTelevisions"/>
    <n v="19999"/>
    <x v="1"/>
    <n v="34999"/>
    <n v="0.43"/>
    <n v="34941.858367381923"/>
    <s v="&lt;50%"/>
    <n v="31.151"/>
    <s v="No"/>
    <n v="950257849"/>
    <n v="4.3"/>
    <x v="0"/>
    <n v="27151"/>
    <s v="No"/>
    <n v="108604"/>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r>
  <r>
    <s v="B07N42JB4S"/>
    <x v="200"/>
    <x v="52"/>
    <s v="Electronics"/>
    <s v="Cameras&amp;Photography"/>
    <s v="Accessories"/>
    <s v="Electronics|Cameras&amp;Photography|Accessories|Tripods&amp;Monopods|Tabletop&amp;TravelTripods-SYVO WT 3130 Aluminum Tripod (133CM), Universal Lightweight Tripod with Mobile Phone Holder Mount &amp; Carry Bag for All Smart Phones, Gopro, Cameras - Brown"/>
    <s v="Tripods&amp;Monopods"/>
    <n v="799"/>
    <x v="1"/>
    <n v="3990"/>
    <n v="0.8"/>
    <n v="3969.9749373433583"/>
    <s v="50% or More"/>
    <n v="31.138999999999999"/>
    <s v="Yes"/>
    <n v="108284610"/>
    <n v="4.3"/>
    <x v="0"/>
    <n v="27139"/>
    <s v="No"/>
    <n v="10855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r>
  <r>
    <s v="B0949SBKMP"/>
    <x v="201"/>
    <x v="17"/>
    <s v="Electronics"/>
    <s v="WearableTechnology"/>
    <s v="SmartWatches"/>
    <s v="Electronics|WearableTechnology|SmartWatches-boAt Flash Edition Smart Watch with Activity Tracker, Multiple Sports Modes, 1.3&quot; Screen, 170+ Watch Faces, Sleep Monitor, Gesture, Camera &amp; Music Control, IP68 &amp; 7 Days Battery Life(Lightning Black)"/>
    <s v="N/A"/>
    <n v="1799"/>
    <x v="1"/>
    <n v="6990"/>
    <n v="0.74"/>
    <n v="6964.2632331902714"/>
    <s v="50% or More"/>
    <n v="30.88"/>
    <s v="Yes"/>
    <n v="187891200"/>
    <n v="4"/>
    <x v="0"/>
    <n v="26880"/>
    <s v="No"/>
    <n v="10752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r>
  <r>
    <s v="B00LVMTA2A"/>
    <x v="202"/>
    <x v="53"/>
    <s v="Electronics"/>
    <s v="GeneralPurposeBatteries&amp;BatteryChargers"/>
    <s v="N/A"/>
    <s v="Electronics|GeneralPurposeBatteries&amp;BatteryChargers-Panasonic CR-2032/5BE Lithium Coin Battery - Pack of 5"/>
    <s v="N/A"/>
    <n v="225"/>
    <x v="0"/>
    <n v="250"/>
    <n v="0.1"/>
    <n v="160"/>
    <s v="&lt;50%"/>
    <n v="30.556000000000001"/>
    <s v="No"/>
    <n v="6639000"/>
    <n v="4.4000000000000004"/>
    <x v="0"/>
    <n v="26556"/>
    <s v="No"/>
    <n v="106224"/>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r>
  <r>
    <s v="B01GZSQJPA"/>
    <x v="203"/>
    <x v="31"/>
    <s v="Home&amp;Kitchen"/>
    <s v="Kitchen&amp;HomeAppliances"/>
    <s v="SmallKitchenAppliances"/>
    <s v="Home&amp;Kitchen|Kitchen&amp;HomeAppliances|SmallKitchenAppliances|MixerGrinders-Philips HL7756/00 Mixer Grinder, 750W, 3 Jars (Black)"/>
    <s v="MixerGrinders"/>
    <n v="3699"/>
    <x v="1"/>
    <n v="4295"/>
    <n v="0.14000000000000001"/>
    <n v="4208.876600698487"/>
    <s v="&lt;50%"/>
    <n v="30.542999999999999"/>
    <s v="No"/>
    <n v="114002185"/>
    <n v="4.0999999999999996"/>
    <x v="0"/>
    <n v="26543"/>
    <s v="No"/>
    <n v="106172"/>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r>
  <r>
    <s v="B08HQL67D6"/>
    <x v="204"/>
    <x v="54"/>
    <s v="Computers&amp;Accessories"/>
    <s v="Accessories&amp;Peripherals"/>
    <s v="LaptopAccessories"/>
    <s v="Computers&amp;Accessories|Accessories&amp;Peripherals|LaptopAccessories|Lapdesks-OFIXO Multi-Purpose Laptop Table/Study Table/Bed Table/Foldable and Portable Wooden/Writing Desk (Wooden)"/>
    <s v="Lapdesks"/>
    <n v="599"/>
    <x v="1"/>
    <n v="599"/>
    <n v="0"/>
    <n v="499"/>
    <s v="&lt;50%"/>
    <n v="30.422999999999998"/>
    <s v="No"/>
    <n v="15827377"/>
    <n v="4"/>
    <x v="0"/>
    <n v="26423"/>
    <s v="No"/>
    <n v="105692"/>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r>
  <r>
    <s v="B00W56GLOQ"/>
    <x v="205"/>
    <x v="55"/>
    <s v="Home&amp;Kitchen"/>
    <s v="Kitchen&amp;HomeAppliances"/>
    <s v="SmallKitchenAppliances"/>
    <s v="Home&amp;Kitchen|Kitchen&amp;HomeAppliances|SmallKitchenAppliances|JuicerMixerGrinders-Wonderchef Nutri-blend Mixer, Grinder &amp; Blender | Powerful 400W 22000 RPM motor | Stainless steel Blades | 2 unbreakable jars | 2 Years warranty | Online recipe book by Chef Sanjeev Kapoor | Black"/>
    <s v="JuicerMixerGrinders"/>
    <n v="2699"/>
    <x v="1"/>
    <n v="5000"/>
    <n v="0.46"/>
    <n v="4946.0200000000004"/>
    <s v="&lt;50%"/>
    <n v="30.164000000000001"/>
    <s v="No"/>
    <n v="130820000"/>
    <n v="4"/>
    <x v="0"/>
    <n v="26164"/>
    <s v="No"/>
    <n v="10465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r>
  <r>
    <s v="B075DB1F13"/>
    <x v="206"/>
    <x v="53"/>
    <s v="Electronics"/>
    <s v="GeneralPurposeBatteries&amp;BatteryChargers"/>
    <s v="N/A"/>
    <s v="Electronics|GeneralPurposeBatteries&amp;BatteryChargers-Panasonic Eneloop BQ-CC55N Advanced, Smart and Quick Charger for AA &amp; AAA Rechargeable Batteries, White"/>
    <s v="N/A"/>
    <n v="1500"/>
    <x v="1"/>
    <n v="1500"/>
    <n v="0"/>
    <n v="1400"/>
    <s v="&lt;50%"/>
    <n v="29.995999999999999"/>
    <s v="No"/>
    <n v="38994000"/>
    <n v="4.4000000000000004"/>
    <x v="0"/>
    <n v="25996"/>
    <s v="No"/>
    <n v="103984"/>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r>
  <r>
    <s v="B08CFCK6CW"/>
    <x v="207"/>
    <x v="1"/>
    <s v="Electronics"/>
    <s v="Headphones,Earbuds&amp;Accessories"/>
    <s v="Headphones"/>
    <s v="Electronics|Headphones,Earbuds&amp;Accessories|Headphones|In-Ear-Boult Audio Truebuds with 30H Playtime, IPX7 Waterproof, Lightning Boult‚Ñ¢ Type C Fast Charging (10 Min=100Mins), BoomX‚Ñ¢ Tech Rich Bass, Pro+ Calling HD Mic, Touch Controls in Ear Earbuds TWS (Grey)"/>
    <s v="In-Ear"/>
    <n v="1199"/>
    <x v="1"/>
    <n v="7999"/>
    <n v="0.85"/>
    <n v="7984.0106263282914"/>
    <s v="50% or More"/>
    <n v="29.91"/>
    <s v="Yes"/>
    <n v="207254090"/>
    <n v="3.6"/>
    <x v="0"/>
    <n v="25910"/>
    <s v="No"/>
    <n v="10364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r>
  <r>
    <s v="B07TR5HSR9"/>
    <x v="208"/>
    <x v="54"/>
    <s v="Computers&amp;Accessories"/>
    <s v="Accessories&amp;Peripherals"/>
    <s v="LaptopAccessories"/>
    <s v="Computers&amp;Accessories|Accessories&amp;Peripherals|LaptopAccessories|Lapdesks-MemeHo¬Æ Smart Standard Multi-Purpose Laptop Table with Dock Stand/Study Table/Bed Table/Foldable and Portable/Ergonomic &amp; Rounded Edges/Non-Slip Legs/Engineered Wood with Cup Holder (Black)"/>
    <s v="Lapdesks"/>
    <n v="656"/>
    <x v="1"/>
    <n v="1499"/>
    <n v="0.56000000000000005"/>
    <n v="1455.2374916611075"/>
    <s v="50% or More"/>
    <n v="29.902999999999999"/>
    <s v="Yes"/>
    <n v="38828597"/>
    <n v="4.3"/>
    <x v="0"/>
    <n v="25903"/>
    <s v="No"/>
    <n v="103612"/>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r>
  <r>
    <s v="B073BRXPZX"/>
    <x v="209"/>
    <x v="23"/>
    <s v="Computers&amp;Accessories"/>
    <s v="Accessories&amp;Peripherals"/>
    <s v="Keyboards,Mice&amp;InputDevices"/>
    <s v="Computers&amp;Accessories|Accessories&amp;Peripherals|Keyboards,Mice&amp;InputDevices|Mice-Lenovo 300 Wired Plug &amp; Play USB Mouse, High Resolution 1600 DPI Optical Sensor, 3-Button Design with clickable Scroll Wheel, Ambidextrous, Ergonomic Mouse for Comfortable All-Day Grip (GX30M39704)"/>
    <s v="Mice"/>
    <n v="289"/>
    <x v="0"/>
    <n v="590"/>
    <n v="0.51"/>
    <n v="541.01694915254234"/>
    <s v="50% or More"/>
    <n v="29.885999999999999"/>
    <s v="Yes"/>
    <n v="15272740"/>
    <n v="4.4000000000000004"/>
    <x v="0"/>
    <n v="25886"/>
    <s v="No"/>
    <n v="103544"/>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r>
  <r>
    <s v="B09T39K9YL"/>
    <x v="210"/>
    <x v="2"/>
    <s v="Electronics"/>
    <s v="Mobiles&amp;Accessories"/>
    <s v="Smartphones&amp;BasicMobiles"/>
    <s v="Electronics|Mobiles&amp;Accessories|Smartphones&amp;BasicMobiles|Smartphones-Redmi Note 11 Pro + 5G (Stealth Black, 6GB RAM, 128GB Storage) | 67W Turbo Charge | 120Hz Super AMOLED Display | Additional Exchange Offers | Charger Included"/>
    <s v="Smartphones"/>
    <n v="19999"/>
    <x v="1"/>
    <n v="24999"/>
    <n v="0.2"/>
    <n v="24919.000800032001"/>
    <s v="&lt;50%"/>
    <n v="29.824000000000002"/>
    <s v="No"/>
    <n v="645574176"/>
    <n v="3.9"/>
    <x v="0"/>
    <n v="25824"/>
    <s v="No"/>
    <n v="10329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r>
  <r>
    <s v="B09T2WRLJJ"/>
    <x v="211"/>
    <x v="2"/>
    <s v="Electronics"/>
    <s v="Mobiles&amp;Accessories"/>
    <s v="Smartphones&amp;BasicMobiles"/>
    <s v="Electronics|Mobiles&amp;Accessories|Smartphones&amp;BasicMobiles|Smartphones-Redmi Note 11 Pro + 5G (Phantom White, 8GB RAM, 128GB Storage) | 67W Turbo Charge | 120Hz Super AMOLED Display | Additional Exchange Offers | Charger Included"/>
    <s v="Smartphones"/>
    <n v="20999"/>
    <x v="1"/>
    <n v="26999"/>
    <n v="0.22"/>
    <n v="26921.223045297975"/>
    <s v="&lt;50%"/>
    <n v="29.824000000000002"/>
    <s v="No"/>
    <n v="697222176"/>
    <n v="3.9"/>
    <x v="0"/>
    <n v="25824"/>
    <s v="No"/>
    <n v="10329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r>
  <r>
    <s v="B09T2S8X9C"/>
    <x v="212"/>
    <x v="2"/>
    <s v="Electronics"/>
    <s v="Mobiles&amp;Accessories"/>
    <s v="Smartphones&amp;BasicMobiles"/>
    <s v="Electronics|Mobiles&amp;Accessories|Smartphones&amp;BasicMobiles|Smartphones-Redmi Note 11 Pro + 5G (Stealth Black, 8GB RAM, 256GB Storage) | 67W Turbo Charge | 120Hz Super AMOLED Display | Additional Exchange Offers | Charger Included"/>
    <s v="Smartphones"/>
    <n v="22999"/>
    <x v="1"/>
    <n v="28999"/>
    <n v="0.21"/>
    <n v="28919.690368633401"/>
    <s v="&lt;50%"/>
    <n v="29.824000000000002"/>
    <s v="No"/>
    <n v="748870176"/>
    <n v="3.9"/>
    <x v="0"/>
    <n v="25824"/>
    <s v="No"/>
    <n v="10329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r>
  <r>
    <s v="B012MQS060"/>
    <x v="213"/>
    <x v="42"/>
    <s v="Computers&amp;Accessories"/>
    <s v="Accessories&amp;Peripherals"/>
    <s v="Keyboards,Mice&amp;InputDevices"/>
    <s v="Computers&amp;Accessories|Accessories&amp;Peripherals|Keyboards,Mice&amp;InputDevices|Keyboard&amp;MouseSets-Logitech MK215 Wireless Keyboard and Mouse Combo for Windows, 2.4 GHz Wireless, Compact Design, 2-Year Battery Life(Keyboard),5 Month Battery Life(Mouse) PC/Laptop- Black"/>
    <s v="Keyboard&amp;MouseSets"/>
    <n v="1295"/>
    <x v="1"/>
    <n v="1795"/>
    <n v="0.28000000000000003"/>
    <n v="1722.8551532033425"/>
    <s v="&lt;50%"/>
    <n v="29.771000000000001"/>
    <s v="No"/>
    <n v="46258945"/>
    <n v="4.0999999999999996"/>
    <x v="0"/>
    <n v="25771"/>
    <s v="No"/>
    <n v="103084"/>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r>
  <r>
    <s v="B017PDR9N0"/>
    <x v="214"/>
    <x v="56"/>
    <s v="Computers&amp;Accessories"/>
    <s v="Accessories&amp;Peripherals"/>
    <s v="TabletAccessories"/>
    <s v="Computers&amp;Accessories|Accessories&amp;Peripherals|TabletAccessories|Stands-GIZGA Essentials Portable Tabletop Tablet Stand Mobile Holder, Desktop Stand, Cradle, Dock for iPad, Smartphone, Kindle, E-Reader, Fully Foldable, Adjustable Angle, Anti-Slip Pads, Black"/>
    <s v="Stands"/>
    <n v="149"/>
    <x v="2"/>
    <n v="499"/>
    <n v="0.7"/>
    <n v="469.14028056112227"/>
    <s v="50% or More"/>
    <n v="29.606999999999999"/>
    <s v="Yes"/>
    <n v="12777893"/>
    <n v="4.0999999999999996"/>
    <x v="0"/>
    <n v="25607"/>
    <s v="No"/>
    <n v="102428"/>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r>
  <r>
    <s v="B0756CLQWL"/>
    <x v="215"/>
    <x v="40"/>
    <s v="Computers&amp;Accessories"/>
    <s v="Accessories&amp;Peripherals"/>
    <s v="PCGamingPeripherals"/>
    <s v="Computers&amp;Accessories|Accessories&amp;Peripherals|PCGamingPeripherals|Gamepads-Redgear Pro Wireless Gamepad with 2.4GHz Wireless Technology, Integrated Dual Intensity Motor, Illuminated Keys for PC(Compatible with Windows 7/8/8.1/10 only)"/>
    <s v="Gamepads"/>
    <n v="1699"/>
    <x v="1"/>
    <n v="3999"/>
    <n v="0.57999999999999996"/>
    <n v="3956.5143785946489"/>
    <s v="50% or More"/>
    <n v="29.488"/>
    <s v="Yes"/>
    <n v="101926512"/>
    <n v="4.2"/>
    <x v="0"/>
    <n v="25488"/>
    <s v="No"/>
    <n v="10195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r>
  <r>
    <s v="B07DGD4Z4C"/>
    <x v="216"/>
    <x v="31"/>
    <s v="Home&amp;Kitchen"/>
    <s v="Kitchen&amp;HomeAppliances"/>
    <s v="SmallKitchenAppliances"/>
    <s v="Home&amp;Kitchen|Kitchen&amp;HomeAppliances|SmallKitchenAppliances|MixerGrinders-Butterfly Jet Elite Mixer Grinder, 750W, 4 Jars (Grey)"/>
    <s v="MixerGrinders"/>
    <n v="3499"/>
    <x v="1"/>
    <n v="5795"/>
    <n v="0.4"/>
    <n v="5734.6203623813635"/>
    <s v="&lt;50%"/>
    <n v="29.34"/>
    <s v="No"/>
    <n v="146845300"/>
    <n v="3.9"/>
    <x v="0"/>
    <n v="25340"/>
    <s v="No"/>
    <n v="10136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r>
  <r>
    <s v="B07W7Z6DVL"/>
    <x v="217"/>
    <x v="45"/>
    <s v="Electronics"/>
    <s v="HomeAudio"/>
    <s v="Speakers"/>
    <s v="Electronics|HomeAudio|Speakers|OutdoorSpeakers-Infinity (JBL Fuze 100, Wireless Portable Bluetooth Speaker with Mic, Deep Bass, Dual Equalizer, IPX7 Waterproof, Rugged Fabric Design (Black)"/>
    <s v="OutdoorSpeakers"/>
    <n v="1499"/>
    <x v="1"/>
    <n v="2999"/>
    <n v="0.5"/>
    <n v="2949.0166722240747"/>
    <s v="50% or More"/>
    <n v="29.262"/>
    <s v="Yes"/>
    <n v="75760738"/>
    <n v="4.0999999999999996"/>
    <x v="0"/>
    <n v="25262"/>
    <s v="No"/>
    <n v="10104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r>
  <r>
    <s v="B01J8S6X2I"/>
    <x v="218"/>
    <x v="57"/>
    <s v="Computers&amp;Accessories"/>
    <s v="Accessories&amp;Peripherals"/>
    <s v="Cables&amp;Accessories"/>
    <s v="Computers&amp;Accessories|Accessories&amp;Peripherals|Cables&amp;Accessories|Cables|DVICables-AmazonBasics 6 Feet DisplayPort to DisplayPort Cable - (Not HDMI Cable) (Gold)"/>
    <s v="Cables"/>
    <n v="499"/>
    <x v="0"/>
    <n v="1100"/>
    <n v="0.55000000000000004"/>
    <n v="1054.6363636363637"/>
    <s v="50% or More"/>
    <n v="29.177"/>
    <s v="Yes"/>
    <n v="27694700"/>
    <n v="4.4000000000000004"/>
    <x v="0"/>
    <n v="25177"/>
    <s v="No"/>
    <n v="10070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r>
  <r>
    <s v="B06XDKWLJH"/>
    <x v="219"/>
    <x v="18"/>
    <s v="Computers&amp;Accessories"/>
    <s v="ExternalDevices&amp;DataStorage"/>
    <s v="ExternalHardDisks"/>
    <s v="Computers&amp;Accessories|ExternalDevices&amp;DataStorage|ExternalHardDisks-Western Digital WD 1.5TB Elements Portable Hard Disk Drive, USB 3.0, Compatible with PC, PS4 and Xbox, External HDD (WDBU6Y0015BBK-WESN)"/>
    <s v="N/A"/>
    <n v="4449"/>
    <x v="1"/>
    <n v="5734"/>
    <n v="0.22"/>
    <n v="5656.4101848622249"/>
    <s v="&lt;50%"/>
    <n v="29.006"/>
    <s v="No"/>
    <n v="143384404"/>
    <n v="4.4000000000000004"/>
    <x v="0"/>
    <n v="25006"/>
    <s v="No"/>
    <n v="100024"/>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r>
  <r>
    <s v="B08Y1TFSP6"/>
    <x v="220"/>
    <x v="8"/>
    <s v="Computers&amp;Accessories"/>
    <s v="Accessories&amp;Peripherals"/>
    <s v="Cables&amp;Accessories"/>
    <s v="Computers&amp;Accessories|Accessories&amp;Peripherals|Cables&amp;Accessories|Cables|USBCables-pTron Solero TB301 3A Type-C Data and Fast Charging Cable, Made in India, 480Mbps Data Sync, Strong and Durable 1.5-Meter Nylon Braided USB Cable for Type-C Devices for Charging Adapter (Black)"/>
    <s v="Cables"/>
    <n v="149"/>
    <x v="2"/>
    <n v="1000"/>
    <n v="0.85"/>
    <n v="985.1"/>
    <s v="50% or More"/>
    <n v="28.870999999999999"/>
    <s v="Yes"/>
    <n v="24871000"/>
    <n v="3.9"/>
    <x v="0"/>
    <n v="24871"/>
    <s v="No"/>
    <n v="99484"/>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r>
  <r>
    <s v="B08Y1SJVV5"/>
    <x v="221"/>
    <x v="8"/>
    <s v="Computers&amp;Accessories"/>
    <s v="Accessories&amp;Peripherals"/>
    <s v="Cables&amp;Accessories"/>
    <s v="Computers&amp;Accessories|Accessories&amp;Peripherals|Cables&amp;Accessories|Cables|USBCables-pTron Solero MB301 3A Micro USB Data &amp; Charging Cable, Made in India, 480Mbps Data Sync, Strong &amp; Durable 1.5-Meter Nylon Braided USB Cable for Micro USB Devices - (Black)"/>
    <s v="Cables"/>
    <n v="99"/>
    <x v="2"/>
    <n v="666.66"/>
    <n v="0.85"/>
    <n v="651.80985149851494"/>
    <s v="50% or More"/>
    <n v="28.870999999999999"/>
    <s v="Yes"/>
    <n v="16580500.859999999"/>
    <n v="3.9"/>
    <x v="0"/>
    <n v="24871"/>
    <s v="No"/>
    <n v="99484"/>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r>
  <r>
    <s v="B08Y5KXR6Z"/>
    <x v="222"/>
    <x v="8"/>
    <s v="Computers&amp;Accessories"/>
    <s v="Accessories&amp;Peripherals"/>
    <s v="Cables&amp;Accessories"/>
    <s v="Computers&amp;Accessories|Accessories&amp;Peripherals|Cables&amp;Accessories|Cables|USBCables-PTron Solero T241 2.4A Type-C Data &amp; Charging USB Cable, Made in India, 480Mbps Data Sync, Durable 1-Meter Long USB Cable for Type-C USB Devices for Charging Adapter (Black)"/>
    <s v="Cables"/>
    <n v="99"/>
    <x v="2"/>
    <n v="800"/>
    <n v="0.88"/>
    <n v="787.625"/>
    <s v="50% or More"/>
    <n v="28.870999999999999"/>
    <s v="Yes"/>
    <n v="19896800"/>
    <n v="3.9"/>
    <x v="0"/>
    <n v="24871"/>
    <s v="No"/>
    <n v="99484"/>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r>
  <r>
    <s v="B07XCM6T4N"/>
    <x v="223"/>
    <x v="58"/>
    <s v="Computers&amp;Accessories"/>
    <s v="Accessories&amp;Peripherals"/>
    <s v="LaptopAccessories"/>
    <s v="Computers&amp;Accessories|Accessories&amp;Peripherals|LaptopAccessories|NotebookComputerStands-STRIFF Adjustable Laptop Tabletop Stand Patented Riser Ventilated Portable Foldable Compatible with MacBook Notebook Tablet Tray Desk Table Book with Free Phone Stand (Black)"/>
    <s v="NotebookComputerStands"/>
    <n v="349"/>
    <x v="0"/>
    <n v="1499"/>
    <n v="0.77"/>
    <n v="1475.717811874583"/>
    <s v="50% or More"/>
    <n v="28.791"/>
    <s v="Yes"/>
    <n v="37161709"/>
    <n v="4.3"/>
    <x v="0"/>
    <n v="24791"/>
    <s v="No"/>
    <n v="99164"/>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r>
  <r>
    <s v="B07P681N66"/>
    <x v="224"/>
    <x v="6"/>
    <s v="Computers&amp;Accessories"/>
    <s v="NetworkingDevices"/>
    <s v="NetworkAdapters"/>
    <s v="Computers&amp;Accessories|NetworkingDevices|NetworkAdapters|WirelessUSBAdapters-TP-Link AC600 600 Mbps WiFi Wireless Network USB Adapter for Desktop PC with 2.4GHz/5GHz High Gain Dual Band 5dBi Antenna Wi-Fi, Supports Windows 11/10/8.1/8/7/XP, Mac OS 10.15 and earlier (Archer T2U Plus)"/>
    <s v="WirelessUSBAdapters"/>
    <n v="1199"/>
    <x v="1"/>
    <n v="2199"/>
    <n v="0.45"/>
    <n v="2144.4752160072762"/>
    <s v="&lt;50%"/>
    <n v="28.78"/>
    <s v="No"/>
    <n v="54491220"/>
    <n v="4.4000000000000004"/>
    <x v="0"/>
    <n v="24780"/>
    <s v="No"/>
    <n v="9912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r>
  <r>
    <s v="B0859M539M"/>
    <x v="225"/>
    <x v="6"/>
    <s v="Computers&amp;Accessories"/>
    <s v="NetworkingDevices"/>
    <s v="NetworkAdapters"/>
    <s v="Computers&amp;Accessories|NetworkingDevices|NetworkAdapters|WirelessUSBAdapters-TP-LINK AC1300 Archer T3U Plus High Gain USB 3.0 Wi-Fi Dongle, Wireless Dual Band MU-MIMO WiFi Adapter with High Gain Antenna, Supports Windows 11/10/8.1/8/7/XP/MacOS"/>
    <s v="WirelessUSBAdapters"/>
    <n v="1699"/>
    <x v="1"/>
    <n v="2999"/>
    <n v="0.43"/>
    <n v="2942.3477825941982"/>
    <s v="&lt;50%"/>
    <n v="28.78"/>
    <s v="No"/>
    <n v="74315220"/>
    <n v="4.4000000000000004"/>
    <x v="0"/>
    <n v="24780"/>
    <s v="No"/>
    <n v="9912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r>
  <r>
    <s v="B083GKDRKR"/>
    <x v="226"/>
    <x v="11"/>
    <s v="Home&amp;Kitchen"/>
    <s v="Kitchen&amp;HomeAppliances"/>
    <s v="SmallKitchenAppliances"/>
    <s v="Home&amp;Kitchen|Kitchen&amp;HomeAppliances|SmallKitchenAppliances|Kettles&amp;HotWaterDispensers|ElectricKettles-Havells Aqua Plus 1.2 litre Double Wall Kettle / 304 Stainless Steel Inner Body / Cool touch outer body / Wider mouth/ 2 Year warranty (Black, 1500 Watt)"/>
    <s v="Kettles&amp;HotWaterDispensers"/>
    <n v="1625"/>
    <x v="1"/>
    <n v="2995"/>
    <n v="0.46"/>
    <n v="2940.7429048414024"/>
    <s v="&lt;50%"/>
    <n v="28.484000000000002"/>
    <s v="No"/>
    <n v="70334580"/>
    <n v="4.5"/>
    <x v="1"/>
    <n v="23484"/>
    <s v="No"/>
    <n v="117420"/>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r>
  <r>
    <s v="B01IBRHE3E"/>
    <x v="227"/>
    <x v="59"/>
    <s v="Electronics"/>
    <s v="Cameras&amp;Photography"/>
    <s v="Accessories"/>
    <s v="Electronics|Cameras&amp;Photography|Accessories|Cleaners|CleaningKits-Gizga Essentials Professional 3-in-1 Cleaning Kit for Camera, Lens, Binocular, Laptop, TV, Monitor, Smartphone, Tablet (Includes: Cleaning Liquid 100ml, Plush Microfiber Cloth, Dust Removal Brush)"/>
    <s v="Cleaners"/>
    <n v="299"/>
    <x v="0"/>
    <n v="499"/>
    <n v="0.4"/>
    <n v="439.08016032064126"/>
    <s v="&lt;50%"/>
    <n v="28.431999999999999"/>
    <s v="No"/>
    <n v="12191568"/>
    <n v="4.2"/>
    <x v="0"/>
    <n v="24432"/>
    <s v="No"/>
    <n v="9772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r>
  <r>
    <s v="B07JW9H4J1"/>
    <x v="228"/>
    <x v="8"/>
    <s v="Computers&amp;Accessories"/>
    <s v="Accessories&amp;Peripherals"/>
    <s v="Cables&amp;Accessories"/>
    <s v="Computers&amp;Accessories|Accessories&amp;Peripherals|Cables&amp;Accessories|Cables|USBCables-Wayona Nylon Braided USB to Lightning Fast Charging and Data Sync Cable Compatible for iPhone 13, 12,11, X, 8, 7, 6, 5, iPad Air, Pro, Mini (3 FT Pack of 1, Grey)"/>
    <s v="Cables"/>
    <n v="399"/>
    <x v="0"/>
    <n v="1099"/>
    <n v="0.64"/>
    <n v="1062.6942675159235"/>
    <s v="50% or More"/>
    <n v="28.268999999999998"/>
    <s v="Yes"/>
    <n v="26671631"/>
    <n v="4.2"/>
    <x v="0"/>
    <n v="24269"/>
    <s v="No"/>
    <n v="9707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r>
  <r>
    <s v="B07JW1Y6XV"/>
    <x v="229"/>
    <x v="8"/>
    <s v="Computers&amp;Accessories"/>
    <s v="Accessories&amp;Peripherals"/>
    <s v="Cables&amp;Accessories"/>
    <s v="Computers&amp;Accessories|Accessories&amp;Peripherals|Cables&amp;Accessories|Cables|USBCables-Wayona Nylon Braided 3A Lightning to USB A Syncing and Fast Charging Data Cable for iPhone, Ipad (3 FT Pack of 1, Black)"/>
    <s v="Cables"/>
    <n v="399"/>
    <x v="0"/>
    <n v="1099"/>
    <n v="0.64"/>
    <n v="1062.6942675159235"/>
    <s v="50% or More"/>
    <n v="28.268999999999998"/>
    <s v="Yes"/>
    <n v="26671631"/>
    <n v="4.2"/>
    <x v="0"/>
    <n v="24269"/>
    <s v="No"/>
    <n v="97076"/>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r>
  <r>
    <s v="B07LGT55SJ"/>
    <x v="230"/>
    <x v="8"/>
    <s v="Computers&amp;Accessories"/>
    <s v="Accessories&amp;Peripherals"/>
    <s v="Cables&amp;Accessories"/>
    <s v="Computers&amp;Accessories|Accessories&amp;Peripherals|Cables&amp;Accessories|Cables|USBCables-Wayona Usb Nylon Braided Data Sync And Charging Cable For Iphone, Ipad Tablet (Red, Black)"/>
    <s v="Cables"/>
    <n v="399"/>
    <x v="0"/>
    <n v="1099"/>
    <n v="0.64"/>
    <n v="1062.6942675159235"/>
    <s v="50% or More"/>
    <n v="28.268999999999998"/>
    <s v="Yes"/>
    <n v="26671631"/>
    <n v="4.2"/>
    <x v="0"/>
    <n v="24269"/>
    <s v="No"/>
    <n v="97076"/>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r>
  <r>
    <s v="B07JH1C41D"/>
    <x v="231"/>
    <x v="8"/>
    <s v="Computers&amp;Accessories"/>
    <s v="Accessories&amp;Peripherals"/>
    <s v="Cables&amp;Accessories"/>
    <s v="Computers&amp;Accessories|Accessories&amp;Peripherals|Cables&amp;Accessories|Cables|USBCables-Wayona Nylon Braided (2 Pack) Lightning Fast Usb Data Cable Fast Charger Cord For Iphone, Ipad Tablet (3 Ft Pack Of 2, Grey)"/>
    <s v="Cables"/>
    <n v="649"/>
    <x v="1"/>
    <n v="1999"/>
    <n v="0.68"/>
    <n v="1966.5337668834418"/>
    <s v="50% or More"/>
    <n v="28.268999999999998"/>
    <s v="Yes"/>
    <n v="48513731"/>
    <n v="4.2"/>
    <x v="0"/>
    <n v="24269"/>
    <s v="No"/>
    <n v="9707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r>
  <r>
    <s v="B07JGDB5M1"/>
    <x v="232"/>
    <x v="8"/>
    <s v="Computers&amp;Accessories"/>
    <s v="Accessories&amp;Peripherals"/>
    <s v="Cables&amp;Accessories"/>
    <s v="Computers&amp;Accessories|Accessories&amp;Peripherals|Cables&amp;Accessories|Cables|USBCables-Wayona Nylon Braided 2M / 6Ft Fast Charge Usb To Lightning Data Sync And Charging Cable For Iphone, Ipad Tablet (6 Ft Pack Of 1, Grey)"/>
    <s v="Cables"/>
    <n v="449"/>
    <x v="0"/>
    <n v="1299"/>
    <n v="0.65"/>
    <n v="1264.4349499615089"/>
    <s v="50% or More"/>
    <n v="28.268999999999998"/>
    <s v="Yes"/>
    <n v="31525431"/>
    <n v="4.2"/>
    <x v="0"/>
    <n v="24269"/>
    <s v="No"/>
    <n v="97076"/>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r>
  <r>
    <s v="B07JH1CBGW"/>
    <x v="233"/>
    <x v="8"/>
    <s v="Computers&amp;Accessories"/>
    <s v="Accessories&amp;Peripherals"/>
    <s v="Cables&amp;Accessories"/>
    <s v="Computers&amp;Accessories|Accessories&amp;Peripherals|Cables&amp;Accessories|Cables|USBCables-Wayona Nylon Braided Usb Syncing And Charging Cable Sync And Charging Cable For Iphone, Ipad (3 Ft, Black) - Pack Of 2"/>
    <s v="Cables"/>
    <n v="649"/>
    <x v="1"/>
    <n v="1999"/>
    <n v="0.68"/>
    <n v="1966.5337668834418"/>
    <s v="50% or More"/>
    <n v="28.268999999999998"/>
    <s v="Yes"/>
    <n v="48513731"/>
    <n v="4.2"/>
    <x v="0"/>
    <n v="24269"/>
    <s v="No"/>
    <n v="9707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r>
  <r>
    <s v="B01C8P29T4"/>
    <x v="234"/>
    <x v="27"/>
    <s v="Home&amp;Kitchen"/>
    <s v="Kitchen&amp;HomeAppliances"/>
    <s v="Vacuum,Cleaning&amp;Ironing"/>
    <s v="Home&amp;Kitchen|Kitchen&amp;HomeAppliances|Vacuum,Cleaning&amp;Ironing|Irons,Steamers&amp;Accessories|Irons|DryIrons-Bajaj Majesty DX-11 1000W Dry Iron with Advance Soleplate and Anti-bacterial German Coating Technology, White and Blue"/>
    <s v="Irons,Steamers&amp;Accessories"/>
    <n v="599"/>
    <x v="1"/>
    <n v="785"/>
    <n v="0.24"/>
    <n v="708.69426751592357"/>
    <s v="&lt;50%"/>
    <n v="28.247"/>
    <s v="No"/>
    <n v="19033895"/>
    <n v="4.2"/>
    <x v="0"/>
    <n v="24247"/>
    <s v="No"/>
    <n v="96988"/>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r>
  <r>
    <s v="B00V4BGDKU"/>
    <x v="235"/>
    <x v="6"/>
    <s v="Computers&amp;Accessories"/>
    <s v="NetworkingDevices"/>
    <s v="NetworkAdapters"/>
    <s v="Computers&amp;Accessories|NetworkingDevices|NetworkAdapters|WirelessUSBAdapters-TP-Link UE300 USB 3.0 to RJ45 Gigabit Ethernet Network Adapter - Plug and Play"/>
    <s v="WirelessUSBAdapters"/>
    <n v="1099"/>
    <x v="1"/>
    <n v="1899"/>
    <n v="0.42"/>
    <n v="1841.1274354923644"/>
    <s v="&lt;50%"/>
    <n v="27.42"/>
    <s v="No"/>
    <n v="42575580"/>
    <n v="4.5"/>
    <x v="1"/>
    <n v="22420"/>
    <s v="No"/>
    <n v="11210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r>
  <r>
    <s v="B08FYB5HHK"/>
    <x v="236"/>
    <x v="60"/>
    <s v="Computers&amp;Accessories"/>
    <s v="NetworkingDevices"/>
    <s v="NetworkAdapters"/>
    <s v="Computers&amp;Accessories|NetworkingDevices|NetworkAdapters|PowerLANAdapters-TP-Link UE300C USB Type-C to RJ45 Gigabit Ethernet Network Adapter/RJ45 LAN Wired Adapter for Ultrabook, Chromebook, Laptop, Desktop, Plug &amp; Play, USB 3.0, Foldable and Portable Design"/>
    <s v="PowerLANAdapters"/>
    <n v="1199"/>
    <x v="1"/>
    <n v="1999"/>
    <n v="0.4"/>
    <n v="1939.0200100050024"/>
    <s v="&lt;50%"/>
    <n v="27.42"/>
    <s v="No"/>
    <n v="44817580"/>
    <n v="4.5"/>
    <x v="1"/>
    <n v="22420"/>
    <s v="No"/>
    <n v="11210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r>
  <r>
    <s v="B01C8P29N0"/>
    <x v="237"/>
    <x v="27"/>
    <s v="Home&amp;Kitchen"/>
    <s v="Kitchen&amp;HomeAppliances"/>
    <s v="Vacuum,Cleaning&amp;Ironing"/>
    <s v="Home&amp;Kitchen|Kitchen&amp;HomeAppliances|Vacuum,Cleaning&amp;Ironing|Irons,Steamers&amp;Accessories|Irons|DryIrons-Bajaj DX-6 1000W Dry Iron with Advance Soleplate and Anti-bacterial German Coating Technology, White"/>
    <s v="Irons,Steamers&amp;Accessories"/>
    <n v="625"/>
    <x v="1"/>
    <n v="1400"/>
    <n v="0.55000000000000004"/>
    <n v="1355.3571428571429"/>
    <s v="50% or More"/>
    <n v="27.315999999999999"/>
    <s v="Yes"/>
    <n v="32642400"/>
    <n v="4.2"/>
    <x v="0"/>
    <n v="23316"/>
    <s v="No"/>
    <n v="93264"/>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r>
  <r>
    <s v="B01KK0HU3Y"/>
    <x v="238"/>
    <x v="23"/>
    <s v="Computers&amp;Accessories"/>
    <s v="Accessories&amp;Peripherals"/>
    <s v="Keyboards,Mice&amp;InputDevices"/>
    <s v="Computers&amp;Accessories|Accessories&amp;Peripherals|Keyboards,Mice&amp;InputDevices|Mice-HP Z3700 Wireless Optical Mouse with USB Receiver and 2.4GHz Wireless Connection/ 1200DPI / 16 Months Long Battery Life /Ambidextrous and Slim Design (Modern Gold)"/>
    <s v="Mice"/>
    <n v="899"/>
    <x v="1"/>
    <n v="1499"/>
    <n v="0.4"/>
    <n v="1439.0266844563041"/>
    <s v="&lt;50%"/>
    <n v="27.173999999999999"/>
    <s v="No"/>
    <n v="34737826"/>
    <n v="4.2"/>
    <x v="0"/>
    <n v="23174"/>
    <s v="No"/>
    <n v="9269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r>
  <r>
    <s v="B07M69276N"/>
    <x v="239"/>
    <x v="6"/>
    <s v="Computers&amp;Accessories"/>
    <s v="NetworkingDevices"/>
    <s v="NetworkAdapters"/>
    <s v="Computers&amp;Accessories|NetworkingDevices|NetworkAdapters|WirelessUSBAdapters-TP-Link AC1300 USB WiFi Adapter (Archer T3U) - 2.4G/5G Dual Band Mini Wireless Network Adapter for PC Desktop, MU-MIMO Wi-Fi Dongle, USB 3.0, Supports Windows 11,10, 8.1, 8, 7, XP/Mac OS 10.15 and earlier"/>
    <s v="WirelessUSBAdapters"/>
    <n v="1399"/>
    <x v="1"/>
    <n v="2499"/>
    <n v="0.44"/>
    <n v="2443.017607042817"/>
    <s v="&lt;50%"/>
    <n v="27.169"/>
    <s v="No"/>
    <n v="57899331"/>
    <n v="4.4000000000000004"/>
    <x v="0"/>
    <n v="23169"/>
    <s v="No"/>
    <n v="9267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r>
  <r>
    <s v="B084PJSSQ1"/>
    <x v="240"/>
    <x v="4"/>
    <s v="Computers&amp;Accessories"/>
    <s v="ExternalDevices&amp;DataStorage"/>
    <s v="PenDrives"/>
    <s v="Computers&amp;Accessories|ExternalDevices&amp;DataStorage|PenDrives-SanDisk Ultra Dual Drive Luxe USB Type C Flash Drive (Silver, 128 GB, 5Y - SDDDC4-128G-I35)"/>
    <s v="N/A"/>
    <n v="1299"/>
    <x v="1"/>
    <n v="3000"/>
    <n v="0.56999999999999995"/>
    <n v="2956.7"/>
    <s v="50% or More"/>
    <n v="27.021999999999998"/>
    <s v="Yes"/>
    <n v="69066000"/>
    <n v="4.3"/>
    <x v="0"/>
    <n v="23022"/>
    <s v="No"/>
    <n v="92088"/>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r>
  <r>
    <s v="B00C3GBCIS"/>
    <x v="241"/>
    <x v="61"/>
    <s v="Computers&amp;Accessories"/>
    <s v="Accessories&amp;Peripherals"/>
    <s v="LaptopAccessories"/>
    <s v="Computers&amp;Accessories|Accessories&amp;Peripherals|LaptopAccessories|Bags&amp;Sleeves|LaptopSleeves&amp;Slipcases-GIZGA Club-laptop Neoprene Reversible for 15.6-inches Laptop Sleeve - Black-Red"/>
    <s v="Bags&amp;Sleeves"/>
    <n v="249"/>
    <x v="0"/>
    <n v="499"/>
    <n v="0.5"/>
    <n v="449.10020040080161"/>
    <s v="50% or More"/>
    <n v="26.86"/>
    <s v="Yes"/>
    <n v="11407140"/>
    <n v="4.2"/>
    <x v="0"/>
    <n v="22860"/>
    <s v="No"/>
    <n v="9144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r>
  <r>
    <s v="B09YV463SW"/>
    <x v="242"/>
    <x v="17"/>
    <s v="Electronics"/>
    <s v="WearableTechnology"/>
    <s v="SmartWatches"/>
    <s v="Electronics|WearableTechnology|SmartWatches-Fire-Boltt Ninja 3 Smartwatch Full Touch 1.69 &quot; &amp; 60 Sports Modes with IP68, Sp02 Tracking, Over 100 Cloud based watch faces ( Silver )"/>
    <s v="N/A"/>
    <n v="1499"/>
    <x v="1"/>
    <n v="9999"/>
    <n v="0.85"/>
    <n v="9984.0085008500846"/>
    <s v="50% or More"/>
    <n v="26.638000000000002"/>
    <s v="Yes"/>
    <n v="226357362"/>
    <n v="4.2"/>
    <x v="0"/>
    <n v="22638"/>
    <s v="No"/>
    <n v="9055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r>
  <r>
    <s v="B09YV42QHZ"/>
    <x v="243"/>
    <x v="17"/>
    <s v="Electronics"/>
    <s v="WearableTechnology"/>
    <s v="SmartWatches"/>
    <s v="Electronics|WearableTechnology|SmartWatches-Fire-Boltt Ninja 3 Smartwatch Full Touch 1.69 &quot; &amp; 60 Sports Modes with IP68, Sp02 Tracking, Over 100 Cloud based watch faces ( Green )"/>
    <s v="N/A"/>
    <n v="1499"/>
    <x v="1"/>
    <n v="7999"/>
    <n v="0.81"/>
    <n v="7980.2601575196895"/>
    <s v="50% or More"/>
    <n v="26.638000000000002"/>
    <s v="Yes"/>
    <n v="181081362"/>
    <n v="4.2"/>
    <x v="0"/>
    <n v="22638"/>
    <s v="No"/>
    <n v="9055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r>
  <r>
    <s v="B09YV4RG4D"/>
    <x v="244"/>
    <x v="17"/>
    <s v="Electronics"/>
    <s v="WearableTechnology"/>
    <s v="SmartWatches"/>
    <s v="Electronics|WearableTechnology|SmartWatches-Fire-Boltt Ninja 3 Smartwatch Full Touch 1.69 &amp; 60 Sports Modes with IP68, Sp02 Tracking, Over 100 Cloud based watch faces - Black"/>
    <s v="N/A"/>
    <n v="1499"/>
    <x v="1"/>
    <n v="7999"/>
    <n v="0.81"/>
    <n v="7980.2601575196895"/>
    <s v="50% or More"/>
    <n v="26.635999999999999"/>
    <s v="Yes"/>
    <n v="181065364"/>
    <n v="4.2"/>
    <x v="0"/>
    <n v="22636"/>
    <s v="No"/>
    <n v="90544"/>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r>
  <r>
    <s v="B00MUTWLW4"/>
    <x v="245"/>
    <x v="41"/>
    <s v="Computers&amp;Accessories"/>
    <s v="Accessories&amp;Peripherals"/>
    <s v="Keyboards,Mice&amp;InputDevices"/>
    <s v="Computers&amp;Accessories|Accessories&amp;Peripherals|Keyboards,Mice&amp;InputDevices|Keyboards-Logitech K480 Wireless Multi-Device Keyboard for Windows, macOS, iPadOS, Android or Chrome OS, Bluetooth, Compact, Compatible with PC, Mac, Laptop, Smartphone, Tablet - Black"/>
    <s v="Keyboards"/>
    <n v="2595"/>
    <x v="1"/>
    <n v="3295"/>
    <n v="0.21"/>
    <n v="3216.2443095599392"/>
    <s v="&lt;50%"/>
    <n v="26.617999999999999"/>
    <s v="No"/>
    <n v="74526310"/>
    <n v="4.4000000000000004"/>
    <x v="0"/>
    <n v="22618"/>
    <s v="No"/>
    <n v="90472"/>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r>
  <r>
    <s v="B0085IATT6"/>
    <x v="246"/>
    <x v="12"/>
    <s v="Computers&amp;Accessories"/>
    <s v="NetworkingDevices"/>
    <s v="Routers"/>
    <s v="Computers&amp;Accessories|NetworkingDevices|Routers-D-Link DIR-615 Wi-fi Ethernet-N300 Single_band 300Mbps Router, Mobile App Support, Router | AP | Repeater | Client Modes(Black)"/>
    <s v="N/A"/>
    <n v="899"/>
    <x v="1"/>
    <n v="1800"/>
    <n v="0.5"/>
    <n v="1750.0555555555557"/>
    <s v="50% or More"/>
    <n v="26.375"/>
    <s v="Yes"/>
    <n v="40275000"/>
    <n v="4.0999999999999996"/>
    <x v="0"/>
    <n v="22375"/>
    <s v="No"/>
    <n v="8950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r>
  <r>
    <s v="B09TWHTBKQ"/>
    <x v="247"/>
    <x v="2"/>
    <s v="Electronics"/>
    <s v="Mobiles&amp;Accessories"/>
    <s v="Smartphones&amp;BasicMobiles"/>
    <s v="Electronics|Mobiles&amp;Accessories|Smartphones&amp;BasicMobiles|Smartphones-Samsung Galaxy M33 5G (Mystique Green, 8GB, 128GB Storage) | 6000mAh Battery | Upto 16GB RAM with RAM Plus | Travel Adapter to be Purchased Separately"/>
    <s v="Smartphones"/>
    <n v="18499"/>
    <x v="1"/>
    <n v="25999"/>
    <n v="0.28999999999999998"/>
    <n v="25927.847263356281"/>
    <s v="&lt;50%"/>
    <n v="26.318000000000001"/>
    <s v="No"/>
    <n v="580245682"/>
    <n v="4.0999999999999996"/>
    <x v="0"/>
    <n v="22318"/>
    <s v="No"/>
    <n v="8927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r>
  <r>
    <s v="B09TWH8YHM"/>
    <x v="248"/>
    <x v="2"/>
    <s v="Electronics"/>
    <s v="Mobiles&amp;Accessories"/>
    <s v="Smartphones&amp;BasicMobiles"/>
    <s v="Electronics|Mobiles&amp;Accessories|Smartphones&amp;BasicMobiles|Smartphones-Samsung Galaxy M33 5G (Emerald Brown, 6GB, 128GB Storage) | 6000mAh Battery | Upto 12GB RAM with RAM Plus | Travel Adapter to be Purchased Separately"/>
    <s v="Smartphones"/>
    <n v="16999"/>
    <x v="1"/>
    <n v="24999"/>
    <n v="0.32"/>
    <n v="24931.001280051201"/>
    <s v="&lt;50%"/>
    <n v="26.318000000000001"/>
    <s v="No"/>
    <n v="557927682"/>
    <n v="4.0999999999999996"/>
    <x v="0"/>
    <n v="22318"/>
    <s v="No"/>
    <n v="8927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r>
  <r>
    <s v="B0B14MR9L1"/>
    <x v="248"/>
    <x v="2"/>
    <s v="Electronics"/>
    <s v="Mobiles&amp;Accessories"/>
    <s v="Smartphones&amp;BasicMobiles"/>
    <s v="Electronics|Mobiles&amp;Accessories|Smartphones&amp;BasicMobiles|Smartphones-Samsung Galaxy M33 5G (Emerald Brown, 6GB, 128GB Storage) | 6000mAh Battery | Upto 12GB RAM with RAM Plus | Travel Adapter to be Purchased Separately"/>
    <s v="Smartphones"/>
    <n v="16999"/>
    <x v="1"/>
    <n v="24999"/>
    <n v="0.32"/>
    <n v="24931.001280051201"/>
    <s v="&lt;50%"/>
    <n v="26.318000000000001"/>
    <s v="No"/>
    <n v="557927682"/>
    <n v="4.0999999999999996"/>
    <x v="0"/>
    <n v="22318"/>
    <s v="No"/>
    <n v="8927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r>
  <r>
    <s v="B00NNQMYNE"/>
    <x v="249"/>
    <x v="62"/>
    <s v="Computers&amp;Accessories"/>
    <s v="Accessories&amp;Peripherals"/>
    <s v="HardDiskBags"/>
    <s v="Computers&amp;Accessories|Accessories&amp;Peripherals|HardDiskBags-AirCase Rugged Hard Drive Case for 2.5-inch Western Digital, Seagate, Toshiba, Portable Storage Shell for Gadget Hard Disk USB Cable Power Bank Mobile Charger Earphone, Waterproof (Black)"/>
    <s v="N/A"/>
    <n v="299"/>
    <x v="0"/>
    <n v="499"/>
    <n v="0.4"/>
    <n v="439.08016032064126"/>
    <s v="&lt;50%"/>
    <n v="26.01"/>
    <s v="No"/>
    <n v="10483990"/>
    <n v="4.5"/>
    <x v="1"/>
    <n v="21010"/>
    <s v="No"/>
    <n v="10505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r>
  <r>
    <s v="B085CZ3SR1"/>
    <x v="250"/>
    <x v="63"/>
    <s v="Electronics"/>
    <s v="Mobiles&amp;Accessories"/>
    <s v="MobileAccessories"/>
    <s v="Electronics|Mobiles&amp;Accessories|MobileAccessories|Chargers|WallChargers-Mi 10W Wall Charger for Mobile Phones with Micro USB Cable (Black)"/>
    <s v="Chargers"/>
    <n v="499"/>
    <x v="0"/>
    <n v="599"/>
    <n v="0.17"/>
    <n v="515.69449081803009"/>
    <s v="&lt;50%"/>
    <n v="25.916"/>
    <s v="No"/>
    <n v="13127684"/>
    <n v="4.2"/>
    <x v="0"/>
    <n v="21916"/>
    <s v="No"/>
    <n v="8766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r>
  <r>
    <s v="B09V12K8NT"/>
    <x v="251"/>
    <x v="17"/>
    <s v="Electronics"/>
    <s v="WearableTechnology"/>
    <s v="SmartWatches"/>
    <s v="Electronics|WearableTechnology|SmartWatches-boAt Wave Lite Smartwatch with 1.69&quot; HD Display, Sleek Metal Body, HR &amp; SpO2 Level Monitor, 140+ Watch Faces, Activity Tracker, Multiple Sports Modes, IP68 &amp; 7 Days Battery Life(Active Black)"/>
    <s v="N/A"/>
    <n v="1499"/>
    <x v="1"/>
    <n v="6990"/>
    <n v="0.79"/>
    <n v="6968.5550786838339"/>
    <s v="50% or More"/>
    <n v="25.795999999999999"/>
    <s v="Yes"/>
    <n v="152354040"/>
    <n v="3.9"/>
    <x v="0"/>
    <n v="21796"/>
    <s v="No"/>
    <n v="8718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r>
  <r>
    <s v="B09V17S2BG"/>
    <x v="252"/>
    <x v="17"/>
    <s v="Electronics"/>
    <s v="WearableTechnology"/>
    <s v="SmartWatches"/>
    <s v="Electronics|WearableTechnology|SmartWatches-boAt Wave Lite Smartwatch with 1.69&quot; HD Display, Heart Rate &amp; SpO2 Level Monitor, Multiple Watch Faces, Activity Tracker, Multiple Sports Modes &amp; IP68 (Deep Blue)"/>
    <s v="N/A"/>
    <n v="1499"/>
    <x v="1"/>
    <n v="6990"/>
    <n v="0.79"/>
    <n v="6968.5550786838339"/>
    <s v="50% or More"/>
    <n v="25.795999999999999"/>
    <s v="Yes"/>
    <n v="152354040"/>
    <n v="3.9"/>
    <x v="0"/>
    <n v="21796"/>
    <s v="No"/>
    <n v="8718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r>
  <r>
    <s v="B09V175NP7"/>
    <x v="253"/>
    <x v="17"/>
    <s v="Electronics"/>
    <s v="WearableTechnology"/>
    <s v="SmartWatches"/>
    <s v="Electronics|WearableTechnology|SmartWatches-boAt Wave Lite Smartwatch with 1.69 Inches(4.29cm) HD Display, Heart Rate &amp; SpO2 Level Monitor, Multiple Watch Faces, Activity Tracker, Multiple Sports Modes &amp; IP68 (Scarlet Red)"/>
    <s v="N/A"/>
    <n v="1499"/>
    <x v="1"/>
    <n v="6990"/>
    <n v="0.79"/>
    <n v="6968.5550786838339"/>
    <s v="50% or More"/>
    <n v="25.795999999999999"/>
    <s v="Yes"/>
    <n v="152354040"/>
    <n v="3.9"/>
    <x v="0"/>
    <n v="21796"/>
    <s v="No"/>
    <n v="8718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r>
  <r>
    <s v="B097R2V1W8"/>
    <x v="254"/>
    <x v="25"/>
    <s v="Home&amp;Kitchen"/>
    <s v="Heating,Cooling&amp;AirQuality"/>
    <s v="WaterHeaters&amp;Geysers"/>
    <s v="Home&amp;Kitchen|Heating,Cooling&amp;AirQuality|WaterHeaters&amp;Geysers|InstantWaterHeaters-Bajaj Splendora 3 Litre 3KW IWH Instant Water Heater (Geyser), White"/>
    <s v="InstantWaterHeaters"/>
    <n v="2599"/>
    <x v="1"/>
    <n v="5890"/>
    <n v="0.56000000000000005"/>
    <n v="5845.8743633276745"/>
    <s v="50% or More"/>
    <n v="25.783000000000001"/>
    <s v="Yes"/>
    <n v="128301870"/>
    <n v="4.0999999999999996"/>
    <x v="0"/>
    <n v="21783"/>
    <s v="No"/>
    <n v="87132"/>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r>
  <r>
    <s v="B07T5DKR5D"/>
    <x v="255"/>
    <x v="1"/>
    <s v="Electronics"/>
    <s v="Headphones,Earbuds&amp;Accessories"/>
    <s v="Headphones"/>
    <s v="Electronics|Headphones,Earbuds&amp;Accessories|Headphones|In-Ear-ZEBRONICS Zeb-Bro in Ear Wired Earphones with Mic, 3.5mm Audio Jack, 10mm Drivers, Phone/Tablet Compatible(Black)"/>
    <s v="In-Ear"/>
    <n v="149"/>
    <x v="2"/>
    <n v="399"/>
    <n v="0.63"/>
    <n v="361.65664160401002"/>
    <s v="50% or More"/>
    <n v="25.763999999999999"/>
    <s v="Yes"/>
    <n v="8683836"/>
    <n v="3.5"/>
    <x v="0"/>
    <n v="21764"/>
    <s v="No"/>
    <n v="8705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r>
  <r>
    <s v="B08D9NDZ1Y"/>
    <x v="256"/>
    <x v="64"/>
    <s v="Computers&amp;Accessories"/>
    <s v="Printers,Inks&amp;Accessories"/>
    <s v="Printers"/>
    <s v="Computers&amp;Accessories|Printers,Inks&amp;Accessories|Printers-HP Deskjet 2331 Colour Printer, Scanner and Copier for Home/Small Office, Compact Size, Reliable, Easy Set-Up Through Smart App On Your Pc Connected Through USB, Ideal for Home."/>
    <s v="N/A"/>
    <n v="3999"/>
    <x v="1"/>
    <n v="4332.96"/>
    <n v="0.08"/>
    <n v="4240.6674332557886"/>
    <s v="&lt;50%"/>
    <n v="25.762"/>
    <s v="No"/>
    <n v="94293875.519999996"/>
    <n v="3.5"/>
    <x v="0"/>
    <n v="21762"/>
    <s v="No"/>
    <n v="87048"/>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r>
  <r>
    <s v="B0083T231O"/>
    <x v="257"/>
    <x v="65"/>
    <s v="Electronics"/>
    <s v="PowerAccessories"/>
    <s v="SurgeProtectors"/>
    <s v="Electronics|PowerAccessories|SurgeProtectors-Belkin Essential Series 4-Socket Surge Protector Universal Socket with 5ft Heavy Duty Cable (Grey)"/>
    <s v="N/A"/>
    <n v="1289"/>
    <x v="1"/>
    <n v="1499"/>
    <n v="0.14000000000000001"/>
    <n v="1413.0093395597064"/>
    <s v="&lt;50%"/>
    <n v="25.667999999999999"/>
    <s v="No"/>
    <n v="30981332"/>
    <n v="4.5"/>
    <x v="1"/>
    <n v="20668"/>
    <s v="No"/>
    <n v="10334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r>
  <r>
    <s v="B08LPJZSSW"/>
    <x v="258"/>
    <x v="66"/>
    <s v="Electronics"/>
    <s v="Cameras&amp;Photography"/>
    <s v="Accessories"/>
    <s v="Electronics|Cameras&amp;Photography|Accessories|Tripods&amp;Monopods|TripodLegs-DIGITEK¬Æ (DTR 260 GT) Gorilla Tripod/Mini 33 cm (13 Inch) Tripod for Mobile Phone with Phone Mount &amp; Remote, Flexible Gorilla Stand for DSLR &amp; Action Cameras"/>
    <s v="Tripods&amp;Monopods"/>
    <n v="399"/>
    <x v="0"/>
    <n v="995"/>
    <n v="0.6"/>
    <n v="954.8994974874372"/>
    <s v="50% or More"/>
    <n v="25.372"/>
    <s v="Yes"/>
    <n v="21265140"/>
    <n v="3.9"/>
    <x v="0"/>
    <n v="21372"/>
    <s v="No"/>
    <n v="8548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r>
  <r>
    <s v="B07WGMMQGP"/>
    <x v="259"/>
    <x v="2"/>
    <s v="Electronics"/>
    <s v="Mobiles&amp;Accessories"/>
    <s v="Smartphones&amp;BasicMobiles"/>
    <s v="Electronics|Mobiles&amp;Accessories|Smartphones&amp;BasicMobiles|Smartphones-iQOO vivo Z6 5G (Chromatic Blue, 6GB RAM, 128GB Storage) | Snapdragon 695-6nm Processor | 120Hz FHD+ Display | 5000mAh Battery"/>
    <s v="Smartphones"/>
    <n v="16499"/>
    <x v="1"/>
    <n v="20999"/>
    <n v="0.21"/>
    <n v="20920.429591885328"/>
    <s v="&lt;50%"/>
    <n v="25.35"/>
    <s v="No"/>
    <n v="448328650"/>
    <n v="4"/>
    <x v="0"/>
    <n v="21350"/>
    <s v="No"/>
    <n v="8540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r>
  <r>
    <s v="B07WHQBZLS"/>
    <x v="260"/>
    <x v="2"/>
    <s v="Electronics"/>
    <s v="Mobiles&amp;Accessories"/>
    <s v="Smartphones&amp;BasicMobiles"/>
    <s v="Electronics|Mobiles&amp;Accessories|Smartphones&amp;BasicMobiles|Smartphones-iQOO vivo Z6 5G (Chromatic Blue, 8GB RAM, 128GB Storage) | Snapdragon 695-6nm Processor | 120Hz FHD+ Display | 5000mAh Battery"/>
    <s v="Smartphones"/>
    <n v="17999"/>
    <x v="1"/>
    <n v="21990"/>
    <n v="0.18"/>
    <n v="21908.149158708504"/>
    <s v="&lt;50%"/>
    <n v="25.35"/>
    <s v="No"/>
    <n v="469486500"/>
    <n v="4"/>
    <x v="0"/>
    <n v="21350"/>
    <s v="No"/>
    <n v="854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r>
  <r>
    <s v="B07WJWRNVK"/>
    <x v="261"/>
    <x v="2"/>
    <s v="Electronics"/>
    <s v="Mobiles&amp;Accessories"/>
    <s v="Smartphones&amp;BasicMobiles"/>
    <s v="Electronics|Mobiles&amp;Accessories|Smartphones&amp;BasicMobiles|Smartphones-iQOO vivo Z6 5G (Dynamo Black, 6GB RAM, 128GB Storage) | Snapdragon 695-6nm Processor | 120Hz FHD+ Display | 5000mAh Battery"/>
    <s v="Smartphones"/>
    <n v="16499"/>
    <x v="1"/>
    <n v="20990"/>
    <n v="0.21"/>
    <n v="20911.395902810862"/>
    <s v="&lt;50%"/>
    <n v="25.35"/>
    <s v="No"/>
    <n v="448136500"/>
    <n v="4"/>
    <x v="0"/>
    <n v="21350"/>
    <s v="No"/>
    <n v="854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r>
  <r>
    <s v="B09MJ77786"/>
    <x v="262"/>
    <x v="29"/>
    <s v="Electronics"/>
    <s v="HomeTheater,TV&amp;Video"/>
    <s v="Televisions"/>
    <s v="Electronics|HomeTheater,TV&amp;Video|Televisions|SmartTelevisions-MI 108 cm (43 inches) 5X Series 4K Ultra HD LED Smart Android TV L43M6-ES (Grey)"/>
    <s v="SmartTelevisions"/>
    <n v="31999"/>
    <x v="1"/>
    <n v="49999"/>
    <n v="0.36"/>
    <n v="49935.000720014403"/>
    <s v="&lt;50%"/>
    <n v="25.251999999999999"/>
    <s v="No"/>
    <n v="1062578748"/>
    <n v="4.3"/>
    <x v="0"/>
    <n v="21252"/>
    <s v="No"/>
    <n v="85008"/>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r>
  <r>
    <s v="B09RWQ7YR6"/>
    <x v="263"/>
    <x v="29"/>
    <s v="Electronics"/>
    <s v="HomeTheater,TV&amp;Video"/>
    <s v="Televisions"/>
    <s v="Electronics|HomeTheater,TV&amp;Video|Televisions|SmartTelevisions-MI 138.8 cm (55 inches) 5X Series 4K Ultra HD LED Smart Android TV L55M6-ES (Grey)"/>
    <s v="SmartTelevisions"/>
    <n v="46999"/>
    <x v="1"/>
    <n v="69999"/>
    <n v="0.33"/>
    <n v="69931.85761225161"/>
    <s v="&lt;50%"/>
    <n v="25.251999999999999"/>
    <s v="No"/>
    <n v="1487618748"/>
    <n v="4.3"/>
    <x v="0"/>
    <n v="21252"/>
    <s v="No"/>
    <n v="85008"/>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r>
  <r>
    <s v="B0B3MWYCHQ"/>
    <x v="264"/>
    <x v="17"/>
    <s v="Electronics"/>
    <s v="WearableTechnology"/>
    <s v="SmartWatches"/>
    <s v="Electronics|WearableTechnology|SmartWatches-Fire-Boltt Ring 3 Smart Watch 1.8 Biggest Display with Advanced Bluetooth Calling Chip, Voice Assistance,118 Sports Modes, in Built Calculator &amp; Games, SpO2, Heart Rate Monitoring"/>
    <s v="N/A"/>
    <n v="2999"/>
    <x v="1"/>
    <n v="9999"/>
    <n v="0.7"/>
    <n v="9969.0070007000704"/>
    <s v="50% or More"/>
    <n v="24.879000000000001"/>
    <s v="Yes"/>
    <n v="208769121"/>
    <n v="4.2"/>
    <x v="0"/>
    <n v="20879"/>
    <s v="No"/>
    <n v="83516"/>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r>
  <r>
    <s v="B075JJ5NQC"/>
    <x v="265"/>
    <x v="31"/>
    <s v="Home&amp;Kitchen"/>
    <s v="Kitchen&amp;HomeAppliances"/>
    <s v="SmallKitchenAppliances"/>
    <s v="Home&amp;Kitchen|Kitchen&amp;HomeAppliances|SmallKitchenAppliances|MixerGrinders-Butterfly Smart Mixer Grinder, 750W, 4 Jars (Grey)"/>
    <s v="MixerGrinders"/>
    <n v="3199"/>
    <x v="1"/>
    <n v="4999"/>
    <n v="0.36"/>
    <n v="4935.0072014402876"/>
    <s v="&lt;50%"/>
    <n v="24.869"/>
    <s v="No"/>
    <n v="104324131"/>
    <n v="4"/>
    <x v="0"/>
    <n v="20869"/>
    <s v="No"/>
    <n v="83476"/>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r>
  <r>
    <s v="B077Z65HSD"/>
    <x v="266"/>
    <x v="8"/>
    <s v="Computers&amp;Accessories"/>
    <s v="Accessories&amp;Peripherals"/>
    <s v="Cables&amp;Accessories"/>
    <s v="Computers&amp;Accessories|Accessories&amp;Peripherals|Cables&amp;Accessories|Cables|USBCables-boAt A400 USB Type-C to USB-A 2.0 Male Data Cable, 2 Meter (Black)"/>
    <s v="Cables"/>
    <n v="299"/>
    <x v="0"/>
    <n v="999"/>
    <n v="0.7"/>
    <n v="969.07007007007007"/>
    <s v="50% or More"/>
    <n v="24.85"/>
    <s v="Yes"/>
    <n v="20829150"/>
    <n v="4.3"/>
    <x v="0"/>
    <n v="20850"/>
    <s v="No"/>
    <n v="8340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r>
  <r>
    <s v="B0974G5Q2Y"/>
    <x v="267"/>
    <x v="8"/>
    <s v="Computers&amp;Accessories"/>
    <s v="Accessories&amp;Peripherals"/>
    <s v="Cables&amp;Accessories"/>
    <s v="Computers&amp;Accessories|Accessories&amp;Peripherals|Cables&amp;Accessories|Cables|USBCables-boAt Laptop, Smartphone Type-c A400 Male Data Cable (Carbon Black)"/>
    <s v="Cables"/>
    <n v="273.10000000000002"/>
    <x v="0"/>
    <n v="999"/>
    <n v="0.73"/>
    <n v="971.66266266266268"/>
    <s v="50% or More"/>
    <n v="24.85"/>
    <s v="Yes"/>
    <n v="20829150"/>
    <n v="4.3"/>
    <x v="0"/>
    <n v="20850"/>
    <s v="No"/>
    <n v="8340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r>
  <r>
    <s v="B071SDRGWL"/>
    <x v="268"/>
    <x v="8"/>
    <s v="Computers&amp;Accessories"/>
    <s v="Accessories&amp;Peripherals"/>
    <s v="Cables&amp;Accessories"/>
    <s v="Computers&amp;Accessories|Accessories&amp;Peripherals|Cables&amp;Accessories|Cables|USBCables-boAt Type-c A400 Type-c to USB A Cable for All Type C Phones (Lg nexus 5x), 1Mtr(Black)"/>
    <s v="Cables"/>
    <n v="349"/>
    <x v="0"/>
    <n v="699"/>
    <n v="0.5"/>
    <n v="649.071530758226"/>
    <s v="50% or More"/>
    <n v="24.85"/>
    <s v="Yes"/>
    <n v="14574150"/>
    <n v="4.3"/>
    <x v="0"/>
    <n v="20850"/>
    <s v="No"/>
    <n v="8340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r>
  <r>
    <s v="B0B2DD66GS"/>
    <x v="269"/>
    <x v="5"/>
    <s v="Electronics"/>
    <s v="Accessories"/>
    <s v="MemoryCards"/>
    <s v="Electronics|Accessories|MemoryCards|MicroSD-SanDisk Extreme microSD UHS I Card 128GB for 4K Video on Smartphones,Action Cams 190MB/s Read,90MB/s Write"/>
    <s v="MicroSD"/>
    <n v="1329"/>
    <x v="1"/>
    <n v="2900"/>
    <n v="0.54"/>
    <n v="2854.1724137931033"/>
    <s v="50% or More"/>
    <n v="24.623999999999999"/>
    <s v="Yes"/>
    <n v="56909600"/>
    <n v="4.5"/>
    <x v="1"/>
    <n v="19624"/>
    <s v="No"/>
    <n v="9812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r>
  <r>
    <s v="B08MZQBFLN"/>
    <x v="270"/>
    <x v="54"/>
    <s v="Computers&amp;Accessories"/>
    <s v="Accessories&amp;Peripherals"/>
    <s v="LaptopAccessories"/>
    <s v="Computers&amp;Accessories|Accessories&amp;Peripherals|LaptopAccessories|Lapdesks-Callas Multipurpose Foldable Laptop Table with Cup Holder | Drawer | Mac Holder | Table Holder Study Table, Breakfast Table, Foldable and Portable/Ergonomic &amp; Rounded Edges/Non-Slip Legs (WA-27-Black)"/>
    <s v="Lapdesks"/>
    <n v="849"/>
    <x v="1"/>
    <n v="4999"/>
    <n v="0.83"/>
    <n v="4982.0166033206642"/>
    <s v="50% or More"/>
    <n v="24.457000000000001"/>
    <s v="Yes"/>
    <n v="102264543"/>
    <n v="4"/>
    <x v="0"/>
    <n v="20457"/>
    <s v="No"/>
    <n v="81828"/>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r>
  <r>
    <s v="B008QS9J6Y"/>
    <x v="271"/>
    <x v="67"/>
    <s v="Computers&amp;Accessories"/>
    <s v="Accessories&amp;Peripherals"/>
    <s v="Audio&amp;VideoAccessories"/>
    <s v="Computers&amp;Accessories|Accessories&amp;Peripherals|Audio&amp;VideoAccessories|Webcams&amp;VoIPEquipment|Webcams-Logitech C270 Digital HD Webcam with Widescreen HD Video Calling, HD Light Correction, Noise-Reducing Mic, for Skype, FaceTime, Hangouts, WebEx, PC/Mac/Laptop/MacBook/Tablet - (Black, HD 720p/30fps)"/>
    <s v="Webcams&amp;VoIPEquipment"/>
    <n v="1990"/>
    <x v="1"/>
    <n v="2595"/>
    <n v="0.23"/>
    <n v="2518.3140655105972"/>
    <s v="&lt;50%"/>
    <n v="24.398"/>
    <s v="No"/>
    <n v="52932810"/>
    <n v="4.3"/>
    <x v="0"/>
    <n v="20398"/>
    <s v="No"/>
    <n v="81592"/>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r>
  <r>
    <s v="B017NC2IPM"/>
    <x v="272"/>
    <x v="12"/>
    <s v="Computers&amp;Accessories"/>
    <s v="NetworkingDevices"/>
    <s v="Routers"/>
    <s v="Computers&amp;Accessories|NetworkingDevices|Routers-RESONATE RouterUPS CRU12V2A | Zero Drop | UPS for WiFi Router | Mini UPS | Up to 4 Hours PowerBackup | Battery Replacement Program | Router UPS Compatible with 12V &lt;2A Routers, FTTH, Modem, Set Top Box, Alexa, Mini Camera"/>
    <s v="N/A"/>
    <n v="1799"/>
    <x v="1"/>
    <n v="2911"/>
    <n v="0.38"/>
    <n v="2849.1999312950875"/>
    <s v="&lt;50%"/>
    <n v="24.341999999999999"/>
    <s v="No"/>
    <n v="59215562"/>
    <n v="4.3"/>
    <x v="0"/>
    <n v="20342"/>
    <s v="No"/>
    <n v="81368"/>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r>
  <r>
    <s v="B07WDKLDRX"/>
    <x v="273"/>
    <x v="2"/>
    <s v="Electronics"/>
    <s v="Mobiles&amp;Accessories"/>
    <s v="Smartphones&amp;BasicMobiles"/>
    <s v="Electronics|Mobiles&amp;Accessories|Smartphones&amp;BasicMobiles|Smartphones-iQOO Neo 6 5G (Dark Nova, 8GB RAM, 128GB Storage) | Snapdragon¬Æ 870 5G | 80W FlashCharge"/>
    <s v="Smartphones"/>
    <n v="28999"/>
    <x v="1"/>
    <n v="34999"/>
    <n v="0.17"/>
    <n v="34916.143346952769"/>
    <s v="&lt;50%"/>
    <n v="24.311"/>
    <s v="No"/>
    <n v="710864689"/>
    <n v="4.4000000000000004"/>
    <x v="0"/>
    <n v="20311"/>
    <s v="No"/>
    <n v="81244"/>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r>
  <r>
    <s v="B07JF9B592"/>
    <x v="274"/>
    <x v="21"/>
    <s v="MusicalInstruments"/>
    <s v="Microphones"/>
    <s v="Condenser"/>
    <s v="MusicalInstruments|Microphones|Condenser-MAONO AU-400 Lavalier Auxiliary Omnidirectional Microphone (Black)"/>
    <s v="N/A"/>
    <n v="478"/>
    <x v="0"/>
    <n v="699"/>
    <n v="0.32"/>
    <n v="630.61659513590848"/>
    <s v="&lt;50%"/>
    <n v="24.218"/>
    <s v="No"/>
    <n v="14132382"/>
    <n v="3.8"/>
    <x v="0"/>
    <n v="20218"/>
    <s v="No"/>
    <n v="8087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r>
  <r>
    <s v="B01GGKYKQM"/>
    <x v="275"/>
    <x v="8"/>
    <s v="Computers&amp;Accessories"/>
    <s v="Accessories&amp;Peripherals"/>
    <s v="Cables&amp;Accessories"/>
    <s v="Computers&amp;Accessories|Accessories&amp;Peripherals|Cables&amp;Accessories|Cables|USBCables-Amazon Basics USB Type-C to USB-A 2.0 Male Fast Charging Cable for Laptop - 3 Feet (0.9 Meters), Black"/>
    <s v="Cables"/>
    <n v="219"/>
    <x v="0"/>
    <n v="700"/>
    <n v="0.69"/>
    <n v="668.71428571428567"/>
    <s v="50% or More"/>
    <n v="24.053000000000001"/>
    <s v="Yes"/>
    <n v="14037100"/>
    <n v="4.3"/>
    <x v="0"/>
    <n v="20053"/>
    <s v="No"/>
    <n v="8021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r>
  <r>
    <s v="B01M0505SJ"/>
    <x v="276"/>
    <x v="47"/>
    <s v="Home&amp;Kitchen"/>
    <s v="Heating,Cooling&amp;AirQuality"/>
    <s v="Fans"/>
    <s v="Home&amp;Kitchen|Heating,Cooling&amp;AirQuality|Fans|CeilingFans-Orient Electric Apex-FX 1200mm Ultra High Speed 400 RPM Ceiling Fan (Brown)"/>
    <s v="CeilingFans"/>
    <n v="1400"/>
    <x v="1"/>
    <n v="2485"/>
    <n v="0.44"/>
    <n v="2428.6619718309857"/>
    <s v="&lt;50%"/>
    <n v="23.998000000000001"/>
    <s v="No"/>
    <n v="49695030"/>
    <n v="4.0999999999999996"/>
    <x v="0"/>
    <n v="19998"/>
    <s v="No"/>
    <n v="79992"/>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r>
  <r>
    <s v="B086JTMRYL"/>
    <x v="277"/>
    <x v="8"/>
    <s v="Computers&amp;Accessories"/>
    <s v="Accessories&amp;Peripherals"/>
    <s v="Cables&amp;Accessories"/>
    <s v="Computers&amp;Accessories|Accessories&amp;Peripherals|Cables&amp;Accessories|Cables|USBCables-ESR USB C to Lightning Cable, 10 ft (3 m), MFi-Certified, Braided Nylon Power Delivery Fast Charging for iPhone 14/14 Plus/14 Pro/14 Pro Max, iPhone 13/12/11/X/8 Series, Use with Type-C Chargers, Black"/>
    <s v="Cables"/>
    <n v="1519"/>
    <x v="1"/>
    <n v="1899"/>
    <n v="0.2"/>
    <n v="1819.010531858873"/>
    <s v="&lt;50%"/>
    <n v="23.763000000000002"/>
    <s v="No"/>
    <n v="37529937"/>
    <n v="4.4000000000000004"/>
    <x v="0"/>
    <n v="19763"/>
    <s v="No"/>
    <n v="7905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r>
  <r>
    <s v="B08F47T4X5"/>
    <x v="278"/>
    <x v="68"/>
    <s v="Home&amp;Kitchen"/>
    <s v="Kitchen&amp;HomeAppliances"/>
    <s v="SmallKitchenAppliances"/>
    <s v="Home&amp;Kitchen|Kitchen&amp;HomeAppliances|SmallKitchenAppliances|VacuumSealers-VR 18 Pcs - 3 Different Size Plastic Food Snack Bag Pouch Clip Sealer Large, Medium, Small Plastic Snack Seal Sealing Bag Clips Vacuum Sealer (Set of 18, Multi-Color) (Multicolor)"/>
    <s v="VacuumSealers"/>
    <n v="89"/>
    <x v="2"/>
    <n v="89"/>
    <n v="0"/>
    <n v="-11"/>
    <s v="&lt;50%"/>
    <n v="23.620999999999999"/>
    <s v="No"/>
    <n v="1746269"/>
    <n v="4.2"/>
    <x v="0"/>
    <n v="19621"/>
    <s v="No"/>
    <n v="78484"/>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r>
  <r>
    <s v="B07WGPKMP5"/>
    <x v="279"/>
    <x v="2"/>
    <s v="Electronics"/>
    <s v="Mobiles&amp;Accessories"/>
    <s v="Smartphones&amp;BasicMobiles"/>
    <s v="Electronics|Mobiles&amp;Accessories|Smartphones&amp;BasicMobiles|Smartphones-iQOO Z6 44W by vivo (Raven Black, 6GB RAM, 128GB Storage) | 6.44&quot; FHD+ AMOLED Display | 50% Charge in just 27 mins | in-Display Fingerprint Scanning"/>
    <s v="Smartphones"/>
    <n v="15499"/>
    <x v="1"/>
    <n v="20999"/>
    <n v="0.26"/>
    <n v="20925.191723415403"/>
    <s v="&lt;50%"/>
    <n v="23.253"/>
    <s v="No"/>
    <n v="404293747"/>
    <n v="4.0999999999999996"/>
    <x v="0"/>
    <n v="19253"/>
    <s v="No"/>
    <n v="7701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r>
  <r>
    <s v="B07WJV6P1R"/>
    <x v="280"/>
    <x v="2"/>
    <s v="Electronics"/>
    <s v="Mobiles&amp;Accessories"/>
    <s v="Smartphones&amp;BasicMobiles"/>
    <s v="Electronics|Mobiles&amp;Accessories|Smartphones&amp;BasicMobiles|Smartphones-iQOO Z6 Lite 5G by vivo (Stellar Green, 6GB RAM, 128GB Storage) | World's First Snapdragon 4 Gen 1 | 120Hz Refresh Rate | 5000mAh Battery | Travel Adapter to be Purchased Separately"/>
    <s v="Smartphones"/>
    <n v="15499"/>
    <x v="1"/>
    <n v="18999"/>
    <n v="0.18"/>
    <n v="18917.422022211696"/>
    <s v="&lt;50%"/>
    <n v="23.251999999999999"/>
    <s v="No"/>
    <n v="365768748"/>
    <n v="4.0999999999999996"/>
    <x v="0"/>
    <n v="19252"/>
    <s v="No"/>
    <n v="7700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r>
  <r>
    <s v="B07WDKLRM4"/>
    <x v="281"/>
    <x v="2"/>
    <s v="Electronics"/>
    <s v="Mobiles&amp;Accessories"/>
    <s v="Smartphones&amp;BasicMobiles"/>
    <s v="Electronics|Mobiles&amp;Accessories|Smartphones&amp;BasicMobiles|Smartphones-iQOO Z6 44W by vivo (Lumina Blue, 4GB RAM, 128GB Storage) | 6.44&quot; FHD+ AMOLED Display | 50% Charge in just 27 mins | in-Display Fingerprint Scanning"/>
    <s v="Smartphones"/>
    <n v="13999"/>
    <x v="1"/>
    <n v="19999"/>
    <n v="0.3"/>
    <n v="19929.001500075003"/>
    <s v="&lt;50%"/>
    <n v="23.251999999999999"/>
    <s v="No"/>
    <n v="385020748"/>
    <n v="4.0999999999999996"/>
    <x v="0"/>
    <n v="19252"/>
    <s v="No"/>
    <n v="7700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r>
  <r>
    <s v="B07WHQWXL7"/>
    <x v="282"/>
    <x v="2"/>
    <s v="Electronics"/>
    <s v="Mobiles&amp;Accessories"/>
    <s v="Smartphones&amp;BasicMobiles"/>
    <s v="Electronics|Mobiles&amp;Accessories|Smartphones&amp;BasicMobiles|Smartphones-iQOO Z6 44W by vivo (Lumina Blue, 6GB RAM, 128GB Storage) | 6.44&quot; FHD+ AMOLED Display | 50% Charge in just 27 mins | in-Display Fingerprint Scanning"/>
    <s v="Smartphones"/>
    <n v="15499"/>
    <x v="1"/>
    <n v="20999"/>
    <n v="0.26"/>
    <n v="20925.191723415403"/>
    <s v="&lt;50%"/>
    <n v="23.251999999999999"/>
    <s v="No"/>
    <n v="404272748"/>
    <n v="4.0999999999999996"/>
    <x v="0"/>
    <n v="19252"/>
    <s v="No"/>
    <n v="77008"/>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r>
  <r>
    <s v="B07WDK3ZS6"/>
    <x v="283"/>
    <x v="2"/>
    <s v="Electronics"/>
    <s v="Mobiles&amp;Accessories"/>
    <s v="Smartphones&amp;BasicMobiles"/>
    <s v="Electronics|Mobiles&amp;Accessories|Smartphones&amp;BasicMobiles|Smartphones-iQOO Z6 Lite 5G by vivo (Mystic Night, 6GB RAM, 128GB Storage) | World's First Snapdragon 4 Gen 1 | 120Hz Refresh Rate | 5000mAh Battery | Travel Adapter to be Purchased Separately"/>
    <s v="Smartphones"/>
    <n v="15499"/>
    <x v="1"/>
    <n v="18999"/>
    <n v="0.18"/>
    <n v="18917.422022211696"/>
    <s v="&lt;50%"/>
    <n v="23.251999999999999"/>
    <s v="No"/>
    <n v="365768748"/>
    <n v="4.0999999999999996"/>
    <x v="0"/>
    <n v="19252"/>
    <s v="No"/>
    <n v="7700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r>
  <r>
    <s v="B07WGPKTS4"/>
    <x v="284"/>
    <x v="2"/>
    <s v="Electronics"/>
    <s v="Mobiles&amp;Accessories"/>
    <s v="Smartphones&amp;BasicMobiles"/>
    <s v="Electronics|Mobiles&amp;Accessories|Smartphones&amp;BasicMobiles|Smartphones-iQOO Z6 44W by vivo (Raven Black, 4GB RAM, 128GB Storage) | 6.44&quot; FHD+ AMOLED Display | 50% Charge in just 27 mins | in-Display Fingerprint Scanning"/>
    <s v="Smartphones"/>
    <n v="13999"/>
    <x v="1"/>
    <n v="19999"/>
    <n v="0.3"/>
    <n v="19929.001500075003"/>
    <s v="&lt;50%"/>
    <n v="23.251999999999999"/>
    <s v="No"/>
    <n v="385020748"/>
    <n v="4.0999999999999996"/>
    <x v="0"/>
    <n v="19252"/>
    <s v="No"/>
    <n v="7700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r>
  <r>
    <s v="B0B4F2XCK3"/>
    <x v="285"/>
    <x v="2"/>
    <s v="Electronics"/>
    <s v="Mobiles&amp;Accessories"/>
    <s v="Smartphones&amp;BasicMobiles"/>
    <s v="Electronics|Mobiles&amp;Accessories|Smartphones&amp;BasicMobiles|Smartphones-Samsung Galaxy M13 (Aqua Green, 6GB, 128GB Storage) | 6000mAh Battery | Upto 12GB RAM with RAM Plus"/>
    <s v="Smartphones"/>
    <n v="12999"/>
    <x v="1"/>
    <n v="17999"/>
    <n v="0.28000000000000003"/>
    <n v="17926.779321073394"/>
    <s v="&lt;50%"/>
    <n v="22.998000000000001"/>
    <s v="No"/>
    <n v="341945002"/>
    <n v="4.0999999999999996"/>
    <x v="0"/>
    <n v="18998"/>
    <s v="No"/>
    <n v="7599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r>
  <r>
    <s v="B0B4F3QNDM"/>
    <x v="286"/>
    <x v="2"/>
    <s v="Electronics"/>
    <s v="Mobiles&amp;Accessories"/>
    <s v="Smartphones&amp;BasicMobiles"/>
    <s v="Electronics|Mobiles&amp;Accessories|Smartphones&amp;BasicMobiles|Smartphones-Samsung Galaxy M13 5G (Aqua Green, 6GB, 128GB Storage) | 5000mAh Battery | Upto 12GB RAM with RAM Plus"/>
    <s v="Smartphones"/>
    <n v="13999"/>
    <x v="1"/>
    <n v="19499"/>
    <n v="0.28000000000000003"/>
    <n v="19427.206574696138"/>
    <s v="&lt;50%"/>
    <n v="22.998000000000001"/>
    <s v="No"/>
    <n v="370442002"/>
    <n v="4.0999999999999996"/>
    <x v="0"/>
    <n v="18998"/>
    <s v="No"/>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r>
  <r>
    <s v="B0B4F2TTTS"/>
    <x v="287"/>
    <x v="2"/>
    <s v="Electronics"/>
    <s v="Mobiles&amp;Accessories"/>
    <s v="Smartphones&amp;BasicMobiles"/>
    <s v="Electronics|Mobiles&amp;Accessories|Smartphones&amp;BasicMobiles|Smartphones-Samsung Galaxy M13 (Aqua Green, 4GB, 64GB Storage) | 6000mAh Battery | Upto 8GB RAM with RAM Plus"/>
    <s v="Smartphones"/>
    <n v="10999"/>
    <x v="1"/>
    <n v="14999"/>
    <n v="0.27"/>
    <n v="14925.668444562971"/>
    <s v="&lt;50%"/>
    <n v="22.998000000000001"/>
    <s v="No"/>
    <n v="284951002"/>
    <n v="4.0999999999999996"/>
    <x v="0"/>
    <n v="18998"/>
    <s v="No"/>
    <n v="7599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r>
  <r>
    <s v="B0B4F52B5X"/>
    <x v="288"/>
    <x v="2"/>
    <s v="Electronics"/>
    <s v="Mobiles&amp;Accessories"/>
    <s v="Smartphones&amp;BasicMobiles"/>
    <s v="Electronics|Mobiles&amp;Accessories|Smartphones&amp;BasicMobiles|Smartphones-Samsung Galaxy M13 (Midnight Blue, 4GB, 64GB Storage) | 6000mAh Battery | Upto 8GB RAM with RAM Plus"/>
    <s v="Smartphones"/>
    <n v="10999"/>
    <x v="1"/>
    <n v="14999"/>
    <n v="0.27"/>
    <n v="14925.668444562971"/>
    <s v="&lt;50%"/>
    <n v="22.998000000000001"/>
    <s v="No"/>
    <n v="284951002"/>
    <n v="4.0999999999999996"/>
    <x v="0"/>
    <n v="18998"/>
    <s v="No"/>
    <n v="7599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r>
  <r>
    <s v="B0B4F5L738"/>
    <x v="286"/>
    <x v="2"/>
    <s v="Electronics"/>
    <s v="Mobiles&amp;Accessories"/>
    <s v="Smartphones&amp;BasicMobiles"/>
    <s v="Electronics|Mobiles&amp;Accessories|Smartphones&amp;BasicMobiles|Smartphones-Samsung Galaxy M13 5G (Aqua Green, 6GB, 128GB Storage) | 5000mAh Battery | Upto 12GB RAM with RAM Plus"/>
    <s v="Smartphones"/>
    <n v="13999"/>
    <x v="1"/>
    <n v="19499"/>
    <n v="0.28000000000000003"/>
    <n v="19427.206574696138"/>
    <s v="&lt;50%"/>
    <n v="22.998000000000001"/>
    <s v="No"/>
    <n v="370442002"/>
    <n v="4.0999999999999996"/>
    <x v="0"/>
    <n v="18998"/>
    <s v="No"/>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r>
  <r>
    <s v="B0B4F2ZWL3"/>
    <x v="289"/>
    <x v="2"/>
    <s v="Electronics"/>
    <s v="Mobiles&amp;Accessories"/>
    <s v="Smartphones&amp;BasicMobiles"/>
    <s v="Electronics|Mobiles&amp;Accessories|Smartphones&amp;BasicMobiles|Smartphones-Samsung Galaxy M13 (Stardust Brown, 6GB, 128GB Storage) | 6000mAh Battery | Upto 12GB RAM with RAM Plus"/>
    <s v="Smartphones"/>
    <n v="12999"/>
    <x v="1"/>
    <n v="17999"/>
    <n v="0.28000000000000003"/>
    <n v="17926.779321073394"/>
    <s v="&lt;50%"/>
    <n v="22.998000000000001"/>
    <s v="No"/>
    <n v="341945002"/>
    <n v="4.0999999999999996"/>
    <x v="0"/>
    <n v="18998"/>
    <s v="No"/>
    <n v="7599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r>
  <r>
    <s v="B0B4F1YC3J"/>
    <x v="286"/>
    <x v="2"/>
    <s v="Electronics"/>
    <s v="Mobiles&amp;Accessories"/>
    <s v="Smartphones&amp;BasicMobiles"/>
    <s v="Electronics|Mobiles&amp;Accessories|Smartphones&amp;BasicMobiles|Smartphones-Samsung Galaxy M13 5G (Aqua Green, 6GB, 128GB Storage) | 5000mAh Battery | Upto 12GB RAM with RAM Plus"/>
    <s v="Smartphones"/>
    <n v="13999"/>
    <x v="1"/>
    <n v="19499"/>
    <n v="0.28000000000000003"/>
    <n v="19427.206574696138"/>
    <s v="&lt;50%"/>
    <n v="22.998000000000001"/>
    <s v="No"/>
    <n v="370442002"/>
    <n v="4.0999999999999996"/>
    <x v="0"/>
    <n v="18998"/>
    <s v="No"/>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r>
  <r>
    <s v="B0B4F4QZ1H"/>
    <x v="290"/>
    <x v="2"/>
    <s v="Electronics"/>
    <s v="Mobiles&amp;Accessories"/>
    <s v="Smartphones&amp;BasicMobiles"/>
    <s v="Electronics|Mobiles&amp;Accessories|Smartphones&amp;BasicMobiles|Smartphones-Samsung Galaxy M13 5G (Stardust Brown, 6GB, 128GB Storage) | 5000mAh Battery | Upto 12GB RAM with RAM Plus"/>
    <s v="Smartphones"/>
    <n v="13999"/>
    <x v="1"/>
    <n v="19499"/>
    <n v="0.28000000000000003"/>
    <n v="19427.206574696138"/>
    <s v="&lt;50%"/>
    <n v="22.998000000000001"/>
    <s v="No"/>
    <n v="370442002"/>
    <n v="4.0999999999999996"/>
    <x v="0"/>
    <n v="18998"/>
    <s v="No"/>
    <n v="7599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r>
  <r>
    <s v="B06XR9PR5X"/>
    <x v="291"/>
    <x v="69"/>
    <s v="Electronics"/>
    <s v="HomeAudio"/>
    <s v="Accessories"/>
    <s v="Electronics|HomeAudio|Accessories|Adapters-Amazon Basics HDMI Coupler,Black"/>
    <s v="Adapters"/>
    <n v="209"/>
    <x v="0"/>
    <n v="600"/>
    <n v="0.65"/>
    <n v="565.16666666666663"/>
    <s v="50% or More"/>
    <n v="22.872"/>
    <s v="Yes"/>
    <n v="11323200"/>
    <n v="4.4000000000000004"/>
    <x v="0"/>
    <n v="18872"/>
    <s v="No"/>
    <n v="7548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r>
  <r>
    <s v="B01DJJVFPC"/>
    <x v="292"/>
    <x v="44"/>
    <s v="Electronics"/>
    <s v="GeneralPurposeBatteries&amp;BatteryChargers"/>
    <s v="DisposableBatteries"/>
    <s v="Electronics|GeneralPurposeBatteries&amp;BatteryChargers|DisposableBatteries-Duracell Ultra Alkaline AAA Battery, 8 Pcs"/>
    <s v="N/A"/>
    <n v="269"/>
    <x v="0"/>
    <n v="315"/>
    <n v="0.15"/>
    <n v="229.60317460317461"/>
    <s v="&lt;50%"/>
    <n v="22.81"/>
    <s v="No"/>
    <n v="5610150"/>
    <n v="4.5"/>
    <x v="1"/>
    <n v="17810"/>
    <s v="No"/>
    <n v="8905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r>
  <r>
    <s v="B083342NKJ"/>
    <x v="293"/>
    <x v="8"/>
    <s v="Computers&amp;Accessories"/>
    <s v="Accessories&amp;Peripherals"/>
    <s v="Cables&amp;Accessories"/>
    <s v="Computers&amp;Accessories|Accessories&amp;Peripherals|Cables&amp;Accessories|Cables|USBCables-MI Braided USB Type-C Cable for Charging Adapter (Red)"/>
    <s v="Cables"/>
    <n v="349"/>
    <x v="0"/>
    <n v="399"/>
    <n v="0.13"/>
    <n v="311.531328320802"/>
    <s v="&lt;50%"/>
    <n v="22.757000000000001"/>
    <s v="No"/>
    <n v="7484043"/>
    <n v="4.4000000000000004"/>
    <x v="0"/>
    <n v="18757"/>
    <s v="No"/>
    <n v="75028"/>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r>
  <r>
    <s v="B07RD611Z8"/>
    <x v="294"/>
    <x v="7"/>
    <s v="Electronics"/>
    <s v="Mobiles&amp;Accessories"/>
    <s v="MobileAccessories"/>
    <s v="Electronics|Mobiles&amp;Accessories|MobileAccessories|Chargers|PowerBanks-Ambrane 20000mAh Power Bank with 20W Fast Charging, Triple Output, Power Delivery, Type C Input, Made in India, Multi-Layer Protection, Li-Polymer + Type C Cable (Stylo-20k, Black)"/>
    <s v="Chargers"/>
    <n v="1799"/>
    <x v="1"/>
    <n v="2499"/>
    <n v="0.28000000000000003"/>
    <n v="2427.0112044817929"/>
    <s v="&lt;50%"/>
    <n v="22.678000000000001"/>
    <s v="No"/>
    <n v="46676322"/>
    <n v="4.0999999999999996"/>
    <x v="0"/>
    <n v="18678"/>
    <s v="No"/>
    <n v="7471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r>
  <r>
    <s v="B08JD36C6H"/>
    <x v="295"/>
    <x v="4"/>
    <s v="Computers&amp;Accessories"/>
    <s v="ExternalDevices&amp;DataStorage"/>
    <s v="PenDrives"/>
    <s v="Computers&amp;Accessories|ExternalDevices&amp;DataStorage|PenDrives-Kingston DataTraveler Exodia DTX/32 GB Pen Drive USB 3.2 Gen 1 (Multicolor)"/>
    <s v="N/A"/>
    <n v="349"/>
    <x v="0"/>
    <n v="450"/>
    <n v="0.22"/>
    <n v="372.44444444444446"/>
    <s v="&lt;50%"/>
    <n v="22.655999999999999"/>
    <s v="No"/>
    <n v="8395200"/>
    <n v="4.0999999999999996"/>
    <x v="0"/>
    <n v="18656"/>
    <s v="No"/>
    <n v="74624"/>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r>
  <r>
    <s v="B07GNC2592"/>
    <x v="296"/>
    <x v="28"/>
    <s v="Electronics"/>
    <s v="Mobiles&amp;Accessories"/>
    <s v="MobileAccessories"/>
    <s v="Electronics|Mobiles&amp;Accessories|MobileAccessories|AutomobileAccessories|Cradles-Portronics CLAMP X Car-Vent Mobile Holder 360 Degree Rotational(Black)"/>
    <s v="AutomobileAccessories"/>
    <n v="599"/>
    <x v="1"/>
    <n v="999"/>
    <n v="0.4"/>
    <n v="939.04004004004003"/>
    <s v="&lt;50%"/>
    <n v="22.654"/>
    <s v="No"/>
    <n v="18635346"/>
    <n v="4"/>
    <x v="0"/>
    <n v="18654"/>
    <s v="No"/>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r>
  <r>
    <s v="B07VX71FZP"/>
    <x v="297"/>
    <x v="70"/>
    <s v="Home&amp;Kitchen"/>
    <s v="Heating,Cooling&amp;AirQuality"/>
    <s v="RoomHeaters"/>
    <s v="Home&amp;Kitchen|Heating,Cooling&amp;AirQuality|RoomHeaters|FanHeaters-Amazon Brand - Solimo 2000/1000 Watts Room Heater with Adjustable Thermostat (ISI certified, White colour, Ideal for small to medium room/area)"/>
    <s v="FanHeaters"/>
    <n v="1199"/>
    <x v="1"/>
    <n v="2000"/>
    <n v="0.4"/>
    <n v="1940.05"/>
    <s v="&lt;50%"/>
    <n v="22.542999999999999"/>
    <s v="No"/>
    <n v="37086000"/>
    <n v="4"/>
    <x v="0"/>
    <n v="18543"/>
    <s v="No"/>
    <n v="7417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r>
  <r>
    <s v="B07YC8JHMB"/>
    <x v="298"/>
    <x v="71"/>
    <s v="Home&amp;Kitchen"/>
    <s v="Kitchen&amp;HomeAppliances"/>
    <s v="WaterPurifiers&amp;Accessories"/>
    <s v="Home&amp;Kitchen|Kitchen&amp;HomeAppliances|WaterPurifiers&amp;Accessories|WaterFilters&amp;Purifiers-Aquasure From Aquaguard Amaze RO+UV+MTDS,7L storage water purifier,suitable for borewell,tanker,municipal water (Grey) from Eureka Forbes"/>
    <s v="WaterFilters&amp;Purifiers"/>
    <n v="8199"/>
    <x v="1"/>
    <n v="16000"/>
    <n v="0.49"/>
    <n v="15948.75625"/>
    <s v="&lt;50%"/>
    <n v="22.497"/>
    <s v="No"/>
    <n v="295952000"/>
    <n v="3.9"/>
    <x v="0"/>
    <n v="18497"/>
    <s v="No"/>
    <n v="7398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r>
  <r>
    <s v="B00A7PLVU6"/>
    <x v="299"/>
    <x v="72"/>
    <s v="Home&amp;Kitchen"/>
    <s v="Kitchen&amp;HomeAppliances"/>
    <s v="SmallKitchenAppliances"/>
    <s v="Home&amp;Kitchen|Kitchen&amp;HomeAppliances|SmallKitchenAppliances|HandBlenders-Orpat HHB-100E WOB 250-Watt Hand Blender (White)"/>
    <s v="HandBlenders"/>
    <n v="753"/>
    <x v="1"/>
    <n v="899"/>
    <n v="0.16"/>
    <n v="815.24026696329258"/>
    <s v="&lt;50%"/>
    <n v="22.462"/>
    <s v="No"/>
    <n v="16597338"/>
    <n v="4.2"/>
    <x v="0"/>
    <n v="18462"/>
    <s v="No"/>
    <n v="7384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r>
  <r>
    <s v="B08JMC1988"/>
    <x v="300"/>
    <x v="45"/>
    <s v="Electronics"/>
    <s v="HomeAudio"/>
    <s v="Speakers"/>
    <s v="Electronics|HomeAudio|Speakers|OutdoorSpeakers-boAt Stone 180 5W Bluetooth Speaker with Upto 10 Hours Playback, 1.75&quot; Driver, IPX7 &amp; TWS Feature(Black)"/>
    <s v="OutdoorSpeakers"/>
    <n v="999"/>
    <x v="1"/>
    <n v="2490"/>
    <n v="0.6"/>
    <n v="2449.8795180722891"/>
    <s v="50% or More"/>
    <n v="22.331"/>
    <s v="Yes"/>
    <n v="45644190"/>
    <n v="4.0999999999999996"/>
    <x v="0"/>
    <n v="18331"/>
    <s v="No"/>
    <n v="73324"/>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r>
  <r>
    <s v="B08D75R3Z1"/>
    <x v="301"/>
    <x v="1"/>
    <s v="Electronics"/>
    <s v="Headphones,Earbuds&amp;Accessories"/>
    <s v="Headphones"/>
    <s v="Electronics|Headphones,Earbuds&amp;Accessories|Headphones|In-Ear-PTron Boom Ultima 4D Dual Driver, in-Ear Gaming Wired Headphones with in-line Mic, Volume Control &amp; Passive Noise Cancelling Boom 3 Earphones - (Dark Blue)"/>
    <s v="In-Ear"/>
    <n v="299"/>
    <x v="0"/>
    <n v="1900"/>
    <n v="0.84"/>
    <n v="1884.2631578947369"/>
    <s v="50% or More"/>
    <n v="22.202000000000002"/>
    <s v="Yes"/>
    <n v="34583800"/>
    <n v="3.6"/>
    <x v="0"/>
    <n v="18202"/>
    <s v="No"/>
    <n v="72808"/>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r>
  <r>
    <s v="B0819HZPXL"/>
    <x v="302"/>
    <x v="73"/>
    <s v="Computers&amp;Accessories"/>
    <s v="Accessories&amp;Peripherals"/>
    <s v="PCGamingPeripherals"/>
    <s v="Computers&amp;Accessories|Accessories&amp;Peripherals|PCGamingPeripherals|GamingMice-Zebronics Zeb-Transformer-M Optical USB Gaming Mouse with LED Effect(Black)"/>
    <s v="GamingMice"/>
    <n v="399"/>
    <x v="0"/>
    <n v="549"/>
    <n v="0.27"/>
    <n v="476.3224043715847"/>
    <s v="&lt;50%"/>
    <n v="22.138999999999999"/>
    <s v="No"/>
    <n v="9958311"/>
    <n v="4.4000000000000004"/>
    <x v="0"/>
    <n v="18139"/>
    <s v="No"/>
    <n v="7255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r>
  <r>
    <s v="B072J83V9W"/>
    <x v="303"/>
    <x v="43"/>
    <s v="Home&amp;Kitchen"/>
    <s v="Kitchen&amp;HomeAppliances"/>
    <s v="Vacuum,Cleaning&amp;Ironing"/>
    <s v="Home&amp;Kitchen|Kitchen&amp;HomeAppliances|Vacuum,Cleaning&amp;Ironing|Vacuums&amp;FloorCare|Vacuums|CanisterVacuums-Philips PowerPro FC9352/01 Compact Bagless Vacuum Cleaner (Blue)"/>
    <s v="Vacuums&amp;FloorCare"/>
    <n v="8999"/>
    <x v="1"/>
    <n v="9995"/>
    <n v="0.1"/>
    <n v="9904.9649824912449"/>
    <s v="&lt;50%"/>
    <n v="21.994"/>
    <s v="No"/>
    <n v="179850030"/>
    <n v="4.4000000000000004"/>
    <x v="0"/>
    <n v="17994"/>
    <s v="No"/>
    <n v="71976"/>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r>
  <r>
    <s v="B0B5CGTBKV"/>
    <x v="304"/>
    <x v="17"/>
    <s v="Electronics"/>
    <s v="WearableTechnology"/>
    <s v="SmartWatches"/>
    <s v="Electronics|WearableTechnology|SmartWatches-boAt Wave Call Smart Watch, Smart Talk with Advanced Dedicated Bluetooth Calling Chip, 1.69‚Äù HD Display with 550 NITS &amp; 70% Color Gamut, 150+ Watch Faces, Multi-Sport Modes,HR,SpO2(Caribbean Green)"/>
    <s v="N/A"/>
    <n v="1999"/>
    <x v="1"/>
    <n v="7990"/>
    <n v="0.75"/>
    <n v="7964.9812265331666"/>
    <s v="50% or More"/>
    <n v="21.832999999999998"/>
    <s v="Yes"/>
    <n v="142485670"/>
    <n v="3.8"/>
    <x v="0"/>
    <n v="17833"/>
    <s v="No"/>
    <n v="71332"/>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r>
  <r>
    <s v="B0B5B6PQCT"/>
    <x v="305"/>
    <x v="17"/>
    <s v="Electronics"/>
    <s v="WearableTechnology"/>
    <s v="SmartWatches"/>
    <s v="Electronics|WearableTechnology|SmartWatches-boAt Wave Call Smart Watch, Smart Talk with Advanced Dedicated Bluetooth Calling Chip, 1.69‚Äù HD Display with 550 NITS &amp; 70% Color Gamut, 150+ Watch Faces, Multi-Sport Modes,HR,SpO2, IP68(Active Black)"/>
    <s v="N/A"/>
    <n v="1999"/>
    <x v="1"/>
    <n v="7990"/>
    <n v="0.75"/>
    <n v="7964.9812265331666"/>
    <s v="50% or More"/>
    <n v="21.831"/>
    <s v="Yes"/>
    <n v="142469690"/>
    <n v="3.8"/>
    <x v="0"/>
    <n v="17831"/>
    <s v="No"/>
    <n v="71324"/>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r>
  <r>
    <s v="B0B5DDJNH4"/>
    <x v="306"/>
    <x v="17"/>
    <s v="Electronics"/>
    <s v="WearableTechnology"/>
    <s v="SmartWatches"/>
    <s v="Electronics|WearableTechnology|SmartWatches-boAt Wave Call Smart Watch, Smart Talk with Advanced Dedicated Bluetooth Calling Chip, 1.69‚Äù HD Display with 550 NITS &amp; 70% Color Gamut, 150+ Watch Faces, Multi-Sport Modes, HR, SpO2, IP68(Mauve)"/>
    <s v="N/A"/>
    <n v="1999"/>
    <x v="1"/>
    <n v="7990"/>
    <n v="0.75"/>
    <n v="7964.9812265331666"/>
    <s v="50% or More"/>
    <n v="21.831"/>
    <s v="Yes"/>
    <n v="142469690"/>
    <n v="3.8"/>
    <x v="0"/>
    <n v="17831"/>
    <s v="No"/>
    <n v="71324"/>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r>
  <r>
    <s v="B0B5D39BCD"/>
    <x v="307"/>
    <x v="17"/>
    <s v="Electronics"/>
    <s v="WearableTechnology"/>
    <s v="SmartWatches"/>
    <s v="Electronics|WearableTechnology|SmartWatches-boAt Wave Call Smart Watch, Smart Talk with Advanced Dedicated Bluetooth Calling Chip, 1.69‚Äù HD Display with 550 NITS &amp; 70% Color Gamut, 150+ Watch Faces, Multi-Sport Modes, HR, SpO2, IP68(Deep Blue)"/>
    <s v="N/A"/>
    <n v="1999"/>
    <x v="1"/>
    <n v="7990"/>
    <n v="0.75"/>
    <n v="7964.9812265331666"/>
    <s v="50% or More"/>
    <n v="21.831"/>
    <s v="Yes"/>
    <n v="142469690"/>
    <n v="3.8"/>
    <x v="0"/>
    <n v="17831"/>
    <s v="No"/>
    <n v="71324"/>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r>
  <r>
    <s v="B07TMCXRFV"/>
    <x v="308"/>
    <x v="74"/>
    <s v="Computers&amp;Accessories"/>
    <s v="Accessories&amp;Peripherals"/>
    <s v="TabletAccessories"/>
    <s v="Computers&amp;Accessories|Accessories&amp;Peripherals|TabletAccessories|ScreenProtectors-ESR Screen Protector Compatible with iPad Pro 11 Inch (2022/2021/2020/2018) and iPad Air 5/4 (2022/2020, 10.9 Inch), Tempered-Glass Film with Alignment Frame, Scratch Resistant, HD Clarity, 2 Pack"/>
    <s v="ScreenProtectors"/>
    <n v="1234"/>
    <x v="1"/>
    <n v="1599"/>
    <n v="0.23"/>
    <n v="1521.8267667292057"/>
    <s v="&lt;50%"/>
    <n v="21.68"/>
    <s v="No"/>
    <n v="26671320"/>
    <n v="4.5"/>
    <x v="1"/>
    <n v="16680"/>
    <s v="No"/>
    <n v="8340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r>
  <r>
    <s v="B07WGPBXY9"/>
    <x v="309"/>
    <x v="11"/>
    <s v="Home&amp;Kitchen"/>
    <s v="Kitchen&amp;HomeAppliances"/>
    <s v="SmallKitchenAppliances"/>
    <s v="Home&amp;Kitchen|Kitchen&amp;HomeAppliances|SmallKitchenAppliances|Kettles&amp;HotWaterDispensers|ElectricKettles-Pigeon by Stovekraft Quartz Electric Kettle (14299) 1.7 Litre with Stainless Steel Body, used for boiling Water, making tea and coffee, instant noodles, soup etc. 1500 Watt (Silver)"/>
    <s v="Kettles&amp;HotWaterDispensers"/>
    <n v="899"/>
    <x v="1"/>
    <n v="1249"/>
    <n v="0.28000000000000003"/>
    <n v="1177.0224179343475"/>
    <s v="&lt;50%"/>
    <n v="21.423999999999999"/>
    <s v="No"/>
    <n v="21762576"/>
    <n v="3.9"/>
    <x v="0"/>
    <n v="17424"/>
    <s v="No"/>
    <n v="69696"/>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r>
  <r>
    <s v="B0B3CPQ5PF"/>
    <x v="310"/>
    <x v="2"/>
    <s v="Electronics"/>
    <s v="Mobiles&amp;Accessories"/>
    <s v="Smartphones&amp;BasicMobiles"/>
    <s v="Electronics|Mobiles&amp;Accessories|Smartphones&amp;BasicMobiles|Smartphones-OnePlus Nord 2T 5G (Jade Fog, 8GB RAM, 128GB Storage)"/>
    <s v="Smartphones"/>
    <n v="28999"/>
    <x v="1"/>
    <n v="28999"/>
    <n v="0"/>
    <n v="28899"/>
    <s v="&lt;50%"/>
    <n v="21.414999999999999"/>
    <s v="No"/>
    <n v="505017585"/>
    <n v="4.3"/>
    <x v="0"/>
    <n v="17415"/>
    <s v="No"/>
    <n v="6966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r>
  <r>
    <s v="B0B3CQBRB4"/>
    <x v="311"/>
    <x v="2"/>
    <s v="Electronics"/>
    <s v="Mobiles&amp;Accessories"/>
    <s v="Smartphones&amp;BasicMobiles"/>
    <s v="Electronics|Mobiles&amp;Accessories|Smartphones&amp;BasicMobiles|Smartphones-OnePlus Nord 2T 5G (Gray Shadow, 8GB RAM, 128GB Storage)"/>
    <s v="Smartphones"/>
    <n v="28999"/>
    <x v="1"/>
    <n v="28999"/>
    <n v="0"/>
    <n v="28899"/>
    <s v="&lt;50%"/>
    <n v="21.414999999999999"/>
    <s v="No"/>
    <n v="505017585"/>
    <n v="4.3"/>
    <x v="0"/>
    <n v="17415"/>
    <s v="No"/>
    <n v="6966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r>
  <r>
    <s v="B0B3D39RKV"/>
    <x v="312"/>
    <x v="2"/>
    <s v="Electronics"/>
    <s v="Mobiles&amp;Accessories"/>
    <s v="Smartphones&amp;BasicMobiles"/>
    <s v="Electronics|Mobiles&amp;Accessories|Smartphones&amp;BasicMobiles|Smartphones-OnePlus Nord 2T 5G (Jade Fog, 12GB RAM, 256GB Storage)"/>
    <s v="Smartphones"/>
    <n v="33999"/>
    <x v="1"/>
    <n v="33999"/>
    <n v="0"/>
    <n v="33899"/>
    <s v="&lt;50%"/>
    <n v="21.414999999999999"/>
    <s v="No"/>
    <n v="592092585"/>
    <n v="4.3"/>
    <x v="0"/>
    <n v="17415"/>
    <s v="No"/>
    <n v="6966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r>
  <r>
    <s v="B00CEQEGPI"/>
    <x v="313"/>
    <x v="42"/>
    <s v="Computers&amp;Accessories"/>
    <s v="Accessories&amp;Peripherals"/>
    <s v="Keyboards,Mice&amp;InputDevices"/>
    <s v="Computers&amp;Accessories|Accessories&amp;Peripherals|Keyboards,Mice&amp;InputDevices|Keyboard&amp;MouseSets-Logitech MK270r USB Wireless Keyboard and Mouse Set for Windows, 2.4 GHz Wireless, Spill-resistant Design, 8 Multimedia &amp; Shortcut Keys, 2-Year Battery Life, PC/Laptop- Black"/>
    <s v="Keyboard&amp;MouseSets"/>
    <n v="1345"/>
    <x v="1"/>
    <n v="2295"/>
    <n v="0.41"/>
    <n v="2236.3943355119827"/>
    <s v="&lt;50%"/>
    <n v="21.413"/>
    <s v="No"/>
    <n v="39962835"/>
    <n v="4.2"/>
    <x v="0"/>
    <n v="17413"/>
    <s v="No"/>
    <n v="69652"/>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r>
  <r>
    <s v="B0798PJPCL"/>
    <x v="314"/>
    <x v="54"/>
    <s v="Computers&amp;Accessories"/>
    <s v="Accessories&amp;Peripherals"/>
    <s v="LaptopAccessories"/>
    <s v="Computers&amp;Accessories|Accessories&amp;Peripherals|LaptopAccessories|Lapdesks-Portronics My buddy plus Adjustable Laptop cooling Table (Brown)"/>
    <s v="Lapdesks"/>
    <n v="1889"/>
    <x v="1"/>
    <n v="2699"/>
    <n v="0.3"/>
    <n v="2629.0111152278623"/>
    <s v="&lt;50%"/>
    <n v="21.393999999999998"/>
    <s v="No"/>
    <n v="46946406"/>
    <n v="4.3"/>
    <x v="0"/>
    <n v="17394"/>
    <s v="No"/>
    <n v="69576"/>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r>
  <r>
    <s v="B07KR5P3YD"/>
    <x v="315"/>
    <x v="42"/>
    <s v="Computers&amp;Accessories"/>
    <s v="Accessories&amp;Peripherals"/>
    <s v="Keyboards,Mice&amp;InputDevices"/>
    <s v="Computers&amp;Accessories|Accessories&amp;Peripherals|Keyboards,Mice&amp;InputDevices|Keyboard&amp;MouseSets-Zebronics Wired Keyboard and Mouse Combo with 104 Keys and a USB Mouse with 1200 DPI - JUDWAA 750"/>
    <s v="Keyboard&amp;MouseSets"/>
    <n v="448"/>
    <x v="0"/>
    <n v="699"/>
    <n v="0.36"/>
    <n v="634.90844062947065"/>
    <s v="&lt;50%"/>
    <n v="21.347999999999999"/>
    <s v="No"/>
    <n v="12126252"/>
    <n v="3.9"/>
    <x v="0"/>
    <n v="17348"/>
    <s v="No"/>
    <n v="6939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r>
  <r>
    <s v="B01N6IJG0F"/>
    <x v="316"/>
    <x v="27"/>
    <s v="Home&amp;Kitchen"/>
    <s v="Kitchen&amp;HomeAppliances"/>
    <s v="Vacuum,Cleaning&amp;Ironing"/>
    <s v="Home&amp;Kitchen|Kitchen&amp;HomeAppliances|Vacuum,Cleaning&amp;Ironing|Irons,Steamers&amp;Accessories|Irons|DryIrons-Morphy Richards Daisy 1000W Dry Iron with American Heritage Non-Stick Coated Soleplate, White"/>
    <s v="Irons,Steamers&amp;Accessories"/>
    <n v="559"/>
    <x v="1"/>
    <n v="1010"/>
    <n v="0.45"/>
    <n v="954.65346534653463"/>
    <s v="&lt;50%"/>
    <n v="21.324999999999999"/>
    <s v="No"/>
    <n v="17498250"/>
    <n v="4.0999999999999996"/>
    <x v="0"/>
    <n v="17325"/>
    <s v="No"/>
    <n v="6930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r>
  <r>
    <s v="B088ZTJT2R"/>
    <x v="317"/>
    <x v="38"/>
    <s v="Home&amp;Kitchen"/>
    <s v="Heating,Cooling&amp;AirQuality"/>
    <s v="WaterHeaters&amp;Geysers"/>
    <s v="Home&amp;Kitchen|Heating,Cooling&amp;AirQuality|WaterHeaters&amp;Geysers|ImmersionRods-Havells Immersion HB15 1500 Watt (White Blue)"/>
    <s v="ImmersionRods"/>
    <n v="719"/>
    <x v="1"/>
    <n v="1295"/>
    <n v="0.44"/>
    <n v="1239.4787644787646"/>
    <s v="&lt;50%"/>
    <n v="21.218"/>
    <s v="No"/>
    <n v="22297310"/>
    <n v="4.2"/>
    <x v="0"/>
    <n v="17218"/>
    <s v="No"/>
    <n v="68872"/>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r>
  <r>
    <s v="B0B3NDPCS9"/>
    <x v="318"/>
    <x v="17"/>
    <s v="Electronics"/>
    <s v="WearableTechnology"/>
    <s v="SmartWatches"/>
    <s v="Electronics|WearableTechnology|SmartWatches-Fire-Boltt Visionary 1.78&quot; AMOLED Bluetooth Calling Smartwatch with 368*448 Pixel Resolution 100+ Sports Mode, TWS Connection, Voice Assistance, SPO2 &amp; Heart Rate Monitoring"/>
    <s v="N/A"/>
    <n v="3999"/>
    <x v="1"/>
    <n v="17999"/>
    <n v="0.78"/>
    <n v="17976.782099005501"/>
    <s v="50% or More"/>
    <n v="21.161000000000001"/>
    <s v="Yes"/>
    <n v="308880839"/>
    <n v="4.3"/>
    <x v="0"/>
    <n v="17161"/>
    <s v="No"/>
    <n v="68644"/>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r>
  <r>
    <s v="B0B3N7LR6K"/>
    <x v="318"/>
    <x v="17"/>
    <s v="Electronics"/>
    <s v="WearableTechnology"/>
    <s v="SmartWatches"/>
    <s v="Electronics|WearableTechnology|SmartWatches-Fire-Boltt Visionary 1.78&quot; AMOLED Bluetooth Calling Smartwatch with 368*448 Pixel Resolution 100+ Sports Mode, TWS Connection, Voice Assistance, SPO2 &amp; Heart Rate Monitoring"/>
    <s v="N/A"/>
    <n v="3999"/>
    <x v="1"/>
    <n v="16999"/>
    <n v="0.76"/>
    <n v="16975.475086769809"/>
    <s v="50% or More"/>
    <n v="21.158999999999999"/>
    <s v="Yes"/>
    <n v="291685841"/>
    <n v="4.3"/>
    <x v="0"/>
    <n v="17159"/>
    <s v="No"/>
    <n v="68636"/>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r>
  <r>
    <s v="B0148NPH9I"/>
    <x v="319"/>
    <x v="41"/>
    <s v="Computers&amp;Accessories"/>
    <s v="Accessories&amp;Peripherals"/>
    <s v="Keyboards,Mice&amp;InputDevices"/>
    <s v="Computers&amp;Accessories|Accessories&amp;Peripherals|Keyboards,Mice&amp;InputDevices|Keyboards-Logitech K380 Wireless Multi-Device Keyboard for Windows, Apple iOS, Apple TV Android or Chrome, Bluetooth, Compact Space-Saving Design, PC/Mac/Laptop/Smartphone/Tablet (Dark Grey)"/>
    <s v="Keyboards"/>
    <n v="2640"/>
    <x v="1"/>
    <n v="3195"/>
    <n v="0.17"/>
    <n v="3112.3708920187792"/>
    <s v="&lt;50%"/>
    <n v="21.146000000000001"/>
    <s v="No"/>
    <n v="51586470"/>
    <n v="4.5"/>
    <x v="1"/>
    <n v="16146"/>
    <s v="No"/>
    <n v="8073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r>
  <r>
    <s v="B09KGV7WSV"/>
    <x v="320"/>
    <x v="75"/>
    <s v="Electronics"/>
    <s v="Mobiles&amp;Accessories"/>
    <s v="MobileAccessories"/>
    <s v="Electronics|Mobiles&amp;Accessories|MobileAccessories|StylusPens-KINGONE Upgraded Stylus Pen, iPad Pencil, Ultra High Precision &amp; Sensitivity, Palm Rejection, Prevents False ON/Off Touch, Power Display, Tilt Sensitivity, Magnetic Adsorption for iPad 2018 and Later"/>
    <s v="StylusPens"/>
    <n v="2099"/>
    <x v="1"/>
    <n v="5999"/>
    <n v="0.65"/>
    <n v="5964.01083513919"/>
    <s v="50% or More"/>
    <n v="21.129000000000001"/>
    <s v="Yes"/>
    <n v="102756871"/>
    <n v="4.3"/>
    <x v="0"/>
    <n v="17129"/>
    <s v="No"/>
    <n v="68516"/>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r>
  <r>
    <s v="B08CF3B7N1"/>
    <x v="321"/>
    <x v="8"/>
    <s v="Computers&amp;Accessories"/>
    <s v="Accessories&amp;Peripherals"/>
    <s v="Cables&amp;Accessories"/>
    <s v="Computers&amp;Accessories|Accessories&amp;Peripherals|Cables&amp;Accessories|Cables|USBCables-Portronics Konnect L 1.2M Fast Charging 3A 8 Pin USB Cable with Charge &amp; Sync Function for iPhone, iPad (Grey)"/>
    <s v="Cables"/>
    <n v="154"/>
    <x v="2"/>
    <n v="399"/>
    <n v="0.61"/>
    <n v="360.40350877192981"/>
    <s v="50% or More"/>
    <n v="20.905000000000001"/>
    <s v="Yes"/>
    <n v="6745095"/>
    <n v="4.2"/>
    <x v="0"/>
    <n v="16905"/>
    <s v="No"/>
    <n v="6762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r>
  <r>
    <s v="B07N8RQ6W7"/>
    <x v="322"/>
    <x v="32"/>
    <s v="Electronics"/>
    <s v="Mobiles&amp;Accessories"/>
    <s v="MobileAccessories"/>
    <s v="Electronics|Mobiles&amp;Accessories|MobileAccessories|Stands-Portronics MODESK POR-122 Universal Mobile Tabletop Holder (Black)"/>
    <s v="Stands"/>
    <n v="134"/>
    <x v="2"/>
    <n v="699"/>
    <n v="0.81"/>
    <n v="679.82975679542199"/>
    <s v="50% or More"/>
    <n v="20.684999999999999"/>
    <s v="Yes"/>
    <n v="11662815"/>
    <n v="4.0999999999999996"/>
    <x v="0"/>
    <n v="16685"/>
    <s v="No"/>
    <n v="6674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r>
  <r>
    <s v="B08K4PSZ3V"/>
    <x v="323"/>
    <x v="75"/>
    <s v="Electronics"/>
    <s v="Mobiles&amp;Accessories"/>
    <s v="MobileAccessories"/>
    <s v="Electronics|Mobiles&amp;Accessories|MobileAccessories|StylusPens-Tukzer Capacitive Stylus Pen for Touch Screens Devices, Fine Point, Lightweight Metal Body with Magnetism Cover Cap for Smartphones/Tablets/iPad/iPad Pro/iPhone (Grey)"/>
    <s v="StylusPens"/>
    <n v="349"/>
    <x v="0"/>
    <n v="999"/>
    <n v="0.65"/>
    <n v="964.06506506506503"/>
    <s v="50% or More"/>
    <n v="20.556999999999999"/>
    <s v="Yes"/>
    <n v="16540443"/>
    <n v="3.8"/>
    <x v="0"/>
    <n v="16557"/>
    <s v="No"/>
    <n v="6622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r>
  <r>
    <s v="B08K4RDQ71"/>
    <x v="324"/>
    <x v="75"/>
    <s v="Electronics"/>
    <s v="Mobiles&amp;Accessories"/>
    <s v="MobileAccessories"/>
    <s v="Electronics|Mobiles&amp;Accessories|MobileAccessories|StylusPens-Tukzer Capacitive Stylus Pen for Touch Screens Devices, Fine Point, Lightweight Metal Body with Magnetism Cover Cap for Smartphones/Tablets/iPad/iPad Pro/iPhone (White)"/>
    <s v="StylusPens"/>
    <n v="349"/>
    <x v="0"/>
    <n v="999"/>
    <n v="0.65"/>
    <n v="964.06506506506503"/>
    <s v="50% or More"/>
    <n v="20.556999999999999"/>
    <s v="Yes"/>
    <n v="16540443"/>
    <n v="3.8"/>
    <x v="0"/>
    <n v="16557"/>
    <s v="No"/>
    <n v="6622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r>
  <r>
    <s v="B09F6S8BT6"/>
    <x v="325"/>
    <x v="29"/>
    <s v="Electronics"/>
    <s v="HomeTheater,TV&amp;Video"/>
    <s v="Televisions"/>
    <s v="Electronics|HomeTheater,TV&amp;Video|Televisions|SmartTelevisions-Samsung 80 cm (32 Inches) Wondertainment Series HD Ready LED Smart TV UA32T4340BKXXL (Glossy Black)"/>
    <s v="SmartTelevisions"/>
    <n v="13490"/>
    <x v="1"/>
    <n v="22900"/>
    <n v="0.41"/>
    <n v="22841.091703056769"/>
    <s v="&lt;50%"/>
    <n v="20.298999999999999"/>
    <s v="No"/>
    <n v="373247100"/>
    <n v="4.3"/>
    <x v="0"/>
    <n v="16299"/>
    <s v="No"/>
    <n v="65196"/>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r>
  <r>
    <s v="B08PV1X771"/>
    <x v="326"/>
    <x v="29"/>
    <s v="Electronics"/>
    <s v="HomeTheater,TV&amp;Video"/>
    <s v="Televisions"/>
    <s v="Electronics|HomeTheater,TV&amp;Video|Televisions|SmartTelevisions-Samsung 80 cm (32 inches) Wondertainment Series HD Ready LED Smart TV UA32TE40AAKBXL (Titan Gray)"/>
    <s v="SmartTelevisions"/>
    <n v="15490"/>
    <x v="1"/>
    <n v="20900"/>
    <n v="0.26"/>
    <n v="20825.885167464116"/>
    <s v="&lt;50%"/>
    <n v="20.298999999999999"/>
    <s v="No"/>
    <n v="340649100"/>
    <n v="4.3"/>
    <x v="0"/>
    <n v="16299"/>
    <s v="No"/>
    <n v="65196"/>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r>
  <r>
    <s v="B00EYW1U68"/>
    <x v="327"/>
    <x v="9"/>
    <s v="Computers&amp;Accessories"/>
    <s v="NetworkingDevices"/>
    <s v="Repeaters&amp;Extenders"/>
    <s v="Computers&amp;Accessories|NetworkingDevices|Repeaters&amp;Extenders-TP-Link TL-WA855RE 300 Mbps Wi-Fi Range Extender (White)"/>
    <s v="N/A"/>
    <n v="1599"/>
    <x v="1"/>
    <n v="3599"/>
    <n v="0.56000000000000005"/>
    <n v="3554.5709919422061"/>
    <s v="50% or More"/>
    <n v="20.181999999999999"/>
    <s v="Yes"/>
    <n v="58239018"/>
    <n v="4.2"/>
    <x v="0"/>
    <n v="16182"/>
    <s v="No"/>
    <n v="6472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r>
  <r>
    <s v="B0883KDSXC"/>
    <x v="328"/>
    <x v="27"/>
    <s v="Home&amp;Kitchen"/>
    <s v="Kitchen&amp;HomeAppliances"/>
    <s v="Vacuum,Cleaning&amp;Ironing"/>
    <s v="Home&amp;Kitchen|Kitchen&amp;HomeAppliances|Vacuum,Cleaning&amp;Ironing|Irons,Steamers&amp;Accessories|Irons|DryIrons-USHA Armor AR1100WB 1100 W Dry Iron with Black Weilburger Soleplate (Purple)"/>
    <s v="Irons,Steamers&amp;Accessories"/>
    <n v="599"/>
    <x v="1"/>
    <n v="990"/>
    <n v="0.39"/>
    <n v="929.49494949494954"/>
    <s v="&lt;50%"/>
    <n v="20.166"/>
    <s v="No"/>
    <n v="16004340"/>
    <n v="3.9"/>
    <x v="0"/>
    <n v="16166"/>
    <s v="No"/>
    <n v="64664"/>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r>
  <r>
    <s v="B09YLWT89W"/>
    <x v="329"/>
    <x v="71"/>
    <s v="Home&amp;Kitchen"/>
    <s v="Kitchen&amp;HomeAppliances"/>
    <s v="WaterPurifiers&amp;Accessories"/>
    <s v="Home&amp;Kitchen|Kitchen&amp;HomeAppliances|WaterPurifiers&amp;Accessories|WaterFilters&amp;Purifiers-Sure From Aquaguard Delight NXT RO+UV+UF+Taste Adjuster(MTDS),6L water purifier,8 stages purification,Suitable for borewell,tanker,municipal water(Black) from Eureka Forbes"/>
    <s v="WaterFilters&amp;Purifiers"/>
    <n v="9199"/>
    <x v="1"/>
    <n v="18000"/>
    <n v="0.49"/>
    <n v="17948.894444444446"/>
    <s v="&lt;50%"/>
    <n v="20.02"/>
    <s v="No"/>
    <n v="288360000"/>
    <n v="4"/>
    <x v="0"/>
    <n v="16020"/>
    <s v="No"/>
    <n v="6408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r>
  <r>
    <s v="B08MC57J31"/>
    <x v="330"/>
    <x v="7"/>
    <s v="Electronics"/>
    <s v="Mobiles&amp;Accessories"/>
    <s v="MobileAccessories"/>
    <s v="Electronics|Mobiles&amp;Accessories|MobileAccessories|Chargers|PowerBanks-MI 10000mAh Lithium Ion, Lithium Polymer Power Bank Pocket Pro with 22.5 Watt Fast Charging, Dual Input Ports(Micro-USB and Type C), Triple Output Ports, (Black)"/>
    <s v="Chargers"/>
    <n v="1499"/>
    <x v="1"/>
    <n v="2499"/>
    <n v="0.4"/>
    <n v="2439.0160064025608"/>
    <s v="&lt;50%"/>
    <n v="19.97"/>
    <s v="No"/>
    <n v="39909030"/>
    <n v="4.3"/>
    <x v="0"/>
    <n v="15970"/>
    <s v="No"/>
    <n v="6388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r>
  <r>
    <s v="B00DJ5N9VK"/>
    <x v="331"/>
    <x v="76"/>
    <s v="Toys&amp;Games"/>
    <s v="Arts&amp;Crafts"/>
    <s v="Drawing&amp;PaintingSupplies"/>
    <s v="Toys&amp;Games|Arts&amp;Crafts|Drawing&amp;PaintingSupplies|ColouringPens&amp;Markers-Faber-Castell Connector Pen Set - Pack of 25 (Assorted)"/>
    <s v="ColouringPens&amp;Markers"/>
    <n v="150"/>
    <x v="2"/>
    <n v="150"/>
    <n v="0"/>
    <n v="50"/>
    <s v="&lt;50%"/>
    <n v="19.867000000000001"/>
    <s v="No"/>
    <n v="2380050"/>
    <n v="4.3"/>
    <x v="0"/>
    <n v="15867"/>
    <s v="No"/>
    <n v="63468"/>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r>
  <r>
    <s v="B08CHZ3ZQ7"/>
    <x v="332"/>
    <x v="73"/>
    <s v="Computers&amp;Accessories"/>
    <s v="Accessories&amp;Peripherals"/>
    <s v="PCGamingPeripherals"/>
    <s v="Computers&amp;Accessories|Accessories&amp;Peripherals|PCGamingPeripherals|GamingMice-Redgear A-15 Wired Gaming Mouse with Upto 6400 DPI, RGB &amp; Driver Customization for PC(Black)"/>
    <s v="GamingMice"/>
    <n v="599"/>
    <x v="1"/>
    <n v="799"/>
    <n v="0.25"/>
    <n v="724.03128911138924"/>
    <s v="&lt;50%"/>
    <n v="19.79"/>
    <s v="No"/>
    <n v="12616210"/>
    <n v="4.3"/>
    <x v="0"/>
    <n v="15790"/>
    <s v="No"/>
    <n v="6316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r>
  <r>
    <s v="B016XVRKZM"/>
    <x v="333"/>
    <x v="77"/>
    <s v="Computers&amp;Accessories"/>
    <s v="Accessories&amp;Peripherals"/>
    <s v="UninterruptedPowerSupplies"/>
    <s v="Computers&amp;Accessories|Accessories&amp;Peripherals|UninterruptedPowerSupplies-APC Back-UPS BX600C-IN 600VA / 360W, 230V, UPS System, an Ideal Power Backup &amp; Protection for Home Office, Desktop PC &amp; Home Electronics"/>
    <s v="N/A"/>
    <n v="3299"/>
    <x v="1"/>
    <n v="4100"/>
    <n v="0.2"/>
    <n v="4019.5365853658536"/>
    <s v="&lt;50%"/>
    <n v="19.783000000000001"/>
    <s v="No"/>
    <n v="64710300"/>
    <n v="3.9"/>
    <x v="0"/>
    <n v="15783"/>
    <s v="No"/>
    <n v="63132"/>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r>
  <r>
    <s v="B07H3WDC4X"/>
    <x v="334"/>
    <x v="78"/>
    <s v="Home&amp;Kitchen"/>
    <s v="Kitchen&amp;HomeAppliances"/>
    <s v="SmallKitchenAppliances"/>
    <s v="Home&amp;Kitchen|Kitchen&amp;HomeAppliances|SmallKitchenAppliances|EggBoilers-Simxen Egg Boiler Electric Automatic Off 7 Egg Poacher for Steaming, Cooking Also Boiling and Frying 400 W (Blue, Pink)"/>
    <s v="EggBoilers"/>
    <n v="349"/>
    <x v="0"/>
    <n v="999"/>
    <n v="0.65"/>
    <n v="964.06506506506503"/>
    <s v="50% or More"/>
    <n v="19.646000000000001"/>
    <s v="Yes"/>
    <n v="15630354"/>
    <n v="4"/>
    <x v="0"/>
    <n v="15646"/>
    <s v="No"/>
    <n v="6258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r>
  <r>
    <s v="B00NW4UWN6"/>
    <x v="335"/>
    <x v="11"/>
    <s v="Home&amp;Kitchen"/>
    <s v="Kitchen&amp;HomeAppliances"/>
    <s v="SmallKitchenAppliances"/>
    <s v="Home&amp;Kitchen|Kitchen&amp;HomeAppliances|SmallKitchenAppliances|Kettles&amp;HotWaterDispensers|ElectricKettles-Prestige PKGSS 1.7L 1500W Electric Kettle (Stainless Steel)"/>
    <s v="Kettles&amp;HotWaterDispensers"/>
    <n v="1043"/>
    <x v="1"/>
    <n v="1345"/>
    <n v="0.22"/>
    <n v="1267.4535315985131"/>
    <s v="&lt;50%"/>
    <n v="19.591999999999999"/>
    <s v="No"/>
    <n v="20971240"/>
    <n v="3.8"/>
    <x v="0"/>
    <n v="15592"/>
    <s v="No"/>
    <n v="62368"/>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r>
  <r>
    <s v="B01EY310UM"/>
    <x v="336"/>
    <x v="27"/>
    <s v="Home&amp;Kitchen"/>
    <s v="Kitchen&amp;HomeAppliances"/>
    <s v="Vacuum,Cleaning&amp;Ironing"/>
    <s v="Home&amp;Kitchen|Kitchen&amp;HomeAppliances|Vacuum,Cleaning&amp;Ironing|Irons,Steamers&amp;Accessories|Irons|DryIrons-Philips GC181 Heavy Weight 1000-Watt Dry Iron, Pack of 1"/>
    <s v="Irons,Steamers&amp;Accessories"/>
    <n v="1321"/>
    <x v="1"/>
    <n v="1545"/>
    <n v="0.14000000000000001"/>
    <n v="1459.4983818770227"/>
    <s v="&lt;50%"/>
    <n v="19.452999999999999"/>
    <s v="No"/>
    <n v="23874885"/>
    <n v="4.3"/>
    <x v="0"/>
    <n v="15453"/>
    <s v="No"/>
    <n v="61812"/>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r>
  <r>
    <s v="B095PWLLY6"/>
    <x v="337"/>
    <x v="47"/>
    <s v="Home&amp;Kitchen"/>
    <s v="Heating,Cooling&amp;AirQuality"/>
    <s v="Fans"/>
    <s v="Home&amp;Kitchen|Heating,Cooling&amp;AirQuality|Fans|CeilingFans-Crompton Hill Briz Deco 1200mm (48 inch) High Speed Designer Ceiling Fan (Smoked Brown)"/>
    <s v="CeilingFans"/>
    <n v="1804"/>
    <x v="1"/>
    <n v="2380"/>
    <n v="0.24"/>
    <n v="2304.201680672269"/>
    <s v="&lt;50%"/>
    <n v="19.381999999999998"/>
    <s v="No"/>
    <n v="36609160"/>
    <n v="4"/>
    <x v="0"/>
    <n v="15382"/>
    <s v="No"/>
    <n v="6152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r>
  <r>
    <s v="B087FXHB6J"/>
    <x v="338"/>
    <x v="42"/>
    <s v="Computers&amp;Accessories"/>
    <s v="Accessories&amp;Peripherals"/>
    <s v="Keyboards,Mice&amp;InputDevices"/>
    <s v="Computers&amp;Accessories|Accessories&amp;Peripherals|Keyboards,Mice&amp;InputDevices|Keyboard&amp;MouseSets-Zebronics Zeb-Companion 107 USB Wireless Keyboard and Mouse Set with Nano Receiver (Black)"/>
    <s v="Keyboard&amp;MouseSets"/>
    <n v="699"/>
    <x v="1"/>
    <n v="999"/>
    <n v="0.3"/>
    <n v="929.03003003003005"/>
    <s v="&lt;50%"/>
    <n v="19.295000000000002"/>
    <s v="No"/>
    <n v="15279705"/>
    <n v="3.5"/>
    <x v="0"/>
    <n v="15295"/>
    <s v="No"/>
    <n v="61180"/>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r>
  <r>
    <s v="B013B2WGT6"/>
    <x v="339"/>
    <x v="30"/>
    <s v="Home&amp;Kitchen"/>
    <s v="Kitchen&amp;HomeAppliances"/>
    <s v="SmallKitchenAppliances"/>
    <s v="Home&amp;Kitchen|Kitchen&amp;HomeAppliances|SmallKitchenAppliances|DigitalKitchenScales-HealthSense Chef-Mate KS 33 Digital Kitchen Weighing Scale &amp; Food Weight Machine for Health, Fitness, Home Baking &amp; Cooking with Free Bowl, 1 Year Warranty &amp; Batteries Included"/>
    <s v="DigitalKitchenScales"/>
    <n v="1099"/>
    <x v="1"/>
    <n v="1899"/>
    <n v="0.42"/>
    <n v="1841.1274354923644"/>
    <s v="&lt;50%"/>
    <n v="19.276"/>
    <s v="No"/>
    <n v="29009124"/>
    <n v="4.3"/>
    <x v="0"/>
    <n v="15276"/>
    <s v="No"/>
    <n v="6110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r>
  <r>
    <s v="B075K76YW1"/>
    <x v="340"/>
    <x v="79"/>
    <s v="Home&amp;Kitchen"/>
    <s v="Kitchen&amp;HomeAppliances"/>
    <s v="SmallKitchenAppliances"/>
    <s v="Home&amp;Kitchen|Kitchen&amp;HomeAppliances|SmallKitchenAppliances|HandMixers-Inalsa Hand Blender| Hand Mixer|Beater - Easy Mix, Powerful 250 Watt Motor | Variable 7 Speed Control | 1 Year Warranty | (White/Red)"/>
    <s v="HandMixers"/>
    <n v="979"/>
    <x v="1"/>
    <n v="1395"/>
    <n v="0.3"/>
    <n v="1324.820788530466"/>
    <s v="&lt;50%"/>
    <n v="19.252000000000002"/>
    <s v="No"/>
    <n v="21276540"/>
    <n v="4.2"/>
    <x v="0"/>
    <n v="15252"/>
    <s v="No"/>
    <n v="61008"/>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r>
  <r>
    <s v="B00MFPCY5C"/>
    <x v="341"/>
    <x v="80"/>
    <s v="Computers&amp;Accessories"/>
    <s v="Accessories&amp;Peripherals"/>
    <s v="Keyboards,Mice&amp;InputDevices"/>
    <s v="Computers&amp;Accessories|Accessories&amp;Peripherals|Keyboards,Mice&amp;InputDevices|Keyboard&amp;MiceAccessories|DustCovers-GIZGA essentials Universal Silicone Keyboard Protector Skin for 15.6-inches Laptop (5 x 6 x 3 inches)"/>
    <s v="Keyboard&amp;MiceAccessories"/>
    <n v="39"/>
    <x v="2"/>
    <n v="299"/>
    <n v="0.87"/>
    <n v="285.95652173913044"/>
    <s v="50% or More"/>
    <n v="19.233000000000001"/>
    <s v="Yes"/>
    <n v="4554667"/>
    <n v="3.5"/>
    <x v="0"/>
    <n v="15233"/>
    <s v="No"/>
    <n v="60932"/>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r>
  <r>
    <s v="B08WRWPM22"/>
    <x v="342"/>
    <x v="8"/>
    <s v="Computers&amp;Accessories"/>
    <s v="Accessories&amp;Peripherals"/>
    <s v="Cables&amp;Accessories"/>
    <s v="Computers&amp;Accessories|Accessories&amp;Peripherals|Cables&amp;Accessories|Cables|USBCables-boAt Micro USB 55 Tangle-free, Sturdy Micro USB Cable with 3A Fast Charging &amp; 480mbps Data Transmission (Black)"/>
    <s v="Cables"/>
    <n v="176.63"/>
    <x v="2"/>
    <n v="499"/>
    <n v="0.65"/>
    <n v="463.60320641282567"/>
    <s v="50% or More"/>
    <n v="19.188000000000002"/>
    <s v="Yes"/>
    <n v="7578812"/>
    <n v="4.0999999999999996"/>
    <x v="0"/>
    <n v="15188"/>
    <s v="No"/>
    <n v="6075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r>
  <r>
    <s v="B074CWD7MS"/>
    <x v="343"/>
    <x v="81"/>
    <s v="Electronics"/>
    <s v="Cameras&amp;Photography"/>
    <s v="Accessories"/>
    <s v="Electronics|Cameras&amp;Photography|Accessories|Tripods&amp;Monopods|CompleteTripodUnits-Digitek DTR 550 LW (67 Inch) Tripod For DSLR, Camera |Operating Height: 5.57 Feet | Maximum Load Capacity up to 4.5kg | Portable Lightweight Aluminum Tripod with 360 Degree Ball Head | Carry Bag Included (Black) (DTR 550LW)"/>
    <s v="Tripods&amp;Monopods"/>
    <n v="1549"/>
    <x v="1"/>
    <n v="2495"/>
    <n v="0.38"/>
    <n v="2432.9158316633266"/>
    <s v="&lt;50%"/>
    <n v="19.137"/>
    <s v="No"/>
    <n v="37766815"/>
    <n v="4.4000000000000004"/>
    <x v="0"/>
    <n v="15137"/>
    <s v="No"/>
    <n v="60548"/>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r>
  <r>
    <s v="B00NM6MO26"/>
    <x v="344"/>
    <x v="26"/>
    <s v="Home&amp;Kitchen"/>
    <s v="Kitchen&amp;HomeAppliances"/>
    <s v="SmallKitchenAppliances"/>
    <s v="Home&amp;Kitchen|Kitchen&amp;HomeAppliances|SmallKitchenAppliances|InductionCooktop-Prestige PIC 16.0+ 1900W Induction Cooktop with Soft Touch Push Buttons (Black)"/>
    <s v="InductionCooktop"/>
    <n v="2698"/>
    <x v="1"/>
    <n v="3945"/>
    <n v="0.32"/>
    <n v="3876.6096324461341"/>
    <s v="&lt;50%"/>
    <n v="19.033999999999999"/>
    <s v="No"/>
    <n v="59309130"/>
    <n v="4"/>
    <x v="0"/>
    <n v="15034"/>
    <s v="No"/>
    <n v="60136"/>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r>
  <r>
    <s v="B07DKZCZ89"/>
    <x v="345"/>
    <x v="82"/>
    <s v="Electronics"/>
    <s v="Headphones,Earbuds&amp;Accessories"/>
    <s v="Cases"/>
    <s v="Electronics|Headphones,Earbuds&amp;Accessories|Cases-Gizga Essentials Earphone Carrying Case, Multi-Purpose Pocket Storage Travel Organizer for Earphones, Headset, Pen Drives, SD Cards, Shock-Proof Ballistic Nylon, Soft Fabric, Mesh Pocket, Green"/>
    <s v="N/A"/>
    <n v="119"/>
    <x v="2"/>
    <n v="499"/>
    <n v="0.76"/>
    <n v="475.15230460921845"/>
    <s v="50% or More"/>
    <n v="19.032"/>
    <s v="Yes"/>
    <n v="7500968"/>
    <n v="4.3"/>
    <x v="0"/>
    <n v="15032"/>
    <s v="No"/>
    <n v="60128"/>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r>
  <r>
    <s v="B08SCCG9D4"/>
    <x v="346"/>
    <x v="83"/>
    <s v="Computers&amp;Accessories"/>
    <s v="Accessories&amp;Peripherals"/>
    <s v="Audio&amp;VideoAccessories"/>
    <s v="Computers&amp;Accessories|Accessories&amp;Peripherals|Audio&amp;VideoAccessories|PCMicrophones-JBL Commercial CSLM20B Auxiliary Omnidirectional Lavalier Microphone with Battery for Content Creation, Voiceover/Dubbing, Recording (Black,Small)"/>
    <s v="PCMicrophones"/>
    <n v="949"/>
    <x v="1"/>
    <n v="2000"/>
    <n v="0.53"/>
    <n v="1952.55"/>
    <s v="50% or More"/>
    <n v="18.969000000000001"/>
    <s v="Yes"/>
    <n v="29938000"/>
    <n v="3.9"/>
    <x v="0"/>
    <n v="14969"/>
    <s v="No"/>
    <n v="59876"/>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r>
  <r>
    <s v="B09NR6G588"/>
    <x v="347"/>
    <x v="1"/>
    <s v="Electronics"/>
    <s v="Headphones,Earbuds&amp;Accessories"/>
    <s v="Headphones"/>
    <s v="Electronics|Headphones,Earbuds&amp;Accessories|Headphones|In-Ear-Boult Audio ZCharge Bluetooth Wireless in Ear Earphones with Mic, 40H Playtime and Super Fast Charging, Environmental Noise Cancellation for Pro+ Calling and IPX5 Water Resistant (Black)"/>
    <s v="In-Ear"/>
    <n v="1199"/>
    <x v="1"/>
    <n v="4999"/>
    <n v="0.76"/>
    <n v="4975.015203040608"/>
    <s v="50% or More"/>
    <n v="18.960999999999999"/>
    <s v="Yes"/>
    <n v="74790039"/>
    <n v="3.8"/>
    <x v="0"/>
    <n v="14961"/>
    <s v="No"/>
    <n v="59844"/>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r>
  <r>
    <s v="B09WMTJPG7"/>
    <x v="348"/>
    <x v="25"/>
    <s v="Home&amp;Kitchen"/>
    <s v="Heating,Cooling&amp;AirQuality"/>
    <s v="WaterHeaters&amp;Geysers"/>
    <s v="Home&amp;Kitchen|Heating,Cooling&amp;AirQuality|WaterHeaters&amp;Geysers|InstantWaterHeaters-Crompton InstaBliss 3-L Instant Water Heater (Geyser) with Advanced 4 Level Safety"/>
    <s v="InstantWaterHeaters"/>
    <n v="2599"/>
    <x v="1"/>
    <n v="4400"/>
    <n v="0.41"/>
    <n v="4340.931818181818"/>
    <s v="&lt;50%"/>
    <n v="18.946999999999999"/>
    <s v="No"/>
    <n v="65766800"/>
    <n v="4.0999999999999996"/>
    <x v="0"/>
    <n v="14947"/>
    <s v="No"/>
    <n v="5978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r>
  <r>
    <s v="B01LONQBDG"/>
    <x v="349"/>
    <x v="8"/>
    <s v="Computers&amp;Accessories"/>
    <s v="Accessories&amp;Peripherals"/>
    <s v="Cables&amp;Accessories"/>
    <s v="Computers&amp;Accessories|Accessories&amp;Peripherals|Cables&amp;Accessories|Cables|USBCables-AmazonBasics USB Type-C to Micro-B 2.0 Cable - 6 Inches (15.2 Centimeters) - White"/>
    <s v="Cables"/>
    <n v="349"/>
    <x v="0"/>
    <n v="899"/>
    <n v="0.61"/>
    <n v="860.17908787541717"/>
    <s v="50% or More"/>
    <n v="18.896000000000001"/>
    <s v="Yes"/>
    <n v="13391504"/>
    <n v="4.0999999999999996"/>
    <x v="0"/>
    <n v="14896"/>
    <s v="No"/>
    <n v="59584"/>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r>
  <r>
    <s v="B00N1U9AJS"/>
    <x v="350"/>
    <x v="84"/>
    <s v="Home&amp;Kitchen"/>
    <s v="CraftMaterials"/>
    <s v="Scrapbooking"/>
    <s v="Home&amp;Kitchen|CraftMaterials|Scrapbooking|Tape-3M Scotch Double Sided Heavy Duty Tape(1m holds 4.5Kgs) for indoor hanging applications (Photo frames, Mirrors, Key Holders, Car Interiors, Extension Boards, Wall decoration, etc)(L: 3m, W: 24mm)"/>
    <s v="Tape"/>
    <n v="130"/>
    <x v="2"/>
    <n v="165"/>
    <n v="0.21"/>
    <n v="86.212121212121218"/>
    <s v="&lt;50%"/>
    <n v="18.777999999999999"/>
    <s v="No"/>
    <n v="2438370"/>
    <n v="3.9"/>
    <x v="0"/>
    <n v="14778"/>
    <s v="No"/>
    <n v="5911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r>
  <r>
    <s v="B01I1LDZGA"/>
    <x v="351"/>
    <x v="11"/>
    <s v="Home&amp;Kitchen"/>
    <s v="Kitchen&amp;HomeAppliances"/>
    <s v="SmallKitchenAppliances"/>
    <s v="Home&amp;Kitchen|Kitchen&amp;HomeAppliances|SmallKitchenAppliances|Kettles&amp;HotWaterDispensers|ElectricKettles-Pigeon Kessel Multipurpose Kettle (12173) 1.2 litres with Stainless Steel Body, used for boiling Water and milk, Tea, Coffee, Oats, Noodles, Soup etc. 600 Watt (Black &amp; Silver)"/>
    <s v="Kettles&amp;HotWaterDispensers"/>
    <n v="1499"/>
    <x v="1"/>
    <n v="1775"/>
    <n v="0.16"/>
    <n v="1690.5492957746478"/>
    <s v="&lt;50%"/>
    <n v="18.667000000000002"/>
    <s v="No"/>
    <n v="26033925"/>
    <n v="3.9"/>
    <x v="0"/>
    <n v="14667"/>
    <s v="No"/>
    <n v="58668"/>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r>
  <r>
    <s v="B08ZN4B121"/>
    <x v="352"/>
    <x v="85"/>
    <s v="Electronics"/>
    <s v="Mobiles&amp;Accessories"/>
    <s v="MobileAccessories"/>
    <s v="Electronics|Mobiles&amp;Accessories|MobileAccessories|Photo&amp;VideoAccessories|Tripods-WeCool Bluetooth Extendable Selfie Sticks with Wireless Remote and Tripod Stand, 3-in-1 Multifunctional Selfie Stick with Tripod Stand Compatible with iPhone/OnePlus/Samsung/Oppo/Vivo and All Phones"/>
    <s v="Photo&amp;VideoAccessories"/>
    <n v="539"/>
    <x v="1"/>
    <n v="1599"/>
    <n v="0.66"/>
    <n v="1565.2914321450908"/>
    <s v="50% or More"/>
    <n v="18.648"/>
    <s v="Yes"/>
    <n v="23422152"/>
    <n v="3.8"/>
    <x v="0"/>
    <n v="14648"/>
    <s v="No"/>
    <n v="5859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r>
  <r>
    <s v="B098R25TGC"/>
    <x v="353"/>
    <x v="1"/>
    <s v="Electronics"/>
    <s v="Headphones,Earbuds&amp;Accessories"/>
    <s v="Headphones"/>
    <s v="Electronics|Headphones,Earbuds&amp;Accessories|Headphones|In-Ear-Noise Buds VS201 V2 in-Ear Truly Wireless Earbuds with Dual Equalizer | with Mic | Total 14-Hour Playtime | Full Touch Control | IPX5 Water Resistance and Bluetooth v5.1 (Olive Green)"/>
    <s v="In-Ear"/>
    <n v="1299"/>
    <x v="1"/>
    <n v="2999"/>
    <n v="0.56999999999999995"/>
    <n v="2955.6855618539512"/>
    <s v="50% or More"/>
    <n v="18.628999999999998"/>
    <s v="Yes"/>
    <n v="43872371"/>
    <n v="3.8"/>
    <x v="0"/>
    <n v="14629"/>
    <s v="No"/>
    <n v="58516"/>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r>
  <r>
    <s v="B0765B3TH7"/>
    <x v="354"/>
    <x v="62"/>
    <s v="Computers&amp;Accessories"/>
    <s v="Accessories&amp;Peripherals"/>
    <s v="HardDiskBags"/>
    <s v="Computers&amp;Accessories|Accessories&amp;Peripherals|HardDiskBags-Gizga Essentials Hard Drive Case Shell, 6.35cm/2.5-inch, Portable Storage Organizer Bag for Earphone USB Cable Power Bank Mobile Charger Digital Gadget Hard Disk, Water Resistance Material, Black"/>
    <s v="N/A"/>
    <n v="199"/>
    <x v="2"/>
    <n v="599"/>
    <n v="0.67"/>
    <n v="565.77796327212025"/>
    <s v="50% or More"/>
    <n v="18.567999999999998"/>
    <s v="Yes"/>
    <n v="8127232"/>
    <n v="4.5"/>
    <x v="1"/>
    <n v="13568"/>
    <s v="No"/>
    <n v="6784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r>
  <r>
    <s v="B07QCWY5XV"/>
    <x v="355"/>
    <x v="86"/>
    <s v="Electronics"/>
    <s v="Mobiles&amp;Accessories"/>
    <s v="MobileAccessories"/>
    <s v="Electronics|Mobiles&amp;Accessories|MobileAccessories|Photo&amp;VideoAccessories|SelfieSticks-Mobilife Bluetooth Extendable Selfie Stick with Tripod Stand and Wireless Remote,3-in-1 Multifunctional Selfie Stick Tripod for iPhone Samsung Mi Realme Oppo Vivo Google More,Black"/>
    <s v="Photo&amp;VideoAccessories"/>
    <n v="599"/>
    <x v="1"/>
    <n v="1399"/>
    <n v="0.56999999999999995"/>
    <n v="1356.1837026447463"/>
    <s v="50% or More"/>
    <n v="18.560000000000002"/>
    <s v="Yes"/>
    <n v="20369440"/>
    <n v="4.0999999999999996"/>
    <x v="0"/>
    <n v="14560"/>
    <s v="No"/>
    <n v="5824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r>
  <r>
    <s v="B089WB69Y1"/>
    <x v="356"/>
    <x v="63"/>
    <s v="Electronics"/>
    <s v="Mobiles&amp;Accessories"/>
    <s v="MobileAccessories"/>
    <s v="Electronics|Mobiles&amp;Accessories|MobileAccessories|Chargers|WallChargers-USB Charger, Oraimo Elite Dual Port 5V/2.4A Wall Charger, USB Wall Charger Adapter for iPhone 11/Xs/XS Max/XR/X/8/7/6/Plus, iPad Pro/Air 2/Mini 3/Mini 4, Samsung S4/S5, and More"/>
    <s v="Chargers"/>
    <n v="249"/>
    <x v="0"/>
    <n v="649"/>
    <n v="0.62"/>
    <n v="610.63328197226497"/>
    <s v="50% or More"/>
    <n v="18.404"/>
    <s v="Yes"/>
    <n v="9348196"/>
    <n v="4"/>
    <x v="0"/>
    <n v="14404"/>
    <s v="No"/>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r>
  <r>
    <s v="B078G6ZF5Z"/>
    <x v="357"/>
    <x v="63"/>
    <s v="Electronics"/>
    <s v="Mobiles&amp;Accessories"/>
    <s v="MobileAccessories"/>
    <s v="Electronics|Mobiles&amp;Accessories|MobileAccessories|Chargers|WallChargers-Oraimo 18W USB &amp; Type-C Dual Output Super Fast Charger Wall Adapter PE2.0&amp;Quick Charge 3.0 &amp; Power Delivery 3.0 Compatible for iPhone 13/13 Mini/13 Pro Max/12/12 Pro Max, iPad Mini/Pro, Pixel, Galaxy, Airpods Pro"/>
    <s v="Chargers"/>
    <n v="699"/>
    <x v="1"/>
    <n v="1199"/>
    <n v="0.42"/>
    <n v="1140.7014178482068"/>
    <s v="&lt;50%"/>
    <n v="18.404"/>
    <s v="No"/>
    <n v="17270396"/>
    <n v="4"/>
    <x v="0"/>
    <n v="14404"/>
    <s v="No"/>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r>
  <r>
    <s v="B08GSQXLJ2"/>
    <x v="358"/>
    <x v="87"/>
    <s v="Home&amp;Kitchen"/>
    <s v="Heating,Cooling&amp;AirQuality"/>
    <s v="WaterHeaters&amp;Geysers"/>
    <s v="Home&amp;Kitchen|Heating,Cooling&amp;AirQuality|WaterHeaters&amp;Geysers|StorageWaterHeaters-Crompton Arno Neo 15-L 5 Star Rated Storage Water Heater (Geyser) with Advanced 3 Level Safety (Grey)"/>
    <s v="StorageWaterHeaters"/>
    <n v="6199"/>
    <x v="1"/>
    <n v="10400"/>
    <n v="0.4"/>
    <n v="10340.39423076923"/>
    <s v="&lt;50%"/>
    <n v="18.390999999999998"/>
    <s v="No"/>
    <n v="149666400"/>
    <n v="4.0999999999999996"/>
    <x v="0"/>
    <n v="14391"/>
    <s v="No"/>
    <n v="57564"/>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r>
  <r>
    <s v="B09BN2NPBD"/>
    <x v="359"/>
    <x v="88"/>
    <s v="Electronics"/>
    <s v="Mobiles&amp;Accessories"/>
    <s v="MobileAccessories"/>
    <s v="Electronics|Mobiles&amp;Accessories|MobileAccessories|Photo&amp;VideoAccessories|Flashes&amp;SelfieLights|SelfieLights-DIGITEK¬Æ (DRL-14C) Professional (31cm) Dual Temperature LED Ring Light with Tripod Stand &amp; Mini Tripod for YouTube, Photo-Shoot, Video Shoot, Live Stream, Makeup, Vlogging &amp; More"/>
    <s v="Photo&amp;VideoAccessories"/>
    <n v="1699"/>
    <x v="1"/>
    <n v="3495"/>
    <n v="0.51"/>
    <n v="3446.3876967095853"/>
    <s v="50% or More"/>
    <n v="18.371000000000002"/>
    <s v="Yes"/>
    <n v="50226645"/>
    <n v="4.0999999999999996"/>
    <x v="0"/>
    <n v="14371"/>
    <s v="No"/>
    <n v="57484"/>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r>
  <r>
    <s v="B07SRM58TP"/>
    <x v="360"/>
    <x v="89"/>
    <s v="Home&amp;Kitchen"/>
    <s v="Kitchen&amp;HomeAppliances"/>
    <s v="Vacuum,Cleaning&amp;Ironing"/>
    <s v="Home&amp;Kitchen|Kitchen&amp;HomeAppliances|Vacuum,Cleaning&amp;Ironing|Vacuums&amp;FloorCare|Vacuums|HandheldVacuums-AGARO Regal 800 Watts Handheld Vacuum Cleaner, Lightweight &amp; Durable Body, Small/Mini Size ( Black)"/>
    <s v="Vacuums&amp;FloorCare"/>
    <n v="1665"/>
    <x v="1"/>
    <n v="2099"/>
    <n v="0.21"/>
    <n v="2019.6765126250596"/>
    <s v="&lt;50%"/>
    <n v="18.368000000000002"/>
    <s v="No"/>
    <n v="30158432"/>
    <n v="4"/>
    <x v="0"/>
    <n v="14368"/>
    <s v="No"/>
    <n v="5747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r>
  <r>
    <s v="B00YQLG7GK"/>
    <x v="361"/>
    <x v="72"/>
    <s v="Home&amp;Kitchen"/>
    <s v="Kitchen&amp;HomeAppliances"/>
    <s v="SmallKitchenAppliances"/>
    <s v="Home&amp;Kitchen|Kitchen&amp;HomeAppliances|SmallKitchenAppliances|HandBlenders-PHILIPS HL1655/00 Hand Blender, White Jar 250W"/>
    <s v="HandBlenders"/>
    <n v="1695"/>
    <x v="1"/>
    <n v="1695"/>
    <n v="0"/>
    <n v="1595"/>
    <s v="&lt;50%"/>
    <n v="18.29"/>
    <s v="No"/>
    <n v="24221550"/>
    <n v="4.2"/>
    <x v="0"/>
    <n v="14290"/>
    <s v="No"/>
    <n v="5716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r>
  <r>
    <s v="B07WG8PDCW"/>
    <x v="362"/>
    <x v="36"/>
    <s v="Electronics"/>
    <s v="Mobiles&amp;Accessories"/>
    <s v="MobileAccessories"/>
    <s v="Electronics|Mobiles&amp;Accessories|MobileAccessories|Chargers|AutomobileChargers-pTron Bullet Pro 36W PD Quick Charger, 3 Port Fast Car Charger Adapter - Compatible with All Smartphones &amp; Tablets (Black)"/>
    <s v="Chargers"/>
    <n v="349"/>
    <x v="0"/>
    <n v="1299"/>
    <n v="0.73"/>
    <n v="1272.1331793687452"/>
    <s v="50% or More"/>
    <n v="18.282"/>
    <s v="Yes"/>
    <n v="18552318"/>
    <n v="4"/>
    <x v="0"/>
    <n v="14282"/>
    <s v="No"/>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r>
  <r>
    <s v="B08H21B6V7"/>
    <x v="363"/>
    <x v="10"/>
    <s v="Electronics"/>
    <s v="Mobiles&amp;Accessories"/>
    <s v="Smartphones&amp;BasicMobiles"/>
    <s v="Electronics|Mobiles&amp;Accessories|Smartphones&amp;BasicMobiles|BasicMobiles-Nokia 150 (2020) (Cyan)"/>
    <s v="BasicMobiles"/>
    <n v="2599"/>
    <x v="1"/>
    <n v="2999"/>
    <n v="0.13"/>
    <n v="2912.3377792597535"/>
    <s v="&lt;50%"/>
    <n v="18.265999999999998"/>
    <s v="No"/>
    <n v="42783734"/>
    <n v="3.9"/>
    <x v="0"/>
    <n v="14266"/>
    <s v="No"/>
    <n v="5706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r>
  <r>
    <s v="B079S811J3"/>
    <x v="364"/>
    <x v="90"/>
    <s v="Computers&amp;Accessories"/>
    <s v="Accessories&amp;Peripherals"/>
    <s v="PCGamingPeripherals"/>
    <s v="Computers&amp;Accessories|Accessories&amp;Peripherals|PCGamingPeripherals|Headsets-Redgear Cosmo 7,1 Usb Gaming Wired Over Ear Headphones With Mic With Virtual Surround Sound,50Mm Driver, Rgb Leds &amp; Remote Control(Black)"/>
    <s v="Headsets"/>
    <n v="1990"/>
    <x v="1"/>
    <n v="2999"/>
    <n v="0.34"/>
    <n v="2932.6445481827277"/>
    <s v="&lt;50%"/>
    <n v="18.237000000000002"/>
    <s v="No"/>
    <n v="42696763"/>
    <n v="4.3"/>
    <x v="0"/>
    <n v="14237"/>
    <s v="No"/>
    <n v="56948"/>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r>
  <r>
    <s v="B07PFJ5W31"/>
    <x v="365"/>
    <x v="91"/>
    <s v="Electronics"/>
    <s v="Mobiles&amp;Accessories"/>
    <s v="MobileAccessories"/>
    <s v="Electronics|Mobiles&amp;Accessories|MobileAccessories|Cables&amp;Adapters|OTGAdapters-AGARO Blaze USB 3.0 to USB Type C OTG Adapter"/>
    <s v="Cables&amp;Adapters"/>
    <n v="139"/>
    <x v="2"/>
    <n v="495"/>
    <n v="0.72"/>
    <n v="466.91919191919192"/>
    <s v="50% or More"/>
    <n v="18.185000000000002"/>
    <s v="Yes"/>
    <n v="7021575"/>
    <n v="4.3"/>
    <x v="0"/>
    <n v="14185"/>
    <s v="No"/>
    <n v="5674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r>
  <r>
    <s v="B07PFJ5VQD"/>
    <x v="366"/>
    <x v="8"/>
    <s v="Computers&amp;Accessories"/>
    <s v="Accessories&amp;Peripherals"/>
    <s v="Cables&amp;Accessories"/>
    <s v="Computers&amp;Accessories|Accessories&amp;Peripherals|Cables&amp;Accessories|Cables|USBCables-Agaro Blaze USBA to micro +Type C 2in1 Braided 1.2M Cable"/>
    <s v="Cables"/>
    <n v="159"/>
    <x v="2"/>
    <n v="595"/>
    <n v="0.73"/>
    <n v="568.27731092436977"/>
    <s v="50% or More"/>
    <n v="18.183999999999997"/>
    <s v="Yes"/>
    <n v="8439480"/>
    <n v="4.3"/>
    <x v="0"/>
    <n v="14184"/>
    <s v="No"/>
    <n v="56736"/>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r>
  <r>
    <s v="B07Y5FDPKV"/>
    <x v="367"/>
    <x v="72"/>
    <s v="Home&amp;Kitchen"/>
    <s v="Kitchen&amp;HomeAppliances"/>
    <s v="SmallKitchenAppliances"/>
    <s v="Home&amp;Kitchen|Kitchen&amp;HomeAppliances|SmallKitchenAppliances|HandBlenders-KENT 16051 Hand Blender 300 W | 5 Variable Speed Control | Multiple Beaters &amp; Dough Hooks | Turbo Function"/>
    <s v="HandBlenders"/>
    <n v="1745"/>
    <x v="1"/>
    <n v="2400"/>
    <n v="0.27"/>
    <n v="2327.2916666666665"/>
    <s v="&lt;50%"/>
    <n v="18.16"/>
    <s v="No"/>
    <n v="33984000"/>
    <n v="4.2"/>
    <x v="0"/>
    <n v="14160"/>
    <s v="No"/>
    <n v="5664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r>
  <r>
    <s v="B00O24PUO6"/>
    <x v="368"/>
    <x v="70"/>
    <s v="Home&amp;Kitchen"/>
    <s v="Heating,Cooling&amp;AirQuality"/>
    <s v="RoomHeaters"/>
    <s v="Home&amp;Kitchen|Heating,Cooling&amp;AirQuality|RoomHeaters|FanHeaters-Orpat OEH-1260 2000-Watt Fan Heater (Grey)"/>
    <s v="FanHeaters"/>
    <n v="1464"/>
    <x v="1"/>
    <n v="1650"/>
    <n v="0.11"/>
    <n v="1561.2727272727273"/>
    <s v="&lt;50%"/>
    <n v="18.119999999999997"/>
    <s v="No"/>
    <n v="23298000"/>
    <n v="4.0999999999999996"/>
    <x v="0"/>
    <n v="14120"/>
    <s v="No"/>
    <n v="5648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r>
  <r>
    <s v="B08CFJBZRK"/>
    <x v="369"/>
    <x v="31"/>
    <s v="Home&amp;Kitchen"/>
    <s v="Kitchen&amp;HomeAppliances"/>
    <s v="SmallKitchenAppliances"/>
    <s v="Home&amp;Kitchen|Kitchen&amp;HomeAppliances|SmallKitchenAppliances|MixerGrinders-Prestige IRIS Plus 750 watt mixer grinder"/>
    <s v="MixerGrinders"/>
    <n v="3249"/>
    <x v="1"/>
    <n v="6295"/>
    <n v="0.48"/>
    <n v="6243.3876092136616"/>
    <s v="&lt;50%"/>
    <n v="18.061999999999998"/>
    <s v="No"/>
    <n v="88520290"/>
    <n v="3.8"/>
    <x v="0"/>
    <n v="14062"/>
    <s v="No"/>
    <n v="5624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r>
  <r>
    <s v="B07YR26BJ3"/>
    <x v="370"/>
    <x v="39"/>
    <s v="Home&amp;Kitchen"/>
    <s v="Kitchen&amp;HomeAppliances"/>
    <s v="SmallKitchenAppliances"/>
    <s v="Home&amp;Kitchen|Kitchen&amp;HomeAppliances|SmallKitchenAppliances|Kettles&amp;HotWaterDispensers|Kettle&amp;ToasterSets-KENT 16052 Elegant Electric Glass Kettle 1.8L 2000 W | Blue LED Illumination | Borosilicate Glass Body | Boil Drying Protection | Used as Boiler | Milk | Tea | Water &amp; Soup | 1 Year Warranty"/>
    <s v="Kettles&amp;HotWaterDispensers"/>
    <n v="1199"/>
    <x v="1"/>
    <n v="2000"/>
    <n v="0.4"/>
    <n v="1940.05"/>
    <s v="&lt;50%"/>
    <n v="18.03"/>
    <s v="No"/>
    <n v="28060000"/>
    <n v="4"/>
    <x v="0"/>
    <n v="14030"/>
    <s v="No"/>
    <n v="5612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r>
  <r>
    <s v="B00BN5SNF0"/>
    <x v="371"/>
    <x v="50"/>
    <s v="Electronics"/>
    <s v="GeneralPurposeBatteries&amp;BatteryChargers"/>
    <s v="RechargeableBatteries"/>
    <s v="Electronics|GeneralPurposeBatteries&amp;BatteryChargers|RechargeableBatteries-ENVIE¬Æ (AA10004PLNi-CD) AA Rechargeable Batteries, Low Self Discharge, AA 1000mAh Ni-CD (Pack of 4)"/>
    <s v="N/A"/>
    <n v="250"/>
    <x v="0"/>
    <n v="250"/>
    <n v="0"/>
    <n v="150"/>
    <s v="&lt;50%"/>
    <n v="17.971"/>
    <s v="No"/>
    <n v="3492750"/>
    <n v="3.9"/>
    <x v="0"/>
    <n v="13971"/>
    <s v="No"/>
    <n v="55884"/>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r>
  <r>
    <s v="B07222HQKP"/>
    <x v="372"/>
    <x v="18"/>
    <s v="Computers&amp;Accessories"/>
    <s v="ExternalDevices&amp;DataStorage"/>
    <s v="ExternalHardDisks"/>
    <s v="Computers&amp;Accessories|ExternalDevices&amp;DataStorage|ExternalHardDisks-Orico 2.5&quot;(6.3cm) USB 3.0 HDD Enclosure Case Cover for SATA SSD HDD | SATA SSD HDD Enclosure High Speed USB 3.0 | Tool Free Installation | Black"/>
    <s v="N/A"/>
    <n v="657"/>
    <x v="1"/>
    <n v="999"/>
    <n v="0.34"/>
    <n v="933.23423423423424"/>
    <s v="&lt;50%"/>
    <n v="17.944000000000003"/>
    <s v="No"/>
    <n v="13930056"/>
    <n v="4.3"/>
    <x v="0"/>
    <n v="13944"/>
    <s v="No"/>
    <n v="55776"/>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r>
  <r>
    <s v="B0BF57RN3K"/>
    <x v="373"/>
    <x v="17"/>
    <s v="Electronics"/>
    <s v="WearableTechnology"/>
    <s v="SmartWatches"/>
    <s v="Electronics|WearableTechnology|SmartWatches-Fire-Boltt Ninja Call Pro Plus 1.83&quot; Smart Watch with Bluetooth Calling, AI Voice Assistance, 100 Sports Modes IP67 Rating, 240*280 Pixel High Resolution"/>
    <s v="N/A"/>
    <n v="1799"/>
    <x v="1"/>
    <n v="19999"/>
    <n v="0.91"/>
    <n v="19990.00455022751"/>
    <s v="50% or More"/>
    <n v="17.936999999999998"/>
    <s v="Yes"/>
    <n v="278726063"/>
    <n v="4.2"/>
    <x v="0"/>
    <n v="13937"/>
    <s v="No"/>
    <n v="55748"/>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r>
  <r>
    <s v="B0BF54972T"/>
    <x v="373"/>
    <x v="17"/>
    <s v="Electronics"/>
    <s v="WearableTechnology"/>
    <s v="SmartWatches"/>
    <s v="Electronics|WearableTechnology|SmartWatches-Fire-Boltt Ninja Call Pro Plus 1.83&quot; Smart Watch with Bluetooth Calling, AI Voice Assistance, 100 Sports Modes IP67 Rating, 240*280 Pixel High Resolution"/>
    <s v="N/A"/>
    <n v="1799"/>
    <x v="1"/>
    <n v="19999"/>
    <n v="0.91"/>
    <n v="19990.00455022751"/>
    <s v="50% or More"/>
    <n v="17.936999999999998"/>
    <s v="Yes"/>
    <n v="278726063"/>
    <n v="4.2"/>
    <x v="0"/>
    <n v="13937"/>
    <s v="No"/>
    <n v="5574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r>
  <r>
    <s v="B0BF563HB4"/>
    <x v="373"/>
    <x v="17"/>
    <s v="Electronics"/>
    <s v="WearableTechnology"/>
    <s v="SmartWatches"/>
    <s v="Electronics|WearableTechnology|SmartWatches-Fire-Boltt Ninja Call Pro Plus 1.83&quot; Smart Watch with Bluetooth Calling, AI Voice Assistance, 100 Sports Modes IP67 Rating, 240*280 Pixel High Resolution"/>
    <s v="N/A"/>
    <n v="1799"/>
    <x v="1"/>
    <n v="19999"/>
    <n v="0.91"/>
    <n v="19990.00455022751"/>
    <s v="50% or More"/>
    <n v="17.936999999999998"/>
    <s v="Yes"/>
    <n v="278726063"/>
    <n v="4.2"/>
    <x v="0"/>
    <n v="13937"/>
    <s v="No"/>
    <n v="5574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r>
  <r>
    <s v="B0BF4YBLPX"/>
    <x v="373"/>
    <x v="17"/>
    <s v="Electronics"/>
    <s v="WearableTechnology"/>
    <s v="SmartWatches"/>
    <s v="Electronics|WearableTechnology|SmartWatches-Fire-Boltt Ninja Call Pro Plus 1.83&quot; Smart Watch with Bluetooth Calling, AI Voice Assistance, 100 Sports Modes IP67 Rating, 240*280 Pixel High Resolution"/>
    <s v="N/A"/>
    <n v="1799"/>
    <x v="1"/>
    <n v="19999"/>
    <n v="0.91"/>
    <n v="19990.00455022751"/>
    <s v="50% or More"/>
    <n v="17.936999999999998"/>
    <s v="Yes"/>
    <n v="278726063"/>
    <n v="4.2"/>
    <x v="0"/>
    <n v="13937"/>
    <s v="No"/>
    <n v="55748"/>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r>
  <r>
    <s v="B0BF54LXW6"/>
    <x v="373"/>
    <x v="17"/>
    <s v="Electronics"/>
    <s v="WearableTechnology"/>
    <s v="SmartWatches"/>
    <s v="Electronics|WearableTechnology|SmartWatches-Fire-Boltt Ninja Call Pro Plus 1.83&quot; Smart Watch with Bluetooth Calling, AI Voice Assistance, 100 Sports Modes IP67 Rating, 240*280 Pixel High Resolution"/>
    <s v="N/A"/>
    <n v="1799"/>
    <x v="1"/>
    <n v="19999"/>
    <n v="0.91"/>
    <n v="19990.00455022751"/>
    <s v="50% or More"/>
    <n v="17.936999999999998"/>
    <s v="Yes"/>
    <n v="278726063"/>
    <n v="4.2"/>
    <x v="0"/>
    <n v="13937"/>
    <s v="No"/>
    <n v="55748"/>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r>
  <r>
    <s v="B00Y4ORQ46"/>
    <x v="374"/>
    <x v="13"/>
    <s v="Electronics"/>
    <s v="Headphones,Earbuds&amp;Accessories"/>
    <s v="Headphones"/>
    <s v="Electronics|Headphones,Earbuds&amp;Accessories|Headphones|On-Ear-Logitech H111 Wired On Ear Headphones With Mic Black"/>
    <s v="On-Ear"/>
    <n v="745"/>
    <x v="1"/>
    <n v="795"/>
    <n v="0.06"/>
    <n v="701.28930817610058"/>
    <s v="&lt;50%"/>
    <n v="17.797000000000001"/>
    <s v="No"/>
    <n v="10968615"/>
    <n v="4"/>
    <x v="0"/>
    <n v="13797"/>
    <s v="No"/>
    <n v="55188"/>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r>
  <r>
    <s v="B00URH5E34"/>
    <x v="375"/>
    <x v="92"/>
    <s v="Computers&amp;Accessories"/>
    <s v="Accessories&amp;Peripherals"/>
    <s v="USBGadgets"/>
    <s v="Computers&amp;Accessories|Accessories&amp;Peripherals|USBGadgets|Lamps-Inventis 5V 1.2W Portable Flexible USB LED Light Lamp (Colors may vary)"/>
    <s v="Lamps"/>
    <n v="39"/>
    <x v="2"/>
    <n v="39"/>
    <n v="0"/>
    <n v="-61"/>
    <s v="&lt;50%"/>
    <n v="17.571999999999999"/>
    <s v="No"/>
    <n v="529308"/>
    <n v="3.6"/>
    <x v="0"/>
    <n v="13572"/>
    <s v="No"/>
    <n v="54288"/>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r>
  <r>
    <s v="B07XLCFSSN"/>
    <x v="376"/>
    <x v="8"/>
    <s v="Computers&amp;Accessories"/>
    <s v="Accessories&amp;Peripherals"/>
    <s v="Cables&amp;Accessories"/>
    <s v="Computers&amp;Accessories|Accessories&amp;Peripherals|Cables&amp;Accessories|Cables|USBCables-Amazonbasics Nylon Braided Usb-C To Lightning Cable, Fast Charging Mfi Certified Smartphone, Iphone Charger (6-Foot, Dark Grey)"/>
    <s v="Cables"/>
    <n v="899"/>
    <x v="1"/>
    <n v="1900"/>
    <n v="0.53"/>
    <n v="1852.6842105263158"/>
    <s v="50% or More"/>
    <n v="17.552"/>
    <s v="Yes"/>
    <n v="25748800"/>
    <n v="4.4000000000000004"/>
    <x v="0"/>
    <n v="13552"/>
    <s v="No"/>
    <n v="5420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r>
  <r>
    <s v="B0B8SRZ5SV"/>
    <x v="377"/>
    <x v="8"/>
    <s v="Computers&amp;Accessories"/>
    <s v="Accessories&amp;Peripherals"/>
    <s v="Cables&amp;Accessories"/>
    <s v="Computers&amp;Accessories|Accessories&amp;Peripherals|Cables&amp;Accessories|Cables|USBCables-AmazonBasics USB C to Lightning Aluminum with Nylon Braided MFi Certified Charging Cable (Grey, 1.2 meter)"/>
    <s v="Cables"/>
    <n v="949"/>
    <x v="1"/>
    <n v="1999"/>
    <n v="0.53"/>
    <n v="1951.5262631315659"/>
    <s v="50% or More"/>
    <n v="17.552"/>
    <s v="Yes"/>
    <n v="27090448"/>
    <n v="4.4000000000000004"/>
    <x v="0"/>
    <n v="13552"/>
    <s v="No"/>
    <n v="5420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r>
  <r>
    <s v="B0B8SSC5D9"/>
    <x v="378"/>
    <x v="8"/>
    <s v="Computers&amp;Accessories"/>
    <s v="Accessories&amp;Peripherals"/>
    <s v="Cables&amp;Accessories"/>
    <s v="Computers&amp;Accessories|Accessories&amp;Peripherals|Cables&amp;Accessories|Cables|USBCables-AmazonBasics USB C to Lightning Aluminum with Nylon Braided MFi Certified Charging Cable (Grey, 1.8 meter)"/>
    <s v="Cables"/>
    <n v="949"/>
    <x v="1"/>
    <n v="1999"/>
    <n v="0.53"/>
    <n v="1951.5262631315659"/>
    <s v="50% or More"/>
    <n v="17.552"/>
    <s v="Yes"/>
    <n v="27090448"/>
    <n v="4.4000000000000004"/>
    <x v="0"/>
    <n v="13552"/>
    <s v="No"/>
    <n v="5420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r>
  <r>
    <s v="B078HRR1XV"/>
    <x v="379"/>
    <x v="93"/>
    <s v="Computers&amp;Accessories"/>
    <s v="Accessories&amp;Peripherals"/>
    <s v="Keyboards,Mice&amp;InputDevices"/>
    <s v="Computers&amp;Accessories|Accessories&amp;Peripherals|Keyboards,Mice&amp;InputDevices|GraphicTablets-Wacom One by CTL-472/K0-CX Digital Drawing Graphics Pen Tablet (Red &amp; Black) Small (6-inch x 3.5-inch)(15x8cm) | Battery Free Cordless Pen with 2048 Pressure Level"/>
    <s v="GraphicTablets"/>
    <n v="3303"/>
    <x v="1"/>
    <n v="4699"/>
    <n v="0.3"/>
    <n v="4628.7084486060867"/>
    <s v="&lt;50%"/>
    <n v="17.544"/>
    <s v="No"/>
    <n v="63643256"/>
    <n v="4.4000000000000004"/>
    <x v="0"/>
    <n v="13544"/>
    <s v="No"/>
    <n v="5417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r>
  <r>
    <s v="B00935MD1C"/>
    <x v="380"/>
    <x v="94"/>
    <s v="Home&amp;Kitchen"/>
    <s v="Kitchen&amp;HomeAppliances"/>
    <s v="SmallKitchenAppliances"/>
    <s v="Home&amp;Kitchen|Kitchen&amp;HomeAppliances|SmallKitchenAppliances|Rice&amp;PastaCookers-Prestige PRWO 1.8-2 700-Watts Delight Electric Rice Cooker with 2 Aluminium Cooking Pans - 1.8 Liters, White"/>
    <s v="Rice&amp;PastaCookers"/>
    <n v="2719"/>
    <x v="1"/>
    <n v="3945"/>
    <n v="0.31"/>
    <n v="3876.0773130544994"/>
    <s v="&lt;50%"/>
    <n v="17.405999999999999"/>
    <s v="No"/>
    <n v="52886670"/>
    <n v="3.7"/>
    <x v="0"/>
    <n v="13406"/>
    <s v="No"/>
    <n v="53624"/>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r>
  <r>
    <s v="B08CF3D7QR"/>
    <x v="381"/>
    <x v="8"/>
    <s v="Computers&amp;Accessories"/>
    <s v="Accessories&amp;Peripherals"/>
    <s v="Cables&amp;Accessories"/>
    <s v="Computers&amp;Accessories|Accessories&amp;Peripherals|Cables&amp;Accessories|Cables|USBCables-Portronics Konnect L POR-1081 Fast Charging 3A Type-C Cable 1.2Meter with Charge &amp; Sync Function for All Type-C Devices (Grey)"/>
    <s v="Cables"/>
    <n v="154"/>
    <x v="2"/>
    <n v="339"/>
    <n v="0.55000000000000004"/>
    <n v="293.57227138643066"/>
    <s v="50% or More"/>
    <n v="17.390999999999998"/>
    <s v="Yes"/>
    <n v="4539549"/>
    <n v="4.3"/>
    <x v="0"/>
    <n v="13391"/>
    <s v="No"/>
    <n v="53564"/>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r>
  <r>
    <s v="B01MQ2A86A"/>
    <x v="382"/>
    <x v="23"/>
    <s v="Computers&amp;Accessories"/>
    <s v="Accessories&amp;Peripherals"/>
    <s v="Keyboards,Mice&amp;InputDevices"/>
    <s v="Computers&amp;Accessories|Accessories&amp;Peripherals|Keyboards,Mice&amp;InputDevices|Mice-Logitech M331 Silent Plus Wireless Mouse, 2.4GHz with USB Nano Receiver, 1000 DPI Optical Tracking, 3 Buttons, 24 Month Life Battery, PC/Mac/Laptop - Black"/>
    <s v="Mice"/>
    <n v="1295"/>
    <x v="1"/>
    <n v="1645"/>
    <n v="0.21"/>
    <n v="1566.2765957446809"/>
    <s v="&lt;50%"/>
    <n v="17.375"/>
    <s v="No"/>
    <n v="20356875"/>
    <n v="4.5999999999999996"/>
    <x v="1"/>
    <n v="12375"/>
    <s v="No"/>
    <n v="618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r>
  <r>
    <s v="B00H47GVGY"/>
    <x v="383"/>
    <x v="95"/>
    <s v="Home&amp;Kitchen"/>
    <s v="Heating,Cooling&amp;AirQuality"/>
    <s v="RoomHeaters"/>
    <s v="Home&amp;Kitchen|Heating,Cooling&amp;AirQuality|RoomHeaters|ElectricHeaters-USHA Quartz Room Heater with Overheating Protection (3002, Ivory, 800 Watts)"/>
    <s v="ElectricHeaters"/>
    <n v="1199"/>
    <x v="1"/>
    <n v="1695"/>
    <n v="0.28999999999999998"/>
    <n v="1624.2625368731563"/>
    <s v="&lt;50%"/>
    <n v="17.3"/>
    <s v="No"/>
    <n v="22543500"/>
    <n v="3.6"/>
    <x v="0"/>
    <n v="13300"/>
    <s v="No"/>
    <n v="532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r>
  <r>
    <s v="B086X18Q71"/>
    <x v="384"/>
    <x v="96"/>
    <s v="Home&amp;Kitchen"/>
    <s v="Kitchen&amp;HomeAppliances"/>
    <s v="SewingMachines&amp;Accessories"/>
    <s v="Home&amp;Kitchen|Kitchen&amp;HomeAppliances|SewingMachines&amp;Accessories|Sewing&amp;EmbroideryMachines-Usha Janome Dream Stitch Automatic Zig-Zag Electric Sewing Machine with 14 Stitch Function (White and Blue) with Free Sewing KIT Worth RS 500"/>
    <s v="Sewing&amp;EmbroideryMachines"/>
    <n v="9799"/>
    <x v="1"/>
    <n v="12150"/>
    <n v="0.19"/>
    <n v="12069.349794238684"/>
    <s v="&lt;50%"/>
    <n v="17.250999999999998"/>
    <s v="No"/>
    <n v="160999650"/>
    <n v="4.3"/>
    <x v="0"/>
    <n v="13251"/>
    <s v="No"/>
    <n v="53004"/>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r>
  <r>
    <s v="B00H3H03Q4"/>
    <x v="385"/>
    <x v="97"/>
    <s v="Home&amp;Kitchen"/>
    <s v="Kitchen&amp;HomeAppliances"/>
    <s v="WaterPurifiers&amp;Accessories"/>
    <s v="Home&amp;Kitchen|Kitchen&amp;HomeAppliances|WaterPurifiers&amp;Accessories|WaterCartridges-HUL Pureit Germkill kit for Classic 23 L water purifier - 3000 L Capacity"/>
    <s v="WaterCartridges"/>
    <n v="1130"/>
    <x v="1"/>
    <n v="1130"/>
    <n v="0"/>
    <n v="1030"/>
    <s v="&lt;50%"/>
    <n v="17.25"/>
    <s v="No"/>
    <n v="14972500"/>
    <n v="4.2"/>
    <x v="0"/>
    <n v="13250"/>
    <s v="No"/>
    <n v="5300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r>
  <r>
    <s v="B09RMQYHLH"/>
    <x v="386"/>
    <x v="2"/>
    <s v="Electronics"/>
    <s v="Mobiles&amp;Accessories"/>
    <s v="Smartphones&amp;BasicMobiles"/>
    <s v="Electronics|Mobiles&amp;Accessories|Smartphones&amp;BasicMobiles|Smartphones-realme narzo 50 (Speed Blue, 4GB RAM+64GB Storage) Helio G96 Processor | 50MP AI Triple Camera | 120Hz Ultra Smooth Display"/>
    <s v="Smartphones"/>
    <n v="12999"/>
    <x v="1"/>
    <n v="15999"/>
    <n v="0.19"/>
    <n v="15917.751171948246"/>
    <s v="&lt;50%"/>
    <n v="17.246000000000002"/>
    <s v="No"/>
    <n v="211922754"/>
    <n v="4.2"/>
    <x v="0"/>
    <n v="13246"/>
    <s v="No"/>
    <n v="5298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r>
  <r>
    <s v="B07T9FV9YP"/>
    <x v="387"/>
    <x v="90"/>
    <s v="Computers&amp;Accessories"/>
    <s v="Accessories&amp;Peripherals"/>
    <s v="PCGamingPeripherals"/>
    <s v="Computers&amp;Accessories|Accessories&amp;Peripherals|PCGamingPeripherals|Headsets-Redgear Cloak Wired RGB Wired Over Ear Gaming Headphones with Mic for PC"/>
    <s v="Headsets"/>
    <n v="749"/>
    <x v="1"/>
    <n v="1799"/>
    <n v="0.57999999999999996"/>
    <n v="1757.3657587548639"/>
    <s v="50% or More"/>
    <n v="17.198999999999998"/>
    <s v="Yes"/>
    <n v="23745001"/>
    <n v="4"/>
    <x v="0"/>
    <n v="13199"/>
    <s v="No"/>
    <n v="52796"/>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r>
  <r>
    <s v="B00HZIOGXW"/>
    <x v="388"/>
    <x v="38"/>
    <s v="Home&amp;Kitchen"/>
    <s v="Heating,Cooling&amp;AirQuality"/>
    <s v="WaterHeaters&amp;Geysers"/>
    <s v="Home&amp;Kitchen|Heating,Cooling&amp;AirQuality|WaterHeaters&amp;Geysers|ImmersionRods-Crompton IHL 152 1500-Watt Immersion Water Heater with Copper Heating Element (Black)"/>
    <s v="ImmersionRods"/>
    <n v="610"/>
    <x v="1"/>
    <n v="825"/>
    <n v="0.26"/>
    <n v="751.06060606060601"/>
    <s v="&lt;50%"/>
    <n v="17.164999999999999"/>
    <s v="No"/>
    <n v="10861125"/>
    <n v="4.0999999999999996"/>
    <x v="0"/>
    <n v="13165"/>
    <s v="No"/>
    <n v="52660"/>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r>
  <r>
    <s v="B07RX42D3D"/>
    <x v="389"/>
    <x v="35"/>
    <s v="Home&amp;Kitchen"/>
    <s v="Kitchen&amp;HomeAppliances"/>
    <s v="SmallKitchenAppliances"/>
    <s v="Home&amp;Kitchen|Kitchen&amp;HomeAppliances|SmallKitchenAppliances|SandwichMakers-Tosaa T2STSR Sandwich Gas Toaster Regular (Black)"/>
    <s v="SandwichMakers"/>
    <n v="260"/>
    <x v="0"/>
    <n v="350"/>
    <n v="0.26"/>
    <n v="275.71428571428572"/>
    <s v="&lt;50%"/>
    <n v="17.127000000000002"/>
    <s v="No"/>
    <n v="4594450"/>
    <n v="3.9"/>
    <x v="0"/>
    <n v="13127"/>
    <s v="No"/>
    <n v="52508"/>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r>
  <r>
    <s v="B07JNVF678"/>
    <x v="390"/>
    <x v="8"/>
    <s v="Computers&amp;Accessories"/>
    <s v="Accessories&amp;Peripherals"/>
    <s v="Cables&amp;Accessories"/>
    <s v="Computers&amp;Accessories|Accessories&amp;Peripherals|Cables&amp;Accessories|Cables|USBCables-Wayona Nylon Braided USB Data Sync and Fast Charging 3A Short Power Bank Cable For iPhones, iPad Air, iPad mini, iPod Nano and iPod Touch (Grey)"/>
    <s v="Cables"/>
    <n v="349"/>
    <x v="0"/>
    <n v="999"/>
    <n v="0.65"/>
    <n v="964.06506506506503"/>
    <s v="50% or More"/>
    <n v="17.119999999999997"/>
    <s v="Yes"/>
    <n v="13106880"/>
    <n v="4.2"/>
    <x v="0"/>
    <n v="13120"/>
    <s v="No"/>
    <n v="5248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r>
  <r>
    <s v="B07JPJJZ2H"/>
    <x v="391"/>
    <x v="8"/>
    <s v="Computers&amp;Accessories"/>
    <s v="Accessories&amp;Peripherals"/>
    <s v="Cables&amp;Accessories"/>
    <s v="Computers&amp;Accessories|Accessories&amp;Peripherals|Cables&amp;Accessories|Cables|USBCables-Wayona Nylon Braided Lightning USB Data Sync &amp; 3A Charging Cable for iPhones, iPad Air, iPad Mini, iPod Nano and iPod Touch (3 FT Pack of 1, Grey)"/>
    <s v="Cables"/>
    <n v="399"/>
    <x v="0"/>
    <n v="1299"/>
    <n v="0.69"/>
    <n v="1268.2840646651271"/>
    <s v="50% or More"/>
    <n v="17.119999999999997"/>
    <s v="Yes"/>
    <n v="17042880"/>
    <n v="4.2"/>
    <x v="0"/>
    <n v="13120"/>
    <s v="No"/>
    <n v="5248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r>
  <r>
    <s v="B08FY4FG5X"/>
    <x v="392"/>
    <x v="24"/>
    <s v="Electronics"/>
    <s v="Headphones,Earbuds&amp;Accessories"/>
    <s v="Headphones"/>
    <s v="Electronics|Headphones,Earbuds&amp;Accessories|Headphones|Over-Ear-Boult Audio Bass Buds Q2 Lightweight Stereo Wired Over Ear Headphones Set with Mic with Deep Bass, Comfortable Ear Cushions, &amp; Long Cord (Black)"/>
    <s v="Over-Ear"/>
    <n v="649"/>
    <x v="1"/>
    <n v="2499"/>
    <n v="0.74"/>
    <n v="2473.0296118447377"/>
    <s v="50% or More"/>
    <n v="17.048999999999999"/>
    <s v="Yes"/>
    <n v="32609451"/>
    <n v="3.9"/>
    <x v="0"/>
    <n v="13049"/>
    <s v="No"/>
    <n v="52196"/>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r>
  <r>
    <s v="B08WRBG3XW"/>
    <x v="393"/>
    <x v="8"/>
    <s v="Computers&amp;Accessories"/>
    <s v="Accessories&amp;Peripherals"/>
    <s v="Cables&amp;Accessories"/>
    <s v="Computers&amp;Accessories|Accessories&amp;Peripherals|Cables&amp;Accessories|Cables|USBCables-boAt Type C A325 Tangle-free, Sturdy Type C Cable with 3A Rapid Charging &amp; 480mbps Data Transmission(Black)"/>
    <s v="Cables"/>
    <n v="199"/>
    <x v="2"/>
    <n v="499"/>
    <n v="0.6"/>
    <n v="459.12024048096191"/>
    <s v="50% or More"/>
    <n v="17.045000000000002"/>
    <s v="Yes"/>
    <n v="6509455"/>
    <n v="4.0999999999999996"/>
    <x v="0"/>
    <n v="13045"/>
    <s v="No"/>
    <n v="5218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r>
  <r>
    <s v="B01MY839VW"/>
    <x v="394"/>
    <x v="27"/>
    <s v="Home&amp;Kitchen"/>
    <s v="Kitchen&amp;HomeAppliances"/>
    <s v="Vacuum,Cleaning&amp;Ironing"/>
    <s v="Home&amp;Kitchen|Kitchen&amp;HomeAppliances|Vacuum,Cleaning&amp;Ironing|Irons,Steamers&amp;Accessories|Irons|DryIrons-Orient Electric Fabrijoy DIFJ10BP 1000-Watt Dry Iron, Non-Stick (White and Blue)"/>
    <s v="Irons,Steamers&amp;Accessories"/>
    <n v="549"/>
    <x v="1"/>
    <n v="1090"/>
    <n v="0.5"/>
    <n v="1039.6330275229357"/>
    <s v="50% or More"/>
    <n v="17.029"/>
    <s v="Yes"/>
    <n v="14201610"/>
    <n v="4.2"/>
    <x v="0"/>
    <n v="13029"/>
    <s v="No"/>
    <n v="52116"/>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r>
  <r>
    <s v="B00O2R38C4"/>
    <x v="395"/>
    <x v="98"/>
    <s v="Home&amp;Kitchen"/>
    <s v="Heating,Cooling&amp;AirQuality"/>
    <s v="Fans"/>
    <s v="Home&amp;Kitchen|Heating,Cooling&amp;AirQuality|Fans|ExhaustFans-Luminous Vento Deluxe 150 mm Exhaust Fan for Kitchen, Bathroom with Strong Air Suction, Rust Proof Body and Dust Protection Shutters (2-Year Warranty, White)"/>
    <s v="ExhaustFans"/>
    <n v="999"/>
    <x v="1"/>
    <n v="1490"/>
    <n v="0.33"/>
    <n v="1422.9530201342282"/>
    <s v="&lt;50%"/>
    <n v="16.999000000000002"/>
    <s v="No"/>
    <n v="19368510"/>
    <n v="4.0999999999999996"/>
    <x v="0"/>
    <n v="12999"/>
    <s v="No"/>
    <n v="51996"/>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r>
  <r>
    <s v="B09ND94ZRG"/>
    <x v="396"/>
    <x v="1"/>
    <s v="Electronics"/>
    <s v="Headphones,Earbuds&amp;Accessories"/>
    <s v="Headphones"/>
    <s v="Electronics|Headphones,Earbuds&amp;Accessories|Headphones|In-Ear-Boult Audio Airbass Propods X TWS Bluetooth Truly Wireless in Ear Earbuds with Mic, 32H Playtime, Fast Charging Type-C, Ipx5 Water Resistant, Touch Controls and Voice Assistant (Red)"/>
    <s v="In-Ear"/>
    <n v="1099"/>
    <x v="1"/>
    <n v="5999"/>
    <n v="0.82"/>
    <n v="5980.6802800466749"/>
    <s v="50% or More"/>
    <n v="16.966000000000001"/>
    <s v="Yes"/>
    <n v="77783034"/>
    <n v="3.5"/>
    <x v="0"/>
    <n v="12966"/>
    <s v="No"/>
    <n v="51864"/>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r>
  <r>
    <s v="B08MCD9JFY"/>
    <x v="397"/>
    <x v="99"/>
    <s v="Electronics"/>
    <s v="Cameras&amp;Photography"/>
    <s v="Flashes"/>
    <s v="Electronics|Cameras&amp;Photography|Flashes|Macro&amp;RinglightFlashes-Tygot 10 Inches Big LED Ring Light for Camera, Phone tiktok YouTube Video Shooting and Makeup, 10&quot; inch Ring Light with 7 Feet Long Foldable and Lightweight Tripod Stand"/>
    <s v="Macro&amp;RinglightFlashes"/>
    <n v="799"/>
    <x v="1"/>
    <n v="1999"/>
    <n v="0.6"/>
    <n v="1959.0300150075038"/>
    <s v="50% or More"/>
    <n v="16.957999999999998"/>
    <s v="Yes"/>
    <n v="25903042"/>
    <n v="3.8"/>
    <x v="0"/>
    <n v="12958"/>
    <s v="No"/>
    <n v="51832"/>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r>
  <r>
    <s v="B078HG2ZPS"/>
    <x v="398"/>
    <x v="100"/>
    <s v="Home&amp;Kitchen"/>
    <s v="Kitchen&amp;HomeAppliances"/>
    <s v="SmallKitchenAppliances"/>
    <s v="Home&amp;Kitchen|Kitchen&amp;HomeAppliances|SmallKitchenAppliances|Mills&amp;Grinders|WetGrinders-Butterfly Smart Wet Grinder, 2L (White) with Coconut Scrapper Attachment, Output - 150 W, Input 260 W"/>
    <s v="Mills&amp;Grinders"/>
    <n v="3657.66"/>
    <x v="1"/>
    <n v="5156"/>
    <n v="0.28999999999999998"/>
    <n v="5085.0601241272307"/>
    <s v="&lt;50%"/>
    <n v="16.837"/>
    <s v="No"/>
    <n v="66187572"/>
    <n v="3.9"/>
    <x v="0"/>
    <n v="12837"/>
    <s v="No"/>
    <n v="5134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r>
  <r>
    <s v="B01D5H8ZI8"/>
    <x v="399"/>
    <x v="0"/>
    <s v="Electronics"/>
    <s v="HomeTheater,TV&amp;Video"/>
    <s v="Accessories"/>
    <s v="Electronics|HomeTheater,TV&amp;Video|Accessories|Cables|HDMICables-AmazonBasics 3 Feet High Speed HDMI Male to Female 2.0 Extension Cable"/>
    <s v="Cables"/>
    <n v="229"/>
    <x v="0"/>
    <n v="595"/>
    <n v="0.62"/>
    <n v="556.51260504201684"/>
    <s v="50% or More"/>
    <n v="16.835000000000001"/>
    <s v="Yes"/>
    <n v="7636825"/>
    <n v="4.3"/>
    <x v="0"/>
    <n v="12835"/>
    <s v="No"/>
    <n v="5134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r>
  <r>
    <s v="B09XB8GFBQ"/>
    <x v="400"/>
    <x v="2"/>
    <s v="Electronics"/>
    <s v="Mobiles&amp;Accessories"/>
    <s v="Smartphones&amp;BasicMobiles"/>
    <s v="Electronics|Mobiles&amp;Accessories|Smartphones&amp;BasicMobiles|Smartphones-Redmi 10A (Charcoal Black, 4GB RAM, 64GB Storage) | 2 Ghz Octa Core Helio G25 | 5000 mAh Battery | Finger Print Sensor | Upto 5GB RAM with RAM Booster"/>
    <s v="Smartphones"/>
    <n v="8999"/>
    <x v="1"/>
    <n v="11999"/>
    <n v="0.25"/>
    <n v="11924.002083506959"/>
    <s v="&lt;50%"/>
    <n v="16.795999999999999"/>
    <s v="No"/>
    <n v="153539204"/>
    <n v="4"/>
    <x v="0"/>
    <n v="12796"/>
    <s v="No"/>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r>
  <r>
    <s v="B09XB7DPW1"/>
    <x v="401"/>
    <x v="2"/>
    <s v="Electronics"/>
    <s v="Mobiles&amp;Accessories"/>
    <s v="Smartphones&amp;BasicMobiles"/>
    <s v="Electronics|Mobiles&amp;Accessories|Smartphones&amp;BasicMobiles|Smartphones-Redmi 10A (Sea Blue, 4GB RAM, 64GB Storage) | 2 Ghz Octa Core Helio G25 | 5000 mAh Battery | Finger Print Sensor | Upto 5GB RAM with RAM Booster"/>
    <s v="Smartphones"/>
    <n v="8999"/>
    <x v="1"/>
    <n v="11999"/>
    <n v="0.25"/>
    <n v="11924.002083506959"/>
    <s v="&lt;50%"/>
    <n v="16.795999999999999"/>
    <s v="No"/>
    <n v="153539204"/>
    <n v="4"/>
    <x v="0"/>
    <n v="12796"/>
    <s v="No"/>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r>
  <r>
    <s v="B09XB7SRQ5"/>
    <x v="402"/>
    <x v="2"/>
    <s v="Electronics"/>
    <s v="Mobiles&amp;Accessories"/>
    <s v="Smartphones&amp;BasicMobiles"/>
    <s v="Electronics|Mobiles&amp;Accessories|Smartphones&amp;BasicMobiles|Smartphones-Redmi 10A (Slate Grey, 4GB RAM, 64GB Storage) | 2 Ghz Octa Core Helio G25 | 5000 mAh Battery | Finger Print Sensor | Upto 5GB RAM with RAM Booster"/>
    <s v="Smartphones"/>
    <n v="8999"/>
    <x v="1"/>
    <n v="11999"/>
    <n v="0.25"/>
    <n v="11924.002083506959"/>
    <s v="&lt;50%"/>
    <n v="16.795999999999999"/>
    <s v="No"/>
    <n v="153539204"/>
    <n v="4"/>
    <x v="0"/>
    <n v="12796"/>
    <s v="No"/>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r>
  <r>
    <s v="B07W9KYT62"/>
    <x v="403"/>
    <x v="12"/>
    <s v="Computers&amp;Accessories"/>
    <s v="NetworkingDevices"/>
    <s v="Routers"/>
    <s v="Computers&amp;Accessories|NetworkingDevices|Routers-TP-Link AC1200 Archer A6 Smart WiFi, 5GHz Gigabit Dual Band MU-MIMO Wireless Internet Router, Long Range Coverage by 4 Antennas, Qualcomm Chipset"/>
    <s v="N/A"/>
    <n v="2499"/>
    <x v="1"/>
    <n v="3999"/>
    <n v="0.38"/>
    <n v="3936.5093773443359"/>
    <s v="&lt;50%"/>
    <n v="16.679000000000002"/>
    <s v="No"/>
    <n v="50703321"/>
    <n v="4.4000000000000004"/>
    <x v="0"/>
    <n v="12679"/>
    <s v="No"/>
    <n v="50716"/>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r>
  <r>
    <s v="B09Y5MP7C4"/>
    <x v="404"/>
    <x v="1"/>
    <s v="Electronics"/>
    <s v="Headphones,Earbuds&amp;Accessories"/>
    <s v="Headphones"/>
    <s v="Electronics|Headphones,Earbuds&amp;Accessories|Headphones|In-Ear-Noise Buds Vs104 Bluetooth Truly Wireless in Ear Earbuds with Mic, 30-Hours of Playtime, Instacharge, 13Mm Driver and Hyper Sync (Charcoal Black)"/>
    <s v="In-Ear"/>
    <n v="1299"/>
    <x v="1"/>
    <n v="3499"/>
    <n v="0.63"/>
    <n v="3461.8751071734782"/>
    <s v="50% or More"/>
    <n v="16.451999999999998"/>
    <s v="Yes"/>
    <n v="43569548"/>
    <n v="3.9"/>
    <x v="0"/>
    <n v="12452"/>
    <s v="No"/>
    <n v="49808"/>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r>
  <r>
    <s v="B0116MIKKC"/>
    <x v="405"/>
    <x v="63"/>
    <s v="Electronics"/>
    <s v="Mobiles&amp;Accessories"/>
    <s v="MobileAccessories"/>
    <s v="Electronics|Mobiles&amp;Accessories|MobileAccessories|Chargers|WallChargers-Goldmedal Curve Plus 202042 Plastic Spice 3-Pin 240V Universal Travel Adaptor (White)"/>
    <s v="Chargers"/>
    <n v="99"/>
    <x v="2"/>
    <n v="171"/>
    <n v="0.42"/>
    <n v="113.10526315789474"/>
    <s v="&lt;50%"/>
    <n v="16.338999999999999"/>
    <s v="No"/>
    <n v="1938969"/>
    <n v="4.5"/>
    <x v="1"/>
    <n v="11339"/>
    <s v="No"/>
    <n v="5669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r>
  <r>
    <s v="B00AXHBBXU"/>
    <x v="406"/>
    <x v="101"/>
    <s v="OfficeProducts"/>
    <s v="OfficeElectronics"/>
    <s v="Calculators"/>
    <s v="OfficeProducts|OfficeElectronics|Calculators|Scientific-Casio FX-82MS 2nd Gen Non-Programmable Scientific Calculator, 240 Functions and 2-line Display, Black"/>
    <s v="Scientific"/>
    <n v="522"/>
    <x v="1"/>
    <n v="550"/>
    <n v="0.05"/>
    <n v="455.09090909090912"/>
    <s v="&lt;50%"/>
    <n v="16.179000000000002"/>
    <s v="No"/>
    <n v="6698450"/>
    <n v="4.4000000000000004"/>
    <x v="0"/>
    <n v="12179"/>
    <s v="No"/>
    <n v="48716"/>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r>
  <r>
    <s v="B01M4GGIVU"/>
    <x v="407"/>
    <x v="0"/>
    <s v="Electronics"/>
    <s v="HomeTheater,TV&amp;Video"/>
    <s v="Accessories"/>
    <s v="Electronics|HomeTheater,TV&amp;Video|Accessories|Cables|HDMICables-Tizum High Speed HDMI Cable with Ethernet | Supports 3D 4K | for All HDMI Devices Laptop Computer Gaming Console TV Set Top Box (1.5 Meter/ 5 Feet)"/>
    <s v="Cables"/>
    <n v="199"/>
    <x v="2"/>
    <n v="699"/>
    <n v="0.72"/>
    <n v="670.53075822603716"/>
    <s v="50% or More"/>
    <n v="16.152999999999999"/>
    <s v="Yes"/>
    <n v="8494947"/>
    <n v="4.2"/>
    <x v="0"/>
    <n v="12153"/>
    <s v="No"/>
    <n v="4861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r>
  <r>
    <s v="B01M5967SY"/>
    <x v="408"/>
    <x v="0"/>
    <s v="Electronics"/>
    <s v="HomeTheater,TV&amp;Video"/>
    <s v="Accessories"/>
    <s v="Electronics|HomeTheater,TV&amp;Video|Accessories|Cables|HDMICables-TIZUM High Speed HDMI Cable Aura -Gold Plated-High Speed Data 10.2Gbps, 3D, 4K, HD 1080P (10 Ft/ 3 M)"/>
    <s v="Cables"/>
    <n v="379"/>
    <x v="0"/>
    <n v="999"/>
    <n v="0.62"/>
    <n v="961.06206206206207"/>
    <s v="50% or More"/>
    <n v="16.152999999999999"/>
    <s v="Yes"/>
    <n v="12140847"/>
    <n v="4.2"/>
    <x v="0"/>
    <n v="12153"/>
    <s v="No"/>
    <n v="4861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r>
  <r>
    <s v="B07KRCW6LZ"/>
    <x v="409"/>
    <x v="6"/>
    <s v="Computers&amp;Accessories"/>
    <s v="NetworkingDevices"/>
    <s v="NetworkAdapters"/>
    <s v="Computers&amp;Accessories|NetworkingDevices|NetworkAdapters|WirelessUSBAdapters-TP-Link Nano AC600 USB Wi-Fi Adapter(Archer T2U Nano)- 2.4G/5G Dual Band Wireless Network Adapter for PC Desktop Laptop, Mini Travel Size, Supports Windows 11,10, 8.1, 8, 7, XP/Mac OS 10.9-10.15"/>
    <s v="WirelessUSBAdapters"/>
    <n v="999"/>
    <x v="1"/>
    <n v="1599"/>
    <n v="0.38"/>
    <n v="1536.5234521575985"/>
    <s v="&lt;50%"/>
    <n v="16.093"/>
    <s v="No"/>
    <n v="19336707"/>
    <n v="4.3"/>
    <x v="0"/>
    <n v="12093"/>
    <s v="No"/>
    <n v="48372"/>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r>
  <r>
    <s v="B006LW0WDQ"/>
    <x v="410"/>
    <x v="102"/>
    <s v="Electronics"/>
    <s v="HomeTheater,TV&amp;Video"/>
    <s v="Accessories"/>
    <s v="Electronics|HomeTheater,TV&amp;Video|Accessories|Cables|SpeakerCables-Amazon Basics 16-Gauge Speaker Wire - 50 Feet"/>
    <s v="Cables"/>
    <n v="399"/>
    <x v="0"/>
    <n v="795"/>
    <n v="0.5"/>
    <n v="744.81132075471703"/>
    <s v="50% or More"/>
    <n v="16.091000000000001"/>
    <s v="Yes"/>
    <n v="9612345"/>
    <n v="4.4000000000000004"/>
    <x v="0"/>
    <n v="12091"/>
    <s v="No"/>
    <n v="48364"/>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r>
  <r>
    <s v="B08DPLCM6T"/>
    <x v="411"/>
    <x v="29"/>
    <s v="Electronics"/>
    <s v="HomeTheater,TV&amp;Video"/>
    <s v="Televisions"/>
    <s v="Electronics|HomeTheater,TV&amp;Video|Televisions|SmartTelevisions-LG 80 cm (32 inches) HD Ready Smart LED TV 32LM563BPTC (Dark Iron Gray)"/>
    <s v="SmartTelevisions"/>
    <n v="13490"/>
    <x v="1"/>
    <n v="21990"/>
    <n v="0.39"/>
    <n v="21928.653933606183"/>
    <s v="&lt;50%"/>
    <n v="15.976000000000001"/>
    <s v="No"/>
    <n v="263352240"/>
    <n v="4.3"/>
    <x v="0"/>
    <n v="11976"/>
    <s v="No"/>
    <n v="47904"/>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r>
  <r>
    <s v="B01892MIPA"/>
    <x v="412"/>
    <x v="87"/>
    <s v="Home&amp;Kitchen"/>
    <s v="Heating,Cooling&amp;AirQuality"/>
    <s v="WaterHeaters&amp;Geysers"/>
    <s v="Home&amp;Kitchen|Heating,Cooling&amp;AirQuality|WaterHeaters&amp;Geysers|StorageWaterHeaters-AO Smith HSE-VAS-X-015 Storage 15 Litre Vertical Water Heater (Geyser) White 4 Star"/>
    <s v="StorageWaterHeaters"/>
    <n v="7349"/>
    <x v="1"/>
    <n v="10900"/>
    <n v="0.33"/>
    <n v="10832.577981651377"/>
    <s v="&lt;50%"/>
    <n v="15.957000000000001"/>
    <s v="No"/>
    <n v="130331300"/>
    <n v="4.2"/>
    <x v="0"/>
    <n v="11957"/>
    <s v="No"/>
    <n v="47828"/>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r>
  <r>
    <s v="B07H3N8RJH"/>
    <x v="413"/>
    <x v="43"/>
    <s v="Home&amp;Kitchen"/>
    <s v="Kitchen&amp;HomeAppliances"/>
    <s v="Vacuum,Cleaning&amp;Ironing"/>
    <s v="Home&amp;Kitchen|Kitchen&amp;HomeAppliances|Vacuum,Cleaning&amp;Ironing|Vacuums&amp;FloorCare|Vacuums|CanisterVacuums-AmazonBasics Cylinder Bagless Vacuum Cleaner with Power Suction, Low Sound, High Energy Efficiency and 2 Years Warranty (1.5L, Black)"/>
    <s v="Vacuums&amp;FloorCare"/>
    <n v="3799"/>
    <x v="1"/>
    <n v="6000"/>
    <n v="0.37"/>
    <n v="5936.6833333333334"/>
    <s v="&lt;50%"/>
    <n v="15.935"/>
    <s v="No"/>
    <n v="71610000"/>
    <n v="4.2"/>
    <x v="0"/>
    <n v="11935"/>
    <s v="No"/>
    <n v="4774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r>
  <r>
    <s v="B078JDNZJ8"/>
    <x v="414"/>
    <x v="25"/>
    <s v="Home&amp;Kitchen"/>
    <s v="Heating,Cooling&amp;AirQuality"/>
    <s v="WaterHeaters&amp;Geysers"/>
    <s v="Home&amp;Kitchen|Heating,Cooling&amp;AirQuality|WaterHeaters&amp;Geysers|InstantWaterHeaters-Havells Instanio 3-Litre Instant Geyser (White/Blue)"/>
    <s v="InstantWaterHeaters"/>
    <n v="3600"/>
    <x v="1"/>
    <n v="6190"/>
    <n v="0.42"/>
    <n v="6131.8416801292406"/>
    <s v="&lt;50%"/>
    <n v="15.923999999999999"/>
    <s v="No"/>
    <n v="73809560"/>
    <n v="4.3"/>
    <x v="0"/>
    <n v="11924"/>
    <s v="No"/>
    <n v="4769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r>
  <r>
    <s v="B0188KPKB2"/>
    <x v="415"/>
    <x v="31"/>
    <s v="Home&amp;Kitchen"/>
    <s v="Kitchen&amp;HomeAppliances"/>
    <s v="SmallKitchenAppliances"/>
    <s v="Home&amp;Kitchen|Kitchen&amp;HomeAppliances|SmallKitchenAppliances|MixerGrinders-Preethi Blue Leaf Diamond MG-214 mixer grinder 750 watt (Blue/White), 3 jars &amp; Flexi Lid, FBT motor with 2yr Guarantee &amp; Lifelong Free Service"/>
    <s v="MixerGrinders"/>
    <n v="3599"/>
    <x v="1"/>
    <n v="9455"/>
    <n v="0.62"/>
    <n v="9416.9354838709678"/>
    <s v="50% or More"/>
    <n v="15.827999999999999"/>
    <s v="Yes"/>
    <n v="111833740"/>
    <n v="4.0999999999999996"/>
    <x v="0"/>
    <n v="11828"/>
    <s v="No"/>
    <n v="47312"/>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r>
  <r>
    <s v="B08YDFX7Y1"/>
    <x v="416"/>
    <x v="23"/>
    <s v="Computers&amp;Accessories"/>
    <s v="Accessories&amp;Peripherals"/>
    <s v="Keyboards,Mice&amp;InputDevices"/>
    <s v="Computers&amp;Accessories|Accessories&amp;Peripherals|Keyboards,Mice&amp;InputDevices|Mice-ZEBRONICS Zeb-Dash Plus 2.4GHz High Precision Wireless Mouse with up to 1600 DPI, Power Saving Mode, Nano Receiver and Plug &amp; Play Usage - USB"/>
    <s v="Mice"/>
    <n v="299"/>
    <x v="0"/>
    <n v="449"/>
    <n v="0.33"/>
    <n v="382.4075723830735"/>
    <s v="&lt;50%"/>
    <n v="15.827"/>
    <s v="No"/>
    <n v="5310323"/>
    <n v="3.5"/>
    <x v="0"/>
    <n v="11827"/>
    <s v="No"/>
    <n v="47308"/>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r>
  <r>
    <s v="B00NFD0ETQ"/>
    <x v="417"/>
    <x v="73"/>
    <s v="Computers&amp;Accessories"/>
    <s v="Accessories&amp;Peripherals"/>
    <s v="PCGamingPeripherals"/>
    <s v="Computers&amp;Accessories|Accessories&amp;Peripherals|PCGamingPeripherals|GamingMice-Logitech G402 Hyperion Fury USB Wired Gaming Mouse, 4,000 DPI, Lightweight, 8 Programmable Buttons, Compatible for PC/Mac - Black"/>
    <s v="GamingMice"/>
    <n v="1995"/>
    <x v="1"/>
    <n v="2895"/>
    <n v="0.31"/>
    <n v="2826.0880829015546"/>
    <s v="&lt;50%"/>
    <n v="15.76"/>
    <s v="No"/>
    <n v="31150200"/>
    <n v="4.5999999999999996"/>
    <x v="1"/>
    <n v="10760"/>
    <s v="No"/>
    <n v="5380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r>
  <r>
    <s v="B08HLZ28QC"/>
    <x v="418"/>
    <x v="103"/>
    <s v="Computers&amp;Accessories"/>
    <s v="NetworkingDevices"/>
    <s v="N/A"/>
    <s v="Computers&amp;Accessories|NetworkingDevices-Oakter Mini UPS for 12V WiFi Router Broadband Modem | Backup Upto 4 Hours | WiFi Router UPS Power Backup During Power Cuts | UPS for 12V Router Broadband Modem | Current Surge &amp; Deep Discharge Protection"/>
    <s v="N/A"/>
    <n v="1199"/>
    <x v="1"/>
    <n v="3490"/>
    <n v="0.66"/>
    <n v="3455.6446991404009"/>
    <s v="50% or More"/>
    <n v="15.715999999999999"/>
    <s v="Yes"/>
    <n v="40888840"/>
    <n v="4.0999999999999996"/>
    <x v="0"/>
    <n v="11716"/>
    <s v="No"/>
    <n v="46864"/>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r>
  <r>
    <s v="B015ZXUDD0"/>
    <x v="419"/>
    <x v="50"/>
    <s v="Electronics"/>
    <s v="GeneralPurposeBatteries&amp;BatteryChargers"/>
    <s v="RechargeableBatteries"/>
    <s v="Electronics|GeneralPurposeBatteries&amp;BatteryChargers|RechargeableBatteries-Duracell Rechargeable AA 1300mAh Batteries, 4Pcs"/>
    <s v="N/A"/>
    <n v="479"/>
    <x v="0"/>
    <n v="599"/>
    <n v="0.2"/>
    <n v="519.03338898163611"/>
    <s v="&lt;50%"/>
    <n v="15.686999999999999"/>
    <s v="No"/>
    <n v="7000513"/>
    <n v="4.3"/>
    <x v="0"/>
    <n v="11687"/>
    <s v="No"/>
    <n v="4674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r>
  <r>
    <s v="B07X2L5Z8C"/>
    <x v="420"/>
    <x v="23"/>
    <s v="Computers&amp;Accessories"/>
    <s v="Accessories&amp;Peripherals"/>
    <s v="Keyboards,Mice&amp;InputDevices"/>
    <s v="Computers&amp;Accessories|Accessories&amp;Peripherals|Keyboards,Mice&amp;InputDevices|Mice-Logitech Pebble M350 Wireless Mouse with Bluetooth or USB - Silent, Slim Computer Mouse with Quiet Click for Laptop, Notebook, PC and Mac - Graphite"/>
    <s v="Mice"/>
    <n v="1490"/>
    <x v="1"/>
    <n v="2295"/>
    <n v="0.35"/>
    <n v="2230.0762527233114"/>
    <s v="&lt;50%"/>
    <n v="15.651999999999999"/>
    <s v="No"/>
    <n v="24446340"/>
    <n v="4.5999999999999996"/>
    <x v="1"/>
    <n v="10652"/>
    <s v="No"/>
    <n v="5326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r>
  <r>
    <s v="B08LT9BMPP"/>
    <x v="421"/>
    <x v="73"/>
    <s v="Computers&amp;Accessories"/>
    <s v="Accessories&amp;Peripherals"/>
    <s v="PCGamingPeripherals"/>
    <s v="Computers&amp;Accessories|Accessories&amp;Peripherals|PCGamingPeripherals|GamingMice-Logitech G102 USB Light Sync Gaming Mouse with Customizable RGB Lighting, 6 Programmable Buttons, Gaming Grade Sensor, 8K DPI Tracking, 16.8mn Color, Light Weight - Black"/>
    <s v="GamingMice"/>
    <n v="1495"/>
    <x v="1"/>
    <n v="1995"/>
    <n v="0.25"/>
    <n v="1920.062656641604"/>
    <s v="&lt;50%"/>
    <n v="15.541"/>
    <s v="No"/>
    <n v="21029295"/>
    <n v="4.5"/>
    <x v="1"/>
    <n v="10541"/>
    <s v="No"/>
    <n v="5270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r>
  <r>
    <s v="B07MKMFKPG"/>
    <x v="422"/>
    <x v="31"/>
    <s v="Home&amp;Kitchen"/>
    <s v="Kitchen&amp;HomeAppliances"/>
    <s v="SmallKitchenAppliances"/>
    <s v="Home&amp;Kitchen|Kitchen&amp;HomeAppliances|SmallKitchenAppliances|MixerGrinders-Bosch Pro 1000W Mixer Grinder MGM8842MIN - Black"/>
    <s v="MixerGrinders"/>
    <n v="6999"/>
    <x v="1"/>
    <n v="10590"/>
    <n v="0.34"/>
    <n v="10523.909348441926"/>
    <s v="&lt;50%"/>
    <n v="15.499000000000001"/>
    <s v="No"/>
    <n v="121774410"/>
    <n v="4.4000000000000004"/>
    <x v="0"/>
    <n v="11499"/>
    <s v="No"/>
    <n v="45996"/>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r>
  <r>
    <s v="B009DA69W6"/>
    <x v="423"/>
    <x v="71"/>
    <s v="Home&amp;Kitchen"/>
    <s v="Kitchen&amp;HomeAppliances"/>
    <s v="WaterPurifiers&amp;Accessories"/>
    <s v="Home&amp;Kitchen|Kitchen&amp;HomeAppliances|WaterPurifiers&amp;Accessories|WaterFilters&amp;Purifiers-KENT Gold Optima Gravity Water Purifier (11016) | UF Technology Based | Non-Electric &amp; Chemical Free | Counter Top | 10L Storage | White"/>
    <s v="WaterFilters&amp;Purifiers"/>
    <n v="1699"/>
    <x v="1"/>
    <n v="1900"/>
    <n v="0.11"/>
    <n v="1810.578947368421"/>
    <s v="&lt;50%"/>
    <n v="15.456"/>
    <s v="No"/>
    <n v="21766400"/>
    <n v="3.6"/>
    <x v="0"/>
    <n v="11456"/>
    <s v="No"/>
    <n v="45824"/>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r>
  <r>
    <s v="B07Z1YVP72"/>
    <x v="424"/>
    <x v="61"/>
    <s v="Computers&amp;Accessories"/>
    <s v="Accessories&amp;Peripherals"/>
    <s v="LaptopAccessories"/>
    <s v="Computers&amp;Accessories|Accessories&amp;Peripherals|LaptopAccessories|Bags&amp;Sleeves|LaptopSleeves&amp;Slipcases-AirCase Protective Laptop Bag Sleeve fits Upto 15.6&quot; Laptop/ MacBook, Wrinkle Free, Padded, Waterproof Light Neoprene case Cover Pouch, for Men &amp; Women, Black- 6 Months Warranty"/>
    <s v="Bags&amp;Sleeves"/>
    <n v="449"/>
    <x v="0"/>
    <n v="999"/>
    <n v="0.55000000000000004"/>
    <n v="954.05505505505505"/>
    <s v="50% or More"/>
    <n v="15.33"/>
    <s v="Yes"/>
    <n v="11318670"/>
    <n v="4.3"/>
    <x v="0"/>
    <n v="11330"/>
    <s v="No"/>
    <n v="4532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r>
  <r>
    <s v="B07FL3WRX5"/>
    <x v="425"/>
    <x v="55"/>
    <s v="Home&amp;Kitchen"/>
    <s v="Kitchen&amp;HomeAppliances"/>
    <s v="SmallKitchenAppliances"/>
    <s v="Home&amp;Kitchen|Kitchen&amp;HomeAppliances|SmallKitchenAppliances|JuicerMixerGrinders-Wonderchef Nutri-blend Complete Kitchen Machine | 22000 RPM Mixer Grinder, Blender, Chopper, Juicer | 400W Powerful motor | SS Blades | 4 Unbreakable Jars | 2 Years Warranty | Online Recipe Book By Chef Sanjeev Kapoor | Black"/>
    <s v="JuicerMixerGrinders"/>
    <n v="3299"/>
    <x v="1"/>
    <n v="6500"/>
    <n v="0.49"/>
    <n v="6449.2461538461539"/>
    <s v="&lt;50%"/>
    <n v="15.217000000000001"/>
    <s v="No"/>
    <n v="72910500"/>
    <n v="3.7"/>
    <x v="0"/>
    <n v="11217"/>
    <s v="No"/>
    <n v="44868"/>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r>
  <r>
    <s v="B08KHM9VBJ"/>
    <x v="426"/>
    <x v="104"/>
    <s v="Computers&amp;Accessories"/>
    <s v="NetworkingDevices"/>
    <s v="DataCards&amp;Dongles"/>
    <s v="Computers&amp;Accessories|NetworkingDevices|DataCards&amp;Dongles-Airtel AMF-311WW Data Card (Black), 4g Hotspot Support with 2300 Mah Battery"/>
    <s v="N/A"/>
    <n v="2099"/>
    <x v="1"/>
    <n v="3250"/>
    <n v="0.35"/>
    <n v="3185.4153846153845"/>
    <s v="&lt;50%"/>
    <n v="15.212999999999999"/>
    <s v="No"/>
    <n v="36442250"/>
    <n v="3.8"/>
    <x v="0"/>
    <n v="11213"/>
    <s v="No"/>
    <n v="44852"/>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r>
  <r>
    <s v="B096NTB9XT"/>
    <x v="427"/>
    <x v="71"/>
    <s v="Home&amp;Kitchen"/>
    <s v="Kitchen&amp;HomeAppliances"/>
    <s v="WaterPurifiers&amp;Accessories"/>
    <s v="Home&amp;Kitchen|Kitchen&amp;HomeAppliances|WaterPurifiers&amp;Accessories|WaterFilters&amp;Purifiers-Aquaguard Aura RO+UV+UF+Taste Adjuster(MTDS) with Active Copper &amp; Zinc 7L water purifier,8 stages of purification,suitable for borewell,tanker,municipal water(Black) from Eureka Forbes"/>
    <s v="WaterFilters&amp;Purifiers"/>
    <n v="15999"/>
    <x v="1"/>
    <n v="24500"/>
    <n v="0.35"/>
    <n v="24434.697959183675"/>
    <s v="&lt;50%"/>
    <n v="15.206"/>
    <s v="No"/>
    <n v="274547000"/>
    <n v="4"/>
    <x v="0"/>
    <n v="11206"/>
    <s v="No"/>
    <n v="44824"/>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r>
  <r>
    <s v="B09NBZ36F7"/>
    <x v="428"/>
    <x v="26"/>
    <s v="Home&amp;Kitchen"/>
    <s v="Kitchen&amp;HomeAppliances"/>
    <s v="SmallKitchenAppliances"/>
    <s v="Home&amp;Kitchen|Kitchen&amp;HomeAppliances|SmallKitchenAppliances|InductionCooktop-Usha CookJoy (CJ1600WPC) 1600 Watt Induction cooktop (Black)"/>
    <s v="InductionCooktop"/>
    <n v="2089"/>
    <x v="1"/>
    <n v="4000"/>
    <n v="0.48"/>
    <n v="3947.7750000000001"/>
    <s v="&lt;50%"/>
    <n v="15.199"/>
    <s v="No"/>
    <n v="44796000"/>
    <n v="4.2"/>
    <x v="0"/>
    <n v="11199"/>
    <s v="No"/>
    <n v="44796"/>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r>
  <r>
    <s v="B01EJ5MM5M"/>
    <x v="429"/>
    <x v="105"/>
    <s v="Computers&amp;Accessories"/>
    <s v="Printers,Inks&amp;Accessories"/>
    <s v="Printers"/>
    <s v="Computers&amp;Accessories|Printers,Inks&amp;Accessories|Printers|InkjetPrinters-Canon PIXMA MG2577s All-in-One Inkjet Colour Printer with 1 Additional Colour Cartridge"/>
    <s v="InkjetPrinters"/>
    <n v="3498"/>
    <x v="1"/>
    <n v="3875"/>
    <n v="0.1"/>
    <n v="3784.7290322580643"/>
    <s v="&lt;50%"/>
    <n v="15.185"/>
    <s v="No"/>
    <n v="47216875"/>
    <n v="3.4"/>
    <x v="2"/>
    <n v="12185"/>
    <s v="No"/>
    <n v="3655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r>
  <r>
    <s v="B0747VDH9L"/>
    <x v="430"/>
    <x v="72"/>
    <s v="Home&amp;Kitchen"/>
    <s v="Kitchen&amp;HomeAppliances"/>
    <s v="SmallKitchenAppliances"/>
    <s v="Home&amp;Kitchen|Kitchen&amp;HomeAppliances|SmallKitchenAppliances|HandBlenders-INALSA Hand Blender 1000 Watt with Chopper, Whisker, 600 ml Multipurpose Jar|Variable Speed And Turbo Speed Function |100% Copper Motor |Low Noise |ANTI-SPLASH TECHNOLOGY|2 Year Warranty"/>
    <s v="HandBlenders"/>
    <n v="2742"/>
    <x v="1"/>
    <n v="3995"/>
    <n v="0.31"/>
    <n v="3926.3642052565706"/>
    <s v="&lt;50%"/>
    <n v="15.148"/>
    <s v="No"/>
    <n v="44536260"/>
    <n v="4.4000000000000004"/>
    <x v="0"/>
    <n v="11148"/>
    <s v="No"/>
    <n v="44592"/>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r>
  <r>
    <s v="B09MKG4ZCM"/>
    <x v="431"/>
    <x v="12"/>
    <s v="Computers&amp;Accessories"/>
    <s v="NetworkingDevices"/>
    <s v="Routers"/>
    <s v="Computers&amp;Accessories|NetworkingDevices|Routers-Xiaomi Mi 4A Dual_Band Ethernet 1200Mbps Speed Router| 2.4GHz &amp; 5GHz Frequency|128MB RAM | DualCore 4 Thread CPU|4 Omni Directional Antenna|Mi Wi-Fi app-Parental Control &amp; Anti Hacking|Repeater, White"/>
    <s v="N/A"/>
    <n v="1565"/>
    <x v="1"/>
    <n v="2999"/>
    <n v="0.48"/>
    <n v="2946.8159386462153"/>
    <s v="&lt;50%"/>
    <n v="15.113"/>
    <s v="No"/>
    <n v="33327887"/>
    <n v="4"/>
    <x v="0"/>
    <n v="11113"/>
    <s v="No"/>
    <n v="4445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r>
  <r>
    <s v="B086394NY5"/>
    <x v="432"/>
    <x v="106"/>
    <s v="Computers&amp;Accessories"/>
    <s v="Accessories&amp;Peripherals"/>
    <s v="LaptopAccessories"/>
    <s v="Computers&amp;Accessories|Accessories&amp;Peripherals|LaptopAccessories-TABLE MAGIC Multipurpose Laptop Table Mat Finish Top Work at Home Study Table (TM Regular- Black) (Alloy Steel)"/>
    <s v="N/A"/>
    <n v="1399"/>
    <x v="1"/>
    <n v="2490"/>
    <n v="0.44"/>
    <n v="2433.8152610441766"/>
    <s v="&lt;50%"/>
    <n v="15.074"/>
    <s v="No"/>
    <n v="27574260"/>
    <n v="4.3"/>
    <x v="0"/>
    <n v="11074"/>
    <s v="No"/>
    <n v="44296"/>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r>
  <r>
    <s v="B09WRMNJ9G"/>
    <x v="433"/>
    <x v="2"/>
    <s v="Electronics"/>
    <s v="Mobiles&amp;Accessories"/>
    <s v="Smartphones&amp;BasicMobiles"/>
    <s v="Electronics|Mobiles&amp;Accessories|Smartphones&amp;BasicMobiles|Smartphones-OnePlus 10R 5G (Forest Green, 8GB RAM, 128GB Storage, 80W SuperVOOC)"/>
    <s v="Smartphones"/>
    <n v="34999"/>
    <x v="1"/>
    <n v="38999"/>
    <n v="0.1"/>
    <n v="38909.256673248034"/>
    <s v="&lt;50%"/>
    <n v="15.029"/>
    <s v="No"/>
    <n v="430119971"/>
    <n v="4.2"/>
    <x v="0"/>
    <n v="11029"/>
    <s v="No"/>
    <n v="44116"/>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r>
  <r>
    <s v="B09PL79D2X"/>
    <x v="434"/>
    <x v="1"/>
    <s v="Electronics"/>
    <s v="Headphones,Earbuds&amp;Accessories"/>
    <s v="Headphones"/>
    <s v="Electronics|Headphones,Earbuds&amp;Accessories|Headphones|In-Ear-boAt Airdopes 181 in-Ear True Wireless Earbuds with ENx  Tech, Beast  Mode(Low Latency Upto 60ms) for Gaming, with Mic, ASAP  Charge, 20H Playtime, Bluetooth v5.2, IPX4 &amp; IWP (Cool Grey)"/>
    <s v="In-Ear"/>
    <n v="1598"/>
    <x v="1"/>
    <n v="2990"/>
    <n v="0.47"/>
    <n v="2936.5551839464883"/>
    <s v="&lt;50%"/>
    <n v="15.015000000000001"/>
    <s v="No"/>
    <n v="32934850"/>
    <n v="3.8"/>
    <x v="0"/>
    <n v="11015"/>
    <s v="No"/>
    <n v="4406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r>
  <r>
    <s v="B07Z53L5QL"/>
    <x v="435"/>
    <x v="107"/>
    <s v="Computers&amp;Accessories"/>
    <s v="Accessories&amp;Peripherals"/>
    <s v="TabletAccessories"/>
    <s v="Computers&amp;Accessories|Accessories&amp;Peripherals|TabletAccessories|Bags,Cases&amp;Sleeves|Cases-ProElite Faux Leather Smart Flip Case Cover for Apple iPad 10.2&quot; 9th Gen (2021) / 8th Gen / 7th Gen with Stylus Pen, Black"/>
    <s v="Bags,Cases&amp;Sleeves"/>
    <n v="549"/>
    <x v="1"/>
    <n v="1499"/>
    <n v="0.63"/>
    <n v="1462.3755837224817"/>
    <s v="50% or More"/>
    <n v="15.006"/>
    <s v="Yes"/>
    <n v="16497994"/>
    <n v="4.3"/>
    <x v="0"/>
    <n v="11006"/>
    <s v="No"/>
    <n v="4402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r>
  <r>
    <s v="B07TXCY3YK"/>
    <x v="436"/>
    <x v="31"/>
    <s v="Home&amp;Kitchen"/>
    <s v="Kitchen&amp;HomeAppliances"/>
    <s v="SmallKitchenAppliances"/>
    <s v="Home&amp;Kitchen|Kitchen&amp;HomeAppliances|SmallKitchenAppliances|MixerGrinders-Butterfly Hero Mixer Grinder, 500W, 3 Jars (Grey)"/>
    <s v="MixerGrinders"/>
    <n v="2237.81"/>
    <x v="1"/>
    <n v="3899"/>
    <n v="0.43"/>
    <n v="3841.6055398820208"/>
    <s v="&lt;50%"/>
    <n v="15.004"/>
    <s v="No"/>
    <n v="42904596"/>
    <n v="3.9"/>
    <x v="0"/>
    <n v="11004"/>
    <s v="No"/>
    <n v="4401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r>
  <r>
    <s v="B09P22HXH6"/>
    <x v="437"/>
    <x v="67"/>
    <s v="Computers&amp;Accessories"/>
    <s v="Accessories&amp;Peripherals"/>
    <s v="Audio&amp;VideoAccessories"/>
    <s v="Computers&amp;Accessories|Accessories&amp;Peripherals|Audio&amp;VideoAccessories|Webcams&amp;VoIPEquipment|Webcams-Lenovo 300 FHD Webcam with Full Stereo Dual Built-in mics | FHD 1080P 2.1 Megapixel CMOS Camera |Privacy Shutter | Ultra-Wide 95 Lens | 360 Rotation | Flexible Mount, Plug-n-Play | Cloud Grey"/>
    <s v="Webcams&amp;VoIPEquipment"/>
    <n v="1890"/>
    <x v="1"/>
    <n v="5490"/>
    <n v="0.66"/>
    <n v="5455.5737704918029"/>
    <s v="50% or More"/>
    <n v="14.976000000000001"/>
    <s v="Yes"/>
    <n v="60258240"/>
    <n v="4.0999999999999996"/>
    <x v="0"/>
    <n v="10976"/>
    <s v="No"/>
    <n v="43904"/>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r>
  <r>
    <s v="B085194JFL"/>
    <x v="438"/>
    <x v="0"/>
    <s v="Electronics"/>
    <s v="HomeTheater,TV&amp;Video"/>
    <s v="Accessories"/>
    <s v="Electronics|HomeTheater,TV&amp;Video|Accessories|Cables|HDMICables-tizum HDMI to VGA Adapter Cable 1080P for Projector, Computer, Laptop, TV, Projectors &amp; TV"/>
    <s v="Cables"/>
    <n v="279"/>
    <x v="0"/>
    <n v="499"/>
    <n v="0.44"/>
    <n v="443.08817635270543"/>
    <s v="&lt;50%"/>
    <n v="14.962"/>
    <s v="No"/>
    <n v="5470038"/>
    <n v="3.7"/>
    <x v="0"/>
    <n v="10962"/>
    <s v="No"/>
    <n v="4384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r>
  <r>
    <s v="B00NH12R1O"/>
    <x v="439"/>
    <x v="8"/>
    <s v="Computers&amp;Accessories"/>
    <s v="Accessories&amp;Peripherals"/>
    <s v="Cables&amp;Accessories"/>
    <s v="Computers&amp;Accessories|Accessories&amp;Peripherals|Cables&amp;Accessories|Cables|USBCables-Amazon Basics USB 3.0 Cable - A Male to Micro B - 6 Feet (1.8 Meters), Black"/>
    <s v="Cables"/>
    <n v="299"/>
    <x v="0"/>
    <n v="485"/>
    <n v="0.38"/>
    <n v="423.35051546391753"/>
    <s v="&lt;50%"/>
    <n v="14.911"/>
    <s v="No"/>
    <n v="5291835"/>
    <n v="4.3"/>
    <x v="0"/>
    <n v="10911"/>
    <s v="No"/>
    <n v="43644"/>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r>
  <r>
    <s v="B00E9G8KOY"/>
    <x v="440"/>
    <x v="108"/>
    <s v="Home&amp;Kitchen"/>
    <s v="Kitchen&amp;HomeAppliances"/>
    <s v="WaterPurifiers&amp;Accessories"/>
    <s v="Home&amp;Kitchen|Kitchen&amp;HomeAppliances|WaterPurifiers&amp;Accessories|WaterPurifierAccessories-HUL Pureit Germkill kit for Classic 23 L water purifier - 1500 L Capacity"/>
    <s v="WaterPurifierAccessories"/>
    <n v="600"/>
    <x v="1"/>
    <n v="600"/>
    <n v="0"/>
    <n v="500"/>
    <s v="&lt;50%"/>
    <n v="14.907"/>
    <s v="No"/>
    <n v="6544200"/>
    <n v="4.0999999999999996"/>
    <x v="0"/>
    <n v="10907"/>
    <s v="No"/>
    <n v="4362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r>
  <r>
    <s v="B08BQ947H3"/>
    <x v="441"/>
    <x v="109"/>
    <s v="Computers&amp;Accessories"/>
    <s v="Accessories&amp;Peripherals"/>
    <s v="LaptopAccessories"/>
    <s v="Computers&amp;Accessories|Accessories&amp;Peripherals|LaptopAccessories|CameraPrivacyCovers-LIRAMARK Webcam Cover Slide, Ultra Thin Laptop Camera Cover Slide Blocker for Computer MacBook Pro iMac PC Tablet (Pack of 3)"/>
    <s v="CameraPrivacyCovers"/>
    <n v="149"/>
    <x v="2"/>
    <n v="149"/>
    <n v="0"/>
    <n v="49"/>
    <s v="&lt;50%"/>
    <n v="14.833"/>
    <s v="No"/>
    <n v="1614117"/>
    <n v="4.3"/>
    <x v="0"/>
    <n v="10833"/>
    <s v="No"/>
    <n v="43332"/>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r>
  <r>
    <s v="B07RZZ1QSW"/>
    <x v="442"/>
    <x v="52"/>
    <s v="Electronics"/>
    <s v="Cameras&amp;Photography"/>
    <s v="Accessories"/>
    <s v="Electronics|Cameras&amp;Photography|Accessories|Tripods&amp;Monopods|Tabletop&amp;TravelTripods-SLOVIC¬Æ Tripod Mount Adapter| Tripod Mobile Holder|Tripod Phone Mount(Made in India)| Smartphone Clip Clipper 360 Degree for Taking Magic Video Shots &amp; Pictures."/>
    <s v="Tripods&amp;Monopods"/>
    <n v="326"/>
    <x v="0"/>
    <n v="799"/>
    <n v="0.59"/>
    <n v="758.19899874843554"/>
    <s v="50% or More"/>
    <n v="14.773"/>
    <s v="Yes"/>
    <n v="8607627"/>
    <n v="4.4000000000000004"/>
    <x v="0"/>
    <n v="10773"/>
    <s v="No"/>
    <n v="43092"/>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r>
  <r>
    <s v="B0814ZY6FP"/>
    <x v="443"/>
    <x v="22"/>
    <s v="Electronics"/>
    <s v="HomeAudio"/>
    <s v="Speakers"/>
    <s v="Electronics|HomeAudio|Speakers|BluetoothSpeakers-Zebronics ZEB-VITA Wireless Bluetooth 10W Portable Bar Speaker With Supporting USB, SD Card, AUX, FM, TWS &amp; Call Function"/>
    <s v="BluetoothSpeakers"/>
    <n v="899"/>
    <x v="1"/>
    <n v="1199"/>
    <n v="0.25"/>
    <n v="1124.0208507089242"/>
    <s v="&lt;50%"/>
    <n v="14.750999999999999"/>
    <s v="No"/>
    <n v="12890449"/>
    <n v="3.8"/>
    <x v="0"/>
    <n v="10751"/>
    <s v="No"/>
    <n v="43004"/>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r>
  <r>
    <s v="B08FGNPQ9X"/>
    <x v="444"/>
    <x v="12"/>
    <s v="Computers&amp;Accessories"/>
    <s v="NetworkingDevices"/>
    <s v="Routers"/>
    <s v="Computers&amp;Accessories|NetworkingDevices|Routers-Zinq UPS for Router, Mini UPS for 12V WiFi Router Broadband Modem with Upto 4 Hours Power Backup, Upto 2Amp, Works with Existing Adapter, Also Works with Set-top Box, Smart Camera, CCTV (Black)"/>
    <s v="N/A"/>
    <n v="1199"/>
    <x v="1"/>
    <n v="2999"/>
    <n v="0.6"/>
    <n v="2959.0200066688894"/>
    <s v="50% or More"/>
    <n v="14.725"/>
    <s v="Yes"/>
    <n v="32164275"/>
    <n v="4.0999999999999996"/>
    <x v="0"/>
    <n v="10725"/>
    <s v="No"/>
    <n v="4290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r>
  <r>
    <s v="B07JB2Y4SR"/>
    <x v="445"/>
    <x v="110"/>
    <s v="Home&amp;Kitchen"/>
    <s v="CraftMaterials"/>
    <s v="DrawingMaterials"/>
    <s v="Home&amp;Kitchen|CraftMaterials|DrawingMaterials|DrawingMedia|Pens-Classmate Octane Colour Burst-Multicolour Gel Pens (Pack of 10) | Gold &amp; Silver Glitter Sparkle Pens|10 colour ink shades for art lovers and kids|Fun at home essentials"/>
    <s v="DrawingMedia"/>
    <n v="90"/>
    <x v="2"/>
    <n v="100"/>
    <n v="0.1"/>
    <n v="10"/>
    <s v="&lt;50%"/>
    <n v="14.718"/>
    <s v="No"/>
    <n v="1071800"/>
    <n v="4.4000000000000004"/>
    <x v="0"/>
    <n v="10718"/>
    <s v="No"/>
    <n v="42872"/>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r>
  <r>
    <s v="B0B5LVS732"/>
    <x v="446"/>
    <x v="17"/>
    <s v="Electronics"/>
    <s v="WearableTechnology"/>
    <s v="SmartWatches"/>
    <s v="Electronics|WearableTechnology|SmartWatches-Noise Pulse Go Buzz Smart Watch Bluetooth Calling with 1.69&quot; Display, 550 NITS, 150+ Cloud Watch Face, SPo2, Heart Rate Tracking, 100 Sports Mode with Auto Detection, Longer Battery (Jet Black)"/>
    <s v="N/A"/>
    <n v="1898"/>
    <x v="1"/>
    <n v="4999"/>
    <n v="0.62"/>
    <n v="4961.0324064812967"/>
    <s v="50% or More"/>
    <n v="14.689"/>
    <s v="Yes"/>
    <n v="53434311"/>
    <n v="4.0999999999999996"/>
    <x v="0"/>
    <n v="10689"/>
    <s v="No"/>
    <n v="427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r>
  <r>
    <s v="B07GVGTSLN"/>
    <x v="447"/>
    <x v="8"/>
    <s v="Computers&amp;Accessories"/>
    <s v="Accessories&amp;Peripherals"/>
    <s v="Cables&amp;Accessories"/>
    <s v="Computers&amp;Accessories|Accessories&amp;Peripherals|Cables&amp;Accessories|Cables|USBCables-Wayona Usb Type C Fast Charger Cable Fast Charging Usb C Cable/Cord Compatible For Samsung Galaxy S10E S10 S9 S8 Plus S10+,Note 10 Note 9 Note 8,S20,M31S,M40,Realme X3,Pixel 2 Xl (3 Ft Pack Of 1,Grey)"/>
    <s v="Cables"/>
    <n v="325"/>
    <x v="0"/>
    <n v="1299"/>
    <n v="0.75"/>
    <n v="1273.980754426482"/>
    <s v="50% or More"/>
    <n v="14.576000000000001"/>
    <s v="Yes"/>
    <n v="13738224"/>
    <n v="4.2"/>
    <x v="0"/>
    <n v="10576"/>
    <s v="No"/>
    <n v="423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r>
  <r>
    <s v="B07F1P8KNV"/>
    <x v="448"/>
    <x v="8"/>
    <s v="Computers&amp;Accessories"/>
    <s v="Accessories&amp;Peripherals"/>
    <s v="Cables&amp;Accessories"/>
    <s v="Computers&amp;Accessories|Accessories&amp;Peripherals|Cables&amp;Accessories|Cables|USBCables-Wayona Nylon Braided Usb Type C 3Ft 1M 3A Fast Charger Cable For Samsung Galaxy S9 S8 (Wc3Cb1, Black)"/>
    <s v="Cables"/>
    <n v="325"/>
    <x v="0"/>
    <n v="1099"/>
    <n v="0.7"/>
    <n v="1069.4276615104641"/>
    <s v="50% or More"/>
    <n v="14.576000000000001"/>
    <s v="Yes"/>
    <n v="11623024"/>
    <n v="4.2"/>
    <x v="0"/>
    <n v="10576"/>
    <s v="No"/>
    <n v="423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r>
  <r>
    <s v="B088Z1YWBC"/>
    <x v="449"/>
    <x v="111"/>
    <s v="Electronics"/>
    <s v="HomeTheater,TV&amp;Video"/>
    <s v="Projectors"/>
    <s v="Electronics|HomeTheater,TV&amp;Video|Projectors-EGate i9 Pro-Max 1080p Native Full HD Projector 4k Support | 3600 L (330 ANSI ) | 150&quot; (381 cm) Large Screen | VGA, AV, HDMI, SD Card, USB, Audio Out | (E03i31 / E04i32) Black"/>
    <s v="N/A"/>
    <n v="9490"/>
    <x v="1"/>
    <n v="15990"/>
    <n v="0.41"/>
    <n v="15930.650406504064"/>
    <s v="&lt;50%"/>
    <n v="14.48"/>
    <s v="No"/>
    <n v="167575200"/>
    <n v="3.9"/>
    <x v="0"/>
    <n v="10480"/>
    <s v="No"/>
    <n v="419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r>
  <r>
    <s v="B0BHYJ8CVF"/>
    <x v="450"/>
    <x v="42"/>
    <s v="Computers&amp;Accessories"/>
    <s v="Accessories&amp;Peripherals"/>
    <s v="Keyboards,Mice&amp;InputDevices"/>
    <s v="Computers&amp;Accessories|Accessories&amp;Peripherals|Keyboards,Mice&amp;InputDevices|Keyboard&amp;MouseSets-Portronics Key2 Combo Multimedia USB Wireless Keyboard and Mouse Set with 2.4 GHz Wireless Technology, Soft &amp; Silent Button, Compact Size (Grey)"/>
    <s v="Keyboard&amp;MouseSets"/>
    <n v="1149"/>
    <x v="1"/>
    <n v="1499"/>
    <n v="0.23"/>
    <n v="1422.3488992661773"/>
    <s v="&lt;50%"/>
    <n v="14.443"/>
    <s v="No"/>
    <n v="15654057"/>
    <n v="4.0999999999999996"/>
    <x v="0"/>
    <n v="10443"/>
    <s v="No"/>
    <n v="41772"/>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r>
  <r>
    <s v="B00JBNZPFM"/>
    <x v="451"/>
    <x v="112"/>
    <s v="Home&amp;Kitchen"/>
    <s v="Kitchen&amp;HomeAppliances"/>
    <s v="Vacuum,Cleaning&amp;Ironing"/>
    <s v="Home&amp;Kitchen|Kitchen&amp;HomeAppliances|Vacuum,Cleaning&amp;Ironing|Vacuums&amp;FloorCare|Vacuums|Wet-DryVacuums-Karcher WD3 EU Wet and Dry Vacuum Cleaner, 1000 Watts Powerful Suction, 17 L Capacity, Blower Function, Easy Filter Removal for Home and Garden Cleaning¬† (Yellow/Black)"/>
    <s v="Vacuums&amp;FloorCare"/>
    <n v="6199"/>
    <x v="1"/>
    <n v="10999"/>
    <n v="0.44"/>
    <n v="10942.640330939177"/>
    <s v="&lt;50%"/>
    <n v="14.429"/>
    <s v="No"/>
    <n v="114708571"/>
    <n v="4.2"/>
    <x v="0"/>
    <n v="10429"/>
    <s v="No"/>
    <n v="41716"/>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r>
  <r>
    <s v="B00LY12TH6"/>
    <x v="452"/>
    <x v="113"/>
    <s v="Home&amp;Kitchen"/>
    <s v="CraftMaterials"/>
    <s v="PaintingMaterials"/>
    <s v="Home&amp;Kitchen|CraftMaterials|PaintingMaterials-Camel Oil Pastel with Reusable Plastic Box - 50 Shades"/>
    <s v="N/A"/>
    <n v="230"/>
    <x v="0"/>
    <n v="230"/>
    <n v="0"/>
    <n v="130"/>
    <s v="&lt;50%"/>
    <n v="14.427"/>
    <s v="No"/>
    <n v="2168210"/>
    <n v="4.5"/>
    <x v="1"/>
    <n v="9427"/>
    <s v="No"/>
    <n v="4713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r>
  <r>
    <s v="B0B3X2BY3M"/>
    <x v="453"/>
    <x v="25"/>
    <s v="Home&amp;Kitchen"/>
    <s v="Heating,Cooling&amp;AirQuality"/>
    <s v="WaterHeaters&amp;Geysers"/>
    <s v="Home&amp;Kitchen|Heating,Cooling&amp;AirQuality|WaterHeaters&amp;Geysers|InstantWaterHeaters-Crompton Gracee 5-L Instant Water Heater (Geyser)"/>
    <s v="InstantWaterHeaters"/>
    <n v="3599"/>
    <x v="1"/>
    <n v="7299"/>
    <n v="0.51"/>
    <n v="7249.6918755993975"/>
    <s v="50% or More"/>
    <n v="14.324"/>
    <s v="Yes"/>
    <n v="75354876"/>
    <n v="4"/>
    <x v="0"/>
    <n v="10324"/>
    <s v="No"/>
    <n v="4129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r>
  <r>
    <s v="B07JGCGNDG"/>
    <x v="454"/>
    <x v="87"/>
    <s v="Home&amp;Kitchen"/>
    <s v="Heating,Cooling&amp;AirQuality"/>
    <s v="WaterHeaters&amp;Geysers"/>
    <s v="Home&amp;Kitchen|Heating,Cooling&amp;AirQuality|WaterHeaters&amp;Geysers|StorageWaterHeaters-Crompton Amica 15-L 5 Star Rated Storage Water Heater (Geyser) with Free Installation (White)"/>
    <s v="StorageWaterHeaters"/>
    <n v="6800"/>
    <x v="1"/>
    <n v="11500"/>
    <n v="0.41"/>
    <n v="11440.869565217392"/>
    <s v="&lt;50%"/>
    <n v="14.308"/>
    <s v="No"/>
    <n v="118542000"/>
    <n v="4.0999999999999996"/>
    <x v="0"/>
    <n v="10308"/>
    <s v="No"/>
    <n v="41232"/>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r>
  <r>
    <s v="B083J64CBB"/>
    <x v="455"/>
    <x v="114"/>
    <s v="Home&amp;Kitchen"/>
    <s v="HomeStorage&amp;Organization"/>
    <s v="LaundryOrganization"/>
    <s v="Home&amp;Kitchen|HomeStorage&amp;Organization|LaundryOrganization|LaundryBaskets-Kuber Industries Waterproof Canvas Laundry Bag/Hamper|Metalic Printed With Handles|Foldable Bin &amp; 45 Liter Capicity|Size 37 x 37 x 46, Pack of 1 (Brown)"/>
    <s v="LaundryBaskets"/>
    <n v="199"/>
    <x v="2"/>
    <n v="499"/>
    <n v="0.6"/>
    <n v="459.12024048096191"/>
    <s v="50% or More"/>
    <n v="14.234"/>
    <s v="Yes"/>
    <n v="5106766"/>
    <n v="4"/>
    <x v="0"/>
    <n v="10234"/>
    <s v="No"/>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r>
  <r>
    <s v="B0B2X35B1K"/>
    <x v="456"/>
    <x v="17"/>
    <s v="Electronics"/>
    <s v="WearableTechnology"/>
    <s v="SmartWatches"/>
    <s v="Electronics|WearableTechnology|SmartWatches-Noise ColorFit Ultra 2 Buzz 1.78&quot; AMOLED Bluetooth Calling Watch with 368*448px Always On Display, Premium Metallic Finish, 100+ Watch Faces, 100+ Sports Modes, Health Suite (Jet Black)"/>
    <s v="N/A"/>
    <n v="3999"/>
    <x v="1"/>
    <n v="6999"/>
    <n v="0.43"/>
    <n v="6941.8632661808833"/>
    <s v="&lt;50%"/>
    <n v="14.228999999999999"/>
    <s v="No"/>
    <n v="71592771"/>
    <n v="4.0999999999999996"/>
    <x v="0"/>
    <n v="10229"/>
    <s v="No"/>
    <n v="40916"/>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r>
  <r>
    <s v="B01IOZUHRS"/>
    <x v="457"/>
    <x v="115"/>
    <s v="Computers&amp;Accessories"/>
    <s v="Accessories&amp;Peripherals"/>
    <s v="LaptopAccessories"/>
    <s v="Computers&amp;Accessories|Accessories&amp;Peripherals|LaptopAccessories|LaptopChargers&amp;PowerSupplies-Gizga Essentials Laptop Power Cable Cord- 3 Pin Adapter Isi Certified(1 Meter/3.3 Feet)"/>
    <s v="LaptopChargers&amp;PowerSupplies"/>
    <n v="179"/>
    <x v="2"/>
    <n v="499"/>
    <n v="0.64"/>
    <n v="463.12825651302603"/>
    <s v="50% or More"/>
    <n v="14.173999999999999"/>
    <s v="Yes"/>
    <n v="5076826"/>
    <n v="4.0999999999999996"/>
    <x v="0"/>
    <n v="10174"/>
    <s v="No"/>
    <n v="4069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r>
  <r>
    <s v="B00LY1FN1K"/>
    <x v="458"/>
    <x v="116"/>
    <s v="Home&amp;Kitchen"/>
    <s v="CraftMaterials"/>
    <s v="PaintingMaterials"/>
    <s v="Home&amp;Kitchen|CraftMaterials|PaintingMaterials|Paints-Camel Fabrica Acrylic Ultra Color - 15ml each, 10 Shades"/>
    <s v="Paints"/>
    <n v="200"/>
    <x v="0"/>
    <n v="230"/>
    <n v="0.13"/>
    <n v="143.04347826086956"/>
    <s v="&lt;50%"/>
    <n v="14.17"/>
    <s v="No"/>
    <n v="2339100"/>
    <n v="4.4000000000000004"/>
    <x v="0"/>
    <n v="10170"/>
    <s v="No"/>
    <n v="4068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r>
  <r>
    <s v="B0141EZMAI"/>
    <x v="459"/>
    <x v="6"/>
    <s v="Computers&amp;Accessories"/>
    <s v="NetworkingDevices"/>
    <s v="NetworkAdapters"/>
    <s v="Computers&amp;Accessories|NetworkingDevices|NetworkAdapters|WirelessUSBAdapters-Gizga Essentials USB WiFi Adapter for PC, 150 Mbps Wireless Network Adapter for Desktop - Nano Size WiFi Dongle Compatible with Windows, Mac OS &amp; Linux Kernel | WPA/WPA2 Encryption Standards| Black"/>
    <s v="WirelessUSBAdapters"/>
    <n v="269"/>
    <x v="0"/>
    <n v="800"/>
    <n v="0.66"/>
    <n v="766.375"/>
    <s v="50% or More"/>
    <n v="14.134"/>
    <s v="Yes"/>
    <n v="8107200"/>
    <n v="3.6"/>
    <x v="0"/>
    <n v="10134"/>
    <s v="No"/>
    <n v="40536"/>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r>
  <r>
    <s v="B07S7DCJKS"/>
    <x v="460"/>
    <x v="117"/>
    <s v="Computers&amp;Accessories"/>
    <s v="Accessories&amp;Peripherals"/>
    <s v="Keyboards,Mice&amp;InputDevices"/>
    <s v="Computers&amp;Accessories|Accessories&amp;Peripherals|Keyboards,Mice&amp;InputDevices|Keyboard&amp;MiceAccessories|MousePads-IT2M Designer Mouse Pad for Laptop/Computer (9.2 X 7.6 Inches, 12788)"/>
    <s v="Keyboard&amp;MiceAccessories"/>
    <n v="199"/>
    <x v="2"/>
    <n v="499"/>
    <n v="0.6"/>
    <n v="459.12024048096191"/>
    <s v="50% or More"/>
    <n v="13.997999999999999"/>
    <s v="Yes"/>
    <n v="4989002"/>
    <n v="4.3"/>
    <x v="0"/>
    <n v="9998"/>
    <s v="No"/>
    <n v="3999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r>
  <r>
    <s v="B07Z1X6VFC"/>
    <x v="461"/>
    <x v="61"/>
    <s v="Computers&amp;Accessories"/>
    <s v="Accessories&amp;Peripherals"/>
    <s v="LaptopAccessories"/>
    <s v="Computers&amp;Accessories|Accessories&amp;Peripherals|LaptopAccessories|Bags&amp;Sleeves|LaptopSleeves&amp;Slipcases-AirCase Protective Laptop Bag Sleeve fits Upto 13.3&quot; Laptop/ MacBook, Wrinkle Free, Padded, Waterproof Light Neoprene case Cover Pouch, for Men &amp; Women, Black- 6 Months Warranty"/>
    <s v="Bags&amp;Sleeves"/>
    <n v="449"/>
    <x v="0"/>
    <n v="999"/>
    <n v="0.55000000000000004"/>
    <n v="954.05505505505505"/>
    <s v="50% or More"/>
    <n v="13.94"/>
    <s v="Yes"/>
    <n v="9930060"/>
    <n v="4.4000000000000004"/>
    <x v="0"/>
    <n v="9940"/>
    <s v="No"/>
    <n v="3976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r>
  <r>
    <s v="B0832W3B7Q"/>
    <x v="462"/>
    <x v="26"/>
    <s v="Home&amp;Kitchen"/>
    <s v="Kitchen&amp;HomeAppliances"/>
    <s v="SmallKitchenAppliances"/>
    <s v="Home&amp;Kitchen|Kitchen&amp;HomeAppliances|SmallKitchenAppliances|InductionCooktop-Pigeon By Stovekraft ABS Plastic Acer Plus Induction Cooktop 1800 Watts With Feather Touch Control - Black"/>
    <s v="InductionCooktop"/>
    <n v="1799"/>
    <x v="1"/>
    <n v="3595"/>
    <n v="0.5"/>
    <n v="3544.9582753824757"/>
    <s v="50% or More"/>
    <n v="13.791"/>
    <s v="Yes"/>
    <n v="35198645"/>
    <n v="3.8"/>
    <x v="0"/>
    <n v="9791"/>
    <s v="No"/>
    <n v="39164"/>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r>
  <r>
    <s v="B009P2L7CO"/>
    <x v="463"/>
    <x v="27"/>
    <s v="Home&amp;Kitchen"/>
    <s v="Kitchen&amp;HomeAppliances"/>
    <s v="Vacuum,Cleaning&amp;Ironing"/>
    <s v="Home&amp;Kitchen|Kitchen&amp;HomeAppliances|Vacuum,Cleaning&amp;Ironing|Irons,Steamers&amp;Accessories|Irons|DryIrons-Bajaj DHX-9 1000W Heavy Weight Dry Iron with Advance Soleplate and Anti-Bacterial German Coating Technology, Ivory"/>
    <s v="Irons,Steamers&amp;Accessories"/>
    <n v="1099"/>
    <x v="1"/>
    <n v="1920"/>
    <n v="0.43"/>
    <n v="1862.7604166666667"/>
    <s v="&lt;50%"/>
    <n v="13.772"/>
    <s v="No"/>
    <n v="18762240"/>
    <n v="4.2"/>
    <x v="0"/>
    <n v="9772"/>
    <s v="No"/>
    <n v="3908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r>
  <r>
    <s v="B07P1BR7L8"/>
    <x v="464"/>
    <x v="118"/>
    <s v="Home&amp;Kitchen"/>
    <s v="Kitchen&amp;HomeAppliances"/>
    <s v="SmallKitchenAppliances"/>
    <s v="Home&amp;Kitchen|Kitchen&amp;HomeAppliances|SmallKitchenAppliances|OvenToasterGrills-Philips HD6975/00 25 Litre Digital Oven Toaster Grill, Grey, 25 liter"/>
    <s v="OvenToasterGrills"/>
    <n v="8599"/>
    <x v="1"/>
    <n v="8995"/>
    <n v="0.04"/>
    <n v="8899.4024458032236"/>
    <s v="&lt;50%"/>
    <n v="13.734"/>
    <s v="No"/>
    <n v="87557330"/>
    <n v="4.4000000000000004"/>
    <x v="0"/>
    <n v="9734"/>
    <s v="No"/>
    <n v="3893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r>
  <r>
    <s v="B07Z1Z77ZZ"/>
    <x v="465"/>
    <x v="61"/>
    <s v="Computers&amp;Accessories"/>
    <s v="Accessories&amp;Peripherals"/>
    <s v="LaptopAccessories"/>
    <s v="Computers&amp;Accessories|Accessories&amp;Peripherals|LaptopAccessories|Bags&amp;Sleeves|LaptopSleeves&amp;Slipcases-AirCase Protective Laptop Bag Sleeve fits Upto 14.1&quot; Laptop/ MacBook, Wrinkle Free, Padded, Waterproof Light Neoprene case Cover Pouch, for Men &amp; Women, Black- 6 Months Warranty"/>
    <s v="Bags&amp;Sleeves"/>
    <n v="449"/>
    <x v="0"/>
    <n v="999"/>
    <n v="0.55000000000000004"/>
    <n v="954.05505505505505"/>
    <s v="50% or More"/>
    <n v="13.701000000000001"/>
    <s v="Yes"/>
    <n v="9691299"/>
    <n v="4.3"/>
    <x v="0"/>
    <n v="9701"/>
    <s v="No"/>
    <n v="38804"/>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r>
  <r>
    <s v="B083P71WKK"/>
    <x v="466"/>
    <x v="119"/>
    <s v="Home&amp;Kitchen"/>
    <s v="Kitchen&amp;HomeAppliances"/>
    <s v="SmallKitchenAppliances"/>
    <s v="Home&amp;Kitchen|Kitchen&amp;HomeAppliances|SmallKitchenAppliances|DigitalKitchenScales|DigitalScales-HealthSense Weight Machine for Kitchen, Kitchen Food Weighing Scale for Health, Fitness, Home Baking &amp; Cooking with Hanging Design, Touch Button, Tare Function &amp; 1 Year Warranty ‚Äì Chef-Mate KS 40"/>
    <s v="DigitalKitchenScales"/>
    <n v="799"/>
    <x v="1"/>
    <n v="1500"/>
    <n v="0.47"/>
    <n v="1446.7333333333333"/>
    <s v="&lt;50%"/>
    <n v="13.695"/>
    <s v="No"/>
    <n v="14542500"/>
    <n v="4.3"/>
    <x v="0"/>
    <n v="9695"/>
    <s v="No"/>
    <n v="3878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r>
  <r>
    <s v="B07ZKD8T1Q"/>
    <x v="467"/>
    <x v="12"/>
    <s v="Computers&amp;Accessories"/>
    <s v="NetworkingDevices"/>
    <s v="Routers"/>
    <s v="Computers&amp;Accessories|NetworkingDevices|Routers-Cuzor 12V Mini ups for WiFi Router | Power Backup up to 4 Hours | Replaceable Battery | Ups for Wi-Fi Router and Modem | Ups for Router up to 2A | ups for uninterrupted wi-fi"/>
    <s v="N/A"/>
    <n v="1499"/>
    <x v="1"/>
    <n v="2999"/>
    <n v="0.5"/>
    <n v="2949.0166722240747"/>
    <s v="50% or More"/>
    <n v="13.656000000000001"/>
    <s v="Yes"/>
    <n v="25959344"/>
    <n v="4.5"/>
    <x v="1"/>
    <n v="8656"/>
    <s v="No"/>
    <n v="4328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r>
  <r>
    <s v="B01LYU3BZF"/>
    <x v="468"/>
    <x v="47"/>
    <s v="Home&amp;Kitchen"/>
    <s v="Heating,Cooling&amp;AirQuality"/>
    <s v="Fans"/>
    <s v="Home&amp;Kitchen|Heating,Cooling&amp;AirQuality|Fans|CeilingFans-Havells Ambrose 1200mm Ceiling Fan (Gold Mist Wood)"/>
    <s v="CeilingFans"/>
    <n v="2199"/>
    <x v="1"/>
    <n v="3190"/>
    <n v="0.31"/>
    <n v="3121.0658307210033"/>
    <s v="&lt;50%"/>
    <n v="13.65"/>
    <s v="No"/>
    <n v="30783500"/>
    <n v="4.3"/>
    <x v="0"/>
    <n v="9650"/>
    <s v="No"/>
    <n v="3860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r>
  <r>
    <s v="B07PLHTTB4"/>
    <x v="469"/>
    <x v="93"/>
    <s v="Computers&amp;Accessories"/>
    <s v="Accessories&amp;Peripherals"/>
    <s v="Keyboards,Mice&amp;InputDevices"/>
    <s v="Computers&amp;Accessories|Accessories&amp;Peripherals|Keyboards,Mice&amp;InputDevices|GraphicTablets-Zodo 8. 5 inch LCD E-Writer Electronic Writing Pad/Tablet Drawing Board (Paperless Memo Digital Tablet)"/>
    <s v="GraphicTablets"/>
    <n v="100"/>
    <x v="2"/>
    <n v="499"/>
    <n v="0.8"/>
    <n v="478.95991983967934"/>
    <s v="50% or More"/>
    <n v="13.638"/>
    <s v="Yes"/>
    <n v="4809362"/>
    <n v="3.5"/>
    <x v="0"/>
    <n v="9638"/>
    <s v="No"/>
    <n v="3855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r>
  <r>
    <s v="B00LZLQ624"/>
    <x v="470"/>
    <x v="120"/>
    <s v="OfficeProducts"/>
    <s v="OfficePaperProducts"/>
    <s v="Paper"/>
    <s v="OfficeProducts|OfficePaperProducts|Paper|Stationery|Notebooks,WritingPads&amp;Diaries|WireboundNotebooks-Classmate Soft Cover 6 Subject Spiral Binding Notebook, Single Line, 300 Pages"/>
    <s v="Stationery"/>
    <n v="157"/>
    <x v="2"/>
    <n v="160"/>
    <n v="0.02"/>
    <n v="61.875"/>
    <s v="&lt;50%"/>
    <n v="13.618"/>
    <s v="No"/>
    <n v="1378880"/>
    <n v="4.5"/>
    <x v="1"/>
    <n v="8618"/>
    <s v="No"/>
    <n v="4309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r>
  <r>
    <s v="B0752LL57V"/>
    <x v="471"/>
    <x v="121"/>
    <s v="OfficeProducts"/>
    <s v="OfficeElectronics"/>
    <s v="Calculators"/>
    <s v="OfficeProducts|OfficeElectronics|Calculators|Basic-Casio MJ-12D 150 Steps Check and Correct Desktop Calculator"/>
    <s v="Basic"/>
    <n v="440"/>
    <x v="0"/>
    <n v="440"/>
    <n v="0"/>
    <n v="340"/>
    <s v="&lt;50%"/>
    <n v="13.61"/>
    <s v="No"/>
    <n v="3788400"/>
    <n v="4.5"/>
    <x v="1"/>
    <n v="8610"/>
    <s v="No"/>
    <n v="4305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r>
  <r>
    <s v="B0B31BYXQQ"/>
    <x v="472"/>
    <x v="1"/>
    <s v="Electronics"/>
    <s v="Headphones,Earbuds&amp;Accessories"/>
    <s v="Headphones"/>
    <s v="Electronics|Headphones,Earbuds&amp;Accessories|Headphones|In-Ear-Boult Audio Airbass Z20 True Wireless, 40H Battery Life, Zen ENC Mic, Type-C Lightning Boult Fast Charging (10Mins=100Mins), BoomX Tech Bass, ENC, IPX5 in Ear Earbuds with mic (Green)"/>
    <s v="In-Ear"/>
    <n v="1399"/>
    <x v="1"/>
    <n v="5499"/>
    <n v="0.75"/>
    <n v="5473.5590107292237"/>
    <s v="50% or More"/>
    <n v="13.504"/>
    <s v="Yes"/>
    <n v="52262496"/>
    <n v="3.9"/>
    <x v="0"/>
    <n v="9504"/>
    <s v="No"/>
    <n v="3801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r>
  <r>
    <s v="B07WDK3ZS2"/>
    <x v="473"/>
    <x v="2"/>
    <s v="Electronics"/>
    <s v="Mobiles&amp;Accessories"/>
    <s v="Smartphones&amp;BasicMobiles"/>
    <s v="Electronics|Mobiles&amp;Accessories|Smartphones&amp;BasicMobiles|Smartphones-iQOO Z6 Pro 5G by vivo (Legion Sky, 8GB RAM, 128GB Storage) | Snapdragon 778G 5G | 66W FlashCharge | 1300 nits Peak Brightness | HDR10+"/>
    <s v="Smartphones"/>
    <n v="20999"/>
    <x v="1"/>
    <n v="29990"/>
    <n v="0.3"/>
    <n v="29919.979993331111"/>
    <s v="&lt;50%"/>
    <n v="13.499000000000001"/>
    <s v="No"/>
    <n v="284875010"/>
    <n v="4.3"/>
    <x v="0"/>
    <n v="9499"/>
    <s v="No"/>
    <n v="37996"/>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r>
  <r>
    <s v="B07WHSJXLF"/>
    <x v="474"/>
    <x v="2"/>
    <s v="Electronics"/>
    <s v="Mobiles&amp;Accessories"/>
    <s v="Smartphones&amp;BasicMobiles"/>
    <s v="Electronics|Mobiles&amp;Accessories|Smartphones&amp;BasicMobiles|Smartphones-iQOO Z6 Pro 5G by vivo (Phantom Dusk, 8GB RAM, 128GB Storage) | Snapdragon 778G 5G | 66W FlashCharge | 1300 nits Peak Brightness | HDR10+"/>
    <s v="Smartphones"/>
    <n v="20999"/>
    <x v="1"/>
    <n v="29990"/>
    <n v="0.3"/>
    <n v="29919.979993331111"/>
    <s v="&lt;50%"/>
    <n v="13.499000000000001"/>
    <s v="No"/>
    <n v="284875010"/>
    <n v="4.3"/>
    <x v="0"/>
    <n v="9499"/>
    <s v="No"/>
    <n v="37996"/>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r>
  <r>
    <s v="B07WFPMGQQ"/>
    <x v="475"/>
    <x v="2"/>
    <s v="Electronics"/>
    <s v="Mobiles&amp;Accessories"/>
    <s v="Smartphones&amp;BasicMobiles"/>
    <s v="Electronics|Mobiles&amp;Accessories|Smartphones&amp;BasicMobiles|Smartphones-iQOO Z6 Pro 5G by vivo (Legion Sky, 6GB RAM, 128GB Storage) | Snapdragon 778G 5G | 66W FlashCharge | 1300 nits Peak Brightness | HDR10+"/>
    <s v="Smartphones"/>
    <n v="19999"/>
    <x v="1"/>
    <n v="27990"/>
    <n v="0.28999999999999998"/>
    <n v="27918.549481957842"/>
    <s v="&lt;50%"/>
    <n v="13.499000000000001"/>
    <s v="No"/>
    <n v="265877010"/>
    <n v="4.3"/>
    <x v="0"/>
    <n v="9499"/>
    <s v="No"/>
    <n v="37996"/>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r>
  <r>
    <s v="B09NHVCHS9"/>
    <x v="476"/>
    <x v="8"/>
    <s v="Computers&amp;Accessories"/>
    <s v="Accessories&amp;Peripherals"/>
    <s v="Cables&amp;Accessories"/>
    <s v="Computers&amp;Accessories|Accessories&amp;Peripherals|Cables&amp;Accessories|Cables|USBCables-Flix Micro Usb Cable For Smartphone (Black)"/>
    <s v="Cables"/>
    <n v="59"/>
    <x v="2"/>
    <n v="199"/>
    <n v="0.7"/>
    <n v="169.35175879396985"/>
    <s v="50% or More"/>
    <n v="13.378"/>
    <s v="Yes"/>
    <n v="1866222"/>
    <n v="4"/>
    <x v="0"/>
    <n v="9378"/>
    <s v="No"/>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r>
  <r>
    <s v="B09NJN8L25"/>
    <x v="477"/>
    <x v="8"/>
    <s v="Computers&amp;Accessories"/>
    <s v="Accessories&amp;Peripherals"/>
    <s v="Cables&amp;Accessories"/>
    <s v="Computers&amp;Accessories|Accessories&amp;Peripherals|Cables&amp;Accessories|Cables|USBCables-FLiX (Beetel USB to Micro USB PVC Data Sync &amp; 2A Fast Charging Cable, Made in India, 480Mbps Data Sync, Solid Cable, 1 Meter Long USB Cable for Micro USB Devices (White)(XCD-M11)"/>
    <s v="Cables"/>
    <n v="59"/>
    <x v="2"/>
    <n v="199"/>
    <n v="0.7"/>
    <n v="169.35175879396985"/>
    <s v="50% or More"/>
    <n v="13.378"/>
    <s v="Yes"/>
    <n v="1866222"/>
    <n v="4"/>
    <x v="0"/>
    <n v="9378"/>
    <s v="No"/>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r>
  <r>
    <s v="B09NKZXMWJ"/>
    <x v="478"/>
    <x v="8"/>
    <s v="Computers&amp;Accessories"/>
    <s v="Accessories&amp;Peripherals"/>
    <s v="Cables&amp;Accessories"/>
    <s v="Computers&amp;Accessories|Accessories&amp;Peripherals|Cables&amp;Accessories|Cables|USBCables-Flix (Beetel) Usb To Type C Pvc Data Sync And 2A 480Mbps Data Sync, Tough Fast Charging Long Cable For Usb Type C Devices, Charging Adapter (White, 1 Meter) - Xcd-C12"/>
    <s v="Cables"/>
    <n v="139"/>
    <x v="2"/>
    <n v="249"/>
    <n v="0.44"/>
    <n v="193.17670682730923"/>
    <s v="&lt;50%"/>
    <n v="13.378"/>
    <s v="No"/>
    <n v="2335122"/>
    <n v="4"/>
    <x v="0"/>
    <n v="9378"/>
    <s v="No"/>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r>
  <r>
    <s v="B0B3N8VG24"/>
    <x v="479"/>
    <x v="8"/>
    <s v="Computers&amp;Accessories"/>
    <s v="Accessories&amp;Peripherals"/>
    <s v="Cables&amp;Accessories"/>
    <s v="Computers&amp;Accessories|Accessories&amp;Peripherals|Cables&amp;Accessories|Cables|USBCables-FLiX (Beetel USB to Type C PVC Data Sync &amp; 15W(3A) TPE Fast Charging Cable, Made in India, 480Mbps Data Sync, 1 Meter Long cable for all Andriod &amp; all Type C Devices (Black)(XCD - FPC02)"/>
    <s v="Cables"/>
    <n v="88"/>
    <x v="2"/>
    <n v="299"/>
    <n v="0.71"/>
    <n v="269.5685618729097"/>
    <s v="50% or More"/>
    <n v="13.378"/>
    <s v="Yes"/>
    <n v="2804022"/>
    <n v="4"/>
    <x v="0"/>
    <n v="9378"/>
    <s v="No"/>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r>
  <r>
    <s v="B0B3MQXNFB"/>
    <x v="480"/>
    <x v="8"/>
    <s v="Computers&amp;Accessories"/>
    <s v="Accessories&amp;Peripherals"/>
    <s v="Cables&amp;Accessories"/>
    <s v="Computers&amp;Accessories|Accessories&amp;Peripherals|Cables&amp;Accessories|Cables|USBCables-FLiX (Beetel Flow USB to Micro USB PVC Data Sync &amp; 12W(2.4A) Fast Charging Cable,Made in India,480Mbps Data Sync,Solid Cable,1 Meter Long cable for all Andriod &amp; Micro USB Devices (Black)(XCD-FPM01)"/>
    <s v="Cables"/>
    <n v="57.89"/>
    <x v="2"/>
    <n v="199"/>
    <n v="0.71"/>
    <n v="169.90954773869348"/>
    <s v="50% or More"/>
    <n v="13.378"/>
    <s v="Yes"/>
    <n v="1866222"/>
    <n v="4"/>
    <x v="0"/>
    <n v="9378"/>
    <s v="No"/>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r>
  <r>
    <s v="B08P9RYPLR"/>
    <x v="481"/>
    <x v="8"/>
    <s v="Computers&amp;Accessories"/>
    <s v="Accessories&amp;Peripherals"/>
    <s v="Cables&amp;Accessories"/>
    <s v="Computers&amp;Accessories|Accessories&amp;Peripherals|Cables&amp;Accessories|Cables|USBCables-FLiX (Beetel) USB to iPhone Lightning Textured Pattern Data Sync &amp; 2A Fast Charging Cable, Made in India, 480Mbps Data Sync, Tough Cable, 1 Meter Long USB Cable for Apple Devices (Black)(XCD-L102)"/>
    <s v="Cables"/>
    <n v="129"/>
    <x v="2"/>
    <n v="249"/>
    <n v="0.48"/>
    <n v="197.19277108433735"/>
    <s v="&lt;50%"/>
    <n v="13.378"/>
    <s v="No"/>
    <n v="2335122"/>
    <n v="4"/>
    <x v="0"/>
    <n v="9378"/>
    <s v="No"/>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r>
  <r>
    <s v="B08N1WL9XW"/>
    <x v="482"/>
    <x v="8"/>
    <s v="Computers&amp;Accessories"/>
    <s v="Accessories&amp;Peripherals"/>
    <s v="Cables&amp;Accessories"/>
    <s v="Computers&amp;Accessories|Accessories&amp;Peripherals|Cables&amp;Accessories|Cables|USBCables-FLiX (Beetel) 3in1 (Type C|Micro|Iphone Lightening) Textured Pattern 3A Fast Charging Cable with QC &amp; PD Support for Type C,Micro USB &amp; Lightning Iphone Cable,Made in India,1.5 Meter Long Cable(T101)"/>
    <s v="Cables"/>
    <n v="182"/>
    <x v="2"/>
    <n v="599"/>
    <n v="0.7"/>
    <n v="568.61602671118533"/>
    <s v="50% or More"/>
    <n v="13.378"/>
    <s v="Yes"/>
    <n v="5617422"/>
    <n v="4"/>
    <x v="0"/>
    <n v="9378"/>
    <s v="No"/>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r>
  <r>
    <s v="B09JS562TP"/>
    <x v="483"/>
    <x v="10"/>
    <s v="Electronics"/>
    <s v="Mobiles&amp;Accessories"/>
    <s v="Smartphones&amp;BasicMobiles"/>
    <s v="Electronics|Mobiles&amp;Accessories|Smartphones&amp;BasicMobiles|BasicMobiles-Motorola a10 Dual Sim keypad Mobile with 1750 mAh Battery, Expandable Storage Upto 32GB, Wireless FM with Recording - Rose Gold"/>
    <s v="BasicMobiles"/>
    <n v="1399"/>
    <x v="1"/>
    <n v="1630"/>
    <n v="0.14000000000000001"/>
    <n v="1544.1717791411043"/>
    <s v="&lt;50%"/>
    <n v="13.378"/>
    <s v="No"/>
    <n v="15286140"/>
    <n v="4"/>
    <x v="0"/>
    <n v="9378"/>
    <s v="No"/>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r>
  <r>
    <s v="B09JS94MBV"/>
    <x v="484"/>
    <x v="10"/>
    <s v="Electronics"/>
    <s v="Mobiles&amp;Accessories"/>
    <s v="Smartphones&amp;BasicMobiles"/>
    <s v="Electronics|Mobiles&amp;Accessories|Smartphones&amp;BasicMobiles|BasicMobiles-Motorola a10 Dual Sim keypad Mobile with 1750 mAh Battery, Expandable Storage Upto 32GB, Wireless FM with Recording - Dark Blue"/>
    <s v="BasicMobiles"/>
    <n v="1399"/>
    <x v="1"/>
    <n v="1630"/>
    <n v="0.14000000000000001"/>
    <n v="1544.1717791411043"/>
    <s v="&lt;50%"/>
    <n v="13.378"/>
    <s v="No"/>
    <n v="15286140"/>
    <n v="4"/>
    <x v="0"/>
    <n v="9378"/>
    <s v="No"/>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r>
  <r>
    <s v="B09NL4DJ2Z"/>
    <x v="485"/>
    <x v="8"/>
    <s v="Computers&amp;Accessories"/>
    <s v="Accessories&amp;Peripherals"/>
    <s v="Cables&amp;Accessories"/>
    <s v="Computers&amp;Accessories|Accessories&amp;Peripherals|Cables&amp;Accessories|Cables|USBCables-FLiX (Beetel) USB to Type C PVC Data Sync &amp; 2A Smartphone Fast Charging Cable, Made in India, 480Mbps Data Sync, Tough Cable, 1 Meter Long USB Cable for USB Type C Devices Black XCD-C12"/>
    <s v="Cables"/>
    <n v="139"/>
    <x v="2"/>
    <n v="249"/>
    <n v="0.44"/>
    <n v="193.17670682730923"/>
    <s v="&lt;50%"/>
    <n v="13.377000000000001"/>
    <s v="No"/>
    <n v="2334873"/>
    <n v="4"/>
    <x v="0"/>
    <n v="9377"/>
    <s v="No"/>
    <n v="37508"/>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r>
  <r>
    <s v="B07SPVMSC6"/>
    <x v="486"/>
    <x v="47"/>
    <s v="Home&amp;Kitchen"/>
    <s v="Heating,Cooling&amp;AirQuality"/>
    <s v="Fans"/>
    <s v="Home&amp;Kitchen|Heating,Cooling&amp;AirQuality|Fans|CeilingFans-Bajaj Frore 1200 mm Ceiling Fan (Brown)"/>
    <s v="CeilingFans"/>
    <n v="1399"/>
    <x v="1"/>
    <n v="2660"/>
    <n v="0.47"/>
    <n v="2607.406015037594"/>
    <s v="&lt;50%"/>
    <n v="13.349"/>
    <s v="No"/>
    <n v="24868340"/>
    <n v="4.0999999999999996"/>
    <x v="0"/>
    <n v="9349"/>
    <s v="No"/>
    <n v="37396"/>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r>
  <r>
    <s v="B00UGZWM2I"/>
    <x v="487"/>
    <x v="122"/>
    <s v="OfficeProducts"/>
    <s v="OfficePaperProducts"/>
    <s v="Paper"/>
    <s v="OfficeProducts|OfficePaperProducts|Paper|Stationery|Notebooks,WritingPads&amp;Diaries|Notepads&amp;MemoBooks-COI Note Pad/Memo Book with Sticky Notes &amp; Clip Holder with Pen for Gifting"/>
    <s v="Stationery"/>
    <n v="198"/>
    <x v="2"/>
    <n v="800"/>
    <n v="0.75"/>
    <n v="775.25"/>
    <s v="50% or More"/>
    <n v="13.343999999999999"/>
    <s v="Yes"/>
    <n v="7475200"/>
    <n v="4.0999999999999996"/>
    <x v="0"/>
    <n v="9344"/>
    <s v="No"/>
    <n v="37376"/>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r>
  <r>
    <s v="B07H1S7XW8"/>
    <x v="488"/>
    <x v="123"/>
    <s v="Electronics"/>
    <s v="Mobiles&amp;Accessories"/>
    <s v="MobileAccessories"/>
    <s v="Electronics|Mobiles&amp;Accessories|MobileAccessories|Mounts|Shower&amp;WallMounts-STRIFF Wall Mount Phone Holder Wall Mount with Adhesive Strips, Charging Holder Compatible with iPhone, Smartphone and Mini Tablet (Pack of 1) (White)"/>
    <s v="Mounts"/>
    <n v="89"/>
    <x v="2"/>
    <n v="499"/>
    <n v="0.82"/>
    <n v="481.16432865731463"/>
    <s v="50% or More"/>
    <n v="13.34"/>
    <s v="Yes"/>
    <n v="4660660"/>
    <n v="4.0999999999999996"/>
    <x v="0"/>
    <n v="9340"/>
    <s v="No"/>
    <n v="3736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r>
  <r>
    <s v="B0073QGKAS"/>
    <x v="489"/>
    <x v="124"/>
    <s v="Home&amp;Kitchen"/>
    <s v="Kitchen&amp;HomeAppliances"/>
    <s v="SmallKitchenAppliances"/>
    <s v="Home&amp;Kitchen|Kitchen&amp;HomeAppliances|SmallKitchenAppliances|Pop-upToasters-Bajaj ATX 4 750-Watt Pop-up Toaster (White)"/>
    <s v="Pop-upToasters"/>
    <n v="1499"/>
    <x v="1"/>
    <n v="1499"/>
    <n v="0"/>
    <n v="1399"/>
    <s v="&lt;50%"/>
    <n v="13.331"/>
    <s v="No"/>
    <n v="13987169"/>
    <n v="4.3"/>
    <x v="0"/>
    <n v="9331"/>
    <s v="No"/>
    <n v="37324"/>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r>
  <r>
    <s v="B07JPX9CR7"/>
    <x v="490"/>
    <x v="23"/>
    <s v="Computers&amp;Accessories"/>
    <s v="Accessories&amp;Peripherals"/>
    <s v="Keyboards,Mice&amp;InputDevices"/>
    <s v="Computers&amp;Accessories|Accessories&amp;Peripherals|Keyboards,Mice&amp;InputDevices|Mice-Dell WM118 Wireless Mouse, 2.4 Ghz with USB Nano Receiver, Optical Tracking, 12-Months Battery Life, Ambidextrous, Pc/Mac/Laptop - Black."/>
    <s v="Mice"/>
    <n v="569"/>
    <x v="1"/>
    <n v="1299"/>
    <n v="0.56000000000000005"/>
    <n v="1255.1970746728252"/>
    <s v="50% or More"/>
    <n v="13.275"/>
    <s v="Yes"/>
    <n v="12048225"/>
    <n v="4.4000000000000004"/>
    <x v="0"/>
    <n v="9275"/>
    <s v="No"/>
    <n v="3710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r>
  <r>
    <s v="B0123P3PWE"/>
    <x v="491"/>
    <x v="38"/>
    <s v="Home&amp;Kitchen"/>
    <s v="Heating,Cooling&amp;AirQuality"/>
    <s v="WaterHeaters&amp;Geysers"/>
    <s v="Home&amp;Kitchen|Heating,Cooling&amp;AirQuality|WaterHeaters&amp;Geysers|ImmersionRods-Rico IRPRO 1500 Watt Japanese Technology Electric Water Heater Immersion Rod Shockproof Protection &amp; Stainless Steel Heating Element for Instant Heating| ISI Certified 1 Year Replacement Warranty"/>
    <s v="ImmersionRods"/>
    <n v="999"/>
    <x v="1"/>
    <n v="1075"/>
    <n v="7.0000000000000007E-2"/>
    <n v="982.06976744186045"/>
    <s v="&lt;50%"/>
    <n v="13.275"/>
    <s v="No"/>
    <n v="9970625"/>
    <n v="4.0999999999999996"/>
    <x v="0"/>
    <n v="9275"/>
    <s v="No"/>
    <n v="37100"/>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r>
  <r>
    <s v="B09GFWJDY1"/>
    <x v="492"/>
    <x v="1"/>
    <s v="Electronics"/>
    <s v="Headphones,Earbuds&amp;Accessories"/>
    <s v="Headphones"/>
    <s v="Electronics|Headphones,Earbuds&amp;Accessories|Headphones|In-Ear-ZEBRONICS Zeb-Evolve Wireless in Ear Neckband Earphone with Supporting Bluetooth v5.0, Voice Assistant, Rapid Charge, Call Function &amp; Magnetic Earpiece, with mic (Metallic Blue)"/>
    <s v="In-Ear"/>
    <n v="499"/>
    <x v="0"/>
    <n v="1499"/>
    <n v="0.67"/>
    <n v="1465.7111407605071"/>
    <s v="50% or More"/>
    <n v="13.169"/>
    <s v="Yes"/>
    <n v="13744331"/>
    <n v="3.6"/>
    <x v="0"/>
    <n v="9169"/>
    <s v="No"/>
    <n v="3667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r>
  <r>
    <s v="B09YV575RK"/>
    <x v="493"/>
    <x v="17"/>
    <s v="Electronics"/>
    <s v="WearableTechnology"/>
    <s v="SmartWatches"/>
    <s v="Electronics|WearableTechnology|SmartWatches-Fire-Boltt Ring Pro Bluetooth Calling, 1.75‚Äù 320*385px High Res, IP68 &amp; SpO2 Monitoring, Pin Code Locking Functionality &amp; Split Screen Access, Built in Mic &amp; Speaker for HD Calls, Black, Free Size"/>
    <s v="N/A"/>
    <n v="2499"/>
    <x v="1"/>
    <n v="9999"/>
    <n v="0.75"/>
    <n v="9974.0075007500745"/>
    <s v="50% or More"/>
    <n v="13.09"/>
    <s v="Yes"/>
    <n v="90890910"/>
    <n v="4"/>
    <x v="0"/>
    <n v="9090"/>
    <s v="No"/>
    <n v="3636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r>
  <r>
    <s v="B09SPTNG58"/>
    <x v="494"/>
    <x v="47"/>
    <s v="Home&amp;Kitchen"/>
    <s v="Heating,Cooling&amp;AirQuality"/>
    <s v="Fans"/>
    <s v="Home&amp;Kitchen|Heating,Cooling&amp;AirQuality|Fans|CeilingFans-Crompton Sea Sapphira 1200 mm Ultra High Speed 3 Blade Ceiling Fan (Lustre Brown, Pack of 1)"/>
    <s v="CeilingFans"/>
    <n v="1449"/>
    <x v="1"/>
    <n v="2349"/>
    <n v="0.38"/>
    <n v="2287.3141762452105"/>
    <s v="&lt;50%"/>
    <n v="13.019"/>
    <s v="No"/>
    <n v="21185631"/>
    <n v="3.9"/>
    <x v="0"/>
    <n v="9019"/>
    <s v="No"/>
    <n v="36076"/>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r>
  <r>
    <s v="B071R3LHFM"/>
    <x v="495"/>
    <x v="31"/>
    <s v="Home&amp;Kitchen"/>
    <s v="Kitchen&amp;HomeAppliances"/>
    <s v="SmallKitchenAppliances"/>
    <s v="Home&amp;Kitchen|Kitchen&amp;HomeAppliances|SmallKitchenAppliances|MixerGrinders-Wonderchef Nutri-blend Mixer, Grinder &amp; Blender | Powerful 400W 22000 RPM motor | Stainless steel Blades | 3 unbreakable jars | 2 Years warranty | Online recipe book by Chef Sanjeev Kapoor | Black"/>
    <s v="MixerGrinders"/>
    <n v="2899"/>
    <x v="1"/>
    <n v="5500"/>
    <n v="0.47"/>
    <n v="5447.2909090909088"/>
    <s v="&lt;50%"/>
    <n v="12.958"/>
    <s v="No"/>
    <n v="49269000"/>
    <n v="3.8"/>
    <x v="0"/>
    <n v="8958"/>
    <s v="No"/>
    <n v="35832"/>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r>
  <r>
    <s v="B071VNHMX2"/>
    <x v="496"/>
    <x v="124"/>
    <s v="Home&amp;Kitchen"/>
    <s v="Kitchen&amp;HomeAppliances"/>
    <s v="SmallKitchenAppliances"/>
    <s v="Home&amp;Kitchen|Kitchen&amp;HomeAppliances|SmallKitchenAppliances|Pop-upToasters-Philips Daily Collection HD2582/00 830-Watt 2-Slice Pop-up Toaster (White)"/>
    <s v="Pop-upToasters"/>
    <n v="2095"/>
    <x v="1"/>
    <n v="2095"/>
    <n v="0"/>
    <n v="1995"/>
    <s v="&lt;50%"/>
    <n v="12.949"/>
    <s v="No"/>
    <n v="16653155"/>
    <n v="4.5"/>
    <x v="1"/>
    <n v="7949"/>
    <s v="No"/>
    <n v="3974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r>
  <r>
    <s v="B08BJN4MP3"/>
    <x v="497"/>
    <x v="71"/>
    <s v="Home&amp;Kitchen"/>
    <s v="Kitchen&amp;HomeAppliances"/>
    <s v="WaterPurifiers&amp;Accessories"/>
    <s v="Home&amp;Kitchen|Kitchen&amp;HomeAppliances|WaterPurifiers&amp;Accessories|WaterFilters&amp;Purifiers-HUL Pureit Eco Water Saver Mineral RO+UV+MF AS wall mounted/Counter top Black 10L Water Purifier"/>
    <s v="WaterFilters&amp;Purifiers"/>
    <n v="13999"/>
    <x v="1"/>
    <n v="24850"/>
    <n v="0.44"/>
    <n v="24793.665995975854"/>
    <s v="&lt;50%"/>
    <n v="12.948"/>
    <s v="No"/>
    <n v="222357800"/>
    <n v="4.4000000000000004"/>
    <x v="0"/>
    <n v="8948"/>
    <s v="No"/>
    <n v="3579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r>
  <r>
    <s v="B00P93X0VO"/>
    <x v="498"/>
    <x v="120"/>
    <s v="OfficeProducts"/>
    <s v="OfficePaperProducts"/>
    <s v="Paper"/>
    <s v="OfficeProducts|OfficePaperProducts|Paper|Stationery|Notebooks,WritingPads&amp;Diaries|WireboundNotebooks-Classmate Pulse 6 Subject Notebook - Unruled, 300 Pages, Spiral Binding, 240mm*180mm"/>
    <s v="Stationery"/>
    <n v="114"/>
    <x v="2"/>
    <n v="120"/>
    <n v="0.05"/>
    <n v="25"/>
    <s v="&lt;50%"/>
    <n v="12.938000000000001"/>
    <s v="No"/>
    <n v="1072560"/>
    <n v="4.2"/>
    <x v="0"/>
    <n v="8938"/>
    <s v="No"/>
    <n v="3575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r>
  <r>
    <s v="B08VFF6JQ8"/>
    <x v="499"/>
    <x v="63"/>
    <s v="Electronics"/>
    <s v="Mobiles&amp;Accessories"/>
    <s v="MobileAccessories"/>
    <s v="Electronics|Mobiles&amp;Accessories|MobileAccessories|Chargers|WallChargers-Samsung 25W USB Travel Adapter for Cellular Phones - White"/>
    <s v="Chargers"/>
    <n v="1219"/>
    <x v="1"/>
    <n v="1699"/>
    <n v="0.28000000000000003"/>
    <n v="1627.2519128899353"/>
    <s v="&lt;50%"/>
    <n v="12.891"/>
    <s v="No"/>
    <n v="15105809"/>
    <n v="4.4000000000000004"/>
    <x v="0"/>
    <n v="8891"/>
    <s v="No"/>
    <n v="35564"/>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r>
  <r>
    <s v="B09GP6FBZT"/>
    <x v="500"/>
    <x v="48"/>
    <s v="Electronics"/>
    <s v="Mobiles&amp;Accessories"/>
    <s v="MobileAccessories"/>
    <s v="Electronics|Mobiles&amp;Accessories|MobileAccessories|Maintenance,Upkeep&amp;Repairs|ScreenProtectors-OpenTech¬Æ Military-Grade Tempered Glass Screen Protector Compatible for iPhone 13/13 Pro / 14 with Edge to Edge Coverage and Easy Installation kit (6.1 Inches)"/>
    <s v="Maintenance,Upkeep&amp;Repairs"/>
    <n v="299"/>
    <x v="0"/>
    <n v="999"/>
    <n v="0.7"/>
    <n v="969.07007007007007"/>
    <s v="50% or More"/>
    <n v="12.891"/>
    <s v="Yes"/>
    <n v="8882109"/>
    <n v="4.3"/>
    <x v="0"/>
    <n v="8891"/>
    <s v="No"/>
    <n v="35564"/>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r>
  <r>
    <s v="B07N2MGB3G"/>
    <x v="501"/>
    <x v="118"/>
    <s v="Home&amp;Kitchen"/>
    <s v="Kitchen&amp;HomeAppliances"/>
    <s v="SmallKitchenAppliances"/>
    <s v="Home&amp;Kitchen|Kitchen&amp;HomeAppliances|SmallKitchenAppliances|OvenToasterGrills-AGARO Marvel 9 Liters Oven Toaster Griller, Cake Baking OTG (Black)"/>
    <s v="OvenToasterGrills"/>
    <n v="1699"/>
    <x v="1"/>
    <n v="1999"/>
    <n v="0.15"/>
    <n v="1914.0075037518759"/>
    <s v="&lt;50%"/>
    <n v="12.872999999999999"/>
    <s v="No"/>
    <n v="17737127"/>
    <n v="4.0999999999999996"/>
    <x v="0"/>
    <n v="8873"/>
    <s v="No"/>
    <n v="35492"/>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r>
  <r>
    <s v="B09XJ5LD6L"/>
    <x v="502"/>
    <x v="2"/>
    <s v="Electronics"/>
    <s v="Mobiles&amp;Accessories"/>
    <s v="Smartphones&amp;BasicMobiles"/>
    <s v="Electronics|Mobiles&amp;Accessories|Smartphones&amp;BasicMobiles|Smartphones-Samsung Galaxy M53 5G (Deep Ocean Blue, 6GB, 128GB Storage) | 108MP | sAmoled+ 120Hz | 12GB RAM with RAM Plus | Travel Adapter to be Purchased Separately"/>
    <s v="Smartphones"/>
    <n v="23999"/>
    <x v="1"/>
    <n v="32999"/>
    <n v="0.27"/>
    <n v="32926.273553744053"/>
    <s v="&lt;50%"/>
    <n v="12.866"/>
    <s v="No"/>
    <n v="292569134"/>
    <n v="3.9"/>
    <x v="0"/>
    <n v="8866"/>
    <s v="No"/>
    <n v="3546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r>
  <r>
    <s v="B097XJQZ8H"/>
    <x v="503"/>
    <x v="31"/>
    <s v="Home&amp;Kitchen"/>
    <s v="Kitchen&amp;HomeAppliances"/>
    <s v="SmallKitchenAppliances"/>
    <s v="Home&amp;Kitchen|Kitchen&amp;HomeAppliances|SmallKitchenAppliances|MixerGrinders-Cookwell Bullet Mixer Grinder (5 Jars, 3 Blades, Silver)"/>
    <s v="MixerGrinders"/>
    <n v="2464"/>
    <x v="1"/>
    <n v="6000"/>
    <n v="0.59"/>
    <n v="5958.9333333333334"/>
    <s v="50% or More"/>
    <n v="12.866"/>
    <s v="Yes"/>
    <n v="53196000"/>
    <n v="4.0999999999999996"/>
    <x v="0"/>
    <n v="8866"/>
    <s v="No"/>
    <n v="35464"/>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r>
  <r>
    <s v="B07XJYYH7L"/>
    <x v="504"/>
    <x v="8"/>
    <s v="Computers&amp;Accessories"/>
    <s v="Accessories&amp;Peripherals"/>
    <s v="Cables&amp;Accessories"/>
    <s v="Computers&amp;Accessories|Accessories&amp;Peripherals|Cables&amp;Accessories|Cables|USBCables-Wecool Nylon Braided Multifunction Fast Charging Cable For Android Smartphone, Ios And Type C Usb Devices, 3 In 1 Charging Cable, 3A, (3 Feet) (Black)"/>
    <s v="Cables"/>
    <n v="333"/>
    <x v="0"/>
    <n v="999"/>
    <n v="0.67"/>
    <n v="965.66666666666663"/>
    <s v="50% or More"/>
    <n v="12.792"/>
    <s v="Yes"/>
    <n v="9782208"/>
    <n v="3.3"/>
    <x v="2"/>
    <n v="9792"/>
    <s v="No"/>
    <n v="29376"/>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r>
  <r>
    <s v="B0B23LW7NV"/>
    <x v="505"/>
    <x v="48"/>
    <s v="Electronics"/>
    <s v="Mobiles&amp;Accessories"/>
    <s v="MobileAccessories"/>
    <s v="Electronics|Mobiles&amp;Accessories|MobileAccessories|Maintenance,Upkeep&amp;Repairs|ScreenProtectors-Spigen EZ Fit Tempered Glass Screen Protector for iPhone 14 Pro Max - 2 Pack (Sensor Protection)"/>
    <s v="Maintenance,Upkeep&amp;Repairs"/>
    <n v="999"/>
    <x v="1"/>
    <n v="2899"/>
    <n v="0.66"/>
    <n v="2864.5398413245948"/>
    <s v="50% or More"/>
    <n v="12.779"/>
    <s v="Yes"/>
    <n v="22551321"/>
    <n v="4.7"/>
    <x v="1"/>
    <n v="7779"/>
    <s v="No"/>
    <n v="38895"/>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r>
  <r>
    <s v="B08W56G1K9"/>
    <x v="506"/>
    <x v="125"/>
    <s v="Computers&amp;Accessories"/>
    <s v="Accessories&amp;Peripherals"/>
    <s v="Cables&amp;Accessories"/>
    <s v="Computers&amp;Accessories|Accessories&amp;Peripherals|Cables&amp;Accessories|CableConnectionProtectors-LAPSTER Spiral Charger Spiral Charger Cable Protectors for Wires Data Cable Saver Charging Cord Protective Cable Cover Set of 3 (12 Pieces)"/>
    <s v="CableConnectionProtectors"/>
    <n v="99"/>
    <x v="2"/>
    <n v="999"/>
    <n v="0.9"/>
    <n v="989.09009009009014"/>
    <s v="50% or More"/>
    <n v="12.750999999999999"/>
    <s v="Yes"/>
    <n v="8742249"/>
    <n v="4.0999999999999996"/>
    <x v="0"/>
    <n v="8751"/>
    <s v="No"/>
    <n v="35004"/>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r>
  <r>
    <s v="B01D5H90L4"/>
    <x v="507"/>
    <x v="0"/>
    <s v="Electronics"/>
    <s v="HomeTheater,TV&amp;Video"/>
    <s v="Accessories"/>
    <s v="Electronics|HomeTheater,TV&amp;Video|Accessories|Cables|HDMICables-AmazonBasics - High-Speed Male to Female HDMI Extension Cable - 6 Feet"/>
    <s v="Cables"/>
    <n v="299"/>
    <x v="0"/>
    <n v="700"/>
    <n v="0.56999999999999995"/>
    <n v="657.28571428571433"/>
    <s v="50% or More"/>
    <n v="12.714"/>
    <s v="Yes"/>
    <n v="6099800"/>
    <n v="4.4000000000000004"/>
    <x v="0"/>
    <n v="8714"/>
    <s v="No"/>
    <n v="34856"/>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r>
  <r>
    <s v="B07L5L4GTB"/>
    <x v="508"/>
    <x v="126"/>
    <s v="Computers&amp;Accessories"/>
    <s v="Printers,Inks&amp;Accessories"/>
    <s v="Inks,Toners&amp;Cartridges"/>
    <s v="Computers&amp;Accessories|Printers,Inks&amp;Accessories|Inks,Toners&amp;Cartridges|InkjetInkCartridges-Epson 003 65 ml for EcoTank L1110/L3100/L3101/L3110/L3115/L3116/L3150/L3151/L3152/L3156/L5190 Black Ink Bottle"/>
    <s v="InkjetInkCartridges"/>
    <n v="309"/>
    <x v="0"/>
    <n v="404"/>
    <n v="0.24"/>
    <n v="327.51485148514848"/>
    <s v="&lt;50%"/>
    <n v="12.614000000000001"/>
    <s v="No"/>
    <n v="3480056"/>
    <n v="4.4000000000000004"/>
    <x v="0"/>
    <n v="8614"/>
    <s v="No"/>
    <n v="3445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r>
  <r>
    <s v="B08VS3YLRK"/>
    <x v="509"/>
    <x v="63"/>
    <s v="Electronics"/>
    <s v="Mobiles&amp;Accessories"/>
    <s v="MobileAccessories"/>
    <s v="Electronics|Mobiles&amp;Accessories|MobileAccessories|Chargers|WallChargers-Portronics Adapto 20 Type C 20W Fast PD/Type C Adapter Charger with Fast Charging for iPhone 12/12 Pro/12 Mini/12 Pro Max/11/XS/XR/X/8/Plus, iPad Pro/Air/Mini, Galaxy 10/9/8 (Adapter Only) White"/>
    <s v="Chargers"/>
    <n v="529"/>
    <x v="1"/>
    <n v="1499"/>
    <n v="0.65"/>
    <n v="1463.7098065376917"/>
    <s v="50% or More"/>
    <n v="12.599"/>
    <s v="Yes"/>
    <n v="12889901"/>
    <n v="4.0999999999999996"/>
    <x v="0"/>
    <n v="8599"/>
    <s v="No"/>
    <n v="34396"/>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r>
  <r>
    <s v="B0B8SSZ76F"/>
    <x v="510"/>
    <x v="8"/>
    <s v="Computers&amp;Accessories"/>
    <s v="Accessories&amp;Peripherals"/>
    <s v="Cables&amp;Accessories"/>
    <s v="Computers&amp;Accessories|Accessories&amp;Peripherals|Cables&amp;Accessories|Cables|USBCables-Amazon Basics USB C to Lightning TPE MFi Certified Charging Cable (White, 1.2 meter)"/>
    <s v="Cables"/>
    <n v="799"/>
    <x v="1"/>
    <n v="1999"/>
    <n v="0.6"/>
    <n v="1959.0300150075038"/>
    <s v="50% or More"/>
    <n v="12.583"/>
    <s v="Yes"/>
    <n v="17157417"/>
    <n v="4.2"/>
    <x v="0"/>
    <n v="8583"/>
    <s v="No"/>
    <n v="34332"/>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r>
  <r>
    <s v="B07GLNJC25"/>
    <x v="511"/>
    <x v="127"/>
    <s v="Computers&amp;Accessories"/>
    <s v="Accessories&amp;Peripherals"/>
    <s v="USBHubs"/>
    <s v="Computers&amp;Accessories|Accessories&amp;Peripherals|USBHubs-ZEBRONICS Zeb-100HB 4 Ports USB Hub for Laptop, PC Computers, Plug &amp; Play, Backward Compatible - Black"/>
    <s v="N/A"/>
    <n v="330"/>
    <x v="0"/>
    <n v="499"/>
    <n v="0.34"/>
    <n v="432.86773547094185"/>
    <s v="&lt;50%"/>
    <n v="12.566000000000001"/>
    <s v="No"/>
    <n v="4274434"/>
    <n v="3.7"/>
    <x v="0"/>
    <n v="8566"/>
    <s v="No"/>
    <n v="34264"/>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r>
  <r>
    <s v="B08D64C9FN"/>
    <x v="512"/>
    <x v="73"/>
    <s v="Computers&amp;Accessories"/>
    <s v="Accessories&amp;Peripherals"/>
    <s v="PCGamingPeripherals"/>
    <s v="Computers&amp;Accessories|Accessories&amp;Peripherals|PCGamingPeripherals|GamingMice-Ant Esports GM320 RGB Optical Wired Gaming Mouse | 8 Programmable Buttons | 12800 DPI"/>
    <s v="GamingMice"/>
    <n v="575"/>
    <x v="1"/>
    <n v="2799"/>
    <n v="0.79"/>
    <n v="2778.4569489103251"/>
    <s v="50% or More"/>
    <n v="12.537000000000001"/>
    <s v="Yes"/>
    <n v="23895063"/>
    <n v="4.2"/>
    <x v="0"/>
    <n v="8537"/>
    <s v="No"/>
    <n v="34148"/>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r>
  <r>
    <s v="B07WJXCTG9"/>
    <x v="513"/>
    <x v="11"/>
    <s v="Home&amp;Kitchen"/>
    <s v="Kitchen&amp;HomeAppliances"/>
    <s v="SmallKitchenAppliances"/>
    <s v="Home&amp;Kitchen|Kitchen&amp;HomeAppliances|SmallKitchenAppliances|Kettles&amp;HotWaterDispensers|ElectricKettles-Pigeon by Stovekraft Amaze Plus Electric Kettle (14313) with Stainless Steel Body, 1.8 litre, used for boiling Water, making tea and coffee, instant noodles, soup etc. 1500 Watt (Silver)"/>
    <s v="Kettles&amp;HotWaterDispensers"/>
    <n v="699"/>
    <x v="1"/>
    <n v="1345"/>
    <n v="0.48"/>
    <n v="1293.0297397769516"/>
    <s v="&lt;50%"/>
    <n v="12.446"/>
    <s v="No"/>
    <n v="11359870"/>
    <n v="3.9"/>
    <x v="0"/>
    <n v="8446"/>
    <s v="No"/>
    <n v="33784"/>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r>
  <r>
    <s v="B07WHS7MZ1"/>
    <x v="514"/>
    <x v="2"/>
    <s v="Electronics"/>
    <s v="Mobiles&amp;Accessories"/>
    <s v="Smartphones&amp;BasicMobiles"/>
    <s v="Electronics|Mobiles&amp;Accessories|Smartphones&amp;BasicMobiles|Smartphones-iQOO 9 SE 5G (Sunset Sierra, 8GB RAM, 128GB Storage) | Qualcomm Snapdragon 888 | 66W Flash Charge"/>
    <s v="Smartphones"/>
    <n v="29990"/>
    <x v="1"/>
    <n v="39990"/>
    <n v="0.25"/>
    <n v="39915.006251562889"/>
    <s v="&lt;50%"/>
    <n v="12.398999999999999"/>
    <s v="No"/>
    <n v="335876010"/>
    <n v="4.3"/>
    <x v="0"/>
    <n v="8399"/>
    <s v="No"/>
    <n v="33596"/>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r>
  <r>
    <s v="B097JQ1J5G"/>
    <x v="515"/>
    <x v="127"/>
    <s v="Computers&amp;Accessories"/>
    <s v="Accessories&amp;Peripherals"/>
    <s v="USBHubs"/>
    <s v="Computers&amp;Accessories|Accessories&amp;Peripherals|USBHubs-Zebronics ZEB-90HB USB Hub, 4 Ports, Pocket Sized, Plug &amp; Play, for Laptop &amp; Computers"/>
    <s v="N/A"/>
    <n v="179"/>
    <x v="2"/>
    <n v="499"/>
    <n v="0.64"/>
    <n v="463.12825651302603"/>
    <s v="50% or More"/>
    <n v="12.385"/>
    <s v="Yes"/>
    <n v="4683115"/>
    <n v="3.4"/>
    <x v="2"/>
    <n v="9385"/>
    <s v="No"/>
    <n v="2815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r>
  <r>
    <s v="B08JW1GVS7"/>
    <x v="516"/>
    <x v="7"/>
    <s v="Electronics"/>
    <s v="Mobiles&amp;Accessories"/>
    <s v="MobileAccessories"/>
    <s v="Electronics|Mobiles&amp;Accessories|MobileAccessories|Chargers|PowerBanks-URBN 20000 mAh Lithium_Polymer 22.5W Super Fast Charging Ultra Compact Power Bank with Quick Charge &amp; Power Delivery, Type C Input/Output, Made in India, Type C Cable Included (Camo)"/>
    <s v="Chargers"/>
    <n v="2179"/>
    <x v="1"/>
    <n v="3999"/>
    <n v="0.46"/>
    <n v="3944.5113778444611"/>
    <s v="&lt;50%"/>
    <n v="12.38"/>
    <s v="No"/>
    <n v="33511620"/>
    <n v="4"/>
    <x v="0"/>
    <n v="8380"/>
    <s v="No"/>
    <n v="335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r>
  <r>
    <s v="B00GZLB57U"/>
    <x v="517"/>
    <x v="128"/>
    <s v="Computers&amp;Accessories"/>
    <s v="Accessories&amp;Peripherals"/>
    <s v="Cables&amp;Accessories"/>
    <s v="Computers&amp;Accessories|Accessories&amp;Peripherals|Cables&amp;Accessories|Cables|EthernetCables-Quantum RJ45 Ethernet Patch Cable/LAN Router Cable with Heavy Duty Gold Plated Connectors Supports Hi-Speed Gigabit Upto 1000Mbps, Waterproof and Durable,1-Year Warranty-32.8 Feet (10 Meters)(White)"/>
    <s v="Cables"/>
    <n v="238"/>
    <x v="0"/>
    <n v="699"/>
    <n v="0.66"/>
    <n v="664.95135908440625"/>
    <s v="50% or More"/>
    <n v="12.372"/>
    <s v="Yes"/>
    <n v="5852028"/>
    <n v="4.4000000000000004"/>
    <x v="0"/>
    <n v="8372"/>
    <s v="No"/>
    <n v="33488"/>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r>
  <r>
    <s v="B08461VC1Z"/>
    <x v="518"/>
    <x v="117"/>
    <s v="Computers&amp;Accessories"/>
    <s v="Accessories&amp;Peripherals"/>
    <s v="Keyboards,Mice&amp;InputDevices"/>
    <s v="Computers&amp;Accessories|Accessories&amp;Peripherals|Keyboards,Mice&amp;InputDevices|Keyboard&amp;MiceAccessories|MousePads-Scarters Mouse Pad, Desk Mat Extended for Work from Home/Office/Gaming | Vegan PU Leather | Anti-Skid, Anti-Slip, Reversible Splash-Proof ‚Äì Deskspread ~ Navy Blue &amp; Yellow"/>
    <s v="Keyboard&amp;MiceAccessories"/>
    <n v="999"/>
    <x v="1"/>
    <n v="1995"/>
    <n v="0.5"/>
    <n v="1944.9248120300751"/>
    <s v="50% or More"/>
    <n v="12.317"/>
    <s v="Yes"/>
    <n v="14597415"/>
    <n v="4.5"/>
    <x v="1"/>
    <n v="7317"/>
    <s v="No"/>
    <n v="3658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r>
  <r>
    <s v="B07HZ2QCGR"/>
    <x v="519"/>
    <x v="8"/>
    <s v="Computers&amp;Accessories"/>
    <s v="Accessories&amp;Peripherals"/>
    <s v="Cables&amp;Accessories"/>
    <s v="Computers&amp;Accessories|Accessories&amp;Peripherals|Cables&amp;Accessories|Cables|USBCables-POPIO Type C Dash Charging USB Data Cable for OnePlus Devices"/>
    <s v="Cables"/>
    <n v="350"/>
    <x v="0"/>
    <n v="599"/>
    <n v="0.42"/>
    <n v="540.5692821368948"/>
    <s v="&lt;50%"/>
    <n v="12.314"/>
    <s v="No"/>
    <n v="4980086"/>
    <n v="3.9"/>
    <x v="0"/>
    <n v="8314"/>
    <s v="No"/>
    <n v="3325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r>
  <r>
    <s v="B01JOFKL0A"/>
    <x v="520"/>
    <x v="64"/>
    <s v="Computers&amp;Accessories"/>
    <s v="Printers,Inks&amp;Accessories"/>
    <s v="Printers"/>
    <s v="Computers&amp;Accessories|Printers,Inks&amp;Accessories|Printers-Canon PIXMA E477 All-in-One Wireless Ink Efficient Colour Printer (White/Blue)"/>
    <s v="N/A"/>
    <n v="5299"/>
    <x v="1"/>
    <n v="6355"/>
    <n v="0.17"/>
    <n v="6271.6168371361136"/>
    <s v="&lt;50%"/>
    <n v="12.28"/>
    <s v="No"/>
    <n v="52619400"/>
    <n v="3.9"/>
    <x v="0"/>
    <n v="8280"/>
    <s v="No"/>
    <n v="3312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r>
  <r>
    <s v="B083RCTXLL"/>
    <x v="521"/>
    <x v="23"/>
    <s v="Computers&amp;Accessories"/>
    <s v="Accessories&amp;Peripherals"/>
    <s v="Keyboards,Mice&amp;InputDevices"/>
    <s v="Computers&amp;Accessories|Accessories&amp;Peripherals|Keyboards,Mice&amp;InputDevices|Mice-HP X200 Wireless Mouse with 2.4 GHz Wireless connectivity, Adjustable DPI up to 1600, ambidextrous Design, and 18-Month Long Battery Life. 3-Years Warranty (6VY95AA)"/>
    <s v="Mice"/>
    <n v="681"/>
    <x v="1"/>
    <n v="1199"/>
    <n v="0.43"/>
    <n v="1142.2026688907422"/>
    <s v="&lt;50%"/>
    <n v="12.257999999999999"/>
    <s v="No"/>
    <n v="9901342"/>
    <n v="4.2"/>
    <x v="0"/>
    <n v="8258"/>
    <s v="No"/>
    <n v="3303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r>
  <r>
    <s v="B071113J7M"/>
    <x v="522"/>
    <x v="55"/>
    <s v="Home&amp;Kitchen"/>
    <s v="Kitchen&amp;HomeAppliances"/>
    <s v="SmallKitchenAppliances"/>
    <s v="Home&amp;Kitchen|Kitchen&amp;HomeAppliances|SmallKitchenAppliances|JuicerMixerGrinders-Sujata Powermatic Plus 900 Watts Juicer Mixer Grinder"/>
    <s v="JuicerMixerGrinders"/>
    <n v="5890"/>
    <x v="1"/>
    <n v="7506"/>
    <n v="0.22"/>
    <n v="7427.5294431121765"/>
    <s v="&lt;50%"/>
    <n v="12.241"/>
    <s v="No"/>
    <n v="54350946"/>
    <n v="4.5"/>
    <x v="1"/>
    <n v="7241"/>
    <s v="No"/>
    <n v="36205"/>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r>
  <r>
    <s v="B082T6V3DT"/>
    <x v="523"/>
    <x v="8"/>
    <s v="Computers&amp;Accessories"/>
    <s v="Accessories&amp;Peripherals"/>
    <s v="Cables&amp;Accessories"/>
    <s v="Computers&amp;Accessories|Accessories&amp;Peripherals|Cables&amp;Accessories|Cables|USBCables-AmazonBasics New Release Nylon USB-A to Lightning Cable Cord, Fast Charging MFi Certified Charger for Apple iPhone, iPad (6-Ft, Rose Gold)"/>
    <s v="Cables"/>
    <n v="799"/>
    <x v="1"/>
    <n v="2100"/>
    <n v="0.62"/>
    <n v="2061.9523809523807"/>
    <s v="50% or More"/>
    <n v="12.188000000000001"/>
    <s v="Yes"/>
    <n v="17194800"/>
    <n v="4.3"/>
    <x v="0"/>
    <n v="8188"/>
    <s v="No"/>
    <n v="32752"/>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r>
  <r>
    <s v="B002PD61Y4"/>
    <x v="524"/>
    <x v="6"/>
    <s v="Computers&amp;Accessories"/>
    <s v="NetworkingDevices"/>
    <s v="NetworkAdapters"/>
    <s v="Computers&amp;Accessories|NetworkingDevices|NetworkAdapters|WirelessUSBAdapters-D-Link DWA-131 300 Mbps Wireless Nano USB Adapter (Black)"/>
    <s v="WirelessUSBAdapters"/>
    <n v="507"/>
    <x v="1"/>
    <n v="1208"/>
    <n v="0.57999999999999996"/>
    <n v="1166.0298013245033"/>
    <s v="50% or More"/>
    <n v="12.131"/>
    <s v="Yes"/>
    <n v="9822248"/>
    <n v="4.0999999999999996"/>
    <x v="0"/>
    <n v="8131"/>
    <s v="No"/>
    <n v="32524"/>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r>
  <r>
    <s v="B07SLNG3LW"/>
    <x v="525"/>
    <x v="112"/>
    <s v="Home&amp;Kitchen"/>
    <s v="Kitchen&amp;HomeAppliances"/>
    <s v="Vacuum,Cleaning&amp;Ironing"/>
    <s v="Home&amp;Kitchen|Kitchen&amp;HomeAppliances|Vacuum,Cleaning&amp;Ironing|Vacuums&amp;FloorCare|Vacuums|Wet-DryVacuums-Inalsa Vacuum Cleaner Wet and Dry Micro WD10 with 3in1 Multifunction Wet/Dry/Blowing| 14KPA Suction and Impact Resistant Polymer Tank,(Yellow/Black)"/>
    <s v="Vacuums&amp;FloorCare"/>
    <n v="3859"/>
    <x v="1"/>
    <n v="10295"/>
    <n v="0.63"/>
    <n v="10257.51578436134"/>
    <s v="50% or More"/>
    <n v="12.095000000000001"/>
    <s v="Yes"/>
    <n v="83338025"/>
    <n v="3.9"/>
    <x v="0"/>
    <n v="8095"/>
    <s v="No"/>
    <n v="3238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r>
  <r>
    <s v="B07QDSN9V6"/>
    <x v="526"/>
    <x v="11"/>
    <s v="Home&amp;Kitchen"/>
    <s v="Kitchen&amp;HomeAppliances"/>
    <s v="SmallKitchenAppliances"/>
    <s v="Home&amp;Kitchen|Kitchen&amp;HomeAppliances|SmallKitchenAppliances|Kettles&amp;HotWaterDispensers|ElectricKettles-INALSA Electric Kettle 1.5 Litre with Stainless Steel Body - Absa|Auto Shut Off &amp; Boil Dry Protection Safety Features| Cordless Base &amp; Cord Winder|Hot Water Kettle |Water Heater Jug"/>
    <s v="Kettles&amp;HotWaterDispensers"/>
    <n v="699"/>
    <x v="1"/>
    <n v="1595"/>
    <n v="0.56000000000000005"/>
    <n v="1551.1755485893416"/>
    <s v="50% or More"/>
    <n v="12.09"/>
    <s v="Yes"/>
    <n v="12903550"/>
    <n v="4.0999999999999996"/>
    <x v="0"/>
    <n v="8090"/>
    <s v="No"/>
    <n v="3236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r>
  <r>
    <s v="B01DGVKBC6"/>
    <x v="527"/>
    <x v="128"/>
    <s v="Computers&amp;Accessories"/>
    <s v="Accessories&amp;Peripherals"/>
    <s v="Cables&amp;Accessories"/>
    <s v="Computers&amp;Accessories|Accessories&amp;Peripherals|Cables&amp;Accessories|Cables|EthernetCables-FEDUS Cat6 Ethernet Cable, 10 Meter High Speed 550MHZ / 10 Gigabit Speed UTP LAN Cable, Network Cable Internet Cable RJ45 Cable LAN Wire, Patch Computer Cord Gigabit Category 6 Wires for Modem, Router"/>
    <s v="Cables"/>
    <n v="287"/>
    <x v="0"/>
    <n v="499"/>
    <n v="0.42"/>
    <n v="441.48496993987976"/>
    <s v="&lt;50%"/>
    <n v="12.076000000000001"/>
    <s v="No"/>
    <n v="4029924"/>
    <n v="4.4000000000000004"/>
    <x v="0"/>
    <n v="8076"/>
    <s v="No"/>
    <n v="3230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r>
  <r>
    <s v="B00LHZW3XY"/>
    <x v="528"/>
    <x v="129"/>
    <s v="OfficeProducts"/>
    <s v="OfficePaperProducts"/>
    <s v="Paper"/>
    <s v="OfficeProducts|OfficePaperProducts|Paper|Stationery|Notebooks,WritingPads&amp;Diaries|CompositionNotebooks-Luxor 5 Subject Single Ruled Notebook - A5 Size, 70 GSM, 300 Pages"/>
    <s v="Stationery"/>
    <n v="125"/>
    <x v="2"/>
    <n v="180"/>
    <n v="0.31"/>
    <n v="110.55555555555556"/>
    <s v="&lt;50%"/>
    <n v="12.053000000000001"/>
    <s v="No"/>
    <n v="1449540"/>
    <n v="4.4000000000000004"/>
    <x v="0"/>
    <n v="8053"/>
    <s v="No"/>
    <n v="32212"/>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r>
  <r>
    <s v="B00J5DYCCA"/>
    <x v="529"/>
    <x v="98"/>
    <s v="Home&amp;Kitchen"/>
    <s v="Heating,Cooling&amp;AirQuality"/>
    <s v="Fans"/>
    <s v="Home&amp;Kitchen|Heating,Cooling&amp;AirQuality|Fans|ExhaustFans-Havells Ventil Air DSP 230mm Exhaust Fan (Pista Green)"/>
    <s v="ExhaustFans"/>
    <n v="1399"/>
    <x v="1"/>
    <n v="1890"/>
    <n v="0.26"/>
    <n v="1815.9788359788361"/>
    <s v="&lt;50%"/>
    <n v="12.031000000000001"/>
    <s v="No"/>
    <n v="15178590"/>
    <n v="4"/>
    <x v="0"/>
    <n v="8031"/>
    <s v="No"/>
    <n v="3212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r>
  <r>
    <s v="B08CNLYKW5"/>
    <x v="530"/>
    <x v="31"/>
    <s v="Home&amp;Kitchen"/>
    <s v="Kitchen&amp;HomeAppliances"/>
    <s v="SmallKitchenAppliances"/>
    <s v="Home&amp;Kitchen|Kitchen&amp;HomeAppliances|SmallKitchenAppliances|MixerGrinders-Lifelong Power - Pro 500 Watt 3 Jar Mixer Grinder with 3 Speed Control and 1100 Watt Dry Non-Stick soleplate Iron Super Combo (White and Grey, 1 Year Warranty)"/>
    <s v="MixerGrinders"/>
    <n v="1699"/>
    <x v="1"/>
    <n v="3398"/>
    <n v="0.5"/>
    <n v="3348"/>
    <s v="50% or More"/>
    <n v="11.988"/>
    <s v="Yes"/>
    <n v="27143224"/>
    <n v="3.8"/>
    <x v="0"/>
    <n v="7988"/>
    <s v="No"/>
    <n v="3195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r>
  <r>
    <s v="B097MKZHNV"/>
    <x v="531"/>
    <x v="25"/>
    <s v="Home&amp;Kitchen"/>
    <s v="Heating,Cooling&amp;AirQuality"/>
    <s v="WaterHeaters&amp;Geysers"/>
    <s v="Home&amp;Kitchen|Heating,Cooling&amp;AirQuality|WaterHeaters&amp;Geysers|InstantWaterHeaters-Racold Pronto Pro 3Litres 3KW Vertical Instant Water Heater (Geyser)"/>
    <s v="InstantWaterHeaters"/>
    <n v="2949"/>
    <x v="1"/>
    <n v="4849"/>
    <n v="0.39"/>
    <n v="4788.1833367704685"/>
    <s v="&lt;50%"/>
    <n v="11.968"/>
    <s v="No"/>
    <n v="38636832"/>
    <n v="4.2"/>
    <x v="0"/>
    <n v="7968"/>
    <s v="No"/>
    <n v="3187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r>
  <r>
    <s v="B01M5B0TPW"/>
    <x v="532"/>
    <x v="130"/>
    <s v="Home&amp;Kitchen"/>
    <s v="Kitchen&amp;HomeAppliances"/>
    <s v="SmallKitchenAppliances"/>
    <s v="Home&amp;Kitchen|Kitchen&amp;HomeAppliances|SmallKitchenAppliances|MiniFoodProcessors&amp;Choppers-Borosil Chef Delite BCH20DBB21 300-Watt Chopper (Black)"/>
    <s v="MiniFoodProcessors&amp;Choppers"/>
    <n v="1819"/>
    <x v="1"/>
    <n v="2490"/>
    <n v="0.27"/>
    <n v="2416.9477911646586"/>
    <s v="&lt;50%"/>
    <n v="11.946"/>
    <s v="No"/>
    <n v="19785540"/>
    <n v="4.4000000000000004"/>
    <x v="0"/>
    <n v="7946"/>
    <s v="No"/>
    <n v="31784"/>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r>
  <r>
    <s v="B07J2BQZD6"/>
    <x v="533"/>
    <x v="114"/>
    <s v="Home&amp;Kitchen"/>
    <s v="HomeStorage&amp;Organization"/>
    <s v="LaundryOrganization"/>
    <s v="Home&amp;Kitchen|HomeStorage&amp;Organization|LaundryOrganization|LaundryBaskets-Kuber Industries Nylon Mesh Laundry Basket|Sturdy Material &amp; Durable Handles|Netted Lightweight Laundry Bag, Size 36 x 36 x 58, Capicity 30 Ltr (Pink)"/>
    <s v="LaundryBaskets"/>
    <n v="199"/>
    <x v="2"/>
    <n v="399"/>
    <n v="0.5"/>
    <n v="349.12531328320802"/>
    <s v="50% or More"/>
    <n v="11.945"/>
    <s v="Yes"/>
    <n v="3170055"/>
    <n v="3.7"/>
    <x v="0"/>
    <n v="7945"/>
    <s v="No"/>
    <n v="31780"/>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r>
  <r>
    <s v="B096MSW6CT"/>
    <x v="534"/>
    <x v="8"/>
    <s v="Computers&amp;Accessories"/>
    <s v="Accessories&amp;Peripherals"/>
    <s v="Cables&amp;Accessories"/>
    <s v="Computers&amp;Accessories|Accessories&amp;Peripherals|Cables&amp;Accessories|Cables|USBCables-Sounce Fast Phone Charging Cable &amp; Data Sync USB Cable Compatible for iPhone 13, 12,11, X, 8, 7, 6, 5, iPad Air, Pro, Mini &amp; iOS Devices"/>
    <s v="Cables"/>
    <n v="199"/>
    <x v="2"/>
    <n v="1899"/>
    <n v="0.9"/>
    <n v="1888.5208004212743"/>
    <s v="50% or More"/>
    <n v="11.928000000000001"/>
    <s v="Yes"/>
    <n v="15055272"/>
    <n v="3.9"/>
    <x v="0"/>
    <n v="7928"/>
    <s v="No"/>
    <n v="3171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r>
  <r>
    <s v="B0BBN4DZBD"/>
    <x v="535"/>
    <x v="2"/>
    <s v="Electronics"/>
    <s v="Mobiles&amp;Accessories"/>
    <s v="Smartphones&amp;BasicMobiles"/>
    <s v="Electronics|Mobiles&amp;Accessories|Smartphones&amp;BasicMobiles|Smartphones-Redmi A1 (Light Blue, 2GB RAM, 32GB Storage) | Segment Best AI Dual Cam | 5000mAh Battery | Leather Texture Design | Android 12"/>
    <s v="Smartphones"/>
    <n v="6499"/>
    <x v="1"/>
    <n v="8999"/>
    <n v="0.28000000000000003"/>
    <n v="8926.7808645405039"/>
    <s v="&lt;50%"/>
    <n v="11.807"/>
    <s v="No"/>
    <n v="70255193"/>
    <n v="4"/>
    <x v="0"/>
    <n v="7807"/>
    <s v="No"/>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r>
  <r>
    <s v="B0BBN56J5H"/>
    <x v="536"/>
    <x v="2"/>
    <s v="Electronics"/>
    <s v="Mobiles&amp;Accessories"/>
    <s v="Smartphones&amp;BasicMobiles"/>
    <s v="Electronics|Mobiles&amp;Accessories|Smartphones&amp;BasicMobiles|Smartphones-Redmi A1 (Black, 2GB RAM, 32GB Storage) | Segment Best AI Dual Cam | 5000mAh Battery | Leather Texture Design | Android 12"/>
    <s v="Smartphones"/>
    <n v="6499"/>
    <x v="1"/>
    <n v="8999"/>
    <n v="0.28000000000000003"/>
    <n v="8926.7808645405039"/>
    <s v="&lt;50%"/>
    <n v="11.807"/>
    <s v="No"/>
    <n v="70255193"/>
    <n v="4"/>
    <x v="0"/>
    <n v="7807"/>
    <s v="No"/>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r>
  <r>
    <s v="B0BBN3WF7V"/>
    <x v="537"/>
    <x v="2"/>
    <s v="Electronics"/>
    <s v="Mobiles&amp;Accessories"/>
    <s v="Smartphones&amp;BasicMobiles"/>
    <s v="Electronics|Mobiles&amp;Accessories|Smartphones&amp;BasicMobiles|Smartphones-Redmi A1 (Light Green, 2GB RAM 32GB ROM) | Segment Best AI Dual Cam | 5000mAh Battery | Leather Texture Design | Android 12"/>
    <s v="Smartphones"/>
    <n v="6499"/>
    <x v="1"/>
    <n v="8999"/>
    <n v="0.28000000000000003"/>
    <n v="8926.7808645405039"/>
    <s v="&lt;50%"/>
    <n v="11.807"/>
    <s v="No"/>
    <n v="70255193"/>
    <n v="4"/>
    <x v="0"/>
    <n v="7807"/>
    <s v="No"/>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r>
  <r>
    <s v="B00KIDSU8S"/>
    <x v="538"/>
    <x v="98"/>
    <s v="Home&amp;Kitchen"/>
    <s v="Heating,Cooling&amp;AirQuality"/>
    <s v="Fans"/>
    <s v="Home&amp;Kitchen|Heating,Cooling&amp;AirQuality|Fans|ExhaustFans-Havells Ventil Air DX 200mm Exhaust Fan (White)"/>
    <s v="ExhaustFans"/>
    <n v="1999"/>
    <x v="1"/>
    <n v="2360"/>
    <n v="0.15"/>
    <n v="2275.2966101694915"/>
    <s v="&lt;50%"/>
    <n v="11.801"/>
    <s v="No"/>
    <n v="18410360"/>
    <n v="4.2"/>
    <x v="0"/>
    <n v="7801"/>
    <s v="No"/>
    <n v="31204"/>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r>
  <r>
    <s v="B00SMFPJG0"/>
    <x v="539"/>
    <x v="97"/>
    <s v="Home&amp;Kitchen"/>
    <s v="Kitchen&amp;HomeAppliances"/>
    <s v="WaterPurifiers&amp;Accessories"/>
    <s v="Home&amp;Kitchen|Kitchen&amp;HomeAppliances|WaterPurifiers&amp;Accessories|WaterCartridges-Kent Gold, Optima, Gold+ Spare Kit"/>
    <s v="WaterCartridges"/>
    <n v="649"/>
    <x v="1"/>
    <n v="670"/>
    <n v="0.03"/>
    <n v="573.1343283582089"/>
    <s v="&lt;50%"/>
    <n v="11.786"/>
    <s v="No"/>
    <n v="5216620"/>
    <n v="4.0999999999999996"/>
    <x v="0"/>
    <n v="7786"/>
    <s v="No"/>
    <n v="31144"/>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r>
  <r>
    <s v="B07YL54NVJ"/>
    <x v="540"/>
    <x v="131"/>
    <s v="Computers&amp;Accessories"/>
    <s v="ExternalDevices&amp;DataStorage"/>
    <s v="ExternalMemoryCardReaders"/>
    <s v="Computers&amp;Accessories|ExternalDevices&amp;DataStorage|ExternalMemoryCardReaders-Brand Conquer 6 in 1 with OTG, SD Card Reader, USB Type C, USB 3.0 and Micro USB, for Memory Card | Portable Card Reader | Compatible with TF, SD, Micro SD, SDHC, SDXC, MMC, RS-MMC, Micro SDXC"/>
    <s v="N/A"/>
    <n v="549"/>
    <x v="1"/>
    <n v="999"/>
    <n v="0.45"/>
    <n v="944.04504504504507"/>
    <s v="&lt;50%"/>
    <n v="11.757999999999999"/>
    <s v="No"/>
    <n v="7750242"/>
    <n v="4.3"/>
    <x v="0"/>
    <n v="7758"/>
    <s v="No"/>
    <n v="31032"/>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r>
  <r>
    <s v="B08R69VDHT"/>
    <x v="541"/>
    <x v="8"/>
    <s v="Computers&amp;Accessories"/>
    <s v="Accessories&amp;Peripherals"/>
    <s v="Cables&amp;Accessories"/>
    <s v="Computers&amp;Accessories|Accessories&amp;Peripherals|Cables&amp;Accessories|Cables|USBCables-Pinnaclz Original Combo of 2 Micro USB Fast Charging Cable, USB Charging Cable for Data Transfer Perfect for Android Smart Phones White 1.2 Meter Made in India (Pack of 2)"/>
    <s v="Cables"/>
    <n v="115"/>
    <x v="2"/>
    <n v="499"/>
    <n v="0.77"/>
    <n v="475.95390781563128"/>
    <s v="50% or More"/>
    <n v="11.731999999999999"/>
    <s v="Yes"/>
    <n v="3858268"/>
    <n v="4"/>
    <x v="0"/>
    <n v="7732"/>
    <s v="No"/>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r>
  <r>
    <s v="B08R69WBN7"/>
    <x v="542"/>
    <x v="8"/>
    <s v="Computers&amp;Accessories"/>
    <s v="Accessories&amp;Peripherals"/>
    <s v="Cables&amp;Accessories"/>
    <s v="Computers&amp;Accessories|Accessories&amp;Peripherals|Cables&amp;Accessories|Cables|USBCables-Pinnaclz Original Combo of 2 USB Type C Fast Charging Cable, USB C Data Cable for Charging and Data Transfer Smart Phones White 1.2 Meter Made in India (Pack of 2)"/>
    <s v="Cables"/>
    <n v="149"/>
    <x v="2"/>
    <n v="499"/>
    <n v="0.7"/>
    <n v="469.14028056112227"/>
    <s v="50% or More"/>
    <n v="11.731999999999999"/>
    <s v="Yes"/>
    <n v="3858268"/>
    <n v="4"/>
    <x v="0"/>
    <n v="7732"/>
    <s v="No"/>
    <n v="3092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r>
  <r>
    <s v="B07L1N3TJX"/>
    <x v="543"/>
    <x v="115"/>
    <s v="Computers&amp;Accessories"/>
    <s v="Accessories&amp;Peripherals"/>
    <s v="LaptopAccessories"/>
    <s v="Computers&amp;Accessories|Accessories&amp;Peripherals|LaptopAccessories|LaptopChargers&amp;PowerSupplies-Artis AR-45W-MG2 45 Watts MG2 Laptop Adapter/Charger Compatible with MB Air 13‚Äù &amp; MB Air 11‚Äù (14.5 V, 3.1 A) Connector: MG2 (T Tip Connector)"/>
    <s v="LaptopChargers&amp;PowerSupplies"/>
    <n v="1699"/>
    <x v="1"/>
    <n v="3499"/>
    <n v="0.51"/>
    <n v="3450.443269505573"/>
    <s v="50% or More"/>
    <n v="11.689"/>
    <s v="Yes"/>
    <n v="26903811"/>
    <n v="3.6"/>
    <x v="0"/>
    <n v="7689"/>
    <s v="No"/>
    <n v="30756"/>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r>
  <r>
    <s v="B008LN8KDM"/>
    <x v="544"/>
    <x v="37"/>
    <s v="Home&amp;Kitchen"/>
    <s v="Kitchen&amp;HomeAppliances"/>
    <s v="Vacuum,Cleaning&amp;Ironing"/>
    <s v="Home&amp;Kitchen|Kitchen&amp;HomeAppliances|Vacuum,Cleaning&amp;Ironing|Irons,Steamers&amp;Accessories|Irons|SteamIrons-Philips GC1920/28 1440-Watt Non-Stick Soleplate Steam Iron"/>
    <s v="Irons,Steamers&amp;Accessories"/>
    <n v="1849"/>
    <x v="1"/>
    <n v="2095"/>
    <n v="0.12"/>
    <n v="2006.7422434367543"/>
    <s v="&lt;50%"/>
    <n v="11.681000000000001"/>
    <s v="No"/>
    <n v="16091695"/>
    <n v="4.3"/>
    <x v="0"/>
    <n v="7681"/>
    <s v="No"/>
    <n v="30724"/>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r>
  <r>
    <s v="B07YZG8PPY"/>
    <x v="545"/>
    <x v="132"/>
    <s v="Electronics"/>
    <s v="HomeTheater,TV&amp;Video"/>
    <s v="SatelliteEquipment"/>
    <s v="Electronics|HomeTheater,TV&amp;Video|SatelliteEquipment|SatelliteReceivers-TATA SKY HD Connection with 1 month basic package and free installation"/>
    <s v="SatelliteReceivers"/>
    <n v="1249"/>
    <x v="1"/>
    <n v="2299"/>
    <n v="0.46"/>
    <n v="2244.6720313179644"/>
    <s v="&lt;50%"/>
    <n v="11.635999999999999"/>
    <s v="No"/>
    <n v="17555164"/>
    <n v="4.3"/>
    <x v="0"/>
    <n v="7636"/>
    <s v="No"/>
    <n v="3054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r>
  <r>
    <s v="B08235JZFB"/>
    <x v="546"/>
    <x v="27"/>
    <s v="Home&amp;Kitchen"/>
    <s v="Kitchen&amp;HomeAppliances"/>
    <s v="Vacuum,Cleaning&amp;Ironing"/>
    <s v="Home&amp;Kitchen|Kitchen&amp;HomeAppliances|Vacuum,Cleaning&amp;Ironing|Irons,Steamers&amp;Accessories|Irons|DryIrons-Crompton InstaGlide 1000-Watts Dry Iron with American Heritage Coating, Pack of 1 Iron"/>
    <s v="Irons,Steamers&amp;Accessories"/>
    <n v="850"/>
    <x v="1"/>
    <n v="1000"/>
    <n v="0.15"/>
    <n v="915"/>
    <s v="&lt;50%"/>
    <n v="11.619"/>
    <s v="No"/>
    <n v="7619000"/>
    <n v="4.0999999999999996"/>
    <x v="0"/>
    <n v="7619"/>
    <s v="No"/>
    <n v="30476"/>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r>
  <r>
    <s v="B07YWS9SP9"/>
    <x v="547"/>
    <x v="49"/>
    <s v="Computers&amp;Accessories"/>
    <s v="Accessories&amp;Peripherals"/>
    <s v="LaptopAccessories"/>
    <s v="Computers&amp;Accessories|Accessories&amp;Peripherals|LaptopAccessories|CoolingPads-Zebronics, ZEB-NC3300 USB Powered Laptop Cooling Pad with Dual Fan, Dual USB Port and Blue LED Lights"/>
    <s v="CoolingPads"/>
    <n v="599"/>
    <x v="1"/>
    <n v="999"/>
    <n v="0.4"/>
    <n v="939.04004004004003"/>
    <s v="&lt;50%"/>
    <n v="11.600999999999999"/>
    <s v="No"/>
    <n v="7593399"/>
    <n v="4"/>
    <x v="0"/>
    <n v="7601"/>
    <s v="No"/>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r>
  <r>
    <s v="B09PLFJ7ZW"/>
    <x v="548"/>
    <x v="17"/>
    <s v="Electronics"/>
    <s v="WearableTechnology"/>
    <s v="SmartWatches"/>
    <s v="Electronics|WearableTechnology|SmartWatches-Noise Pulse Buzz 1.69&quot; Bluetooth Calling Smart Watch with Call Function, 150 Watch Faces, 60 Sports Modes, Spo2 &amp; Heart Rate Monitoring, Calling Smart Watch for Men &amp; Women - Rose Pink"/>
    <s v="N/A"/>
    <n v="1999"/>
    <x v="1"/>
    <n v="4999"/>
    <n v="0.6"/>
    <n v="4959.01200240048"/>
    <s v="50% or More"/>
    <n v="11.571"/>
    <s v="Yes"/>
    <n v="37847429"/>
    <n v="3.9"/>
    <x v="0"/>
    <n v="7571"/>
    <s v="No"/>
    <n v="30284"/>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r>
  <r>
    <s v="B09P18XVW6"/>
    <x v="549"/>
    <x v="17"/>
    <s v="Electronics"/>
    <s v="WearableTechnology"/>
    <s v="SmartWatches"/>
    <s v="Electronics|WearableTechnology|SmartWatches-Noise Pulse Buzz 1.69&quot; Bluetooth Calling Smart Watch with Call Function, 150 Watch Faces, 60 Sports Modes, Spo2 &amp; Heart Rate Monitoring, Calling Smart Watch for Men &amp; Women - Jet Black"/>
    <s v="N/A"/>
    <n v="2499"/>
    <x v="1"/>
    <n v="4999"/>
    <n v="0.5"/>
    <n v="4949.0100020004002"/>
    <s v="50% or More"/>
    <n v="11.571"/>
    <s v="Yes"/>
    <n v="37847429"/>
    <n v="3.9"/>
    <x v="0"/>
    <n v="7571"/>
    <s v="No"/>
    <n v="30284"/>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r>
  <r>
    <s v="B00K57MR22"/>
    <x v="550"/>
    <x v="31"/>
    <s v="Home&amp;Kitchen"/>
    <s v="Kitchen&amp;HomeAppliances"/>
    <s v="SmallKitchenAppliances"/>
    <s v="Home&amp;Kitchen|Kitchen&amp;HomeAppliances|SmallKitchenAppliances|MixerGrinders-Sujata Dynamix DX Mixer Grinder, 900W, 3 Jars (White)"/>
    <s v="MixerGrinders"/>
    <n v="6120"/>
    <x v="1"/>
    <n v="8478"/>
    <n v="0.28000000000000003"/>
    <n v="8405.8131634819529"/>
    <s v="&lt;50%"/>
    <n v="11.55"/>
    <s v="No"/>
    <n v="55530900"/>
    <n v="4.5999999999999996"/>
    <x v="1"/>
    <n v="6550"/>
    <s v="No"/>
    <n v="327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r>
  <r>
    <s v="B08VF8V79P"/>
    <x v="551"/>
    <x v="63"/>
    <s v="Electronics"/>
    <s v="Mobiles&amp;Accessories"/>
    <s v="MobileAccessories"/>
    <s v="Electronics|Mobiles&amp;Accessories|MobileAccessories|Chargers|WallChargers-Samsung Original 25W USB Travel Lightning Adapter for Cellular Phones, Black"/>
    <s v="Chargers"/>
    <n v="1075"/>
    <x v="1"/>
    <n v="1699"/>
    <n v="0.37"/>
    <n v="1635.7274867569158"/>
    <s v="&lt;50%"/>
    <n v="11.462"/>
    <s v="No"/>
    <n v="12677938"/>
    <n v="4.4000000000000004"/>
    <x v="0"/>
    <n v="7462"/>
    <s v="No"/>
    <n v="29848"/>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r>
  <r>
    <s v="B00N1U7JXM"/>
    <x v="552"/>
    <x v="122"/>
    <s v="OfficeProducts"/>
    <s v="OfficePaperProducts"/>
    <s v="Paper"/>
    <s v="OfficeProducts|OfficePaperProducts|Paper|Stationery|Notebooks,WritingPads&amp;Diaries|Notepads&amp;MemoBooks-3M Post-it Sticky Note Cube, 200 Sheets (4 Colors x 50 Sheets) | 3&quot; x 3&quot; Size | For notes, reminders, study, school and organizing"/>
    <s v="Stationery"/>
    <n v="90"/>
    <x v="2"/>
    <n v="175"/>
    <n v="0.49"/>
    <n v="123.57142857142858"/>
    <s v="&lt;50%"/>
    <n v="11.429"/>
    <s v="No"/>
    <n v="1300075"/>
    <n v="4.4000000000000004"/>
    <x v="0"/>
    <n v="7429"/>
    <s v="No"/>
    <n v="29716"/>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r>
  <r>
    <s v="B07GXPDLYQ"/>
    <x v="553"/>
    <x v="72"/>
    <s v="Home&amp;Kitchen"/>
    <s v="Kitchen&amp;HomeAppliances"/>
    <s v="SmallKitchenAppliances"/>
    <s v="Home&amp;Kitchen|Kitchen&amp;HomeAppliances|SmallKitchenAppliances|HandBlenders-PRO365 Indo Mocktails/Coffee Foamer/Cappuccino/Lemonade/Milk Frother (6 Months Warranty)"/>
    <s v="HandBlenders"/>
    <n v="249"/>
    <x v="0"/>
    <n v="499"/>
    <n v="0.5"/>
    <n v="449.10020040080161"/>
    <s v="50% or More"/>
    <n v="11.427"/>
    <s v="Yes"/>
    <n v="4205073"/>
    <n v="3.3"/>
    <x v="2"/>
    <n v="8427"/>
    <s v="No"/>
    <n v="25281"/>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r>
  <r>
    <s v="B09CTRPSJR"/>
    <x v="554"/>
    <x v="93"/>
    <s v="Computers&amp;Accessories"/>
    <s v="Accessories&amp;Peripherals"/>
    <s v="Keyboards,Mice&amp;InputDevices"/>
    <s v="Computers&amp;Accessories|Accessories&amp;Peripherals|Keyboards,Mice&amp;InputDevices|GraphicTablets-Storio Kids Toys LCD Writing Tablet 8.5Inch E-Note Pad Best Birthday Gift for Girls Boys, Multicolor (SC1667)"/>
    <s v="GraphicTablets"/>
    <n v="217"/>
    <x v="0"/>
    <n v="237"/>
    <n v="0.08"/>
    <n v="145.43881856540082"/>
    <s v="&lt;50%"/>
    <n v="11.353999999999999"/>
    <s v="No"/>
    <n v="1742898"/>
    <n v="3.8"/>
    <x v="0"/>
    <n v="7354"/>
    <s v="No"/>
    <n v="29416"/>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r>
  <r>
    <s v="B08K9PX15C"/>
    <x v="555"/>
    <x v="133"/>
    <s v="Computers&amp;Accessories"/>
    <s v="Accessories&amp;Peripherals"/>
    <s v="Audio&amp;VideoAccessories"/>
    <s v="Computers&amp;Accessories|Accessories&amp;Peripherals|Audio&amp;VideoAccessories|PCSpeakers-Zebronics Zeb Wonderbar 10 USB Powered 2.0 Computer Speaker with RGB Lights"/>
    <s v="PCSpeakers"/>
    <n v="849"/>
    <x v="1"/>
    <n v="1499"/>
    <n v="0.43"/>
    <n v="1442.3622414943295"/>
    <s v="&lt;50%"/>
    <n v="11.352"/>
    <s v="No"/>
    <n v="11020648"/>
    <n v="4"/>
    <x v="0"/>
    <n v="7352"/>
    <s v="No"/>
    <n v="2940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r>
  <r>
    <s v="B07W14CHV8"/>
    <x v="556"/>
    <x v="134"/>
    <s v="Computers&amp;Accessories"/>
    <s v="Accessories&amp;Peripherals"/>
    <s v="HardDriveAccessories"/>
    <s v="Computers&amp;Accessories|Accessories&amp;Peripherals|HardDriveAccessories|Caddies-CARECASE¬Æ Optical Bay 2nd Hard Drive Caddy, 9.5 mm CD/DVD Drive Slot for SSD and HDD"/>
    <s v="Caddies"/>
    <n v="199"/>
    <x v="2"/>
    <n v="799"/>
    <n v="0.75"/>
    <n v="774.09386733416773"/>
    <s v="50% or More"/>
    <n v="11.333"/>
    <s v="Yes"/>
    <n v="5859067"/>
    <n v="4.0999999999999996"/>
    <x v="0"/>
    <n v="7333"/>
    <s v="No"/>
    <n v="29332"/>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r>
  <r>
    <s v="B084MZXJN6"/>
    <x v="557"/>
    <x v="8"/>
    <s v="Computers&amp;Accessories"/>
    <s v="Accessories&amp;Peripherals"/>
    <s v="Cables&amp;Accessories"/>
    <s v="Computers&amp;Accessories|Accessories&amp;Peripherals|Cables&amp;Accessories|Cables|USBCables-Belkin Apple Certified Lightning to USB Charge and Sync Cable for iPhone, iPad, Air Pods, 39.6 inch (100cm) ‚Äì Black"/>
    <s v="Cables"/>
    <n v="999"/>
    <x v="1"/>
    <n v="1699"/>
    <n v="0.41"/>
    <n v="1640.2007062978223"/>
    <s v="&lt;50%"/>
    <n v="11.318"/>
    <s v="No"/>
    <n v="12433282"/>
    <n v="4.4000000000000004"/>
    <x v="0"/>
    <n v="7318"/>
    <s v="No"/>
    <n v="2927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r>
  <r>
    <s v="B084N1BM9L"/>
    <x v="558"/>
    <x v="8"/>
    <s v="Computers&amp;Accessories"/>
    <s v="Accessories&amp;Peripherals"/>
    <s v="Cables&amp;Accessories"/>
    <s v="Computers&amp;Accessories|Accessories&amp;Peripherals|Cables&amp;Accessories|Cables|USBCables-Belkin Apple Certified Lightning to USB Charge and Sync Tough Braided Cable for iPhone, iPad, Air Pods, 3.3 feet (1 meters) ‚Äì Black"/>
    <s v="Cables"/>
    <n v="1299"/>
    <x v="1"/>
    <n v="1999"/>
    <n v="0.35"/>
    <n v="1934.0175087543771"/>
    <s v="&lt;50%"/>
    <n v="11.318"/>
    <s v="No"/>
    <n v="14628682"/>
    <n v="4.4000000000000004"/>
    <x v="0"/>
    <n v="7318"/>
    <s v="No"/>
    <n v="2927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r>
  <r>
    <s v="B0B3MMYHYW"/>
    <x v="559"/>
    <x v="29"/>
    <s v="Electronics"/>
    <s v="HomeTheater,TV&amp;Video"/>
    <s v="Televisions"/>
    <s v="Electronics|HomeTheater,TV&amp;Video|Televisions|SmartTelevisions-OnePlus 126 cm (50 inches) Y Series 4K Ultra HD Smart Android LED TV 50Y1S Pro (Black)"/>
    <s v="SmartTelevisions"/>
    <n v="32999"/>
    <x v="1"/>
    <n v="45999"/>
    <n v="0.28000000000000003"/>
    <n v="45927.261483945302"/>
    <s v="&lt;50%"/>
    <n v="11.298"/>
    <s v="No"/>
    <n v="335700702"/>
    <n v="4.2"/>
    <x v="0"/>
    <n v="7298"/>
    <s v="No"/>
    <n v="2919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r>
  <r>
    <s v="B09VCHLSJF"/>
    <x v="560"/>
    <x v="29"/>
    <s v="Electronics"/>
    <s v="HomeTheater,TV&amp;Video"/>
    <s v="Televisions"/>
    <s v="Electronics|HomeTheater,TV&amp;Video|Televisions|SmartTelevisions-OnePlus 108 cm (43 inches) Y Series 4K Ultra HD Smart Android LED TV 43Y1S Pro (Black)"/>
    <s v="SmartTelevisions"/>
    <n v="29999"/>
    <x v="1"/>
    <n v="39999"/>
    <n v="0.25"/>
    <n v="39924.000625015622"/>
    <s v="&lt;50%"/>
    <n v="11.298"/>
    <s v="No"/>
    <n v="291912702"/>
    <n v="4.2"/>
    <x v="0"/>
    <n v="7298"/>
    <s v="No"/>
    <n v="2919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r>
  <r>
    <s v="B01LY9W8AF"/>
    <x v="561"/>
    <x v="114"/>
    <s v="Home&amp;Kitchen"/>
    <s v="HomeStorage&amp;Organization"/>
    <s v="LaundryOrganization"/>
    <s v="Home&amp;Kitchen|HomeStorage&amp;Organization|LaundryOrganization|LaundryBaskets-Cello Eliza Plastic Laundry Bag/Basket, 50 litres, Light Grey"/>
    <s v="LaundryBaskets"/>
    <n v="998.06"/>
    <x v="1"/>
    <n v="1282"/>
    <n v="0.22"/>
    <n v="1204.1482059282371"/>
    <s v="&lt;50%"/>
    <n v="11.274000000000001"/>
    <s v="No"/>
    <n v="9325268"/>
    <n v="4.2"/>
    <x v="0"/>
    <n v="7274"/>
    <s v="No"/>
    <n v="29096"/>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r>
  <r>
    <s v="B01N4EV2TL"/>
    <x v="562"/>
    <x v="42"/>
    <s v="Computers&amp;Accessories"/>
    <s v="Accessories&amp;Peripherals"/>
    <s v="Keyboards,Mice&amp;InputDevices"/>
    <s v="Computers&amp;Accessories|Accessories&amp;Peripherals|Keyboards,Mice&amp;InputDevices|Keyboard&amp;MouseSets-Logitech MK240 Nano Wireless USB Keyboard and Mouse Set, 12 Function Keys 2.4GHz Wireless, 1000DPI, Spill-Resistant Design, PC/Mac, Black/Chartreuse Yellow"/>
    <s v="Keyboard&amp;MouseSets"/>
    <n v="1495"/>
    <x v="1"/>
    <n v="1995"/>
    <n v="0.25"/>
    <n v="1920.062656641604"/>
    <s v="&lt;50%"/>
    <n v="11.241"/>
    <s v="No"/>
    <n v="14445795"/>
    <n v="4.3"/>
    <x v="0"/>
    <n v="7241"/>
    <s v="No"/>
    <n v="28964"/>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r>
  <r>
    <s v="B00P0R95EA"/>
    <x v="563"/>
    <x v="38"/>
    <s v="Home&amp;Kitchen"/>
    <s v="Heating,Cooling&amp;AirQuality"/>
    <s v="WaterHeaters&amp;Geysers"/>
    <s v="Home&amp;Kitchen|Heating,Cooling&amp;AirQuality|WaterHeaters&amp;Geysers|ImmersionRods-Usha IH2415 1500-Watt Immersion Heater (Silver)"/>
    <s v="ImmersionRods"/>
    <n v="510"/>
    <x v="1"/>
    <n v="640"/>
    <n v="0.2"/>
    <n v="560.3125"/>
    <s v="&lt;50%"/>
    <n v="11.228999999999999"/>
    <s v="No"/>
    <n v="4626560"/>
    <n v="4.0999999999999996"/>
    <x v="0"/>
    <n v="7229"/>
    <s v="No"/>
    <n v="28916"/>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r>
  <r>
    <s v="B009UORDX4"/>
    <x v="564"/>
    <x v="27"/>
    <s v="Home&amp;Kitchen"/>
    <s v="Kitchen&amp;HomeAppliances"/>
    <s v="Vacuum,Cleaning&amp;Ironing"/>
    <s v="Home&amp;Kitchen|Kitchen&amp;HomeAppliances|Vacuum,Cleaning&amp;Ironing|Irons,Steamers&amp;Accessories|Irons|DryIrons-Philips Hi113 1000-Watt Plastic Body Ptfe Coating Dry Iron, Pack of 1"/>
    <s v="Irons,Steamers&amp;Accessories"/>
    <n v="949"/>
    <x v="1"/>
    <n v="975"/>
    <n v="0.03"/>
    <n v="877.66666666666663"/>
    <s v="&lt;50%"/>
    <n v="11.222999999999999"/>
    <s v="No"/>
    <n v="7042425"/>
    <n v="4.3"/>
    <x v="0"/>
    <n v="7223"/>
    <s v="No"/>
    <n v="28892"/>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r>
  <r>
    <s v="B0993BB11X"/>
    <x v="565"/>
    <x v="7"/>
    <s v="Electronics"/>
    <s v="Mobiles&amp;Accessories"/>
    <s v="MobileAccessories"/>
    <s v="Electronics|Mobiles&amp;Accessories|MobileAccessories|Chargers|PowerBanks-Ambrane 10000mAh Slim Power Bank, 20W Fast Charging, Dual Output, Type C PD (Input &amp; Output), Quick Charge, Li-Polymer, Multi-Layer Protection for iPhone, Anrdoid &amp; Other Devices (Stylo 10K, Black)"/>
    <s v="Chargers"/>
    <n v="999"/>
    <x v="1"/>
    <n v="1599"/>
    <n v="0.38"/>
    <n v="1536.5234521575985"/>
    <s v="&lt;50%"/>
    <n v="11.222000000000001"/>
    <s v="No"/>
    <n v="11547978"/>
    <n v="4"/>
    <x v="0"/>
    <n v="7222"/>
    <s v="No"/>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r>
  <r>
    <s v="B09MZCQYHZ"/>
    <x v="566"/>
    <x v="7"/>
    <s v="Electronics"/>
    <s v="Mobiles&amp;Accessories"/>
    <s v="MobileAccessories"/>
    <s v="Electronics|Mobiles&amp;Accessories|MobileAccessories|Chargers|PowerBanks-Ambrane 10000mAh Slim Power Bank, 20W Fast Charging, Dual Output, Type C PD (Input &amp; Output), Quick Charge, Li-Polymer, Multi-Layer Protection for iPhone, Anrdoid &amp; Other Devices (Stylo 10K, Green)"/>
    <s v="Chargers"/>
    <n v="999"/>
    <x v="1"/>
    <n v="1599"/>
    <n v="0.38"/>
    <n v="1536.5234521575985"/>
    <s v="&lt;50%"/>
    <n v="11.222000000000001"/>
    <s v="No"/>
    <n v="11547978"/>
    <n v="4"/>
    <x v="0"/>
    <n v="7222"/>
    <s v="No"/>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r>
  <r>
    <s v="B009LJ2BXA"/>
    <x v="567"/>
    <x v="135"/>
    <s v="Computers&amp;Accessories"/>
    <s v="Accessories&amp;Peripherals"/>
    <s v="Audio&amp;VideoAccessories"/>
    <s v="Computers&amp;Accessories|Accessories&amp;Peripherals|Audio&amp;VideoAccessories|PCHeadsets-Hp Wired On Ear Headphones With Mic With 3.5 Mm Drivers, In-Built Noise Cancelling, Foldable And Adjustable For Laptop/Pc/Office/Home/ 1 Year Warranty (B4B09Pa)"/>
    <s v="PCHeadsets"/>
    <n v="649"/>
    <x v="1"/>
    <n v="999"/>
    <n v="0.35"/>
    <n v="934.03503503503498"/>
    <s v="&lt;50%"/>
    <n v="11.222000000000001"/>
    <s v="No"/>
    <n v="7214778"/>
    <n v="3.5"/>
    <x v="0"/>
    <n v="7222"/>
    <s v="No"/>
    <n v="28888"/>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r>
  <r>
    <s v="B00LXTFMRS"/>
    <x v="568"/>
    <x v="116"/>
    <s v="Home&amp;Kitchen"/>
    <s v="CraftMaterials"/>
    <s v="PaintingMaterials"/>
    <s v="Home&amp;Kitchen|CraftMaterials|PaintingMaterials|Paints-PIDILITE Fevicryl Acrylic Colours Sunflower Kit (10 Colors x 15 ml) DIY Paint, Rich Pigment, Non-Craking Paint for Canvas, Wood, Leather, Earthenware, Metal, Diwali Gifts for Diwali"/>
    <s v="Paints"/>
    <n v="191"/>
    <x v="2"/>
    <n v="225"/>
    <n v="0.15"/>
    <n v="140.11111111111111"/>
    <s v="&lt;50%"/>
    <n v="11.202999999999999"/>
    <s v="No"/>
    <n v="1620675"/>
    <n v="4.4000000000000004"/>
    <x v="0"/>
    <n v="7203"/>
    <s v="No"/>
    <n v="2881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r>
  <r>
    <s v="B08CYPB15D"/>
    <x v="569"/>
    <x v="126"/>
    <s v="Computers&amp;Accessories"/>
    <s v="Printers,Inks&amp;Accessories"/>
    <s v="Inks,Toners&amp;Cartridges"/>
    <s v="Computers&amp;Accessories|Printers,Inks&amp;Accessories|Inks,Toners&amp;Cartridges|InkjetInkCartridges-HP 805 Black Original Ink Cartridge"/>
    <s v="InkjetInkCartridges"/>
    <n v="717"/>
    <x v="1"/>
    <n v="761"/>
    <n v="0.06"/>
    <n v="666.78186596583441"/>
    <s v="&lt;50%"/>
    <n v="11.199"/>
    <s v="No"/>
    <n v="5478439"/>
    <n v="4"/>
    <x v="0"/>
    <n v="7199"/>
    <s v="No"/>
    <n v="28796"/>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r>
  <r>
    <s v="B0B6BLTGTT"/>
    <x v="570"/>
    <x v="17"/>
    <s v="Electronics"/>
    <s v="WearableTechnology"/>
    <s v="SmartWatches"/>
    <s v="Electronics|WearableTechnology|SmartWatches-Noise Pulse 2 Max Advanced Bluetooth Calling Smart Watch with 1.85'' TFT and 550 Nits Brightness, Smart DND, 10 Days Battery, 100 Sports Mode, Smartwatch for Men and Women - (Jet Black)"/>
    <s v="N/A"/>
    <n v="2999"/>
    <x v="1"/>
    <n v="5999"/>
    <n v="0.5"/>
    <n v="5949.0083347224536"/>
    <s v="50% or More"/>
    <n v="11.148"/>
    <s v="Yes"/>
    <n v="42880852"/>
    <n v="4.0999999999999996"/>
    <x v="0"/>
    <n v="7148"/>
    <s v="No"/>
    <n v="2859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r>
  <r>
    <s v="B08ZHYNTM1"/>
    <x v="571"/>
    <x v="47"/>
    <s v="Home&amp;Kitchen"/>
    <s v="Heating,Cooling&amp;AirQuality"/>
    <s v="Fans"/>
    <s v="Home&amp;Kitchen|Heating,Cooling&amp;AirQuality|Fans|CeilingFans-Havells Festiva 1200mm Dust Resistant Ceiling Fan (Gold Mist)"/>
    <s v="CeilingFans"/>
    <n v="2899"/>
    <x v="1"/>
    <n v="4005"/>
    <n v="0.28000000000000003"/>
    <n v="3932.6154806491886"/>
    <s v="&lt;50%"/>
    <n v="11.14"/>
    <s v="No"/>
    <n v="28595700"/>
    <n v="4.3"/>
    <x v="0"/>
    <n v="7140"/>
    <s v="No"/>
    <n v="2856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r>
  <r>
    <s v="B0B244R4KB"/>
    <x v="572"/>
    <x v="48"/>
    <s v="Electronics"/>
    <s v="Mobiles&amp;Accessories"/>
    <s v="MobileAccessories"/>
    <s v="Electronics|Mobiles&amp;Accessories|MobileAccessories|Maintenance,Upkeep&amp;Repairs|ScreenProtectors-Spigen EZ Fit Tempered Glass Screen Protector for iPhone 14 Pro - 2 Pack (Sensor Protection)"/>
    <s v="Maintenance,Upkeep&amp;Repairs"/>
    <n v="999"/>
    <x v="1"/>
    <n v="2899"/>
    <n v="0.66"/>
    <n v="2864.5398413245948"/>
    <s v="50% or More"/>
    <n v="11.129"/>
    <s v="Yes"/>
    <n v="17767971"/>
    <n v="4.5999999999999996"/>
    <x v="1"/>
    <n v="6129"/>
    <s v="No"/>
    <n v="30645"/>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r>
  <r>
    <s v="B07V82W5CN"/>
    <x v="573"/>
    <x v="42"/>
    <s v="Computers&amp;Accessories"/>
    <s v="Accessories&amp;Peripherals"/>
    <s v="Keyboards,Mice&amp;InputDevices"/>
    <s v="Computers&amp;Accessories|Accessories&amp;Peripherals|Keyboards,Mice&amp;InputDevices|Keyboard&amp;MouseSets-HP USB Wireless Spill Resistance Keyboard and Mouse Set with 10m Working Range 2.4G Wireless Technology / 3 Years Warranty (4SC12PA), Black"/>
    <s v="Keyboard&amp;MouseSets"/>
    <n v="1349"/>
    <x v="1"/>
    <n v="2198"/>
    <n v="0.39"/>
    <n v="2136.626023657871"/>
    <s v="&lt;50%"/>
    <n v="11.113"/>
    <s v="No"/>
    <n v="15634374"/>
    <n v="4"/>
    <x v="0"/>
    <n v="7113"/>
    <s v="No"/>
    <n v="2845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r>
  <r>
    <s v="B0B15CPR37"/>
    <x v="574"/>
    <x v="29"/>
    <s v="Electronics"/>
    <s v="HomeTheater,TV&amp;Video"/>
    <s v="Televisions"/>
    <s v="Electronics|HomeTheater,TV&amp;Video|Televisions|SmartTelevisions-Samsung 108 cm (43 inches) Crystal 4K Neo Series Ultra HD Smart LED TV UA43AUE65AKXXL (Black)"/>
    <s v="SmartTelevisions"/>
    <n v="32990"/>
    <x v="1"/>
    <n v="47900"/>
    <n v="0.31"/>
    <n v="47831.127348643007"/>
    <s v="&lt;50%"/>
    <n v="11.109"/>
    <s v="No"/>
    <n v="340521100"/>
    <n v="4.3"/>
    <x v="0"/>
    <n v="7109"/>
    <s v="No"/>
    <n v="28436"/>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r>
  <r>
    <s v="B092BJMT8Q"/>
    <x v="575"/>
    <x v="29"/>
    <s v="Electronics"/>
    <s v="HomeTheater,TV&amp;Video"/>
    <s v="Televisions"/>
    <s v="Electronics|HomeTheater,TV&amp;Video|Televisions|SmartTelevisions-Samsung 108 cm (43 inches) Crystal 4K Series Ultra HD Smart LED TV UA43AUE60AKLXL (Black)"/>
    <s v="SmartTelevisions"/>
    <n v="30990"/>
    <x v="1"/>
    <n v="52900"/>
    <n v="0.41"/>
    <n v="52841.417769376181"/>
    <s v="&lt;50%"/>
    <n v="11.109"/>
    <s v="No"/>
    <n v="376066100"/>
    <n v="4.3"/>
    <x v="0"/>
    <n v="7109"/>
    <s v="No"/>
    <n v="28436"/>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r>
  <r>
    <s v="B0B15GSPQW"/>
    <x v="576"/>
    <x v="29"/>
    <s v="Electronics"/>
    <s v="HomeTheater,TV&amp;Video"/>
    <s v="Televisions"/>
    <s v="Electronics|HomeTheater,TV&amp;Video|Televisions|SmartTelevisions-Samsung 138 cm (55 inches) Crystal 4K Neo Series Ultra HD Smart LED TV UA55AUE65AKXXL (Black)"/>
    <s v="SmartTelevisions"/>
    <n v="47990"/>
    <x v="1"/>
    <n v="70900"/>
    <n v="0.32"/>
    <n v="70832.313117066296"/>
    <s v="&lt;50%"/>
    <n v="11.109"/>
    <s v="No"/>
    <n v="504028100"/>
    <n v="4.3"/>
    <x v="0"/>
    <n v="7109"/>
    <s v="No"/>
    <n v="28436"/>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r>
  <r>
    <s v="B092BL5DCX"/>
    <x v="577"/>
    <x v="29"/>
    <s v="Electronics"/>
    <s v="HomeTheater,TV&amp;Video"/>
    <s v="Televisions"/>
    <s v="Electronics|HomeTheater,TV&amp;Video|Televisions|SmartTelevisions-Samsung 138 cm (55 inches) Crystal 4K Series Ultra HD Smart LED TV UA55AUE60AKLXL (Black)"/>
    <s v="SmartTelevisions"/>
    <n v="45999"/>
    <x v="1"/>
    <n v="69900"/>
    <n v="0.34"/>
    <n v="69834.193133047214"/>
    <s v="&lt;50%"/>
    <n v="11.109"/>
    <s v="No"/>
    <n v="496919100"/>
    <n v="4.3"/>
    <x v="0"/>
    <n v="7109"/>
    <s v="No"/>
    <n v="28436"/>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r>
  <r>
    <s v="B08CDKQ8T6"/>
    <x v="578"/>
    <x v="8"/>
    <s v="Computers&amp;Accessories"/>
    <s v="Accessories&amp;Peripherals"/>
    <s v="Cables&amp;Accessories"/>
    <s v="Computers&amp;Accessories|Accessories&amp;Peripherals|Cables&amp;Accessories|Cables|USBCables-Portronics Konnect L 1.2Mtr, Fast Charging 3A Micro USB Cable with Charge &amp; Sync Function (Grey)"/>
    <s v="Cables"/>
    <n v="154"/>
    <x v="2"/>
    <n v="349"/>
    <n v="0.56000000000000005"/>
    <n v="304.87392550143267"/>
    <s v="50% or More"/>
    <n v="11.064"/>
    <s v="Yes"/>
    <n v="2465336"/>
    <n v="4.3"/>
    <x v="0"/>
    <n v="7064"/>
    <s v="No"/>
    <n v="28256"/>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r>
  <r>
    <s v="B01486F4G6"/>
    <x v="579"/>
    <x v="35"/>
    <s v="Home&amp;Kitchen"/>
    <s v="Kitchen&amp;HomeAppliances"/>
    <s v="SmallKitchenAppliances"/>
    <s v="Home&amp;Kitchen|Kitchen&amp;HomeAppliances|SmallKitchenAppliances|SandwichMakers-Borosil Jumbo 1000-Watt Grill Sandwich Maker (Black)"/>
    <s v="SandwichMakers"/>
    <n v="2863"/>
    <x v="1"/>
    <n v="3690"/>
    <n v="0.22"/>
    <n v="3612.4119241192411"/>
    <s v="&lt;50%"/>
    <n v="10.987"/>
    <s v="No"/>
    <n v="25782030"/>
    <n v="4.3"/>
    <x v="0"/>
    <n v="6987"/>
    <s v="No"/>
    <n v="27948"/>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r>
  <r>
    <s v="B07R99NBVB"/>
    <x v="580"/>
    <x v="136"/>
    <s v="HomeImprovement"/>
    <s v="Electrical"/>
    <s v="CordManagement"/>
    <s v="HomeImprovement|Electrical|CordManagement-Gizga Essentials Cable Organiser, Cord Management System for PC, TV, Home Theater, Speaker &amp; Cables, Reusable Cable Organizer for Desk, WFH Accessories, Organizer Tape Roll, Reusable Cable Ties Strap"/>
    <s v="N/A"/>
    <n v="249"/>
    <x v="0"/>
    <n v="599"/>
    <n v="0.57999999999999996"/>
    <n v="557.4307178631052"/>
    <s v="50% or More"/>
    <n v="10.984999999999999"/>
    <s v="Yes"/>
    <n v="3585015"/>
    <n v="4.5"/>
    <x v="1"/>
    <n v="5985"/>
    <s v="No"/>
    <n v="2992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r>
  <r>
    <s v="B09WN3SRC7"/>
    <x v="581"/>
    <x v="29"/>
    <s v="Electronics"/>
    <s v="HomeTheater,TV&amp;Video"/>
    <s v="Televisions"/>
    <s v="Electronics|HomeTheater,TV&amp;Video|Televisions|SmartTelevisions-Sony Bravia 164 cm (65 inches) 4K Ultra HD Smart LED Google TV KD-65X74K (Black)"/>
    <s v="SmartTelevisions"/>
    <n v="77990"/>
    <x v="1"/>
    <n v="139900"/>
    <n v="0.44"/>
    <n v="139844.25303788419"/>
    <s v="&lt;50%"/>
    <n v="10.934999999999999"/>
    <s v="No"/>
    <n v="830306500"/>
    <n v="4.7"/>
    <x v="1"/>
    <n v="5935"/>
    <s v="No"/>
    <n v="2967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r>
  <r>
    <s v="B0756KCV5K"/>
    <x v="582"/>
    <x v="26"/>
    <s v="Home&amp;Kitchen"/>
    <s v="Kitchen&amp;HomeAppliances"/>
    <s v="SmallKitchenAppliances"/>
    <s v="Home&amp;Kitchen|Kitchen&amp;HomeAppliances|SmallKitchenAppliances|InductionCooktop-Prestige PIC 15.0+ 1900-Watt Induction Cooktop (Black)"/>
    <s v="InductionCooktop"/>
    <n v="3180"/>
    <x v="1"/>
    <n v="5295"/>
    <n v="0.4"/>
    <n v="5234.9433427762042"/>
    <s v="&lt;50%"/>
    <n v="10.919"/>
    <s v="No"/>
    <n v="36636105"/>
    <n v="4.2"/>
    <x v="0"/>
    <n v="6919"/>
    <s v="No"/>
    <n v="27676"/>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r>
  <r>
    <s v="B00KIE28X0"/>
    <x v="583"/>
    <x v="116"/>
    <s v="Home&amp;Kitchen"/>
    <s v="CraftMaterials"/>
    <s v="PaintingMaterials"/>
    <s v="Home&amp;Kitchen|CraftMaterials|PaintingMaterials|Paints-Camel Artist Acrylic Color Box - 9ml Tubes, 12 Shades"/>
    <s v="Paints"/>
    <n v="310"/>
    <x v="0"/>
    <n v="310"/>
    <n v="0"/>
    <n v="210"/>
    <s v="&lt;50%"/>
    <n v="10.882"/>
    <s v="No"/>
    <n v="1823420"/>
    <n v="4.5"/>
    <x v="1"/>
    <n v="5882"/>
    <s v="No"/>
    <n v="29410"/>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r>
  <r>
    <s v="B0846D5CBP"/>
    <x v="584"/>
    <x v="101"/>
    <s v="OfficeProducts"/>
    <s v="OfficeElectronics"/>
    <s v="Calculators"/>
    <s v="OfficeProducts|OfficeElectronics|Calculators|Scientific-Casio FX-991ES Plus-2nd Edition Scientific Calculator, Black"/>
    <s v="Scientific"/>
    <n v="1295"/>
    <x v="1"/>
    <n v="1295"/>
    <n v="0"/>
    <n v="1195"/>
    <s v="&lt;50%"/>
    <n v="10.76"/>
    <s v="No"/>
    <n v="7459200"/>
    <n v="4.5"/>
    <x v="1"/>
    <n v="5760"/>
    <s v="No"/>
    <n v="2880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r>
  <r>
    <s v="B095JQVC7N"/>
    <x v="585"/>
    <x v="29"/>
    <s v="Electronics"/>
    <s v="HomeTheater,TV&amp;Video"/>
    <s v="Televisions"/>
    <s v="Electronics|HomeTheater,TV&amp;Video|Televisions|SmartTelevisions-OnePlus 138.7 cm (55 inches) U Series 4K LED Smart Android TV 55U1S (Black)"/>
    <s v="SmartTelevisions"/>
    <n v="42999"/>
    <x v="1"/>
    <n v="59999"/>
    <n v="0.28000000000000003"/>
    <n v="59927.333805563423"/>
    <s v="&lt;50%"/>
    <n v="10.753"/>
    <s v="No"/>
    <n v="405173247"/>
    <n v="4.0999999999999996"/>
    <x v="0"/>
    <n v="6753"/>
    <s v="No"/>
    <n v="27012"/>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r>
  <r>
    <s v="B095JPKPH3"/>
    <x v="586"/>
    <x v="29"/>
    <s v="Electronics"/>
    <s v="HomeTheater,TV&amp;Video"/>
    <s v="Televisions"/>
    <s v="Electronics|HomeTheater,TV&amp;Video|Televisions|SmartTelevisions-OnePlus 163.8 cm (65 inches) U Series 4K LED Smart Android TV 65U1S (Black)"/>
    <s v="SmartTelevisions"/>
    <n v="61999"/>
    <x v="1"/>
    <n v="69999"/>
    <n v="0.11"/>
    <n v="69910.428734696208"/>
    <s v="&lt;50%"/>
    <n v="10.753"/>
    <s v="No"/>
    <n v="472703247"/>
    <n v="4.0999999999999996"/>
    <x v="0"/>
    <n v="6753"/>
    <s v="No"/>
    <n v="27012"/>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r>
  <r>
    <s v="B07L3NDN24"/>
    <x v="587"/>
    <x v="137"/>
    <s v="Electronics"/>
    <s v="HomeAudio"/>
    <s v="Speakers"/>
    <s v="Electronics|HomeAudio|Speakers|MultimediaSpeakerSystems-ZEBRONICS Zeb-Fame 5watts 2.0 Multi Media Speakers with AUX, USB and Volume Control (Black)"/>
    <s v="MultimediaSpeakerSystems"/>
    <n v="499"/>
    <x v="0"/>
    <n v="799"/>
    <n v="0.38"/>
    <n v="736.54693366708386"/>
    <s v="&lt;50%"/>
    <n v="10.742000000000001"/>
    <s v="No"/>
    <n v="5386858"/>
    <n v="3.9"/>
    <x v="0"/>
    <n v="6742"/>
    <s v="No"/>
    <n v="2696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r>
  <r>
    <s v="B0162K34H2"/>
    <x v="588"/>
    <x v="8"/>
    <s v="Computers&amp;Accessories"/>
    <s v="Accessories&amp;Peripherals"/>
    <s v="Cables&amp;Accessories"/>
    <s v="Computers&amp;Accessories|Accessories&amp;Peripherals|Cables&amp;Accessories|Cables|USBCables-boAt LTG 500 Apple MFI Certified for iPhone, iPad and iPod 2Mtr Data Cable(Space Grey)"/>
    <s v="Cables"/>
    <n v="849"/>
    <x v="1"/>
    <n v="999"/>
    <n v="0.15"/>
    <n v="914.01501501501502"/>
    <s v="&lt;50%"/>
    <n v="10.736000000000001"/>
    <s v="No"/>
    <n v="6729264"/>
    <n v="4.0999999999999996"/>
    <x v="0"/>
    <n v="6736"/>
    <s v="No"/>
    <n v="26944"/>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r>
  <r>
    <s v="B08B6XWQ1C"/>
    <x v="589"/>
    <x v="66"/>
    <s v="Electronics"/>
    <s v="Cameras&amp;Photography"/>
    <s v="Accessories"/>
    <s v="Electronics|Cameras&amp;Photography|Accessories|Tripods&amp;Monopods|TripodLegs-DIGITEK¬Æ (DTR-200MT) (18 CM) Portable &amp; Flexible Mini Tripod with Mobile Holder &amp; 360 Degree Ball Head, For Smart Phones, Compact Cameras, GoPro, Maximum Operating Height: 7.87 Inch, Maximum Load Upto: 1 kgs"/>
    <s v="Tripods&amp;Monopods"/>
    <n v="349"/>
    <x v="0"/>
    <n v="995"/>
    <n v="0.65"/>
    <n v="959.9246231155779"/>
    <s v="50% or More"/>
    <n v="10.676"/>
    <s v="Yes"/>
    <n v="6642620"/>
    <n v="4.2"/>
    <x v="0"/>
    <n v="6676"/>
    <s v="No"/>
    <n v="26704"/>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r>
  <r>
    <s v="B09MKP344P"/>
    <x v="590"/>
    <x v="2"/>
    <s v="Electronics"/>
    <s v="Mobiles&amp;Accessories"/>
    <s v="Smartphones&amp;BasicMobiles"/>
    <s v="Electronics|Mobiles&amp;Accessories|Smartphones&amp;BasicMobiles|Smartphones-Tecno Spark 8T (Turquoise Cyan, 4GB RAM,64GB Storage) | 50MP AI Camera | 7GB Expandable RAM"/>
    <s v="Smartphones"/>
    <n v="8499"/>
    <x v="1"/>
    <n v="12999"/>
    <n v="0.35"/>
    <n v="12933.618047542119"/>
    <s v="&lt;50%"/>
    <n v="10.661999999999999"/>
    <s v="No"/>
    <n v="86599338"/>
    <n v="4.0999999999999996"/>
    <x v="0"/>
    <n v="6662"/>
    <s v="No"/>
    <n v="2664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r>
  <r>
    <s v="B09T3KB6JZ"/>
    <x v="591"/>
    <x v="29"/>
    <s v="Electronics"/>
    <s v="HomeTheater,TV&amp;Video"/>
    <s v="Televisions"/>
    <s v="Electronics|HomeTheater,TV&amp;Video|Televisions|SmartTelevisions-TCL 100 cm (40 inches) Full HD Certified Android R Smart LED TV 40S6505 (Black)"/>
    <s v="SmartTelevisions"/>
    <n v="18990"/>
    <x v="1"/>
    <n v="40990"/>
    <n v="0.54"/>
    <n v="40943.671627226155"/>
    <s v="50% or More"/>
    <n v="10.658999999999999"/>
    <s v="Yes"/>
    <n v="272952410"/>
    <n v="4.2"/>
    <x v="0"/>
    <n v="6659"/>
    <s v="No"/>
    <n v="26636"/>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r>
  <r>
    <s v="B09PNR6F8Q"/>
    <x v="592"/>
    <x v="8"/>
    <s v="Computers&amp;Accessories"/>
    <s v="Accessories&amp;Peripherals"/>
    <s v="Cables&amp;Accessories"/>
    <s v="Computers&amp;Accessories|Accessories&amp;Peripherals|Cables&amp;Accessories|Cables|USBCables-realme 10W Fast Charging Micro-USB Cable (Braided, Black)"/>
    <s v="Cables"/>
    <n v="249"/>
    <x v="0"/>
    <n v="399"/>
    <n v="0.38"/>
    <n v="336.59398496240601"/>
    <s v="&lt;50%"/>
    <n v="10.558"/>
    <s v="No"/>
    <n v="2616642"/>
    <n v="4"/>
    <x v="0"/>
    <n v="6558"/>
    <s v="No"/>
    <n v="2623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r>
  <r>
    <s v="B082T6GVLJ"/>
    <x v="593"/>
    <x v="8"/>
    <s v="Computers&amp;Accessories"/>
    <s v="Accessories&amp;Peripherals"/>
    <s v="Cables&amp;Accessories"/>
    <s v="Computers&amp;Accessories|Accessories&amp;Peripherals|Cables&amp;Accessories|Cables|USBCables-Amazon Basics New Release Nylon USB-A to Lightning Cable Cord, Fast Charging MFi Certified Charger for Apple iPhone, iPad (3-Ft, Rose Gold)"/>
    <s v="Cables"/>
    <n v="849"/>
    <x v="1"/>
    <n v="1809"/>
    <n v="0.53"/>
    <n v="1762.0679933665008"/>
    <s v="50% or More"/>
    <n v="10.547000000000001"/>
    <s v="Yes"/>
    <n v="11843523"/>
    <n v="4.3"/>
    <x v="0"/>
    <n v="6547"/>
    <s v="No"/>
    <n v="26188"/>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r>
  <r>
    <s v="B00LZLPYHW"/>
    <x v="594"/>
    <x v="120"/>
    <s v="OfficeProducts"/>
    <s v="OfficePaperProducts"/>
    <s v="Paper"/>
    <s v="OfficeProducts|OfficePaperProducts|Paper|Stationery|Notebooks,WritingPads&amp;Diaries|WireboundNotebooks-Classmate 2100117 Soft Cover 6 Subject Spiral Binding Notebook, Single Line, 300 Pages"/>
    <s v="Stationery"/>
    <n v="137"/>
    <x v="2"/>
    <n v="160"/>
    <n v="0.14000000000000001"/>
    <n v="74.375"/>
    <s v="&lt;50%"/>
    <n v="10.536999999999999"/>
    <s v="No"/>
    <n v="1045920"/>
    <n v="4.4000000000000004"/>
    <x v="0"/>
    <n v="6537"/>
    <s v="No"/>
    <n v="26148"/>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r>
  <r>
    <s v="B0187F2IOK"/>
    <x v="595"/>
    <x v="79"/>
    <s v="Home&amp;Kitchen"/>
    <s v="Kitchen&amp;HomeAppliances"/>
    <s v="SmallKitchenAppliances"/>
    <s v="Home&amp;Kitchen|Kitchen&amp;HomeAppliances|SmallKitchenAppliances|HandMixers-Bajaj HM-01 Powerful 250W Hand Mixer, Black"/>
    <s v="HandMixers"/>
    <n v="1499"/>
    <x v="1"/>
    <n v="2199"/>
    <n v="0.32"/>
    <n v="2130.832651205093"/>
    <s v="&lt;50%"/>
    <n v="10.530999999999999"/>
    <s v="No"/>
    <n v="14361669"/>
    <n v="4.4000000000000004"/>
    <x v="0"/>
    <n v="6531"/>
    <s v="No"/>
    <n v="2612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r>
  <r>
    <s v="B08KDBLMQP"/>
    <x v="596"/>
    <x v="31"/>
    <s v="Home&amp;Kitchen"/>
    <s v="Kitchen&amp;HomeAppliances"/>
    <s v="SmallKitchenAppliances"/>
    <s v="Home&amp;Kitchen|Kitchen&amp;HomeAppliances|SmallKitchenAppliances|MixerGrinders-Croma 500W Mixer Grinder with 3 Stainless Steel Leak-proof Jars, 3 speed &amp; Pulse function, 2 years warranty (CRAK4184, White &amp; Purple)"/>
    <s v="MixerGrinders"/>
    <n v="1290"/>
    <x v="1"/>
    <n v="2500"/>
    <n v="0.48"/>
    <n v="2448.4"/>
    <s v="&lt;50%"/>
    <n v="10.530000000000001"/>
    <s v="No"/>
    <n v="16325000"/>
    <n v="4"/>
    <x v="0"/>
    <n v="6530"/>
    <s v="No"/>
    <n v="2612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r>
  <r>
    <s v="B082T6GXS5"/>
    <x v="597"/>
    <x v="8"/>
    <s v="Computers&amp;Accessories"/>
    <s v="Accessories&amp;Peripherals"/>
    <s v="Cables&amp;Accessories"/>
    <s v="Computers&amp;Accessories|Accessories&amp;Peripherals|Cables&amp;Accessories|Cables|USBCables-AmazonBasics New Release Nylon USB-A to Lightning Cable Cord, MFi Certified Charger for Apple iPhone, iPad, Silver, 6-Ft"/>
    <s v="Cables"/>
    <n v="999"/>
    <x v="1"/>
    <n v="2100"/>
    <n v="0.52"/>
    <n v="2052.4285714285716"/>
    <s v="50% or More"/>
    <n v="10.492000000000001"/>
    <s v="Yes"/>
    <n v="11533200"/>
    <n v="4.5"/>
    <x v="1"/>
    <n v="5492"/>
    <s v="No"/>
    <n v="2746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r>
  <r>
    <s v="B08BCKN299"/>
    <x v="598"/>
    <x v="138"/>
    <s v="Electronics"/>
    <s v="Headphones,Earbuds&amp;Accessories"/>
    <s v="Adapters"/>
    <s v="Electronics|Headphones,Earbuds&amp;Accessories|Adapters-Sounce Gold Plated 3.5 mm Headphone Splitter for Computer 2 Male to 1 Female 3.5mm Headphone Mic Audio Y Splitter Cable Smartphone Headset to PC Adapter ‚Äì (Black,20cm)"/>
    <s v="N/A"/>
    <n v="120"/>
    <x v="2"/>
    <n v="999"/>
    <n v="0.88"/>
    <n v="986.98798798798794"/>
    <s v="50% or More"/>
    <n v="10.491"/>
    <s v="Yes"/>
    <n v="6484509"/>
    <n v="3.9"/>
    <x v="0"/>
    <n v="6491"/>
    <s v="No"/>
    <n v="25964"/>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r>
  <r>
    <s v="B07MSLTW8Z"/>
    <x v="599"/>
    <x v="54"/>
    <s v="Computers&amp;Accessories"/>
    <s v="Accessories&amp;Peripherals"/>
    <s v="LaptopAccessories"/>
    <s v="Computers&amp;Accessories|Accessories&amp;Peripherals|LaptopAccessories|Lapdesks-Gizga Essentials Multi-Purpose Portable &amp; Foldable Wooden Desk for Bed Tray, Laptop Table, Study Table (Black)"/>
    <s v="Lapdesks"/>
    <n v="549"/>
    <x v="1"/>
    <n v="1999"/>
    <n v="0.73"/>
    <n v="1971.5362681340671"/>
    <s v="50% or More"/>
    <n v="10.422000000000001"/>
    <s v="Yes"/>
    <n v="12837578"/>
    <n v="3.6"/>
    <x v="0"/>
    <n v="6422"/>
    <s v="No"/>
    <n v="25688"/>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r>
  <r>
    <s v="B07LDN9Q2P"/>
    <x v="600"/>
    <x v="27"/>
    <s v="Home&amp;Kitchen"/>
    <s v="Kitchen&amp;HomeAppliances"/>
    <s v="Vacuum,Cleaning&amp;Ironing"/>
    <s v="Home&amp;Kitchen|Kitchen&amp;HomeAppliances|Vacuum,Cleaning&amp;Ironing|Irons,Steamers&amp;Accessories|Irons|DryIrons-Havells D'zire 1000 watt Dry Iron With American Heritage Sole Plate, Aerodynamic Design, Easy Grip Temperature Knob &amp; 2 years Warranty. (Mint)"/>
    <s v="Irons,Steamers&amp;Accessories"/>
    <n v="889"/>
    <x v="1"/>
    <n v="1295"/>
    <n v="0.31"/>
    <n v="1226.3513513513512"/>
    <s v="&lt;50%"/>
    <n v="10.4"/>
    <s v="No"/>
    <n v="8288000"/>
    <n v="4.3"/>
    <x v="0"/>
    <n v="6400"/>
    <s v="No"/>
    <n v="256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r>
  <r>
    <s v="B097R45BH8"/>
    <x v="601"/>
    <x v="87"/>
    <s v="Home&amp;Kitchen"/>
    <s v="Heating,Cooling&amp;AirQuality"/>
    <s v="WaterHeaters&amp;Geysers"/>
    <s v="Home&amp;Kitchen|Heating,Cooling&amp;AirQuality|WaterHeaters&amp;Geysers|StorageWaterHeaters-Bajaj New Shakti Neo 15L Vertical Storage Water Heater (Geyser 15 litres) 4 Star BEE Rated Heater For Water Heating with Titanium Armour, Swirl Flow Technology, Glasslined Tank (White), 1 Yr Warranty"/>
    <s v="StorageWaterHeaters"/>
    <n v="5499"/>
    <x v="1"/>
    <n v="13150"/>
    <n v="0.57999999999999996"/>
    <n v="13108.182509505703"/>
    <s v="50% or More"/>
    <n v="10.398"/>
    <s v="Yes"/>
    <n v="84133700"/>
    <n v="4.2"/>
    <x v="0"/>
    <n v="6398"/>
    <s v="No"/>
    <n v="2559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r>
  <r>
    <s v="B07QHHCB27"/>
    <x v="602"/>
    <x v="72"/>
    <s v="Home&amp;Kitchen"/>
    <s v="Kitchen&amp;HomeAppliances"/>
    <s v="SmallKitchenAppliances"/>
    <s v="Home&amp;Kitchen|Kitchen&amp;HomeAppliances|SmallKitchenAppliances|HandBlenders-KENT 16044 Hand Blender Stainless Steel 400 W | Variable Speed Control | Easy to Clean and Store | Low Noise Operation"/>
    <s v="HandBlenders"/>
    <n v="1499"/>
    <x v="1"/>
    <n v="2100"/>
    <n v="0.28999999999999998"/>
    <n v="2028.6190476190477"/>
    <s v="&lt;50%"/>
    <n v="10.355"/>
    <s v="No"/>
    <n v="13345500"/>
    <n v="4.0999999999999996"/>
    <x v="0"/>
    <n v="6355"/>
    <s v="No"/>
    <n v="2542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r>
  <r>
    <s v="B08PZ6HZLT"/>
    <x v="603"/>
    <x v="29"/>
    <s v="Electronics"/>
    <s v="HomeTheater,TV&amp;Video"/>
    <s v="Televisions"/>
    <s v="Electronics|HomeTheater,TV&amp;Video|Televisions|SmartTelevisions-VW 80 cm (32 inches) HD Ready Android Smart LED TV VW32PRO (Black)"/>
    <s v="SmartTelevisions"/>
    <n v="8999"/>
    <x v="1"/>
    <n v="18999"/>
    <n v="0.53"/>
    <n v="18951.634349176271"/>
    <s v="50% or More"/>
    <n v="10.347000000000001"/>
    <s v="Yes"/>
    <n v="120586653"/>
    <n v="4"/>
    <x v="0"/>
    <n v="6347"/>
    <s v="No"/>
    <n v="25388"/>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r>
  <r>
    <s v="B07J2NGB69"/>
    <x v="604"/>
    <x v="23"/>
    <s v="Computers&amp;Accessories"/>
    <s v="Accessories&amp;Peripherals"/>
    <s v="Keyboards,Mice&amp;InputDevices"/>
    <s v="Computers&amp;Accessories|Accessories&amp;Peripherals|Keyboards,Mice&amp;InputDevices|Mice-Lenovo 400 Wireless Mouse, 1200DPI Optical Sensor, 2.4GHz Wireless Nano USB, 3-Button (Left,Right,Scroll) Upto 8M Left/Right &amp; 100K Scroll clicks &amp; 1yr Battery, Ambidextrous, Ergonomic GY50R91293"/>
    <s v="Mice"/>
    <n v="629"/>
    <x v="1"/>
    <n v="1390"/>
    <n v="0.55000000000000004"/>
    <n v="1344.7482014388488"/>
    <s v="50% or More"/>
    <n v="10.301"/>
    <s v="Yes"/>
    <n v="8758390"/>
    <n v="4.4000000000000004"/>
    <x v="0"/>
    <n v="6301"/>
    <s v="No"/>
    <n v="25204"/>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r>
  <r>
    <s v="B081FG1QYX"/>
    <x v="605"/>
    <x v="8"/>
    <s v="Computers&amp;Accessories"/>
    <s v="Accessories&amp;Peripherals"/>
    <s v="Cables&amp;Accessories"/>
    <s v="Computers&amp;Accessories|Accessories&amp;Peripherals|Cables&amp;Accessories|Cables|USBCables-Wayona Type C Cable Nylon Braided USB C QC 3.0 Fast Charging Short Power Bank Cable for Samsung Galaxy S10e/S10+/S10/S9/S9+/Note 9/S8/Note 8, LG G7 G5 G6, Moto G6 G7 (0.25M, Black)"/>
    <s v="Cables"/>
    <n v="339"/>
    <x v="0"/>
    <n v="999"/>
    <n v="0.66"/>
    <n v="965.06606606606601"/>
    <s v="50% or More"/>
    <n v="10.254999999999999"/>
    <s v="Yes"/>
    <n v="6248745"/>
    <n v="4.3"/>
    <x v="0"/>
    <n v="6255"/>
    <s v="No"/>
    <n v="2502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r>
  <r>
    <s v="B081FJWN52"/>
    <x v="606"/>
    <x v="8"/>
    <s v="Computers&amp;Accessories"/>
    <s v="Accessories&amp;Peripherals"/>
    <s v="Cables&amp;Accessories"/>
    <s v="Computers&amp;Accessories|Accessories&amp;Peripherals|Cables&amp;Accessories|Cables|USBCables-Wayona Usb Type C To Usb Nylon Braided Quick Charger Fast Charging Short Cable For Smartphone (Samsung Galaxy S21/S20/S10/S9/S9+/Note 9/S8/Note 8, Lg G7 G5 G6, Moto G6 G7) (0.25M,Grey)"/>
    <s v="Cables"/>
    <n v="339"/>
    <x v="0"/>
    <n v="999"/>
    <n v="0.66"/>
    <n v="965.06606606606601"/>
    <s v="50% or More"/>
    <n v="10.254999999999999"/>
    <s v="Yes"/>
    <n v="6248745"/>
    <n v="4.3"/>
    <x v="0"/>
    <n v="6255"/>
    <s v="No"/>
    <n v="2502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r>
  <r>
    <s v="B08KRMK9LZ"/>
    <x v="607"/>
    <x v="75"/>
    <s v="Electronics"/>
    <s v="Mobiles&amp;Accessories"/>
    <s v="MobileAccessories"/>
    <s v="Electronics|Mobiles&amp;Accessories|MobileAccessories|StylusPens-Tukzer Stylus Pen, iPad Pencil with Palm Rejection Tilt Sensor| 2nd Gen for 2018-2022 iPad 6/7/8/9th Gen; iPad 10.2&quot;, Pro 12.9/11&quot;, Mini 6/5th, Air 5/4/3rd, Precise for Writing/Drawing (3 Spare Tips)"/>
    <s v="StylusPens"/>
    <n v="2025"/>
    <x v="1"/>
    <n v="5999"/>
    <n v="0.66"/>
    <n v="5965.2443740623439"/>
    <s v="50% or More"/>
    <n v="10.233000000000001"/>
    <s v="Yes"/>
    <n v="37391767"/>
    <n v="4.2"/>
    <x v="0"/>
    <n v="6233"/>
    <s v="No"/>
    <n v="2493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r>
  <r>
    <s v="B00S2SEV7K"/>
    <x v="608"/>
    <x v="139"/>
    <s v="OfficeProducts"/>
    <s v="OfficePaperProducts"/>
    <s v="Paper"/>
    <s v="OfficeProducts|OfficePaperProducts|Paper|Stationery|Pens,Pencils&amp;WritingSupplies|Pens&amp;Refills|LiquidInkRollerballPens-Pilot Frixion Clicker Roller Pen (Blue), (9000019529)"/>
    <s v="Stationery"/>
    <n v="90"/>
    <x v="2"/>
    <n v="100"/>
    <n v="0.1"/>
    <n v="10"/>
    <s v="&lt;50%"/>
    <n v="10.199"/>
    <s v="No"/>
    <n v="619900"/>
    <n v="4.0999999999999996"/>
    <x v="0"/>
    <n v="6199"/>
    <s v="No"/>
    <n v="24796"/>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r>
  <r>
    <s v="B088GXTJM3"/>
    <x v="609"/>
    <x v="140"/>
    <s v="Electronics"/>
    <s v="Cameras&amp;Photography"/>
    <s v="Accessories"/>
    <s v="Electronics|Cameras&amp;Photography|Accessories|PhotoStudio&amp;Lighting|PhotoBackgroundAccessories|BackgroundSupports-DIGITEK¬Æ (DLS-9FT) Lightweight &amp; Portable Aluminum Alloy Light Stand for Ring Light, Reflector, Flash Units, Diffuser, Portrait, Softbox, Studio Lighting &amp; More Ideal for Outdoor &amp; Indoor Shoots"/>
    <s v="PhotoStudio&amp;Lighting"/>
    <n v="699"/>
    <x v="1"/>
    <n v="1299"/>
    <n v="0.46"/>
    <n v="1245.189376443418"/>
    <s v="&lt;50%"/>
    <n v="10.183"/>
    <s v="No"/>
    <n v="8031717"/>
    <n v="4.3"/>
    <x v="0"/>
    <n v="6183"/>
    <s v="No"/>
    <n v="24732"/>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r>
  <r>
    <s v="B07Y9PY6Y1"/>
    <x v="610"/>
    <x v="55"/>
    <s v="Home&amp;Kitchen"/>
    <s v="Kitchen&amp;HomeAppliances"/>
    <s v="SmallKitchenAppliances"/>
    <s v="Home&amp;Kitchen|Kitchen&amp;HomeAppliances|SmallKitchenAppliances|JuicerMixerGrinders-Sujata Powermatic Plus, Juicer Mixer Grinder with Chutney Jar, 900 Watts, 3 Jars (White)"/>
    <s v="JuicerMixerGrinders"/>
    <n v="6525"/>
    <x v="1"/>
    <n v="8820"/>
    <n v="0.26"/>
    <n v="8746.0204081632655"/>
    <s v="&lt;50%"/>
    <n v="10.137"/>
    <s v="No"/>
    <n v="45308340"/>
    <n v="4.5"/>
    <x v="1"/>
    <n v="5137"/>
    <s v="No"/>
    <n v="2568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r>
  <r>
    <s v="B08CS3BT4L"/>
    <x v="611"/>
    <x v="29"/>
    <s v="Electronics"/>
    <s v="HomeTheater,TV&amp;Video"/>
    <s v="Televisions"/>
    <s v="Electronics|HomeTheater,TV&amp;Video|Televisions|SmartTelevisions-Kodak 80 cm (32 inches) HD Ready Certified Android LED TV 32HDX7XPRO (Black)"/>
    <s v="SmartTelevisions"/>
    <n v="9999"/>
    <x v="1"/>
    <n v="12999"/>
    <n v="0.23"/>
    <n v="12922.078698361413"/>
    <s v="&lt;50%"/>
    <n v="10.088000000000001"/>
    <s v="No"/>
    <n v="79137912"/>
    <n v="4.2"/>
    <x v="0"/>
    <n v="6088"/>
    <s v="No"/>
    <n v="2435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r>
  <r>
    <s v="B0085W2MUQ"/>
    <x v="612"/>
    <x v="72"/>
    <s v="Home&amp;Kitchen"/>
    <s v="Kitchen&amp;HomeAppliances"/>
    <s v="SmallKitchenAppliances"/>
    <s v="Home&amp;Kitchen|Kitchen&amp;HomeAppliances|SmallKitchenAppliances|HandBlenders-Orpat HHB-100E 250-Watt Hand Blender (White)"/>
    <s v="HandBlenders"/>
    <n v="765"/>
    <x v="1"/>
    <n v="970"/>
    <n v="0.21"/>
    <n v="891.13402061855675"/>
    <s v="&lt;50%"/>
    <n v="10.055"/>
    <s v="No"/>
    <n v="5873350"/>
    <n v="4.2"/>
    <x v="0"/>
    <n v="6055"/>
    <s v="No"/>
    <n v="2422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r>
  <r>
    <s v="B07CVR2L5K"/>
    <x v="613"/>
    <x v="130"/>
    <s v="Home&amp;Kitchen"/>
    <s v="Kitchen&amp;HomeAppliances"/>
    <s v="SmallKitchenAppliances"/>
    <s v="Home&amp;Kitchen|Kitchen&amp;HomeAppliances|SmallKitchenAppliances|MiniFoodProcessors&amp;Choppers-INALSA Electric Chopper Bullet- 400 Watts with 100% Pure Copper Motor| Chop, Mince, Puree, Dice | Twin Blade Technology| 900 ml Capacity| One Touch Operation, 1.30mtr Long Power Cord (Black/Silver)"/>
    <s v="MiniFoodProcessors&amp;Choppers"/>
    <n v="1656"/>
    <x v="1"/>
    <n v="2695"/>
    <n v="0.39"/>
    <n v="2633.5528756957328"/>
    <s v="&lt;50%"/>
    <n v="10.027000000000001"/>
    <s v="No"/>
    <n v="16242765"/>
    <n v="4.4000000000000004"/>
    <x v="0"/>
    <n v="6027"/>
    <s v="No"/>
    <n v="24108"/>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r>
  <r>
    <s v="B08MTCKDYN"/>
    <x v="614"/>
    <x v="141"/>
    <s v="Electronics"/>
    <s v="Mobiles&amp;Accessories"/>
    <s v="MobileAccessories"/>
    <s v="Electronics|Mobiles&amp;Accessories|MobileAccessories|D√©cor-Gizga Essentials Spiral Cable Protector Cord Saver for Mac Charger, iPhone Charger, Wire Protector, Lightweight Durable Flexible Wire Winder for Charging Cables, Data Cables, Earphones, Pack of 10"/>
    <s v="D√©cor"/>
    <n v="119"/>
    <x v="2"/>
    <n v="299"/>
    <n v="0.6"/>
    <n v="259.20066889632108"/>
    <s v="50% or More"/>
    <n v="9.9989999999999988"/>
    <s v="Yes"/>
    <n v="1793701"/>
    <n v="4.0999999999999996"/>
    <x v="0"/>
    <n v="5999"/>
    <s v="No"/>
    <n v="23996"/>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r>
  <r>
    <s v="B00935MGHS"/>
    <x v="615"/>
    <x v="35"/>
    <s v="Home&amp;Kitchen"/>
    <s v="Kitchen&amp;HomeAppliances"/>
    <s v="SmallKitchenAppliances"/>
    <s v="Home&amp;Kitchen|Kitchen&amp;HomeAppliances|SmallKitchenAppliances|SandwichMakers-Prestige PSMFB 800 Watt Sandwich Toaster with Fixed Plates, Black"/>
    <s v="SandwichMakers"/>
    <n v="1199"/>
    <x v="1"/>
    <n v="1795"/>
    <n v="0.33"/>
    <n v="1728.2033426183843"/>
    <s v="&lt;50%"/>
    <n v="9.9669999999999987"/>
    <s v="No"/>
    <n v="10710765"/>
    <n v="4.2"/>
    <x v="0"/>
    <n v="5967"/>
    <s v="No"/>
    <n v="23868"/>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r>
  <r>
    <s v="B08TDJNM3G"/>
    <x v="616"/>
    <x v="92"/>
    <s v="Computers&amp;Accessories"/>
    <s v="Accessories&amp;Peripherals"/>
    <s v="USBGadgets"/>
    <s v="Computers&amp;Accessories|Accessories&amp;Peripherals|USBGadgets|Lamps-E-COSMOS 5V 1.2W Portable Flexible USB LED Light (Colors May Vary, Small) - Set of 2 Pieces"/>
    <s v="Lamps"/>
    <n v="59"/>
    <x v="2"/>
    <n v="59"/>
    <n v="0"/>
    <n v="-41"/>
    <s v="&lt;50%"/>
    <n v="9.9580000000000002"/>
    <s v="No"/>
    <n v="351522"/>
    <n v="3.8"/>
    <x v="0"/>
    <n v="5958"/>
    <s v="No"/>
    <n v="23832"/>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r>
  <r>
    <s v="B086Q3QMFS"/>
    <x v="617"/>
    <x v="129"/>
    <s v="OfficeProducts"/>
    <s v="OfficePaperProducts"/>
    <s v="Paper"/>
    <s v="OfficeProducts|OfficePaperProducts|Paper|Stationery|Notebooks,WritingPads&amp;Diaries|CompositionNotebooks-Classmate Drawing Book - Unruled, 40 Pages, 210 mm x 297 mm - Pack Of 4"/>
    <s v="Stationery"/>
    <n v="120"/>
    <x v="2"/>
    <n v="120"/>
    <n v="0"/>
    <n v="20"/>
    <s v="&lt;50%"/>
    <n v="9.9510000000000005"/>
    <s v="No"/>
    <n v="594120"/>
    <n v="4.5"/>
    <x v="1"/>
    <n v="4951"/>
    <s v="No"/>
    <n v="2475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r>
  <r>
    <s v="B095XCRDQW"/>
    <x v="618"/>
    <x v="114"/>
    <s v="Home&amp;Kitchen"/>
    <s v="HomeStorage&amp;Organization"/>
    <s v="LaundryOrganization"/>
    <s v="Home&amp;Kitchen|HomeStorage&amp;Organization|LaundryOrganization|LaundryBaskets-Esquire Laundry Basket Brown, 50 Ltr Capacity(Plastic)"/>
    <s v="LaundryBaskets"/>
    <n v="950"/>
    <x v="1"/>
    <n v="1599"/>
    <n v="0.41"/>
    <n v="1539.5878674171356"/>
    <s v="&lt;50%"/>
    <n v="9.9109999999999996"/>
    <s v="No"/>
    <n v="9451689"/>
    <n v="4.3"/>
    <x v="0"/>
    <n v="5911"/>
    <s v="No"/>
    <n v="23644"/>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r>
  <r>
    <s v="B07ZJND9B9"/>
    <x v="619"/>
    <x v="47"/>
    <s v="Home&amp;Kitchen"/>
    <s v="Heating,Cooling&amp;AirQuality"/>
    <s v="Fans"/>
    <s v="Home&amp;Kitchen|Heating,Cooling&amp;AirQuality|Fans|CeilingFans-ACTIVA 1200 MM HIGH SPEED 390 RPM BEE APPROVED 5 STAR RATED APSRA CEILING FAN BROWN 2 Years Warranty"/>
    <s v="CeilingFans"/>
    <n v="1099"/>
    <x v="1"/>
    <n v="1990"/>
    <n v="0.45"/>
    <n v="1934.7738693467336"/>
    <s v="&lt;50%"/>
    <n v="9.9109999999999996"/>
    <s v="No"/>
    <n v="11762890"/>
    <n v="3.9"/>
    <x v="0"/>
    <n v="5911"/>
    <s v="No"/>
    <n v="23644"/>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r>
  <r>
    <s v="B07FJNNZCJ"/>
    <x v="620"/>
    <x v="71"/>
    <s v="Home&amp;Kitchen"/>
    <s v="Kitchen&amp;HomeAppliances"/>
    <s v="WaterPurifiers&amp;Accessories"/>
    <s v="Home&amp;Kitchen|Kitchen&amp;HomeAppliances|WaterPurifiers&amp;Accessories|WaterFilters&amp;Purifiers-V-Guard Zenora RO+UF+MB Water Purifier | Suitable for water with TDS up to 2000 ppm | 8 Stage Purification with World-class RO Membrane and Advanced UF Membrane | Free PAN India Installation &amp; 1-Year Comprehensive Warranty | 7 Litre, Black"/>
    <s v="WaterFilters&amp;Purifiers"/>
    <n v="8699"/>
    <x v="1"/>
    <n v="13049"/>
    <n v="0.33"/>
    <n v="12982.335887807494"/>
    <s v="&lt;50%"/>
    <n v="9.891"/>
    <s v="No"/>
    <n v="76871659"/>
    <n v="4.3"/>
    <x v="0"/>
    <n v="5891"/>
    <s v="No"/>
    <n v="23564"/>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r>
  <r>
    <s v="B00R1P3B4O"/>
    <x v="621"/>
    <x v="142"/>
    <s v="Electronics"/>
    <s v="Cameras&amp;Photography"/>
    <s v="Accessories"/>
    <s v="Electronics|Cameras&amp;Photography|Accessories|Film-Fujifilm Instax Mini Single Pack 10 Sheets Instant Film for Fuji Instant Cameras"/>
    <s v="Film"/>
    <n v="549"/>
    <x v="1"/>
    <n v="549"/>
    <n v="0"/>
    <n v="449"/>
    <s v="&lt;50%"/>
    <n v="9.875"/>
    <s v="No"/>
    <n v="2676375"/>
    <n v="4.5"/>
    <x v="1"/>
    <n v="4875"/>
    <s v="No"/>
    <n v="24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r>
  <r>
    <s v="B07NPBG1B4"/>
    <x v="622"/>
    <x v="143"/>
    <s v="Home&amp;Kitchen"/>
    <s v="Heating,Cooling&amp;AirQuality"/>
    <s v="Fans"/>
    <s v="Home&amp;Kitchen|Heating,Cooling&amp;AirQuality|Fans|PedestalFans-AmazonBasics High Speed 55 Watt Oscillating Pedestal Fan, 400mm Sweep Length, White (Without Remote)"/>
    <s v="PedestalFans"/>
    <n v="1982.84"/>
    <x v="1"/>
    <n v="3300"/>
    <n v="0.4"/>
    <n v="3239.9139393939395"/>
    <s v="&lt;50%"/>
    <n v="9.8730000000000011"/>
    <s v="No"/>
    <n v="19380900"/>
    <n v="4.0999999999999996"/>
    <x v="0"/>
    <n v="5873"/>
    <s v="No"/>
    <n v="23492"/>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r>
  <r>
    <s v="B08WRKSF9D"/>
    <x v="623"/>
    <x v="87"/>
    <s v="Home&amp;Kitchen"/>
    <s v="Heating,Cooling&amp;AirQuality"/>
    <s v="WaterHeaters&amp;Geysers"/>
    <s v="Home&amp;Kitchen|Heating,Cooling&amp;AirQuality|WaterHeaters&amp;Geysers|StorageWaterHeaters-V-Guard Divino 5 Star Rated 15 Litre Storage Water Heater (Geyser) with Advanced Safety Features, White"/>
    <s v="StorageWaterHeaters"/>
    <n v="6499"/>
    <x v="1"/>
    <n v="8500"/>
    <n v="0.24"/>
    <n v="8423.5411764705877"/>
    <s v="&lt;50%"/>
    <n v="9.8650000000000002"/>
    <s v="No"/>
    <n v="49852500"/>
    <n v="4.4000000000000004"/>
    <x v="0"/>
    <n v="5865"/>
    <s v="No"/>
    <n v="2346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r>
  <r>
    <s v="B09NC2TY11"/>
    <x v="624"/>
    <x v="17"/>
    <s v="Electronics"/>
    <s v="WearableTechnology"/>
    <s v="SmartWatches"/>
    <s v="Electronics|WearableTechnology|SmartWatches-Noise ColorFit Ultra Buzz Bluetooth Calling Smart Watch with 1.75&quot; HD Display, 320x385 px Resolution, 100 Sports Modes, Stock Market Info Smartwatch for Men &amp; Women (Olive Green)"/>
    <s v="N/A"/>
    <n v="2499"/>
    <x v="1"/>
    <n v="5999"/>
    <n v="0.57999999999999996"/>
    <n v="5957.3430571761965"/>
    <s v="50% or More"/>
    <n v="9.8520000000000003"/>
    <s v="Yes"/>
    <n v="35106148"/>
    <n v="4.0999999999999996"/>
    <x v="0"/>
    <n v="5852"/>
    <s v="No"/>
    <n v="2340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r>
  <r>
    <s v="B07KCMR8D6"/>
    <x v="625"/>
    <x v="144"/>
    <s v="OfficeProducts"/>
    <s v="OfficePaperProducts"/>
    <s v="Paper"/>
    <s v="OfficeProducts|OfficePaperProducts|Paper|Stationery|Pens,Pencils&amp;WritingSupplies|Pens&amp;Refills|GelInkRollerballPens-Classmate Octane Neon- Blue Gel Pens(Pack of 5)|Smooth Writing Pen|Attractive body colour for Boys &amp; Girls|Waterproof ink for smudge free writing|Preferred by Students for Exam|Study at home essential"/>
    <s v="Stationery"/>
    <n v="50"/>
    <x v="2"/>
    <n v="50"/>
    <n v="0"/>
    <n v="-50"/>
    <s v="&lt;50%"/>
    <n v="9.7919999999999998"/>
    <s v="No"/>
    <n v="289600"/>
    <n v="4.3"/>
    <x v="0"/>
    <n v="5792"/>
    <s v="No"/>
    <n v="23168"/>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r>
  <r>
    <s v="B08J4PL1Z3"/>
    <x v="626"/>
    <x v="40"/>
    <s v="Computers&amp;Accessories"/>
    <s v="Accessories&amp;Peripherals"/>
    <s v="PCGamingPeripherals"/>
    <s v="Computers&amp;Accessories|Accessories&amp;Peripherals|PCGamingPeripherals|Gamepads-RPM Euro Games Laptop/PC Controller Wired for Windows - 7, 8, 8.1, 10 and XP, Ps3(Upgraded with XYAB Buttons)"/>
    <s v="Gamepads"/>
    <n v="699"/>
    <x v="1"/>
    <n v="1490"/>
    <n v="0.53"/>
    <n v="1443.0872483221476"/>
    <s v="50% or More"/>
    <n v="9.7360000000000007"/>
    <s v="Yes"/>
    <n v="8546640"/>
    <n v="4"/>
    <x v="0"/>
    <n v="5736"/>
    <s v="No"/>
    <n v="2294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r>
  <r>
    <s v="B07Z3K96FR"/>
    <x v="627"/>
    <x v="74"/>
    <s v="Computers&amp;Accessories"/>
    <s v="Accessories&amp;Peripherals"/>
    <s v="TabletAccessories"/>
    <s v="Computers&amp;Accessories|Accessories&amp;Peripherals|TabletAccessories|ScreenProtectors-Robustrion Tempered Glass Screen Protector for iPad 10.2 inch 9th Gen Generation 2021 8th Gen 2020 7th Gen 2019"/>
    <s v="ScreenProtectors"/>
    <n v="399"/>
    <x v="0"/>
    <n v="1499"/>
    <n v="0.73"/>
    <n v="1472.3822548365576"/>
    <s v="50% or More"/>
    <n v="9.73"/>
    <s v="Yes"/>
    <n v="8589270"/>
    <n v="4.0999999999999996"/>
    <x v="0"/>
    <n v="5730"/>
    <s v="No"/>
    <n v="2292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r>
  <r>
    <s v="B00LM4W1N2"/>
    <x v="628"/>
    <x v="145"/>
    <s v="OfficeProducts"/>
    <s v="OfficePaperProducts"/>
    <s v="Paper"/>
    <s v="OfficeProducts|OfficePaperProducts|Paper|Stationery|Pens,Pencils&amp;WritingSupplies|Pens&amp;Refills|RetractableBallpointPens-Parker Classic Gold Gold Trim Ball Pen"/>
    <s v="Stationery"/>
    <n v="480"/>
    <x v="0"/>
    <n v="600"/>
    <n v="0.2"/>
    <n v="520"/>
    <s v="&lt;50%"/>
    <n v="9.7190000000000012"/>
    <s v="No"/>
    <n v="3431400"/>
    <n v="4.3"/>
    <x v="0"/>
    <n v="5719"/>
    <s v="No"/>
    <n v="22876"/>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r>
  <r>
    <s v="B0162LYSFS"/>
    <x v="629"/>
    <x v="8"/>
    <s v="Computers&amp;Accessories"/>
    <s v="Accessories&amp;Peripherals"/>
    <s v="Cables&amp;Accessories"/>
    <s v="Computers&amp;Accessories|Accessories&amp;Peripherals|Cables&amp;Accessories|Cables|USBCables-boAt LTG 500 Apple MFI Certified for iPhone, iPad and iPod 2Mtr Data Cable(Metallic Silver)"/>
    <s v="Cables"/>
    <n v="799"/>
    <x v="1"/>
    <n v="1749"/>
    <n v="0.54"/>
    <n v="1703.3167524299599"/>
    <s v="50% or More"/>
    <n v="9.6260000000000012"/>
    <s v="Yes"/>
    <n v="9839874"/>
    <n v="4.0999999999999996"/>
    <x v="0"/>
    <n v="5626"/>
    <s v="No"/>
    <n v="22504"/>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r>
  <r>
    <s v="B07YNHCW6N"/>
    <x v="630"/>
    <x v="107"/>
    <s v="Computers&amp;Accessories"/>
    <s v="Accessories&amp;Peripherals"/>
    <s v="TabletAccessories"/>
    <s v="Computers&amp;Accessories|Accessories&amp;Peripherals|TabletAccessories|Bags,Cases&amp;Sleeves|Cases-Robustrion Smart Trifold Hard Back Flip Stand Case Cover for Apple iPad 10.2 Cover iPad 9th Generation Cover 2021 8th Gen 2020 7th Gen 2019 Generation Case - Black"/>
    <s v="Bags,Cases&amp;Sleeves"/>
    <n v="549"/>
    <x v="1"/>
    <n v="2499"/>
    <n v="0.78"/>
    <n v="2477.0312124849938"/>
    <s v="50% or More"/>
    <n v="9.5560000000000009"/>
    <s v="Yes"/>
    <n v="13884444"/>
    <n v="4.3"/>
    <x v="0"/>
    <n v="5556"/>
    <s v="No"/>
    <n v="22224"/>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r>
  <r>
    <s v="B07YFWVRCM"/>
    <x v="631"/>
    <x v="16"/>
    <s v="Electronics"/>
    <s v="Cameras&amp;Photography"/>
    <s v="SecurityCameras"/>
    <s v="Electronics|Cameras&amp;Photography|SecurityCameras|DomeCameras-Imou 360¬∞ 1080P Full HD Security Camera, Human Detection, Motion Tracking, 2-Way Audio, Night Vision, Dome Camera with WiFi &amp; Ethernet Connection, Alexa Google Assistant, Up to 256GB SD Card Support"/>
    <s v="DomeCameras"/>
    <n v="2299"/>
    <x v="1"/>
    <n v="7500"/>
    <n v="0.69"/>
    <n v="7469.3466666666664"/>
    <s v="50% or More"/>
    <n v="9.5540000000000003"/>
    <s v="Yes"/>
    <n v="41655000"/>
    <n v="4.0999999999999996"/>
    <x v="0"/>
    <n v="5554"/>
    <s v="No"/>
    <n v="22216"/>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r>
  <r>
    <s v="B07CWNJLPC"/>
    <x v="632"/>
    <x v="8"/>
    <s v="Computers&amp;Accessories"/>
    <s v="Accessories&amp;Peripherals"/>
    <s v="Cables&amp;Accessories"/>
    <s v="Computers&amp;Accessories|Accessories&amp;Peripherals|Cables&amp;Accessories|Cables|USBCables-AmazonBasics Double Braided Nylon USB Type-C to Type-C 2.0 Cable Smartphone (Dark Grey, 3 feet)"/>
    <s v="Cables"/>
    <n v="499"/>
    <x v="0"/>
    <n v="1200"/>
    <n v="0.57999999999999996"/>
    <n v="1158.4166666666667"/>
    <s v="50% or More"/>
    <n v="9.4510000000000005"/>
    <s v="Yes"/>
    <n v="6541200"/>
    <n v="4.3"/>
    <x v="0"/>
    <n v="5451"/>
    <s v="No"/>
    <n v="2180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r>
  <r>
    <s v="B07CWDX49D"/>
    <x v="633"/>
    <x v="8"/>
    <s v="Computers&amp;Accessories"/>
    <s v="Accessories&amp;Peripherals"/>
    <s v="Cables&amp;Accessories"/>
    <s v="Computers&amp;Accessories|Accessories&amp;Peripherals|Cables&amp;Accessories|Cables|USBCables-AmazonBasics Double Braided Nylon USB Type-C to Type-C 2.0 Cable, Charging Adapter, Smartphone 6 feet, Dark Grey"/>
    <s v="Cables"/>
    <n v="649"/>
    <x v="1"/>
    <n v="1600"/>
    <n v="0.59"/>
    <n v="1559.4375"/>
    <s v="50% or More"/>
    <n v="9.4510000000000005"/>
    <s v="Yes"/>
    <n v="8721600"/>
    <n v="4.3"/>
    <x v="0"/>
    <n v="5451"/>
    <s v="No"/>
    <n v="2180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r>
  <r>
    <s v="B00P93X6EK"/>
    <x v="634"/>
    <x v="120"/>
    <s v="OfficeProducts"/>
    <s v="OfficePaperProducts"/>
    <s v="Paper"/>
    <s v="OfficeProducts|OfficePaperProducts|Paper|Stationery|Notebooks,WritingPads&amp;Diaries|WireboundNotebooks-Classmate Soft Cover 6 Subject Spiral Binding Notebook, Unruled, 300 Pages"/>
    <s v="Stationery"/>
    <n v="157"/>
    <x v="2"/>
    <n v="160"/>
    <n v="0.02"/>
    <n v="61.875"/>
    <s v="&lt;50%"/>
    <n v="9.4280000000000008"/>
    <s v="No"/>
    <n v="708480"/>
    <n v="4.5"/>
    <x v="1"/>
    <n v="4428"/>
    <s v="No"/>
    <n v="2214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r>
  <r>
    <s v="B0814P4L98"/>
    <x v="635"/>
    <x v="114"/>
    <s v="Home&amp;Kitchen"/>
    <s v="HomeStorage&amp;Organization"/>
    <s v="LaundryOrganization"/>
    <s v="Home&amp;Kitchen|HomeStorage&amp;Organization|LaundryOrganization|LaundryBaskets-PrettyKrafts Laundry Basket for clothes with Lid &amp; Handles, Toys Organiser, 75 Ltr Black &amp; Grey"/>
    <s v="LaundryBaskets"/>
    <n v="351"/>
    <x v="0"/>
    <n v="999"/>
    <n v="0.65"/>
    <n v="963.8648648648649"/>
    <s v="50% or More"/>
    <n v="9.379999999999999"/>
    <s v="Yes"/>
    <n v="5374620"/>
    <n v="4"/>
    <x v="0"/>
    <n v="5380"/>
    <s v="No"/>
    <n v="215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r>
  <r>
    <s v="B00F159RIK"/>
    <x v="636"/>
    <x v="27"/>
    <s v="Home&amp;Kitchen"/>
    <s v="Kitchen&amp;HomeAppliances"/>
    <s v="Vacuum,Cleaning&amp;Ironing"/>
    <s v="Home&amp;Kitchen|Kitchen&amp;HomeAppliances|Vacuum,Cleaning&amp;Ironing|Irons,Steamers&amp;Accessories|Irons|DryIrons-Bajaj DX-2 600W Dry Iron with Advance Soleplate and Anti-bacterial German Coating Technology, Black"/>
    <s v="Irons,Steamers&amp;Accessories"/>
    <n v="499"/>
    <x v="0"/>
    <n v="625"/>
    <n v="0.2"/>
    <n v="545.16"/>
    <s v="&lt;50%"/>
    <n v="9.3550000000000004"/>
    <s v="No"/>
    <n v="3346875"/>
    <n v="4.2"/>
    <x v="0"/>
    <n v="5355"/>
    <s v="No"/>
    <n v="21420"/>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r>
  <r>
    <s v="B0B19VJXQZ"/>
    <x v="637"/>
    <x v="146"/>
    <s v="Home&amp;Kitchen"/>
    <s v="Kitchen&amp;HomeAppliances"/>
    <s v="Vacuum,Cleaning&amp;Ironing"/>
    <s v="Home&amp;Kitchen|Kitchen&amp;HomeAppliances|Vacuum,Cleaning&amp;Ironing|Vacuums&amp;FloorCare|Vacuums|RoboticVacuums-ECOVACS DEEBOT N8 2-in-1 Robotic Vacuum Cleaner, 2022 New Launch, Most Powerful Suction, Covers 2000+ Sq. Ft in One Charge, Advanced dToF Technology with OZMO Mopping (DEEBOT N8) - White"/>
    <s v="Vacuums&amp;FloorCare"/>
    <n v="27900"/>
    <x v="1"/>
    <n v="59900"/>
    <n v="0.53"/>
    <n v="59853.422370617693"/>
    <s v="50% or More"/>
    <n v="9.298"/>
    <s v="Yes"/>
    <n v="317350200"/>
    <n v="4.4000000000000004"/>
    <x v="0"/>
    <n v="5298"/>
    <s v="No"/>
    <n v="21192"/>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r>
  <r>
    <s v="B07WKB69RS"/>
    <x v="638"/>
    <x v="25"/>
    <s v="Home&amp;Kitchen"/>
    <s v="Heating,Cooling&amp;AirQuality"/>
    <s v="WaterHeaters&amp;Geysers"/>
    <s v="Home&amp;Kitchen|Heating,Cooling&amp;AirQuality|WaterHeaters&amp;Geysers|InstantWaterHeaters-Lifelong LLWH106 Flash 3 Litres Instant Water Heater for Home Use, 8 Bar Pressure,Power On/Off Indicator and Advanced Safety, (3000W, ISI Certified, 2 Years Warranty)"/>
    <s v="InstantWaterHeaters"/>
    <n v="2088"/>
    <x v="1"/>
    <n v="5550"/>
    <n v="0.62"/>
    <n v="5512.3783783783783"/>
    <s v="50% or More"/>
    <n v="9.2919999999999998"/>
    <s v="Yes"/>
    <n v="29370600"/>
    <n v="4"/>
    <x v="0"/>
    <n v="5292"/>
    <s v="No"/>
    <n v="2116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r>
  <r>
    <s v="B08WLY8V9S"/>
    <x v="639"/>
    <x v="117"/>
    <s v="Computers&amp;Accessories"/>
    <s v="Accessories&amp;Peripherals"/>
    <s v="Keyboards,Mice&amp;InputDevices"/>
    <s v="Computers&amp;Accessories|Accessories&amp;Peripherals|Keyboards,Mice&amp;InputDevices|Keyboard&amp;MiceAccessories|MousePads-Tukzer Gel Mouse Pad Wrist Rest Memory-Foam Ergonomic Mousepad| Cushion Wrist Support &amp; Pain Relief| Suitable for Gaming, Computer, Laptop, Home &amp; Office Non-Slip Rubber Base (Blue)"/>
    <s v="Keyboard&amp;MiceAccessories"/>
    <n v="425"/>
    <x v="0"/>
    <n v="899"/>
    <n v="0.53"/>
    <n v="851.72525027808672"/>
    <s v="50% or More"/>
    <n v="9.2190000000000012"/>
    <s v="Yes"/>
    <n v="3792881"/>
    <n v="4.5"/>
    <x v="1"/>
    <n v="4219"/>
    <s v="No"/>
    <n v="21095"/>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r>
  <r>
    <s v="B08MXJYB2V"/>
    <x v="640"/>
    <x v="31"/>
    <s v="Home&amp;Kitchen"/>
    <s v="Kitchen&amp;HomeAppliances"/>
    <s v="SmallKitchenAppliances"/>
    <s v="Home&amp;Kitchen|Kitchen&amp;HomeAppliances|SmallKitchenAppliances|MixerGrinders-USHA RapidMix 500-Watt Copper Motor Mixer Grinder with 3 Jars and 5 Years Warranty(Sea Green/White)"/>
    <s v="MixerGrinders"/>
    <n v="2449"/>
    <x v="1"/>
    <n v="3390"/>
    <n v="0.28000000000000003"/>
    <n v="3317.7581120943951"/>
    <s v="&lt;50%"/>
    <n v="9.2059999999999995"/>
    <s v="No"/>
    <n v="17648340"/>
    <n v="4"/>
    <x v="0"/>
    <n v="5206"/>
    <s v="No"/>
    <n v="20824"/>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r>
  <r>
    <s v="B08SBH499M"/>
    <x v="641"/>
    <x v="133"/>
    <s v="Computers&amp;Accessories"/>
    <s v="Accessories&amp;Peripherals"/>
    <s v="Audio&amp;VideoAccessories"/>
    <s v="Computers&amp;Accessories|Accessories&amp;Peripherals|Audio&amp;VideoAccessories|PCSpeakers-ZEBRONICS Zeb-Warrior II 10 watts 2.0 Multimedia Speaker with RGB Lights, USB Powered, AUX Input, Volume Control Pod for PC, Laptops, Desktop"/>
    <s v="PCSpeakers"/>
    <n v="649"/>
    <x v="1"/>
    <n v="1300"/>
    <n v="0.5"/>
    <n v="1250.0769230769231"/>
    <s v="50% or More"/>
    <n v="9.1950000000000003"/>
    <s v="Yes"/>
    <n v="6753500"/>
    <n v="4.0999999999999996"/>
    <x v="0"/>
    <n v="5195"/>
    <s v="No"/>
    <n v="2078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r>
  <r>
    <s v="B09ZQK9X8G"/>
    <x v="642"/>
    <x v="17"/>
    <s v="Electronics"/>
    <s v="WearableTechnology"/>
    <s v="SmartWatches"/>
    <s v="Electronics|WearableTechnology|SmartWatches-Noise ColorFit Pro 4 Advanced Bluetooth Calling Smart Watch with 1.72&quot; TruView Display, Fully-Functional Digital Crown, 311 PPI, 60Hz Refresh Rate, 500 NITS Brightness (Charcoal Black)"/>
    <s v="N/A"/>
    <n v="2998"/>
    <x v="1"/>
    <n v="5999"/>
    <n v="0.5"/>
    <n v="5949.0250041673617"/>
    <s v="50% or More"/>
    <n v="9.1790000000000003"/>
    <s v="Yes"/>
    <n v="31068821"/>
    <n v="4.0999999999999996"/>
    <x v="0"/>
    <n v="5179"/>
    <s v="No"/>
    <n v="20716"/>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r>
  <r>
    <s v="B08HLC7Z3G"/>
    <x v="643"/>
    <x v="39"/>
    <s v="Home&amp;Kitchen"/>
    <s v="Kitchen&amp;HomeAppliances"/>
    <s v="SmallKitchenAppliances"/>
    <s v="Home&amp;Kitchen|Kitchen&amp;HomeAppliances|SmallKitchenAppliances|Kettles&amp;HotWaterDispensers|Kettle&amp;ToasterSets-Inalsa Electric Kettle Prism Inox - 1350 W with LED Illumination &amp; Boro-Silicate Body, 1.8 L Capacity along with Cordless Base, 2 Year Warranty (Black)"/>
    <s v="Kettles&amp;HotWaterDispensers"/>
    <n v="1182"/>
    <x v="1"/>
    <n v="2995"/>
    <n v="0.61"/>
    <n v="2955.5342237061768"/>
    <s v="50% or More"/>
    <n v="9.1780000000000008"/>
    <s v="Yes"/>
    <n v="15508110"/>
    <n v="4.2"/>
    <x v="0"/>
    <n v="5178"/>
    <s v="No"/>
    <n v="2071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r>
  <r>
    <s v="B08QJJCY2Q"/>
    <x v="644"/>
    <x v="117"/>
    <s v="Computers&amp;Accessories"/>
    <s v="Accessories&amp;Peripherals"/>
    <s v="Keyboards,Mice&amp;InputDevices"/>
    <s v="Computers&amp;Accessories|Accessories&amp;Peripherals|Keyboards,Mice&amp;InputDevices|Keyboard&amp;MiceAccessories|MousePads-Tizum Mouse Pad/ Computer Mouse Mat with Anti-Slip Rubber Base | Smooth Mouse Control | Spill-Resistant Surface for Laptop, Notebook, MacBook, Gaming, Laser/ Optical Mouse, 9.4‚Äùx 7.9‚Äù, Multicolored"/>
    <s v="Keyboard&amp;MiceAccessories"/>
    <n v="169"/>
    <x v="2"/>
    <n v="299"/>
    <n v="0.43"/>
    <n v="242.47826086956522"/>
    <s v="&lt;50%"/>
    <n v="9.1760000000000002"/>
    <s v="No"/>
    <n v="1547624"/>
    <n v="4.4000000000000004"/>
    <x v="0"/>
    <n v="5176"/>
    <s v="No"/>
    <n v="2070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r>
  <r>
    <s v="B07VZH6ZBB"/>
    <x v="645"/>
    <x v="87"/>
    <s v="Home&amp;Kitchen"/>
    <s v="Heating,Cooling&amp;AirQuality"/>
    <s v="WaterHeaters&amp;Geysers"/>
    <s v="Home&amp;Kitchen|Heating,Cooling&amp;AirQuality|WaterHeaters&amp;Geysers|StorageWaterHeaters-Crompton Solarium Qube 15-L 5 Star Rated Storage Water Heater (Geyser) with Free Installation and Connection Pipes (White and Black)"/>
    <s v="StorageWaterHeaters"/>
    <n v="7799"/>
    <x v="1"/>
    <n v="12500"/>
    <n v="0.38"/>
    <n v="12437.608"/>
    <s v="&lt;50%"/>
    <n v="9.16"/>
    <s v="No"/>
    <n v="64500000"/>
    <n v="4"/>
    <x v="0"/>
    <n v="5160"/>
    <s v="No"/>
    <n v="2064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r>
  <r>
    <s v="B08LW31NQ6"/>
    <x v="646"/>
    <x v="23"/>
    <s v="Computers&amp;Accessories"/>
    <s v="Accessories&amp;Peripherals"/>
    <s v="Keyboards,Mice&amp;InputDevices"/>
    <s v="Computers&amp;Accessories|Accessories&amp;Peripherals|Keyboards,Mice&amp;InputDevices|Mice-Lenovo 600 Bluetooth 5.0 Silent Mouse: Compact, Portable, Dongle-Free Multi-Device connectivity with Microsoft Swift Pair | 3-Level Adjustable DPI up to 2400 | Battery Life: up to 1 yr"/>
    <s v="Mice"/>
    <n v="1439"/>
    <x v="1"/>
    <n v="2890"/>
    <n v="0.5"/>
    <n v="2840.2076124567475"/>
    <s v="50% or More"/>
    <n v="9.0990000000000002"/>
    <s v="Yes"/>
    <n v="11846110"/>
    <n v="4.5"/>
    <x v="1"/>
    <n v="4099"/>
    <s v="No"/>
    <n v="20495"/>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r>
  <r>
    <s v="B08MWJTST6"/>
    <x v="647"/>
    <x v="32"/>
    <s v="Electronics"/>
    <s v="Mobiles&amp;Accessories"/>
    <s v="MobileAccessories"/>
    <s v="Electronics|Mobiles&amp;Accessories|MobileAccessories|Stands-Tukzer Fully Foldable Tabletop Desktop Tablet Mobile Stand Holder - Angle &amp; Height Adjustable for Desk, Cradle, Dock, Compatible with Smartphones &amp; Tablets (White)"/>
    <s v="Stands"/>
    <n v="279"/>
    <x v="0"/>
    <n v="1299"/>
    <n v="0.79"/>
    <n v="1277.5219399538107"/>
    <s v="50% or More"/>
    <n v="9.0719999999999992"/>
    <s v="Yes"/>
    <n v="6588528"/>
    <n v="4"/>
    <x v="0"/>
    <n v="5072"/>
    <s v="No"/>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r>
  <r>
    <s v="B07K2HVKLL"/>
    <x v="648"/>
    <x v="38"/>
    <s v="Home&amp;Kitchen"/>
    <s v="Heating,Cooling&amp;AirQuality"/>
    <s v="WaterHeaters&amp;Geysers"/>
    <s v="Home&amp;Kitchen|Heating,Cooling&amp;AirQuality|WaterHeaters&amp;Geysers|ImmersionRods-Crompton IHL 251 1500-Watt Immersion Water Heater with Copper Heating Element and IP 68 Protection"/>
    <s v="ImmersionRods"/>
    <n v="640"/>
    <x v="1"/>
    <n v="1020"/>
    <n v="0.37"/>
    <n v="957.25490196078431"/>
    <s v="&lt;50%"/>
    <n v="9.0590000000000011"/>
    <s v="No"/>
    <n v="5160180"/>
    <n v="4.0999999999999996"/>
    <x v="0"/>
    <n v="5059"/>
    <s v="No"/>
    <n v="20236"/>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r>
  <r>
    <s v="B07L9FW9GF"/>
    <x v="649"/>
    <x v="23"/>
    <s v="Computers&amp;Accessories"/>
    <s v="Accessories&amp;Peripherals"/>
    <s v="Keyboards,Mice&amp;InputDevices"/>
    <s v="Computers&amp;Accessories|Accessories&amp;Peripherals|Keyboards,Mice&amp;InputDevices|Mice-Zebronics Zeb-Power Wired USB Mouse, 3-Button, 1200 DPI Optical Sensor, Plug &amp; Play, for Windows/Mac"/>
    <s v="Mice"/>
    <n v="149"/>
    <x v="2"/>
    <n v="249"/>
    <n v="0.4"/>
    <n v="189.16064257028114"/>
    <s v="&lt;50%"/>
    <n v="9.0570000000000004"/>
    <s v="No"/>
    <n v="1259193"/>
    <n v="4"/>
    <x v="0"/>
    <n v="5057"/>
    <s v="No"/>
    <n v="20228"/>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r>
  <r>
    <s v="B00VA7YYUO"/>
    <x v="650"/>
    <x v="147"/>
    <s v="Home&amp;Kitchen"/>
    <s v="CraftMaterials"/>
    <s v="DrawingMaterials"/>
    <s v="Home&amp;Kitchen|CraftMaterials|DrawingMaterials|DrawingMedia|Pencils|WoodenPencils-Apsara Platinum Pencils Value Pack - Pack of 20"/>
    <s v="DrawingMedia"/>
    <n v="99"/>
    <x v="2"/>
    <n v="99"/>
    <n v="0"/>
    <n v="-1"/>
    <s v="&lt;50%"/>
    <n v="9.0359999999999996"/>
    <s v="No"/>
    <n v="498564"/>
    <n v="4.3"/>
    <x v="0"/>
    <n v="5036"/>
    <s v="No"/>
    <n v="20144"/>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r>
  <r>
    <s v="B08G8H8DPL"/>
    <x v="651"/>
    <x v="31"/>
    <s v="Home&amp;Kitchen"/>
    <s v="Kitchen&amp;HomeAppliances"/>
    <s v="SmallKitchenAppliances"/>
    <s v="Home&amp;Kitchen|Kitchen&amp;HomeAppliances|SmallKitchenAppliances|MixerGrinders-Bajaj Rex 750W Mixer Grinder with Nutri Pro Feature, 4 Jars, White"/>
    <s v="MixerGrinders"/>
    <n v="3249"/>
    <x v="1"/>
    <n v="6375"/>
    <n v="0.49"/>
    <n v="6324.035294117647"/>
    <s v="&lt;50%"/>
    <n v="8.9779999999999998"/>
    <s v="No"/>
    <n v="31734750"/>
    <n v="4"/>
    <x v="0"/>
    <n v="4978"/>
    <s v="No"/>
    <n v="19912"/>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r>
  <r>
    <s v="B09BCNQ9R2"/>
    <x v="652"/>
    <x v="91"/>
    <s v="Electronics"/>
    <s v="Mobiles&amp;Accessories"/>
    <s v="MobileAccessories"/>
    <s v="Electronics|Mobiles&amp;Accessories|MobileAccessories|Cables&amp;Adapters|OTGAdapters-DYAZO USB 3.0 Type C Female to USB A Male Connector/Converter/Adapter Compatible for Samsung Galaxy Note s 20 10 Plus Ultra,Google Pixel 4 5 3 2 &amp; Other Type-c Devices"/>
    <s v="Cables&amp;Adapters"/>
    <n v="139"/>
    <x v="2"/>
    <n v="499"/>
    <n v="0.72"/>
    <n v="471.14428857715433"/>
    <s v="50% or More"/>
    <n v="8.9710000000000001"/>
    <s v="Yes"/>
    <n v="2480529"/>
    <n v="4.2"/>
    <x v="0"/>
    <n v="4971"/>
    <s v="No"/>
    <n v="1988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r>
  <r>
    <s v="B01F7B2JCI"/>
    <x v="653"/>
    <x v="148"/>
    <s v="Home&amp;Kitchen"/>
    <s v="Kitchen&amp;HomeAppliances"/>
    <s v="Coffee,Tea&amp;Espresso"/>
    <s v="Home&amp;Kitchen|Kitchen&amp;HomeAppliances|Coffee,Tea&amp;Espresso|CoffeeMakerAccessories|MeasuringSpoons-Dynore Stainless Steel Set of 4 Measuring Cup and 4 Measuring Spoon"/>
    <s v="CoffeeMakerAccessories"/>
    <n v="184"/>
    <x v="2"/>
    <n v="450"/>
    <n v="0.59"/>
    <n v="409.11111111111109"/>
    <s v="50% or More"/>
    <n v="8.9710000000000001"/>
    <s v="Yes"/>
    <n v="2236950"/>
    <n v="4.2"/>
    <x v="0"/>
    <n v="4971"/>
    <s v="No"/>
    <n v="1988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r>
  <r>
    <s v="B0971DWFDT"/>
    <x v="654"/>
    <x v="36"/>
    <s v="Electronics"/>
    <s v="Mobiles&amp;Accessories"/>
    <s v="MobileAccessories"/>
    <s v="Electronics|Mobiles&amp;Accessories|MobileAccessories|Chargers|AutomobileChargers-Portronics CarPower Mini Car Charger with Dual Output, Fast Charging (Type C PD 18W + QC 3.0A) Compatible with All Smartphones(Black)"/>
    <s v="Chargers"/>
    <n v="337"/>
    <x v="0"/>
    <n v="699"/>
    <n v="0.52"/>
    <n v="650.78826895565089"/>
    <s v="50% or More"/>
    <n v="8.9690000000000012"/>
    <s v="Yes"/>
    <n v="3473331"/>
    <n v="4.2"/>
    <x v="0"/>
    <n v="4969"/>
    <s v="No"/>
    <n v="19876"/>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r>
  <r>
    <s v="B0B53DS4TF"/>
    <x v="655"/>
    <x v="149"/>
    <s v="Home&amp;Kitchen"/>
    <s v="Kitchen&amp;HomeAppliances"/>
    <s v="SmallKitchenAppliances"/>
    <s v="Home&amp;Kitchen|Kitchen&amp;HomeAppliances|SmallKitchenAppliances|DeepFatFryers|AirFryers-Instant Pot Air Fryer, Vortex 2QT, Touch Control Panel, 360¬∞ EvenCrisp‚Ñ¢ Technology, Uses 95 % less Oil, 4-in-1 Appliance: Air Fry, Roast, Bake, Reheat (Vortex 1.97Litre, Black)"/>
    <s v="DeepFatFryers"/>
    <n v="4995"/>
    <x v="1"/>
    <n v="20049"/>
    <n v="0.75"/>
    <n v="20024.08603920395"/>
    <s v="50% or More"/>
    <n v="8.9640000000000004"/>
    <s v="Yes"/>
    <n v="79474236"/>
    <n v="4.8"/>
    <x v="1"/>
    <n v="3964"/>
    <s v="No"/>
    <n v="1982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r>
  <r>
    <s v="B01LYLJ99X"/>
    <x v="656"/>
    <x v="4"/>
    <s v="Computers&amp;Accessories"/>
    <s v="ExternalDevices&amp;DataStorage"/>
    <s v="PenDrives"/>
    <s v="Computers&amp;Accessories|ExternalDevices&amp;DataStorage|PenDrives-HP v222w 64GB USB 2.0 Pen Drive (Silver)"/>
    <s v="N/A"/>
    <n v="449"/>
    <x v="0"/>
    <n v="1300"/>
    <n v="0.65"/>
    <n v="1265.4615384615386"/>
    <s v="50% or More"/>
    <n v="8.9589999999999996"/>
    <s v="Yes"/>
    <n v="6446700"/>
    <n v="4.2"/>
    <x v="0"/>
    <n v="4959"/>
    <s v="No"/>
    <n v="19836"/>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r>
  <r>
    <s v="B09J2SCVQT"/>
    <x v="657"/>
    <x v="55"/>
    <s v="Home&amp;Kitchen"/>
    <s v="Kitchen&amp;HomeAppliances"/>
    <s v="SmallKitchenAppliances"/>
    <s v="Home&amp;Kitchen|Kitchen&amp;HomeAppliances|SmallKitchenAppliances|JuicerMixerGrinders-NutriPro Juicer Mixer Grinder - Smoothie Maker - 500 Watts (3 Jars 2 Blades)"/>
    <s v="JuicerMixerGrinders"/>
    <n v="1969"/>
    <x v="1"/>
    <n v="5000"/>
    <n v="0.61"/>
    <n v="4960.62"/>
    <s v="50% or More"/>
    <n v="8.9269999999999996"/>
    <s v="Yes"/>
    <n v="24635000"/>
    <n v="4.0999999999999996"/>
    <x v="0"/>
    <n v="4927"/>
    <s v="No"/>
    <n v="19708"/>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r>
  <r>
    <s v="B07989VV5K"/>
    <x v="658"/>
    <x v="37"/>
    <s v="Home&amp;Kitchen"/>
    <s v="Kitchen&amp;HomeAppliances"/>
    <s v="Vacuum,Cleaning&amp;Ironing"/>
    <s v="Home&amp;Kitchen|Kitchen&amp;HomeAppliances|Vacuum,Cleaning&amp;Ironing|Irons,Steamers&amp;Accessories|Irons|SteamIrons-Usha Steam Pro SI 3713, 1300 W Steam Iron, Powerful steam Output up to 18 g/min, Non-Stick Soleplate (White &amp; Blue)"/>
    <s v="Irons,Steamers&amp;Accessories"/>
    <n v="999"/>
    <x v="1"/>
    <n v="1560"/>
    <n v="0.36"/>
    <n v="1495.9615384615386"/>
    <s v="&lt;50%"/>
    <n v="8.8810000000000002"/>
    <s v="No"/>
    <n v="7614360"/>
    <n v="3.6"/>
    <x v="0"/>
    <n v="4881"/>
    <s v="No"/>
    <n v="19524"/>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r>
  <r>
    <s v="B07S9M8YTY"/>
    <x v="659"/>
    <x v="27"/>
    <s v="Home&amp;Kitchen"/>
    <s v="Kitchen&amp;HomeAppliances"/>
    <s v="Vacuum,Cleaning&amp;Ironing"/>
    <s v="Home&amp;Kitchen|Kitchen&amp;HomeAppliances|Vacuum,Cleaning&amp;Ironing|Irons,Steamers&amp;Accessories|Irons|DryIrons-Usha Aurora 1000 W Dry Iron with Innovative Tail Light Indicator, Weilburger Soleplate (White &amp; Grey)"/>
    <s v="Irons,Steamers&amp;Accessories"/>
    <n v="717"/>
    <x v="1"/>
    <n v="1390"/>
    <n v="0.48"/>
    <n v="1338.4172661870502"/>
    <s v="&lt;50%"/>
    <n v="8.8670000000000009"/>
    <s v="No"/>
    <n v="6765130"/>
    <n v="4"/>
    <x v="0"/>
    <n v="4867"/>
    <s v="No"/>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r>
  <r>
    <s v="B01NCVJMKX"/>
    <x v="660"/>
    <x v="150"/>
    <s v="Home&amp;Kitchen"/>
    <s v="Kitchen&amp;HomeAppliances"/>
    <s v="Vacuum,Cleaning&amp;Ironing"/>
    <s v="Home&amp;Kitchen|Kitchen&amp;HomeAppliances|Vacuum,Cleaning&amp;Ironing|Irons,Steamers&amp;Accessories|LintShavers-SHOPTOSHOP Electric Lint Remover, Best Lint Shaver for Clothes,Lint Remover for Woolen Clothes ,Lint Remover for Sweaters"/>
    <s v="Irons,Steamers&amp;Accessories"/>
    <n v="499"/>
    <x v="0"/>
    <n v="999"/>
    <n v="0.5"/>
    <n v="949.05005005005"/>
    <s v="50% or More"/>
    <n v="8.859"/>
    <s v="Yes"/>
    <n v="4854141"/>
    <n v="4.0999999999999996"/>
    <x v="0"/>
    <n v="4859"/>
    <s v="No"/>
    <n v="1943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r>
  <r>
    <s v="B00LY17RHI"/>
    <x v="661"/>
    <x v="151"/>
    <s v="OfficeProducts"/>
    <s v="OfficePaperProducts"/>
    <s v="Paper"/>
    <s v="OfficeProducts|OfficePaperProducts|Paper|Stationery|Pens,Pencils&amp;WritingSupplies|Pens&amp;Refills|FountainPens-Camlin Elegante Fountain Pen - Black/Blue/Red"/>
    <s v="Stationery"/>
    <n v="225"/>
    <x v="0"/>
    <n v="225"/>
    <n v="0"/>
    <n v="125"/>
    <s v="&lt;50%"/>
    <n v="8.798"/>
    <s v="No"/>
    <n v="1079550"/>
    <n v="4.0999999999999996"/>
    <x v="0"/>
    <n v="4798"/>
    <s v="No"/>
    <n v="19192"/>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r>
  <r>
    <s v="B00LHZWD0C"/>
    <x v="662"/>
    <x v="129"/>
    <s v="OfficeProducts"/>
    <s v="OfficePaperProducts"/>
    <s v="Paper"/>
    <s v="OfficeProducts|OfficePaperProducts|Paper|Stationery|Notebooks,WritingPads&amp;Diaries|CompositionNotebooks-Luxor 5 Subject Single Ruled Notebook - A4, 70 GSM, 300 pages"/>
    <s v="Stationery"/>
    <n v="252"/>
    <x v="0"/>
    <n v="315"/>
    <n v="0.2"/>
    <n v="235"/>
    <s v="&lt;50%"/>
    <n v="8.7850000000000001"/>
    <s v="No"/>
    <n v="1192275"/>
    <n v="4.5"/>
    <x v="1"/>
    <n v="3785"/>
    <s v="No"/>
    <n v="1892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r>
  <r>
    <s v="B09KLVMZ3B"/>
    <x v="663"/>
    <x v="8"/>
    <s v="Computers&amp;Accessories"/>
    <s v="Accessories&amp;Peripherals"/>
    <s v="Cables&amp;Accessories"/>
    <s v="Computers&amp;Accessories|Accessories&amp;Peripherals|Cables&amp;Accessories|Cables|USBCables-Portronics Konnect L 1.2M POR-1401 Fast Charging 3A 8 Pin USB Cable with Charge &amp; Sync Function (White)"/>
    <s v="Cables"/>
    <n v="159"/>
    <x v="2"/>
    <n v="399"/>
    <n v="0.6"/>
    <n v="359.1503759398496"/>
    <s v="50% or More"/>
    <n v="8.7680000000000007"/>
    <s v="Yes"/>
    <n v="1902432"/>
    <n v="4.0999999999999996"/>
    <x v="0"/>
    <n v="4768"/>
    <s v="No"/>
    <n v="1907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r>
  <r>
    <s v="B09DG9VNWB"/>
    <x v="664"/>
    <x v="17"/>
    <s v="Electronics"/>
    <s v="WearableTechnology"/>
    <s v="SmartWatches"/>
    <s v="Electronics|WearableTechnology|SmartWatches-Samsung Galaxy Watch4 Bluetooth(4.4 cm, Black, Compatible with Android only)"/>
    <s v="N/A"/>
    <n v="12000"/>
    <x v="1"/>
    <n v="29999"/>
    <n v="0.6"/>
    <n v="29958.998666622221"/>
    <s v="50% or More"/>
    <n v="8.7439999999999998"/>
    <s v="Yes"/>
    <n v="142315256"/>
    <n v="4.3"/>
    <x v="0"/>
    <n v="4744"/>
    <s v="No"/>
    <n v="18976"/>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r>
  <r>
    <s v="B09SJ1FTYV"/>
    <x v="665"/>
    <x v="152"/>
    <s v="Electronics"/>
    <s v="Mobiles&amp;Accessories"/>
    <s v="MobileAccessories"/>
    <s v="Electronics|Mobiles&amp;Accessories|MobileAccessories|Cases&amp;Covers|BasicCases-Sounce Protective Case Cover Compatible Boat Xtend Overall Protective Case TPU HD Clear Ultra-Thin Cover with Unbreakable Screen Guard"/>
    <s v="Cases&amp;Covers"/>
    <n v="199"/>
    <x v="2"/>
    <n v="1899"/>
    <n v="0.9"/>
    <n v="1888.5208004212743"/>
    <s v="50% or More"/>
    <n v="8.74"/>
    <s v="Yes"/>
    <n v="9001260"/>
    <n v="4"/>
    <x v="0"/>
    <n v="4740"/>
    <s v="No"/>
    <n v="189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r>
  <r>
    <s v="B00B3VFJY2"/>
    <x v="666"/>
    <x v="108"/>
    <s v="Home&amp;Kitchen"/>
    <s v="Kitchen&amp;HomeAppliances"/>
    <s v="WaterPurifiers&amp;Accessories"/>
    <s v="Home&amp;Kitchen|Kitchen&amp;HomeAppliances|WaterPurifiers&amp;Accessories|WaterPurifierAccessories-HUL Pureit Germkill kit for Advanced 23 L water purifier - 3000 L Capacity, Sand, Multicolour"/>
    <s v="WaterPurifierAccessories"/>
    <n v="980"/>
    <x v="1"/>
    <n v="980"/>
    <n v="0"/>
    <n v="880"/>
    <s v="&lt;50%"/>
    <n v="8.74"/>
    <s v="No"/>
    <n v="4645200"/>
    <n v="4.2"/>
    <x v="0"/>
    <n v="4740"/>
    <s v="No"/>
    <n v="1896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r>
  <r>
    <s v="B08LHTJTBB"/>
    <x v="667"/>
    <x v="58"/>
    <s v="Computers&amp;Accessories"/>
    <s v="Accessories&amp;Peripherals"/>
    <s v="LaptopAccessories"/>
    <s v="Computers&amp;Accessories|Accessories&amp;Peripherals|LaptopAccessories|NotebookComputerStands-Dyazo 6 Angles Adjustable Aluminum Ergonomic Foldable Portable Tabletop Laptop/Desktop Riser Stand Holder Compatible for MacBook, HP, Dell, Lenovo &amp; All Other Notebook (Silver)"/>
    <s v="NotebookComputerStands"/>
    <n v="599"/>
    <x v="1"/>
    <n v="1999"/>
    <n v="0.7"/>
    <n v="1969.0350175087544"/>
    <s v="50% or More"/>
    <n v="8.7360000000000007"/>
    <s v="Yes"/>
    <n v="9467264"/>
    <n v="4.4000000000000004"/>
    <x v="0"/>
    <n v="4736"/>
    <s v="No"/>
    <n v="1894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r>
  <r>
    <s v="B08498D67S"/>
    <x v="668"/>
    <x v="153"/>
    <s v="Computers&amp;Accessories"/>
    <s v="Accessories&amp;Peripherals"/>
    <s v="PCGamingPeripherals"/>
    <s v="Computers&amp;Accessories|Accessories&amp;Peripherals|PCGamingPeripherals|GamingKeyboards-HP K500F Backlit Membrane Wired Gaming Keyboard with Mixed Color Lighting, Metal Panel with Logo Lighting, 26 Anti-Ghosting Keys, and Windows Lock Key / 3 Years Warranty(7ZZ97AA)"/>
    <s v="GamingKeyboards"/>
    <n v="1149"/>
    <x v="1"/>
    <n v="1800"/>
    <n v="0.36"/>
    <n v="1736.1666666666667"/>
    <s v="&lt;50%"/>
    <n v="8.722999999999999"/>
    <s v="No"/>
    <n v="8501400"/>
    <n v="4.3"/>
    <x v="0"/>
    <n v="4723"/>
    <s v="No"/>
    <n v="18892"/>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r>
  <r>
    <s v="B07GWTWFS2"/>
    <x v="669"/>
    <x v="35"/>
    <s v="Home&amp;Kitchen"/>
    <s v="Kitchen&amp;HomeAppliances"/>
    <s v="SmallKitchenAppliances"/>
    <s v="Home&amp;Kitchen|Kitchen&amp;HomeAppliances|SmallKitchenAppliances|SandwichMakers-KENT 16025 Sandwich Grill 700W | Non-Toxic Ceramic Coating | Automatic Temperature Cut-off with LED Indicator | Adjustable Height Control, Metallic Silver, Standard"/>
    <s v="SandwichMakers"/>
    <n v="1699"/>
    <x v="1"/>
    <n v="1975"/>
    <n v="0.14000000000000001"/>
    <n v="1888.9746835443038"/>
    <s v="&lt;50%"/>
    <n v="8.7160000000000011"/>
    <s v="No"/>
    <n v="9314100"/>
    <n v="4.0999999999999996"/>
    <x v="0"/>
    <n v="4716"/>
    <s v="No"/>
    <n v="18864"/>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r>
  <r>
    <s v="B0B1YVCJ2Y"/>
    <x v="670"/>
    <x v="29"/>
    <s v="Electronics"/>
    <s v="HomeTheater,TV&amp;Video"/>
    <s v="Televisions"/>
    <s v="Electronics|HomeTheater,TV&amp;Video|Televisions|SmartTelevisions-Acer 80 cm (32 inches) I Series HD Ready Android Smart LED TV AR32AR2841HDFL (Black)"/>
    <s v="SmartTelevisions"/>
    <n v="11499"/>
    <x v="1"/>
    <n v="19990"/>
    <n v="0.42"/>
    <n v="19932.476238119059"/>
    <s v="&lt;50%"/>
    <n v="8.7029999999999994"/>
    <s v="No"/>
    <n v="94012970"/>
    <n v="4.3"/>
    <x v="0"/>
    <n v="4703"/>
    <s v="No"/>
    <n v="18812"/>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r>
  <r>
    <s v="B0B1YZX72F"/>
    <x v="671"/>
    <x v="29"/>
    <s v="Electronics"/>
    <s v="HomeTheater,TV&amp;Video"/>
    <s v="Televisions"/>
    <s v="Electronics|HomeTheater,TV&amp;Video|Televisions|SmartTelevisions-Acer 127 cm (50 inches) I Series 4K Ultra HD Android Smart LED TV AR50AR2851UDFL (Black)"/>
    <s v="SmartTelevisions"/>
    <n v="27999"/>
    <x v="1"/>
    <n v="40990"/>
    <n v="0.32"/>
    <n v="40921.693095877046"/>
    <s v="&lt;50%"/>
    <n v="8.7029999999999994"/>
    <s v="No"/>
    <n v="192775970"/>
    <n v="4.3"/>
    <x v="0"/>
    <n v="4703"/>
    <s v="No"/>
    <n v="18812"/>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r>
  <r>
    <s v="B0B1YY6JJL"/>
    <x v="672"/>
    <x v="29"/>
    <s v="Electronics"/>
    <s v="HomeTheater,TV&amp;Video"/>
    <s v="Televisions"/>
    <s v="Electronics|HomeTheater,TV&amp;Video|Televisions|SmartTelevisions-Acer 109 cm (43 inches) I Series 4K Ultra HD Android Smart LED TV AR43AR2851UDFL (Black)"/>
    <s v="SmartTelevisions"/>
    <n v="23999"/>
    <x v="1"/>
    <n v="34990"/>
    <n v="0.31"/>
    <n v="34921.411831951984"/>
    <s v="&lt;50%"/>
    <n v="8.7029999999999994"/>
    <s v="No"/>
    <n v="164557970"/>
    <n v="4.3"/>
    <x v="0"/>
    <n v="4703"/>
    <s v="No"/>
    <n v="18812"/>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r>
  <r>
    <s v="B0B1YZ9CB8"/>
    <x v="673"/>
    <x v="29"/>
    <s v="Electronics"/>
    <s v="HomeTheater,TV&amp;Video"/>
    <s v="Televisions"/>
    <s v="Electronics|HomeTheater,TV&amp;Video|Televisions|SmartTelevisions-Acer 139 cm (55 inches) I Series 4K Ultra HD Android Smart LED TV AR55AR2851UDFL (Black)"/>
    <s v="SmartTelevisions"/>
    <n v="32999"/>
    <x v="1"/>
    <n v="47990"/>
    <n v="0.31"/>
    <n v="47921.23775786622"/>
    <s v="&lt;50%"/>
    <n v="8.7029999999999994"/>
    <s v="No"/>
    <n v="225696970"/>
    <n v="4.3"/>
    <x v="0"/>
    <n v="4703"/>
    <s v="No"/>
    <n v="18812"/>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r>
  <r>
    <s v="B0BC9BW512"/>
    <x v="674"/>
    <x v="29"/>
    <s v="Electronics"/>
    <s v="HomeTheater,TV&amp;Video"/>
    <s v="Televisions"/>
    <s v="Electronics|HomeTheater,TV&amp;Video|Televisions|SmartTelevisions-Acer 100 cm (40 inches) P Series Full HD Android Smart LED TV AR40AR2841FDFL (Black)"/>
    <s v="SmartTelevisions"/>
    <n v="18999"/>
    <x v="1"/>
    <n v="24990"/>
    <n v="0.24"/>
    <n v="24913.973589435773"/>
    <s v="&lt;50%"/>
    <n v="8.702"/>
    <s v="No"/>
    <n v="117502980"/>
    <n v="4.3"/>
    <x v="0"/>
    <n v="4702"/>
    <s v="No"/>
    <n v="18808"/>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r>
  <r>
    <s v="B0994GP1CX"/>
    <x v="675"/>
    <x v="80"/>
    <s v="Computers&amp;Accessories"/>
    <s v="Accessories&amp;Peripherals"/>
    <s v="Keyboards,Mice&amp;InputDevices"/>
    <s v="Computers&amp;Accessories|Accessories&amp;Peripherals|Keyboards,Mice&amp;InputDevices|Keyboard&amp;MiceAccessories|DustCovers-LS LAPSTER Quality Assured Universal Silicone 15.6&quot; Keyboard Protector Skin|| Keyboard Dust Cover|| Keyboard Skin for 15.6&quot; Laptop| 15.6&quot; Keyguard| (3.93 x 11.81 x 0.39 inches)"/>
    <s v="Keyboard&amp;MiceAccessories"/>
    <n v="115"/>
    <x v="2"/>
    <n v="999"/>
    <n v="0.88"/>
    <n v="987.48848848848854"/>
    <s v="50% or More"/>
    <n v="8.6920000000000002"/>
    <s v="Yes"/>
    <n v="5686308"/>
    <n v="3.3"/>
    <x v="2"/>
    <n v="5692"/>
    <s v="No"/>
    <n v="1707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r>
  <r>
    <s v="B08M66K48D"/>
    <x v="676"/>
    <x v="48"/>
    <s v="Electronics"/>
    <s v="Mobiles&amp;Accessories"/>
    <s v="MobileAccessories"/>
    <s v="Electronics|Mobiles&amp;Accessories|MobileAccessories|Maintenance,Upkeep&amp;Repairs|ScreenProtectors-POPIO Tempered Glass Screen Protector Compatible for iPhone 12 / iPhone 12 Pro with Case Friendly Edge to Edge Coverage and Easy Installation kit, Pack of 1"/>
    <s v="Maintenance,Upkeep&amp;Repairs"/>
    <n v="299"/>
    <x v="0"/>
    <n v="599"/>
    <n v="0.5"/>
    <n v="549.08347245409016"/>
    <s v="50% or More"/>
    <n v="8.6739999999999995"/>
    <s v="Yes"/>
    <n v="2799726"/>
    <n v="4.3"/>
    <x v="0"/>
    <n v="4674"/>
    <s v="No"/>
    <n v="1869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r>
  <r>
    <s v="B08H673XKN"/>
    <x v="677"/>
    <x v="31"/>
    <s v="Home&amp;Kitchen"/>
    <s v="Kitchen&amp;HomeAppliances"/>
    <s v="SmallKitchenAppliances"/>
    <s v="Home&amp;Kitchen|Kitchen&amp;HomeAppliances|SmallKitchenAppliances|MixerGrinders-Morphy Richards Icon Superb 750W Mixer Grinder, 4 Jars, Silver and Black"/>
    <s v="MixerGrinders"/>
    <n v="3249"/>
    <x v="1"/>
    <n v="7795"/>
    <n v="0.57999999999999996"/>
    <n v="7753.3194355356"/>
    <s v="50% or More"/>
    <n v="8.6639999999999997"/>
    <s v="Yes"/>
    <n v="36355880"/>
    <n v="4.2"/>
    <x v="0"/>
    <n v="4664"/>
    <s v="No"/>
    <n v="18656"/>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r>
  <r>
    <s v="B08TGG316Z"/>
    <x v="678"/>
    <x v="0"/>
    <s v="Electronics"/>
    <s v="HomeTheater,TV&amp;Video"/>
    <s v="Accessories"/>
    <s v="Electronics|HomeTheater,TV&amp;Video|Accessories|Cables|HDMICables-10k 8k 4k HDMI Cable, Certified 48Gbps 1ms Ultra High Speed HDMI 2.1 Cable 4k 120Hz 144Hz 2k 165Hz 8k 60Hz Dynamic HDR ARC eARC DTS:X Compatible for Mac Gaming PC Soundbar TV Monitor Laptop PS5 4 Xbox"/>
    <s v="Cables"/>
    <n v="999"/>
    <x v="1"/>
    <n v="2399"/>
    <n v="0.57999999999999996"/>
    <n v="2357.357649020425"/>
    <s v="50% or More"/>
    <n v="8.6639999999999997"/>
    <s v="Yes"/>
    <n v="8789936"/>
    <n v="4.5999999999999996"/>
    <x v="1"/>
    <n v="3664"/>
    <s v="No"/>
    <n v="1832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r>
  <r>
    <s v="B07DJ5KYDZ"/>
    <x v="679"/>
    <x v="115"/>
    <s v="Computers&amp;Accessories"/>
    <s v="Accessories&amp;Peripherals"/>
    <s v="LaptopAccessories"/>
    <s v="Computers&amp;Accessories|Accessories&amp;Peripherals|LaptopAccessories|LaptopChargers&amp;PowerSupplies-Lenovo GX20L29764 65W Laptop Adapter/Charger with Power Cord for Select Models of Lenovo (Round pin) (Black)"/>
    <s v="LaptopChargers&amp;PowerSupplies"/>
    <n v="1249"/>
    <x v="1"/>
    <n v="2796"/>
    <n v="0.55000000000000004"/>
    <n v="2751.3290414878397"/>
    <s v="50% or More"/>
    <n v="8.597999999999999"/>
    <s v="Yes"/>
    <n v="12856008"/>
    <n v="4.4000000000000004"/>
    <x v="0"/>
    <n v="4598"/>
    <s v="No"/>
    <n v="1839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r>
  <r>
    <s v="B06XMZV7RH"/>
    <x v="680"/>
    <x v="30"/>
    <s v="Home&amp;Kitchen"/>
    <s v="Kitchen&amp;HomeAppliances"/>
    <s v="SmallKitchenAppliances"/>
    <s v="Home&amp;Kitchen|Kitchen&amp;HomeAppliances|SmallKitchenAppliances|DigitalKitchenScales-ATOM Selves-MH 200 GM Digital Pocket Scale"/>
    <s v="DigitalKitchenScales"/>
    <n v="308"/>
    <x v="0"/>
    <n v="499"/>
    <n v="0.38"/>
    <n v="437.27655310621242"/>
    <s v="&lt;50%"/>
    <n v="8.5839999999999996"/>
    <s v="No"/>
    <n v="2287416"/>
    <n v="3.9"/>
    <x v="0"/>
    <n v="4584"/>
    <s v="No"/>
    <n v="1833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r>
  <r>
    <s v="B0883LQJ6B"/>
    <x v="681"/>
    <x v="27"/>
    <s v="Home&amp;Kitchen"/>
    <s v="Kitchen&amp;HomeAppliances"/>
    <s v="Vacuum,Cleaning&amp;Ironing"/>
    <s v="Home&amp;Kitchen|Kitchen&amp;HomeAppliances|Vacuum,Cleaning&amp;Ironing|Irons,Steamers&amp;Accessories|Irons|DryIrons-Usha Goliath GO1200WG Heavy Weight 1200-Watt Dry Iron, 1.8 Kg(Red)"/>
    <s v="Irons,Steamers&amp;Accessories"/>
    <n v="1199"/>
    <x v="1"/>
    <n v="1690"/>
    <n v="0.28999999999999998"/>
    <n v="1619.0532544378698"/>
    <s v="&lt;50%"/>
    <n v="8.58"/>
    <s v="No"/>
    <n v="7740200"/>
    <n v="4.2"/>
    <x v="0"/>
    <n v="4580"/>
    <s v="No"/>
    <n v="1832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r>
  <r>
    <s v="B012ELCYUG"/>
    <x v="682"/>
    <x v="154"/>
    <s v="Home&amp;Kitchen"/>
    <s v="Kitchen&amp;HomeAppliances"/>
    <s v="SmallKitchenAppliances"/>
    <s v="Home&amp;Kitchen|Kitchen&amp;HomeAppliances|SmallKitchenAppliances|SmallApplianceParts&amp;Accessories|StandMixerAccessories-Preethi MGA-502 0.4-Litre Grind and Store Jar (White), stainless steel, Set of 1"/>
    <s v="SmallApplianceParts&amp;Accessories"/>
    <n v="635"/>
    <x v="1"/>
    <n v="635"/>
    <n v="0"/>
    <n v="535"/>
    <s v="&lt;50%"/>
    <n v="8.57"/>
    <s v="No"/>
    <n v="2901950"/>
    <n v="4.3"/>
    <x v="0"/>
    <n v="4570"/>
    <s v="No"/>
    <n v="1828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r>
  <r>
    <s v="B08CYNJ5KY"/>
    <x v="683"/>
    <x v="126"/>
    <s v="Computers&amp;Accessories"/>
    <s v="Printers,Inks&amp;Accessories"/>
    <s v="Inks,Toners&amp;Cartridges"/>
    <s v="Computers&amp;Accessories|Printers,Inks&amp;Accessories|Inks,Toners&amp;Cartridges|InkjetInkCartridges-HP 682 Black Original Ink Cartridge"/>
    <s v="InkjetInkCartridges"/>
    <n v="828"/>
    <x v="1"/>
    <n v="861"/>
    <n v="0.04"/>
    <n v="764.83275261324047"/>
    <s v="&lt;50%"/>
    <n v="8.5670000000000002"/>
    <s v="No"/>
    <n v="3932187"/>
    <n v="4.2"/>
    <x v="0"/>
    <n v="4567"/>
    <s v="No"/>
    <n v="18268"/>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r>
  <r>
    <s v="B08CRRQK6Z"/>
    <x v="684"/>
    <x v="155"/>
    <s v="Electronics"/>
    <s v="HomeAudio"/>
    <s v="Speakers"/>
    <s v="Electronics|HomeAudio|Speakers|SoundbarSpeakers-Zebronics Zeb-JUKEBAR 3900, 80W Multimedia soundbar with subwoofer Supporting Bluetooth, HDMI(ARC), Coaxial Input, AUX, USB &amp; Remote Control (Black)"/>
    <s v="SoundbarSpeakers"/>
    <n v="4999"/>
    <x v="1"/>
    <n v="12499"/>
    <n v="0.6"/>
    <n v="12459.004800384031"/>
    <s v="50% or More"/>
    <n v="8.5410000000000004"/>
    <s v="Yes"/>
    <n v="56757959"/>
    <n v="4.2"/>
    <x v="0"/>
    <n v="4541"/>
    <s v="No"/>
    <n v="18164"/>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r>
  <r>
    <s v="B097C564GC"/>
    <x v="685"/>
    <x v="156"/>
    <s v="Computers&amp;Accessories"/>
    <s v="Accessories&amp;Peripherals"/>
    <s v="Adapters"/>
    <s v="Computers&amp;Accessories|Accessories&amp;Peripherals|Adapters|USBtoUSBAdapters-rts [2 Pack] Mini USB C Type C Adapter Plug, Type C Female to USB A Male Charger Charging Cable Adapter Converter compatible for iPhone, Samsung S20 ultra/S21/S10/S8/S9/MacBook Pro iPad Silver"/>
    <s v="USBtoUSBAdapters"/>
    <n v="294"/>
    <x v="0"/>
    <n v="4999"/>
    <n v="0.94"/>
    <n v="4993.118823764753"/>
    <s v="50% or More"/>
    <n v="8.4260000000000002"/>
    <s v="Yes"/>
    <n v="22125574"/>
    <n v="4.3"/>
    <x v="0"/>
    <n v="4426"/>
    <s v="No"/>
    <n v="17704"/>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r>
  <r>
    <s v="B00K32PEW4"/>
    <x v="686"/>
    <x v="157"/>
    <s v="OfficeProducts"/>
    <s v="OfficeElectronics"/>
    <s v="Calculators"/>
    <s v="OfficeProducts|OfficeElectronics|Calculators|Financial&amp;Business-Casio MJ-120D 150 Steps Check and Correct Desktop Calculator with Tax Keys, Black"/>
    <s v="Financial&amp;Business"/>
    <n v="535"/>
    <x v="1"/>
    <n v="535"/>
    <n v="0"/>
    <n v="435"/>
    <s v="&lt;50%"/>
    <n v="8.4260000000000002"/>
    <s v="No"/>
    <n v="2367910"/>
    <n v="4.4000000000000004"/>
    <x v="0"/>
    <n v="4426"/>
    <s v="No"/>
    <n v="17704"/>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r>
  <r>
    <s v="B0763K5HLQ"/>
    <x v="687"/>
    <x v="158"/>
    <s v="Home&amp;Kitchen"/>
    <s v="Kitchen&amp;HomeAppliances"/>
    <s v="Coffee,Tea&amp;Espresso"/>
    <s v="Home&amp;Kitchen|Kitchen&amp;HomeAppliances|Coffee,Tea&amp;Espresso|MilkFrothers-InstaCuppa Milk Frother for Coffee - Handheld Battery-Operated Electric Milk and Coffee Frother, Stainless Steel Whisk and Stand, Portable Foam Maker for Coffee, Cappuccino, Lattes, and Egg Beaters"/>
    <s v="MilkFrothers"/>
    <n v="1099"/>
    <x v="1"/>
    <n v="1499"/>
    <n v="0.27"/>
    <n v="1425.6844563042027"/>
    <s v="&lt;50%"/>
    <n v="8.4009999999999998"/>
    <s v="No"/>
    <n v="6597099"/>
    <n v="4.0999999999999996"/>
    <x v="0"/>
    <n v="4401"/>
    <s v="No"/>
    <n v="1760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r>
  <r>
    <s v="B08FN6WGDQ"/>
    <x v="688"/>
    <x v="1"/>
    <s v="Electronics"/>
    <s v="Headphones,Earbuds&amp;Accessories"/>
    <s v="Headphones"/>
    <s v="Electronics|Headphones,Earbuds&amp;Accessories|Headphones|In-Ear-Samsung Galaxy Buds Live Bluetooth Truly Wireless in Ear Earbuds with Mic, Upto 21 Hours Playtime, Mystic Black"/>
    <s v="In-Ear"/>
    <n v="4790"/>
    <x v="1"/>
    <n v="15990"/>
    <n v="0.7"/>
    <n v="15960.04377736085"/>
    <s v="50% or More"/>
    <n v="8.39"/>
    <s v="Yes"/>
    <n v="70196100"/>
    <n v="4"/>
    <x v="0"/>
    <n v="4390"/>
    <s v="No"/>
    <n v="1756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r>
  <r>
    <s v="B09GYBZPHF"/>
    <x v="689"/>
    <x v="31"/>
    <s v="Home&amp;Kitchen"/>
    <s v="Kitchen&amp;HomeAppliances"/>
    <s v="SmallKitchenAppliances"/>
    <s v="Home&amp;Kitchen|Kitchen&amp;HomeAppliances|SmallKitchenAppliances|MixerGrinders-Lifelong LLMG93 500 Watt Duos Mixer Grinder, 2 Stainless Steel Jar (Liquidizing and Chutney Jar)| ABS Body, Stainless Steel Blades, 3 Speed Options with Whip (1 Year Warranty, Black)"/>
    <s v="MixerGrinders"/>
    <n v="1149"/>
    <x v="1"/>
    <n v="2499"/>
    <n v="0.54"/>
    <n v="2453.0216086434575"/>
    <s v="50% or More"/>
    <n v="8.3829999999999991"/>
    <s v="Yes"/>
    <n v="10953117"/>
    <n v="3.8"/>
    <x v="0"/>
    <n v="4383"/>
    <s v="No"/>
    <n v="17532"/>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r>
  <r>
    <s v="B08VJFYH6N"/>
    <x v="690"/>
    <x v="159"/>
    <s v="Home&amp;Kitchen"/>
    <s v="Heating,Cooling&amp;AirQuality"/>
    <s v="Fans"/>
    <s v="Home&amp;Kitchen|Heating,Cooling&amp;AirQuality|Fans|TableFans-BAJAJ PYGMY MINI 110 MM 10 W HIGH SPEED OPERATION, USB CHARGING, MULTI-CLIP FUNCTION PERSONAL FAN"/>
    <s v="TableFans"/>
    <n v="948"/>
    <x v="1"/>
    <n v="1620"/>
    <n v="0.41"/>
    <n v="1561.4814814814815"/>
    <s v="&lt;50%"/>
    <n v="8.370000000000001"/>
    <s v="No"/>
    <n v="7079400"/>
    <n v="4.0999999999999996"/>
    <x v="0"/>
    <n v="4370"/>
    <s v="No"/>
    <n v="1748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r>
  <r>
    <s v="B07Z51CGGH"/>
    <x v="691"/>
    <x v="112"/>
    <s v="Home&amp;Kitchen"/>
    <s v="Kitchen&amp;HomeAppliances"/>
    <s v="Vacuum,Cleaning&amp;Ironing"/>
    <s v="Home&amp;Kitchen|Kitchen&amp;HomeAppliances|Vacuum,Cleaning&amp;Ironing|Vacuums&amp;FloorCare|Vacuums|Wet-DryVacuums-Eureka Forbes Wet &amp; Dry Ultimo 1400 Watts Multipurpose Vacuum Cleaner,Power Suction &amp; Blower with 20 litres Tank Capacity,6 Accessories,1 Year Warranty,Compact,Light Weight &amp; Easy to use (Red)"/>
    <s v="Vacuums&amp;FloorCare"/>
    <n v="5499"/>
    <x v="1"/>
    <n v="9999"/>
    <n v="0.45"/>
    <n v="9944.0045004500444"/>
    <s v="&lt;50%"/>
    <n v="8.3529999999999998"/>
    <s v="No"/>
    <n v="43525647"/>
    <n v="3.8"/>
    <x v="0"/>
    <n v="4353"/>
    <s v="No"/>
    <n v="17412"/>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r>
  <r>
    <s v="B07SBGFDX9"/>
    <x v="692"/>
    <x v="160"/>
    <s v="OfficeProducts"/>
    <s v="OfficePaperProducts"/>
    <s v="Paper"/>
    <s v="OfficeProducts|OfficePaperProducts|Paper|Stationery|Pens,Pencils&amp;WritingSupplies|Pens&amp;Refills|StickBallpointPens-Pentonic Multicolor Ball Point Pen, Pack of 10"/>
    <s v="Stationery"/>
    <n v="120"/>
    <x v="2"/>
    <n v="120"/>
    <n v="0"/>
    <n v="20"/>
    <s v="&lt;50%"/>
    <n v="8.3079999999999998"/>
    <s v="No"/>
    <n v="516960"/>
    <n v="4.0999999999999996"/>
    <x v="0"/>
    <n v="4308"/>
    <s v="No"/>
    <n v="17232"/>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r>
  <r>
    <s v="B06XFTHCNY"/>
    <x v="693"/>
    <x v="20"/>
    <s v="Electronics"/>
    <s v="HomeTheater,TV&amp;Video"/>
    <s v="Accessories"/>
    <s v="Electronics|HomeTheater,TV&amp;Video|Accessories|Cables|RCACables-CableCreation RCA to 3.5mm Male Audio Cable, 3.5mm to 2RCA Cable Male RCA Cable,Y Splitter Stereo Jack Cable for Home Theater,Subwoofer, Receiver, Speakers and More (3Feet/0.9Meter,Black)"/>
    <s v="Cables"/>
    <n v="439"/>
    <x v="0"/>
    <n v="758"/>
    <n v="0.42"/>
    <n v="700.08443271767806"/>
    <s v="&lt;50%"/>
    <n v="8.2959999999999994"/>
    <s v="No"/>
    <n v="3256368"/>
    <n v="4.2"/>
    <x v="0"/>
    <n v="4296"/>
    <s v="No"/>
    <n v="1718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r>
  <r>
    <s v="B06XPYRWV5"/>
    <x v="694"/>
    <x v="124"/>
    <s v="Home&amp;Kitchen"/>
    <s v="Kitchen&amp;HomeAppliances"/>
    <s v="SmallKitchenAppliances"/>
    <s v="Home&amp;Kitchen|Kitchen&amp;HomeAppliances|SmallKitchenAppliances|Pop-upToasters-Pigeon by Stovekraft 2 Slice Auto Pop up Toaster. A Smart Bread Toaster for Your Home (750 Watt) (black)"/>
    <s v="Pop-upToasters"/>
    <n v="1099"/>
    <x v="1"/>
    <n v="1795"/>
    <n v="0.39"/>
    <n v="1733.7743732590529"/>
    <s v="&lt;50%"/>
    <n v="8.2439999999999998"/>
    <s v="No"/>
    <n v="7617980"/>
    <n v="4.2"/>
    <x v="0"/>
    <n v="4244"/>
    <s v="No"/>
    <n v="16976"/>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r>
  <r>
    <s v="B00PVT30YI"/>
    <x v="695"/>
    <x v="161"/>
    <s v="Home&amp;Kitchen"/>
    <s v="Kitchen&amp;HomeAppliances"/>
    <s v="Coffee,Tea&amp;Espresso"/>
    <s v="Home&amp;Kitchen|Kitchen&amp;HomeAppliances|Coffee,Tea&amp;Espresso|DripCoffeeMachines-Kitchen Mart Stainless Steel South Indian Filter Coffee Drip Maker, Madras Kappi, Drip Decotion Maker160ml (2 Cup)"/>
    <s v="DripCoffeeMachines"/>
    <n v="292"/>
    <x v="0"/>
    <n v="499"/>
    <n v="0.41"/>
    <n v="440.4829659318637"/>
    <s v="&lt;50%"/>
    <n v="8.2379999999999995"/>
    <s v="No"/>
    <n v="2114762"/>
    <n v="4.0999999999999996"/>
    <x v="0"/>
    <n v="4238"/>
    <s v="No"/>
    <n v="1695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r>
  <r>
    <s v="B086199CWG"/>
    <x v="696"/>
    <x v="55"/>
    <s v="Home&amp;Kitchen"/>
    <s v="Kitchen&amp;HomeAppliances"/>
    <s v="SmallKitchenAppliances"/>
    <s v="Home&amp;Kitchen|Kitchen&amp;HomeAppliances|SmallKitchenAppliances|JuicerMixerGrinders-Maharaja Whiteline Odacio Plus 550-Watt Juicer Mixer Grinder with 3 Jars (Black/Silver)"/>
    <s v="JuicerMixerGrinders"/>
    <n v="3349"/>
    <x v="1"/>
    <n v="4799"/>
    <n v="0.3"/>
    <n v="4729.2146280475099"/>
    <s v="&lt;50%"/>
    <n v="8.1999999999999993"/>
    <s v="No"/>
    <n v="20155800"/>
    <n v="3.7"/>
    <x v="0"/>
    <n v="4200"/>
    <s v="No"/>
    <n v="168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r>
  <r>
    <s v="B08D9MNH4B"/>
    <x v="697"/>
    <x v="64"/>
    <s v="Computers&amp;Accessories"/>
    <s v="Printers,Inks&amp;Accessories"/>
    <s v="Printers"/>
    <s v="Computers&amp;Accessories|Printers,Inks&amp;Accessories|Printers-HP Deskjet 2723 AIO Printer, Copy, Scan, WiFi, Bluetooth, USB, Simple Setup Smart App, Ideal for Home."/>
    <s v="N/A"/>
    <n v="5899"/>
    <x v="1"/>
    <n v="7005"/>
    <n v="0.16"/>
    <n v="6920.7887223411844"/>
    <s v="&lt;50%"/>
    <n v="8.1989999999999998"/>
    <s v="No"/>
    <n v="29413995"/>
    <n v="3.6"/>
    <x v="0"/>
    <n v="4199"/>
    <s v="No"/>
    <n v="16796"/>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r>
  <r>
    <s v="B08N6P8G5K"/>
    <x v="698"/>
    <x v="149"/>
    <s v="Home&amp;Kitchen"/>
    <s v="Kitchen&amp;HomeAppliances"/>
    <s v="SmallKitchenAppliances"/>
    <s v="Home&amp;Kitchen|Kitchen&amp;HomeAppliances|SmallKitchenAppliances|DeepFatFryers|AirFryers-INALSA Air Fryer Digital 4L Nutri Fry - 1400W with Smart AirCrisp Technology| 8-Preset Menu, Touch Control &amp; Digital Display|Variable Temperature &amp; Timer Control|Free Recipe book|2 Yr Warranty (Black)"/>
    <s v="DeepFatFryers"/>
    <n v="6790"/>
    <x v="1"/>
    <n v="10995"/>
    <n v="0.38"/>
    <n v="10933.244656662118"/>
    <s v="&lt;50%"/>
    <n v="8.1920000000000002"/>
    <s v="No"/>
    <n v="35096040"/>
    <n v="4.5"/>
    <x v="1"/>
    <n v="3192"/>
    <s v="No"/>
    <n v="15960"/>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r>
  <r>
    <s v="B07LDPLSZC"/>
    <x v="699"/>
    <x v="27"/>
    <s v="Home&amp;Kitchen"/>
    <s v="Kitchen&amp;HomeAppliances"/>
    <s v="Vacuum,Cleaning&amp;Ironing"/>
    <s v="Home&amp;Kitchen|Kitchen&amp;HomeAppliances|Vacuum,Cleaning&amp;Ironing|Irons,Steamers&amp;Accessories|Irons|DryIrons-Havells Glydo 1000 watt Dry Iron With American Heritage Non Stick Sole Plate, Aerodynamic Design, Easy Grip Temperature Knob &amp; 2 years Warranty. (Charcoal Blue)"/>
    <s v="Irons,Steamers&amp;Accessories"/>
    <n v="849"/>
    <x v="1"/>
    <n v="1190"/>
    <n v="0.28999999999999998"/>
    <n v="1118.6554621848741"/>
    <s v="&lt;50%"/>
    <n v="8.1840000000000011"/>
    <s v="No"/>
    <n v="4978960"/>
    <n v="4.2"/>
    <x v="0"/>
    <n v="4184"/>
    <s v="No"/>
    <n v="16736"/>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r>
  <r>
    <s v="B01L6MT7E0"/>
    <x v="700"/>
    <x v="162"/>
    <s v="Home&amp;Kitchen"/>
    <s v="Heating,Cooling&amp;AirQuality"/>
    <s v="AirPurifiers"/>
    <s v="Home&amp;Kitchen|Heating,Cooling&amp;AirQuality|AirPurifiers|HEPAAirPurifiers-Philips AC1215/20 Air purifier, removes 99.97% airborne pollutants, 4-stage filtration with True HEPA filter (white)"/>
    <s v="HEPAAirPurifiers"/>
    <n v="8799"/>
    <x v="1"/>
    <n v="11995"/>
    <n v="0.27"/>
    <n v="11921.644435181326"/>
    <s v="&lt;50%"/>
    <n v="8.157"/>
    <s v="No"/>
    <n v="49863215"/>
    <n v="4.0999999999999996"/>
    <x v="0"/>
    <n v="4157"/>
    <s v="No"/>
    <n v="16628"/>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r>
  <r>
    <s v="B08CTQP51L"/>
    <x v="701"/>
    <x v="74"/>
    <s v="Computers&amp;Accessories"/>
    <s v="Accessories&amp;Peripherals"/>
    <s v="TabletAccessories"/>
    <s v="Computers&amp;Accessories|Accessories&amp;Peripherals|TabletAccessories|ScreenProtectors-Robustrion [Anti-Scratch] &amp; [Smudge Proof] [S Pen Compatible] Premium Tempered Glass Screen Protector for Samsung Tab S6 Lite 10.4 inch SM-P610/615 [Bubble Free]"/>
    <s v="ScreenProtectors"/>
    <n v="379"/>
    <x v="0"/>
    <n v="1499"/>
    <n v="0.75"/>
    <n v="1473.7164776517679"/>
    <s v="50% or More"/>
    <n v="8.1490000000000009"/>
    <s v="Yes"/>
    <n v="6219351"/>
    <n v="4.2"/>
    <x v="0"/>
    <n v="4149"/>
    <s v="No"/>
    <n v="16596"/>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r>
  <r>
    <s v="B09BW334ML"/>
    <x v="702"/>
    <x v="163"/>
    <s v="Electronics"/>
    <s v="HomeTheater,TV&amp;Video"/>
    <s v="Accessories"/>
    <s v="Electronics|HomeTheater,TV&amp;Video|Accessories|RemoteControls-Dealfreez Case Compatible with Fire TV Stick 3rd Gen 2021 Full Wrap Silicone Remote Cover Anti-Lost with Loop (D-Black)"/>
    <s v="RemoteControls"/>
    <n v="349"/>
    <x v="0"/>
    <n v="1499"/>
    <n v="0.77"/>
    <n v="1475.717811874583"/>
    <s v="50% or More"/>
    <n v="8.1449999999999996"/>
    <s v="Yes"/>
    <n v="6213355"/>
    <n v="4.3"/>
    <x v="0"/>
    <n v="4145"/>
    <s v="No"/>
    <n v="165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r>
  <r>
    <s v="B01M6453MB"/>
    <x v="703"/>
    <x v="94"/>
    <s v="Home&amp;Kitchen"/>
    <s v="Kitchen&amp;HomeAppliances"/>
    <s v="SmallKitchenAppliances"/>
    <s v="Home&amp;Kitchen|Kitchen&amp;HomeAppliances|SmallKitchenAppliances|Rice&amp;PastaCookers-Prestige Delight PRWO Electric Rice Cooker (1 L, White)"/>
    <s v="Rice&amp;PastaCookers"/>
    <n v="2280"/>
    <x v="1"/>
    <n v="3045"/>
    <n v="0.25"/>
    <n v="2970.1231527093596"/>
    <s v="&lt;50%"/>
    <n v="8.1180000000000003"/>
    <s v="No"/>
    <n v="12539310"/>
    <n v="4.0999999999999996"/>
    <x v="0"/>
    <n v="4118"/>
    <s v="No"/>
    <n v="16472"/>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r>
  <r>
    <s v="B06Y36JKC3"/>
    <x v="704"/>
    <x v="148"/>
    <s v="Home&amp;Kitchen"/>
    <s v="Kitchen&amp;HomeAppliances"/>
    <s v="Coffee,Tea&amp;Espresso"/>
    <s v="Home&amp;Kitchen|Kitchen&amp;HomeAppliances|Coffee,Tea&amp;Espresso|CoffeeMakerAccessories|MeasuringSpoons-Abode Kitchen Essential Measuring Cup &amp; Spoon for Spices | for Cooking and Baking Cake | Multipurpose Tablespoon Cups with Ring Holder | (Black)"/>
    <s v="CoffeeMakerAccessories"/>
    <n v="149"/>
    <x v="2"/>
    <n v="300"/>
    <n v="0.5"/>
    <n v="250.33333333333334"/>
    <s v="50% or More"/>
    <n v="8.0739999999999998"/>
    <s v="Yes"/>
    <n v="1222200"/>
    <n v="4.0999999999999996"/>
    <x v="0"/>
    <n v="4074"/>
    <s v="No"/>
    <n v="16296"/>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r>
  <r>
    <s v="B0811VCGL5"/>
    <x v="705"/>
    <x v="162"/>
    <s v="Home&amp;Kitchen"/>
    <s v="Heating,Cooling&amp;AirQuality"/>
    <s v="AirPurifiers"/>
    <s v="Home&amp;Kitchen|Heating,Cooling&amp;AirQuality|AirPurifiers|HEPAAirPurifiers-Mi Air Purifier 3 with True HEPA Filter, removes air pollutants, smoke, odor, bacteria &amp; viruses with 99.97% efficiency, coverage area up to 484 sq. ft., Wi-Fi &amp; Voice control - Alexa/GA (white)"/>
    <s v="HEPAAirPurifiers"/>
    <n v="9970"/>
    <x v="1"/>
    <n v="12999"/>
    <n v="0.23"/>
    <n v="12922.301792445573"/>
    <s v="&lt;50%"/>
    <n v="8.0489999999999995"/>
    <s v="No"/>
    <n v="52632951"/>
    <n v="4.3"/>
    <x v="0"/>
    <n v="4049"/>
    <s v="No"/>
    <n v="16196"/>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r>
  <r>
    <s v="B078WB1VWJ"/>
    <x v="706"/>
    <x v="27"/>
    <s v="Home&amp;Kitchen"/>
    <s v="Kitchen&amp;HomeAppliances"/>
    <s v="Vacuum,Cleaning&amp;Ironing"/>
    <s v="Home&amp;Kitchen|Kitchen&amp;HomeAppliances|Vacuum,Cleaning&amp;Ironing|Irons,Steamers&amp;Accessories|Irons|DryIrons-Usha EI 3710 Heavy Weight 1000-Watt Dry Iron with Golden American Heritage Soleplate, 1.75 Kg(White)"/>
    <s v="Irons,Steamers&amp;Accessories"/>
    <n v="1110"/>
    <x v="1"/>
    <n v="1599"/>
    <n v="0.31"/>
    <n v="1529.5816135084428"/>
    <s v="&lt;50%"/>
    <n v="8.0220000000000002"/>
    <s v="No"/>
    <n v="6431178"/>
    <n v="4.3"/>
    <x v="0"/>
    <n v="4022"/>
    <s v="No"/>
    <n v="16088"/>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r>
  <r>
    <s v="B09GB5B4BK"/>
    <x v="707"/>
    <x v="23"/>
    <s v="Computers&amp;Accessories"/>
    <s v="Accessories&amp;Peripherals"/>
    <s v="Keyboards,Mice&amp;InputDevices"/>
    <s v="Computers&amp;Accessories|Accessories&amp;Peripherals|Keyboards,Mice&amp;InputDevices|Mice-HP 150 Wireless USB Mouse with Ergonomic and ambidextrous Design, 1600 DPI Optical Tracking, 2.4 GHz Wireless connectivity, Dual-Function Scroll Wheel and 12 Month Long Battery Life. 3-Years Warranty."/>
    <s v="Mice"/>
    <n v="599"/>
    <x v="1"/>
    <n v="899"/>
    <n v="0.33"/>
    <n v="832.37041156840928"/>
    <s v="&lt;50%"/>
    <n v="8.0180000000000007"/>
    <s v="No"/>
    <n v="3612182"/>
    <n v="4"/>
    <x v="0"/>
    <n v="4018"/>
    <s v="No"/>
    <n v="1607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r>
  <r>
    <s v="B07MKFNHKG"/>
    <x v="708"/>
    <x v="164"/>
    <s v="Electronics"/>
    <s v="HomeTheater,TV&amp;Video"/>
    <s v="Televisions"/>
    <s v="Electronics|HomeTheater,TV&amp;Video|Televisions|StandardTelevisions-VW 80 cm (32 inches) Frameless Series HD Ready LED TV VW32A (Black)"/>
    <s v="StandardTelevisions"/>
    <n v="6999"/>
    <x v="1"/>
    <n v="12999"/>
    <n v="0.46"/>
    <n v="12945.157396722825"/>
    <s v="&lt;50%"/>
    <n v="8.0030000000000001"/>
    <s v="No"/>
    <n v="52034997"/>
    <n v="4.2"/>
    <x v="0"/>
    <n v="4003"/>
    <s v="No"/>
    <n v="16012"/>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r>
  <r>
    <s v="B07MDRGHWQ"/>
    <x v="709"/>
    <x v="164"/>
    <s v="Electronics"/>
    <s v="HomeTheater,TV&amp;Video"/>
    <s v="Televisions"/>
    <s v="Electronics|HomeTheater,TV&amp;Video|Televisions|StandardTelevisions-VW 60 cm (24 inches) Premium Series HD Ready LED TV VW24A (Black)"/>
    <s v="StandardTelevisions"/>
    <n v="5699"/>
    <x v="1"/>
    <n v="11000"/>
    <n v="0.48"/>
    <n v="10948.190909090908"/>
    <s v="&lt;50%"/>
    <n v="8.0030000000000001"/>
    <s v="No"/>
    <n v="44033000"/>
    <n v="4.2"/>
    <x v="0"/>
    <n v="4003"/>
    <s v="No"/>
    <n v="16012"/>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r>
  <r>
    <s v="B01M69WCZ6"/>
    <x v="710"/>
    <x v="165"/>
    <s v="Home&amp;Kitchen"/>
    <s v="Heating,Cooling&amp;AirQuality"/>
    <s v="Humidifiers"/>
    <s v="Home&amp;Kitchen|Heating,Cooling&amp;AirQuality|Humidifiers-Allin Exporters J66 Ultrasonic Humidifier Cool Mist Air Purifier for Dryness, Cold &amp; Cough Large Capacity for Room, Baby, Plants, Bedroom (2.4 L) (1 Year Warranty)"/>
    <s v="N/A"/>
    <n v="2249"/>
    <x v="1"/>
    <n v="3550"/>
    <n v="0.37"/>
    <n v="3486.6478873239435"/>
    <s v="&lt;50%"/>
    <n v="7.9729999999999999"/>
    <s v="No"/>
    <n v="14104150"/>
    <n v="4"/>
    <x v="0"/>
    <n v="3973"/>
    <s v="No"/>
    <n v="1589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r>
  <r>
    <s v="B09XXZXQC1"/>
    <x v="711"/>
    <x v="166"/>
    <s v="Computers&amp;Accessories"/>
    <s v="Tablets"/>
    <s v="N/A"/>
    <s v="Computers&amp;Accessories|Tablets-Xiaomi Pad 5| Qualcomm Snapdragon 860| 120Hz Refresh Rate| 6GB, 128GB| 2.5K+ Display (10.95-inch/27.81cm)|1 Billion Colours| Dolby Vision Atmos| Quad Speakers| Wi-Fi| Gray"/>
    <s v="N/A"/>
    <n v="26999"/>
    <x v="1"/>
    <n v="37999"/>
    <n v="0.28999999999999998"/>
    <n v="37927.948130213954"/>
    <s v="&lt;50%"/>
    <n v="7.8860000000000001"/>
    <s v="No"/>
    <n v="109665114"/>
    <n v="4.5999999999999996"/>
    <x v="1"/>
    <n v="2886"/>
    <s v="No"/>
    <n v="1443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r>
  <r>
    <s v="B07GLS2563"/>
    <x v="712"/>
    <x v="39"/>
    <s v="Home&amp;Kitchen"/>
    <s v="Kitchen&amp;HomeAppliances"/>
    <s v="SmallKitchenAppliances"/>
    <s v="Home&amp;Kitchen|Kitchen&amp;HomeAppliances|SmallKitchenAppliances|Kettles&amp;HotWaterDispensers|Kettle&amp;ToasterSets-Cello Quick Boil Popular Electric Kettle 1 Litre 1200 Watts | Stainless Steel body | Boiler for Water, Silver"/>
    <s v="Kettles&amp;HotWaterDispensers"/>
    <n v="1199"/>
    <x v="1"/>
    <n v="1899"/>
    <n v="0.37"/>
    <n v="1835.8615060558188"/>
    <s v="&lt;50%"/>
    <n v="7.8580000000000005"/>
    <s v="No"/>
    <n v="7326342"/>
    <n v="4.2"/>
    <x v="0"/>
    <n v="3858"/>
    <s v="No"/>
    <n v="1543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r>
  <r>
    <s v="B083RC4WFJ"/>
    <x v="713"/>
    <x v="167"/>
    <s v="Home&amp;Kitchen"/>
    <s v="HomeStorage&amp;Organization"/>
    <s v="LaundryOrganization"/>
    <s v="Home&amp;Kitchen|HomeStorage&amp;Organization|LaundryOrganization|LaundryBags-PrettyKrafts Laundry Bag / Basket for Dirty Clothes, Folding Round Laundry Bag,Set of 2, Black Wave"/>
    <s v="LaundryBags"/>
    <n v="320"/>
    <x v="0"/>
    <n v="799"/>
    <n v="0.6"/>
    <n v="758.94993742177724"/>
    <s v="50% or More"/>
    <n v="7.8460000000000001"/>
    <s v="Yes"/>
    <n v="3072954"/>
    <n v="4.2"/>
    <x v="0"/>
    <n v="3846"/>
    <s v="No"/>
    <n v="1538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r>
  <r>
    <s v="B07W4HTS8Q"/>
    <x v="714"/>
    <x v="25"/>
    <s v="Home&amp;Kitchen"/>
    <s v="Heating,Cooling&amp;AirQuality"/>
    <s v="WaterHeaters&amp;Geysers"/>
    <s v="Home&amp;Kitchen|Heating,Cooling&amp;AirQuality|WaterHeaters&amp;Geysers|InstantWaterHeaters-ACTIVA Instant 3 LTR 3 KVA SPECIAL Anti Rust Coated Tank Geyser with Full ABS Body with 5 Year Warranty Premium (White)"/>
    <s v="InstantWaterHeaters"/>
    <n v="1899"/>
    <x v="1"/>
    <n v="3790"/>
    <n v="0.5"/>
    <n v="3739.8944591029021"/>
    <s v="50% or More"/>
    <n v="7.8420000000000005"/>
    <s v="Yes"/>
    <n v="14561180"/>
    <n v="3.8"/>
    <x v="0"/>
    <n v="3842"/>
    <s v="No"/>
    <n v="15368"/>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r>
  <r>
    <s v="B08GJ57MKL"/>
    <x v="715"/>
    <x v="162"/>
    <s v="Home&amp;Kitchen"/>
    <s v="Heating,Cooling&amp;AirQuality"/>
    <s v="AirPurifiers"/>
    <s v="Home&amp;Kitchen|Heating,Cooling&amp;AirQuality|AirPurifiers|HEPAAirPurifiers-Coway Professional Air Purifier for Home, Longest Filter Life 8500 Hrs, Green True HEPA Filter, Traps 99.99% Virus &amp; PM 0.1 Particles, Warranty 7 Years (AirMega 150 (AP-1019C))"/>
    <s v="HEPAAirPurifiers"/>
    <n v="14400"/>
    <x v="1"/>
    <n v="59900"/>
    <n v="0.76"/>
    <n v="59875.959933222039"/>
    <s v="50% or More"/>
    <n v="7.8369999999999997"/>
    <s v="Yes"/>
    <n v="229836300"/>
    <n v="4.4000000000000004"/>
    <x v="0"/>
    <n v="3837"/>
    <s v="No"/>
    <n v="15348"/>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r>
  <r>
    <s v="B008P7IF02"/>
    <x v="716"/>
    <x v="168"/>
    <s v="Home&amp;Kitchen"/>
    <s v="Kitchen&amp;HomeAppliances"/>
    <s v="Coffee,Tea&amp;Espresso"/>
    <s v="Home&amp;Kitchen|Kitchen&amp;HomeAppliances|Coffee,Tea&amp;Espresso|EspressoMachines-Morphy Richards New Europa 800-Watt Espresso and Cappuccino 4-Cup Coffee Maker (Black)"/>
    <s v="EspressoMachines"/>
    <n v="4799"/>
    <x v="1"/>
    <n v="5795"/>
    <n v="0.17"/>
    <n v="5712.1872303710097"/>
    <s v="&lt;50%"/>
    <n v="7.8149999999999995"/>
    <s v="No"/>
    <n v="22107925"/>
    <n v="3.9"/>
    <x v="0"/>
    <n v="3815"/>
    <s v="No"/>
    <n v="15260"/>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r>
  <r>
    <s v="B00SH18114"/>
    <x v="717"/>
    <x v="68"/>
    <s v="Home&amp;Kitchen"/>
    <s v="Kitchen&amp;HomeAppliances"/>
    <s v="SmallKitchenAppliances"/>
    <s v="Home&amp;Kitchen|Kitchen&amp;HomeAppliances|SmallKitchenAppliances|VacuumSealers-Ikea 903.391.72 Polypropylene Plastic Solid Bevara Sealing Clip (Multicolour) - 30 Pack, Adjustable"/>
    <s v="VacuumSealers"/>
    <n v="160"/>
    <x v="2"/>
    <n v="299"/>
    <n v="0.46"/>
    <n v="245.48829431438128"/>
    <s v="&lt;50%"/>
    <n v="7.7810000000000006"/>
    <s v="No"/>
    <n v="831519"/>
    <n v="4.5999999999999996"/>
    <x v="1"/>
    <n v="2781"/>
    <s v="No"/>
    <n v="13905"/>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r>
  <r>
    <s v="B078JT7LTD"/>
    <x v="718"/>
    <x v="31"/>
    <s v="Home&amp;Kitchen"/>
    <s v="Kitchen&amp;HomeAppliances"/>
    <s v="SmallKitchenAppliances"/>
    <s v="Home&amp;Kitchen|Kitchen&amp;HomeAppliances|SmallKitchenAppliances|MixerGrinders-Sujata Dynamix, Mixer Grinder, 900 Watts, 3 Jars (White)"/>
    <s v="MixerGrinders"/>
    <n v="6120"/>
    <x v="1"/>
    <n v="8073"/>
    <n v="0.24"/>
    <n v="7997.1917502787064"/>
    <s v="&lt;50%"/>
    <n v="7.7509999999999994"/>
    <s v="No"/>
    <n v="22208823"/>
    <n v="4.5999999999999996"/>
    <x v="1"/>
    <n v="2751"/>
    <s v="No"/>
    <n v="13755"/>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r>
  <r>
    <s v="B00A328ENA"/>
    <x v="719"/>
    <x v="94"/>
    <s v="Home&amp;Kitchen"/>
    <s v="Kitchen&amp;HomeAppliances"/>
    <s v="SmallKitchenAppliances"/>
    <s v="Home&amp;Kitchen|Kitchen&amp;HomeAppliances|SmallKitchenAppliances|Rice&amp;PastaCookers-Panasonic SR-WA22H (E) Automatic Rice Cooker, Apple Green, 2.2 Liters"/>
    <s v="Rice&amp;PastaCookers"/>
    <n v="2976"/>
    <x v="1"/>
    <n v="3945"/>
    <n v="0.25"/>
    <n v="3869.5627376425855"/>
    <s v="&lt;50%"/>
    <n v="7.74"/>
    <s v="No"/>
    <n v="14754300"/>
    <n v="4.2"/>
    <x v="0"/>
    <n v="3740"/>
    <s v="No"/>
    <n v="1496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r>
  <r>
    <s v="B08SJVD8QD"/>
    <x v="720"/>
    <x v="30"/>
    <s v="Home&amp;Kitchen"/>
    <s v="Kitchen&amp;HomeAppliances"/>
    <s v="SmallKitchenAppliances"/>
    <s v="Home&amp;Kitchen|Kitchen&amp;HomeAppliances|SmallKitchenAppliances|DigitalKitchenScales-CARDEX Digital Kitchen Weighing Machine Multipurpose Electronic Weight Scale With Back Lite LCD Display for Measuring Food, Cake, Vegetable, Fruit (KITCHEN SCALE)"/>
    <s v="DigitalKitchenScales"/>
    <n v="379"/>
    <x v="0"/>
    <n v="389"/>
    <n v="0.03"/>
    <n v="291.57069408740358"/>
    <s v="&lt;50%"/>
    <n v="7.7389999999999999"/>
    <s v="No"/>
    <n v="1454471"/>
    <n v="4.2"/>
    <x v="0"/>
    <n v="3739"/>
    <s v="No"/>
    <n v="14956"/>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r>
  <r>
    <s v="B08VGFX2B6"/>
    <x v="721"/>
    <x v="114"/>
    <s v="Home&amp;Kitchen"/>
    <s v="HomeStorage&amp;Organization"/>
    <s v="LaundryOrganization"/>
    <s v="Home&amp;Kitchen|HomeStorage&amp;Organization|LaundryOrganization|LaundryBaskets-Kuber Industries Waterproof Round Non Wovan Laundry Bag/Hamper|Metalic Printed With Handles|Foldable Bin &amp; 45 Liter Capicity|Size 37 x 37 x 49, Pack of 1 (Beige &amp; Brown)-KUBMART11450"/>
    <s v="LaundryBaskets"/>
    <n v="177"/>
    <x v="2"/>
    <n v="199"/>
    <n v="0.11"/>
    <n v="110.05527638190955"/>
    <s v="&lt;50%"/>
    <n v="7.6880000000000006"/>
    <s v="No"/>
    <n v="733912"/>
    <n v="4.0999999999999996"/>
    <x v="0"/>
    <n v="3688"/>
    <s v="No"/>
    <n v="14752"/>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r>
  <r>
    <s v="B00LZPQVMK"/>
    <x v="722"/>
    <x v="160"/>
    <s v="OfficeProducts"/>
    <s v="OfficePaperProducts"/>
    <s v="Paper"/>
    <s v="OfficeProducts|OfficePaperProducts|Paper|Stationery|Pens,Pencils&amp;WritingSupplies|Pens&amp;Refills|StickBallpointPens-Parker Vector Standard Chrome Trim Ball Pen (Ink - Black)"/>
    <s v="Stationery"/>
    <n v="272"/>
    <x v="0"/>
    <n v="320"/>
    <n v="0.15"/>
    <n v="235"/>
    <s v="&lt;50%"/>
    <n v="7.6859999999999999"/>
    <s v="No"/>
    <n v="1179520"/>
    <n v="4"/>
    <x v="0"/>
    <n v="3686"/>
    <s v="No"/>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r>
  <r>
    <s v="B07BKSSDR2"/>
    <x v="723"/>
    <x v="169"/>
    <s v="Health&amp;PersonalCare"/>
    <s v="HomeMedicalSupplies&amp;Equipment"/>
    <s v="HealthMonitors"/>
    <s v="Health&amp;PersonalCare|HomeMedicalSupplies&amp;Equipment|HealthMonitors|WeighingScales|DigitalBathroomScales-Dr Trust Electronic Kitchen Digital Scale Weighing Machine (Blue)"/>
    <s v="WeighingScales"/>
    <n v="899"/>
    <x v="1"/>
    <n v="1900"/>
    <n v="0.53"/>
    <n v="1852.6842105263158"/>
    <s v="50% or More"/>
    <n v="7.6630000000000003"/>
    <s v="Yes"/>
    <n v="6959700"/>
    <n v="4"/>
    <x v="0"/>
    <n v="3663"/>
    <s v="No"/>
    <n v="146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r>
  <r>
    <s v="B09F5Z694W"/>
    <x v="724"/>
    <x v="105"/>
    <s v="Computers&amp;Accessories"/>
    <s v="Printers,Inks&amp;Accessories"/>
    <s v="Printers"/>
    <s v="Computers&amp;Accessories|Printers,Inks&amp;Accessories|Printers|InkjetPrinters-Canon E4570 All-in-One Wi-Fi Ink Efficient Colour Printer with FAX/ADF/Duplex Printing (Black)- Smart Speaker Compatible, Standard"/>
    <s v="InkjetPrinters"/>
    <n v="8349"/>
    <x v="1"/>
    <n v="9625"/>
    <n v="0.13"/>
    <n v="9538.2571428571428"/>
    <s v="&lt;50%"/>
    <n v="7.6520000000000001"/>
    <s v="No"/>
    <n v="35150500"/>
    <n v="3.8"/>
    <x v="0"/>
    <n v="3652"/>
    <s v="No"/>
    <n v="14608"/>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r>
  <r>
    <s v="B0117H7GZ6"/>
    <x v="725"/>
    <x v="6"/>
    <s v="Computers&amp;Accessories"/>
    <s v="NetworkingDevices"/>
    <s v="NetworkAdapters"/>
    <s v="Computers&amp;Accessories|NetworkingDevices|NetworkAdapters|WirelessUSBAdapters-GENERIC Ultra-Mini Bluetooth CSR 4.0 USB Dongle Adapter for Windows Computer ( Black:Golden)"/>
    <s v="WirelessUSBAdapters"/>
    <n v="249"/>
    <x v="0"/>
    <n v="399"/>
    <n v="0.38"/>
    <n v="336.59398496240601"/>
    <s v="&lt;50%"/>
    <n v="7.6420000000000003"/>
    <s v="No"/>
    <n v="1852158"/>
    <n v="3.4"/>
    <x v="2"/>
    <n v="4642"/>
    <s v="No"/>
    <n v="13926"/>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r>
  <r>
    <s v="B09P858DK8"/>
    <x v="726"/>
    <x v="28"/>
    <s v="Electronics"/>
    <s v="Mobiles&amp;Accessories"/>
    <s v="MobileAccessories"/>
    <s v="Electronics|Mobiles&amp;Accessories|MobileAccessories|AutomobileAccessories|Cradles-WeCool C1 Car Mobile Holder with One Click Technology,360¬∞ Rotational, Strong Suction Cup,Compatible with 4 to 6 Inch Devices, Wildshield and Dashboard Mobile Holder for Car, and Use"/>
    <s v="AutomobileAccessories"/>
    <n v="489"/>
    <x v="0"/>
    <n v="1999"/>
    <n v="0.76"/>
    <n v="1974.5377688844421"/>
    <s v="50% or More"/>
    <n v="7.6259999999999994"/>
    <s v="Yes"/>
    <n v="7248374"/>
    <n v="4"/>
    <x v="0"/>
    <n v="3626"/>
    <s v="No"/>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r>
  <r>
    <s v="B09LD3116F"/>
    <x v="727"/>
    <x v="16"/>
    <s v="Electronics"/>
    <s v="Cameras&amp;Photography"/>
    <s v="SecurityCameras"/>
    <s v="Electronics|Cameras&amp;Photography|SecurityCameras|DomeCameras-Qubo Smart Cam 360 from Hero Group | Made in India | 2MP 1080p Full HD | CCTV Wi-Fi Camera | 360 Degree Coverage| Two Way Talk | Mobile App Connectivity | Night Vision | Cloud &amp; SD Card Recording"/>
    <s v="DomeCameras"/>
    <n v="2490"/>
    <x v="1"/>
    <n v="3990"/>
    <n v="0.38"/>
    <n v="3927.593984962406"/>
    <s v="&lt;50%"/>
    <n v="7.6059999999999999"/>
    <s v="No"/>
    <n v="14387940"/>
    <n v="4.0999999999999996"/>
    <x v="0"/>
    <n v="3606"/>
    <s v="No"/>
    <n v="14424"/>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r>
  <r>
    <s v="B0BP89YBC1"/>
    <x v="728"/>
    <x v="25"/>
    <s v="Home&amp;Kitchen"/>
    <s v="Heating,Cooling&amp;AirQuality"/>
    <s v="WaterHeaters&amp;Geysers"/>
    <s v="Home&amp;Kitchen|Heating,Cooling&amp;AirQuality|WaterHeaters&amp;Geysers|InstantWaterHeaters-Campfire Spring Chef Prolix Instant Portable Water Heater Geyser 1Ltr. for Use Home Stainless Steel Baking Rack | Restaurant | Office | Labs | Clinics | Saloon | with Installation Kit (With MCB)"/>
    <s v="InstantWaterHeaters"/>
    <n v="1499"/>
    <x v="1"/>
    <n v="3500"/>
    <n v="0.56999999999999995"/>
    <n v="3457.1714285714284"/>
    <s v="50% or More"/>
    <n v="7.5910000000000002"/>
    <s v="Yes"/>
    <n v="9068500"/>
    <n v="4.7"/>
    <x v="1"/>
    <n v="2591"/>
    <s v="No"/>
    <n v="12955"/>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r>
  <r>
    <s v="B0B9XLX8VR"/>
    <x v="729"/>
    <x v="29"/>
    <s v="Electronics"/>
    <s v="HomeTheater,TV&amp;Video"/>
    <s v="Televisions"/>
    <s v="Electronics|HomeTheater,TV&amp;Video|Televisions|SmartTelevisions-VU 139 cm (55 inches) The GloLED Series 4K Smart LED Google TV 55GloLED (Grey)"/>
    <s v="SmartTelevisions"/>
    <n v="37999"/>
    <x v="1"/>
    <n v="65000"/>
    <n v="0.42"/>
    <n v="64941.54"/>
    <s v="&lt;50%"/>
    <n v="7.5869999999999997"/>
    <s v="No"/>
    <n v="233155000"/>
    <n v="4.3"/>
    <x v="0"/>
    <n v="3587"/>
    <s v="No"/>
    <n v="14348"/>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r>
  <r>
    <s v="B0BC8BQ432"/>
    <x v="730"/>
    <x v="29"/>
    <s v="Electronics"/>
    <s v="HomeTheater,TV&amp;Video"/>
    <s v="Televisions"/>
    <s v="Electronics|HomeTheater,TV&amp;Video|Televisions|SmartTelevisions-VU 164 cm (65 inches) The GloLED Series 4K Smart LED Google TV 65GloLED (Grey)"/>
    <s v="SmartTelevisions"/>
    <n v="54990"/>
    <x v="1"/>
    <n v="85000"/>
    <n v="0.35"/>
    <n v="84935.305882352943"/>
    <s v="&lt;50%"/>
    <n v="7.5869999999999997"/>
    <s v="No"/>
    <n v="304895000"/>
    <n v="4.3"/>
    <x v="0"/>
    <n v="3587"/>
    <s v="No"/>
    <n v="14348"/>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r>
  <r>
    <s v="B014HDJ7ZE"/>
    <x v="731"/>
    <x v="25"/>
    <s v="Home&amp;Kitchen"/>
    <s v="Heating,Cooling&amp;AirQuality"/>
    <s v="WaterHeaters&amp;Geysers"/>
    <s v="Home&amp;Kitchen|Heating,Cooling&amp;AirQuality|WaterHeaters&amp;Geysers|InstantWaterHeaters-Bajaj Majesty Duetto Gas 6 Ltr Vertical Water Heater ( LPG), White"/>
    <s v="InstantWaterHeaters"/>
    <n v="5365"/>
    <x v="1"/>
    <n v="7445"/>
    <n v="0.28000000000000003"/>
    <n v="7372.9382135661517"/>
    <s v="&lt;50%"/>
    <n v="7.5839999999999996"/>
    <s v="No"/>
    <n v="26682880"/>
    <n v="3.9"/>
    <x v="0"/>
    <n v="3584"/>
    <s v="No"/>
    <n v="1433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r>
  <r>
    <s v="B07NCKMXVZ"/>
    <x v="732"/>
    <x v="150"/>
    <s v="Home&amp;Kitchen"/>
    <s v="Kitchen&amp;HomeAppliances"/>
    <s v="Vacuum,Cleaning&amp;Ironing"/>
    <s v="Home&amp;Kitchen|Kitchen&amp;HomeAppliances|Vacuum,Cleaning&amp;Ironing|Irons,Steamers&amp;Accessories|LintShavers-StyleHouse Lint Remover for Woolen Clothes, Electric Lint Remover, Best Lint Shaver for Clothes"/>
    <s v="Irons,Steamers&amp;Accessories"/>
    <n v="455"/>
    <x v="0"/>
    <n v="999"/>
    <n v="0.54"/>
    <n v="953.45445445445444"/>
    <s v="50% or More"/>
    <n v="7.5779999999999994"/>
    <s v="Yes"/>
    <n v="3574422"/>
    <n v="4.0999999999999996"/>
    <x v="0"/>
    <n v="3578"/>
    <s v="No"/>
    <n v="1431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r>
  <r>
    <s v="B07KSB1MLX"/>
    <x v="733"/>
    <x v="46"/>
    <s v="Electronics"/>
    <s v="HomeTheater,TV&amp;Video"/>
    <s v="Accessories"/>
    <s v="Electronics|HomeTheater,TV&amp;Video|Accessories|Cables|OpticalCables-AmazonBasics Digital Optical Coax to Analog RCA Audio Converter Adapter with Fiber Cable"/>
    <s v="Cables"/>
    <n v="1089"/>
    <x v="1"/>
    <n v="1600"/>
    <n v="0.32"/>
    <n v="1531.9375"/>
    <s v="&lt;50%"/>
    <n v="7.5649999999999995"/>
    <s v="No"/>
    <n v="5704000"/>
    <n v="4"/>
    <x v="0"/>
    <n v="3565"/>
    <s v="No"/>
    <n v="1426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r>
  <r>
    <s v="B07RCGTZ4M"/>
    <x v="734"/>
    <x v="112"/>
    <s v="Home&amp;Kitchen"/>
    <s v="Kitchen&amp;HomeAppliances"/>
    <s v="Vacuum,Cleaning&amp;Ironing"/>
    <s v="Home&amp;Kitchen|Kitchen&amp;HomeAppliances|Vacuum,Cleaning&amp;Ironing|Vacuums&amp;FloorCare|Vacuums|Wet-DryVacuums-AGARO Ace 1600 Watts, 21.5 kPa Suction Power, 21 litres Wet &amp; Dry Stainless Steel Vacuum Cleaner with Blower Function and Washable Dust Bag"/>
    <s v="Vacuums&amp;FloorCare"/>
    <n v="6236"/>
    <x v="1"/>
    <n v="9999"/>
    <n v="0.38"/>
    <n v="9936.6337633763378"/>
    <s v="&lt;50%"/>
    <n v="7.5519999999999996"/>
    <s v="No"/>
    <n v="35516448"/>
    <n v="4.0999999999999996"/>
    <x v="0"/>
    <n v="3552"/>
    <s v="No"/>
    <n v="1420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r>
  <r>
    <s v="B00TDD0YM4"/>
    <x v="735"/>
    <x v="150"/>
    <s v="Home&amp;Kitchen"/>
    <s v="Kitchen&amp;HomeAppliances"/>
    <s v="Vacuum,Cleaning&amp;Ironing"/>
    <s v="Home&amp;Kitchen|Kitchen&amp;HomeAppliances|Vacuum,Cleaning&amp;Ironing|Irons,Steamers&amp;Accessories|LintShavers-Philips GC026/30 Fabric Shaver, Lint Remover for Woolen Sweaters, Blankets, Jackets/Burr Remover Pill Remover from Carpets, Curtains (White)"/>
    <s v="Irons,Steamers&amp;Accessories"/>
    <n v="1490"/>
    <x v="1"/>
    <n v="1695"/>
    <n v="0.12"/>
    <n v="1607.0943952802361"/>
    <s v="&lt;50%"/>
    <n v="7.5430000000000001"/>
    <s v="No"/>
    <n v="6005385"/>
    <n v="4.4000000000000004"/>
    <x v="0"/>
    <n v="3543"/>
    <s v="No"/>
    <n v="1417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r>
  <r>
    <s v="B08XNL93PL"/>
    <x v="736"/>
    <x v="170"/>
    <s v="OfficeProducts"/>
    <s v="OfficePaperProducts"/>
    <s v="Paper"/>
    <s v="OfficeProducts|OfficePaperProducts|Paper|Stationery|Notebooks,WritingPads&amp;Diaries-Portronics Ruffpad 15 Re-Writable LCD Screen 38.1cm (15-inch) Writing Pad for Drawing, Playing, Handwriting Gifts for Kids &amp; Adults (Grey)"/>
    <s v="Stationery"/>
    <n v="1399"/>
    <x v="1"/>
    <n v="2999"/>
    <n v="0.53"/>
    <n v="2952.3511170390129"/>
    <s v="50% or More"/>
    <n v="7.5299999999999994"/>
    <s v="Yes"/>
    <n v="10586470"/>
    <n v="4.3"/>
    <x v="0"/>
    <n v="3530"/>
    <s v="No"/>
    <n v="1412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r>
  <r>
    <s v="B01CS4A5V4"/>
    <x v="737"/>
    <x v="171"/>
    <s v="Home&amp;Kitchen"/>
    <s v="Heating,Cooling&amp;AirQuality"/>
    <s v="Parts&amp;Accessories"/>
    <s v="Home&amp;Kitchen|Heating,Cooling&amp;AirQuality|Parts&amp;Accessories|FanParts&amp;Accessories-Monitor AC Stand/Heavy Duty Air Conditioner Outdoor Unit Mounting Bracket"/>
    <s v="FanParts&amp;Accessories"/>
    <n v="699"/>
    <x v="1"/>
    <n v="1690"/>
    <n v="0.59"/>
    <n v="1648.6390532544378"/>
    <s v="50% or More"/>
    <n v="7.524"/>
    <s v="Yes"/>
    <n v="5955560"/>
    <n v="4.0999999999999996"/>
    <x v="0"/>
    <n v="3524"/>
    <s v="No"/>
    <n v="14096"/>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r>
  <r>
    <s v="B087JWLZ2K"/>
    <x v="738"/>
    <x v="29"/>
    <s v="Electronics"/>
    <s v="HomeTheater,TV&amp;Video"/>
    <s v="Televisions"/>
    <s v="Electronics|HomeTheater,TV&amp;Video|Televisions|SmartTelevisions-AmazonBasics 108 cm (43 inches) 4K Ultra HD Smart LED Fire TV AB43U20PS (Black)"/>
    <s v="SmartTelevisions"/>
    <n v="24499"/>
    <x v="1"/>
    <n v="50000"/>
    <n v="0.51"/>
    <n v="49951.002"/>
    <s v="50% or More"/>
    <n v="7.5179999999999998"/>
    <s v="Yes"/>
    <n v="175900000"/>
    <n v="3.9"/>
    <x v="0"/>
    <n v="3518"/>
    <s v="No"/>
    <n v="14072"/>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r>
  <r>
    <s v="B0B217Z5VK"/>
    <x v="739"/>
    <x v="1"/>
    <s v="Electronics"/>
    <s v="Headphones,Earbuds&amp;Accessories"/>
    <s v="Headphones"/>
    <s v="Electronics|Headphones,Earbuds&amp;Accessories|Headphones|In-Ear-Noise Buds VS402 Truly Wireless in Ear Earbuds, 35-Hours of Playtime, Instacharge, Quad Mic with ENC, Hyper Sync, Low Latency, 10mm Driver, Bluetooth v5.3 and Breathing LED Lights (Neon Black)"/>
    <s v="In-Ear"/>
    <n v="1799"/>
    <x v="1"/>
    <n v="3999"/>
    <n v="0.55000000000000004"/>
    <n v="3954.0137534383598"/>
    <s v="50% or More"/>
    <n v="7.5169999999999995"/>
    <s v="Yes"/>
    <n v="14064483"/>
    <n v="3.9"/>
    <x v="0"/>
    <n v="3517"/>
    <s v="No"/>
    <n v="1406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r>
  <r>
    <s v="B084DTMYWK"/>
    <x v="740"/>
    <x v="63"/>
    <s v="Electronics"/>
    <s v="Mobiles&amp;Accessories"/>
    <s v="MobileAccessories"/>
    <s v="Electronics|Mobiles&amp;Accessories|MobileAccessories|Chargers|WallChargers-Myvn 30W Warp/20W Dash Charging Usb Type C Charger Cable Compatible For Cellular Phones Oneplus 8T 8 8Pro 7 Pro / 7T / 7T Pro Nord And Oneplus 3 / 3T / 5 / 5T / 6 / 6T / 7"/>
    <s v="Chargers"/>
    <n v="329"/>
    <x v="0"/>
    <n v="999"/>
    <n v="0.67"/>
    <n v="966.06706706706711"/>
    <s v="50% or More"/>
    <n v="7.492"/>
    <s v="Yes"/>
    <n v="3488508"/>
    <n v="4.2"/>
    <x v="0"/>
    <n v="3492"/>
    <s v="No"/>
    <n v="13968"/>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r>
  <r>
    <s v="B099SD8PRP"/>
    <x v="741"/>
    <x v="23"/>
    <s v="Computers&amp;Accessories"/>
    <s v="Accessories&amp;Peripherals"/>
    <s v="Keyboards,Mice&amp;InputDevices"/>
    <s v="Computers&amp;Accessories|Accessories&amp;Peripherals|Keyboards,Mice&amp;InputDevices|Mice-Lenovo 130 Wireless Compact Mouse, 1K DPI Optical sensor, 2.4GHz Wireless NanoUSB, 10m range, 3button(left,right,scroll) upto 3M left/right clicks, 10 month battery, Ambidextrous, Ergonomic GY51C12380"/>
    <s v="Mice"/>
    <n v="579"/>
    <x v="1"/>
    <n v="1090"/>
    <n v="0.47"/>
    <n v="1036.880733944954"/>
    <s v="&lt;50%"/>
    <n v="7.4820000000000002"/>
    <s v="No"/>
    <n v="3795380"/>
    <n v="4.4000000000000004"/>
    <x v="0"/>
    <n v="3482"/>
    <s v="No"/>
    <n v="13928"/>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r>
  <r>
    <s v="B08WJ86PV2"/>
    <x v="742"/>
    <x v="117"/>
    <s v="Computers&amp;Accessories"/>
    <s v="Accessories&amp;Peripherals"/>
    <s v="Keyboards,Mice&amp;InputDevices"/>
    <s v="Computers&amp;Accessories|Accessories&amp;Peripherals|Keyboards,Mice&amp;InputDevices|Keyboard&amp;MiceAccessories|MousePads-RPM Euro Games Gaming Mousepad Speed Type Extended Large (Size - 800 mm x 300 mm x 3 mm)"/>
    <s v="Keyboard&amp;MiceAccessories"/>
    <n v="299"/>
    <x v="0"/>
    <n v="990"/>
    <n v="0.7"/>
    <n v="959.79797979797979"/>
    <s v="50% or More"/>
    <n v="7.4529999999999994"/>
    <s v="Yes"/>
    <n v="2428470"/>
    <n v="4.5"/>
    <x v="1"/>
    <n v="2453"/>
    <s v="No"/>
    <n v="12265"/>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r>
  <r>
    <s v="B083RD1J99"/>
    <x v="743"/>
    <x v="23"/>
    <s v="Computers&amp;Accessories"/>
    <s v="Accessories&amp;Peripherals"/>
    <s v="Keyboards,Mice&amp;InputDevices"/>
    <s v="Computers&amp;Accessories|Accessories&amp;Peripherals|Keyboards,Mice&amp;InputDevices|Mice-HP Wired Mouse 100 with 1600 DPI Optical Sensor, USB Plug-and -Play,ambidextrous Design, Built-in Scrolling and 3 Handy Buttons. 3-Years Warranty (6VY96AA)"/>
    <s v="Mice"/>
    <n v="328"/>
    <x v="0"/>
    <n v="399"/>
    <n v="0.18"/>
    <n v="316.79448621553888"/>
    <s v="&lt;50%"/>
    <n v="7.4409999999999998"/>
    <s v="No"/>
    <n v="1372959"/>
    <n v="4.0999999999999996"/>
    <x v="0"/>
    <n v="3441"/>
    <s v="No"/>
    <n v="13764"/>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r>
  <r>
    <s v="B0B53QFZPY"/>
    <x v="744"/>
    <x v="17"/>
    <s v="Electronics"/>
    <s v="WearableTechnology"/>
    <s v="SmartWatches"/>
    <s v="Electronics|WearableTechnology|SmartWatches-PTron Newly Launched Force X10 Bluetooth Calling Smartwatch with 1.7&quot; Full Touch Color Display, Real Heart Rate Monitor, SpO2, Watch Faces, 5 Days Runtime, Fitness Trackers &amp; IP68 Waterproof (Pink)"/>
    <s v="N/A"/>
    <n v="1299"/>
    <x v="1"/>
    <n v="5999"/>
    <n v="0.78"/>
    <n v="5977.3463910651772"/>
    <s v="50% or More"/>
    <n v="7.415"/>
    <s v="Yes"/>
    <n v="26485585"/>
    <n v="3.3"/>
    <x v="2"/>
    <n v="4415"/>
    <s v="No"/>
    <n v="1324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r>
  <r>
    <s v="B0B53NXFFR"/>
    <x v="745"/>
    <x v="17"/>
    <s v="Electronics"/>
    <s v="WearableTechnology"/>
    <s v="SmartWatches"/>
    <s v="Electronics|WearableTechnology|SmartWatches-PTron Newly Launched Force X10 Bluetooth Calling Smartwatch with 1.7&quot; Full Touch Display, Real Heart Rate Monitor, SpO2, Watch Faces, 5 Days Runtime, Health/Fitness Trackers &amp; IP68 Waterproof (Black)"/>
    <s v="N/A"/>
    <n v="1399"/>
    <x v="1"/>
    <n v="5999"/>
    <n v="0.77"/>
    <n v="5975.6794465744288"/>
    <s v="50% or More"/>
    <n v="7.415"/>
    <s v="Yes"/>
    <n v="26485585"/>
    <n v="3.3"/>
    <x v="2"/>
    <n v="4415"/>
    <s v="No"/>
    <n v="1324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r>
  <r>
    <s v="B0B53QLB9H"/>
    <x v="746"/>
    <x v="17"/>
    <s v="Electronics"/>
    <s v="WearableTechnology"/>
    <s v="SmartWatches"/>
    <s v="Electronics|WearableTechnology|SmartWatches-PTron Newly Launched Force X10 Bluetooth Calling Smartwatch with 1.7&quot; Full Touch Color Display, Real Heart Rate Monitor, SpO2, Watch Faces, 5 Days Runtime, Fitness Trackers &amp; IP68 Waterproof (Blue)"/>
    <s v="N/A"/>
    <n v="1299"/>
    <x v="1"/>
    <n v="5999"/>
    <n v="0.78"/>
    <n v="5977.3463910651772"/>
    <s v="50% or More"/>
    <n v="7.415"/>
    <s v="Yes"/>
    <n v="26485585"/>
    <n v="3.3"/>
    <x v="2"/>
    <n v="4415"/>
    <s v="No"/>
    <n v="1324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r>
  <r>
    <s v="B0B1F6GQPS"/>
    <x v="747"/>
    <x v="1"/>
    <s v="Electronics"/>
    <s v="Headphones,Earbuds&amp;Accessories"/>
    <s v="Headphones"/>
    <s v="Electronics|Headphones,Earbuds&amp;Accessories|Headphones|In-Ear-Boult Audio FXCharge with ENC, 32H Playtime, 5min=7H Type C Fast Charging, Zen ENC, 14.2 mm BoomX Rich Bass, IPX5, Bluetooth Wireless in Ear Earphones Neckband with mic (Black)"/>
    <s v="In-Ear"/>
    <n v="999"/>
    <x v="1"/>
    <n v="4499"/>
    <n v="0.78"/>
    <n v="4476.795065570127"/>
    <s v="50% or More"/>
    <n v="7.3900000000000006"/>
    <s v="Yes"/>
    <n v="15251610"/>
    <n v="3.8"/>
    <x v="0"/>
    <n v="3390"/>
    <s v="No"/>
    <n v="1356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r>
  <r>
    <s v="B094YFFSMY"/>
    <x v="748"/>
    <x v="86"/>
    <s v="Electronics"/>
    <s v="Mobiles&amp;Accessories"/>
    <s v="MobileAccessories"/>
    <s v="Electronics|Mobiles&amp;Accessories|MobileAccessories|Photo&amp;VideoAccessories|SelfieSticks-Tygot Bluetooth Extendable Selfie Sticks with Wireless Remote and Tripod Stand, 3-in-1 Multifunctional Selfie Stick with Tripod Stand Compatible with iPhone/OnePlus/Samsung/Oppo/Vivo and All Phones"/>
    <s v="Photo&amp;VideoAccessories"/>
    <n v="399"/>
    <x v="0"/>
    <n v="1999"/>
    <n v="0.8"/>
    <n v="1979.040020010005"/>
    <s v="50% or More"/>
    <n v="7.3819999999999997"/>
    <s v="Yes"/>
    <n v="6760618"/>
    <n v="4"/>
    <x v="0"/>
    <n v="3382"/>
    <s v="No"/>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r>
  <r>
    <s v="B08FTFXNNB"/>
    <x v="749"/>
    <x v="172"/>
    <s v="Electronics"/>
    <s v="Cameras&amp;Photography"/>
    <s v="VideoCameras"/>
    <s v="Electronics|Cameras&amp;Photography|VideoCameras-HP w100 480P 30 FPS Digital Webcam with Built-in Mic, Plug and Play Setup, Wide-Angle View for Video Calling on Skype, Zoom, Microsoft Teams and Other Apps (Black)"/>
    <s v="N/A"/>
    <n v="499"/>
    <x v="0"/>
    <n v="1999"/>
    <n v="0.75"/>
    <n v="1974.0375187593797"/>
    <s v="50% or More"/>
    <n v="7.3689999999999998"/>
    <s v="Yes"/>
    <n v="6734631"/>
    <n v="3.7"/>
    <x v="0"/>
    <n v="3369"/>
    <s v="No"/>
    <n v="13476"/>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r>
  <r>
    <s v="B08MV82R99"/>
    <x v="750"/>
    <x v="38"/>
    <s v="Home&amp;Kitchen"/>
    <s v="Heating,Cooling&amp;AirQuality"/>
    <s v="WaterHeaters&amp;Geysers"/>
    <s v="Home&amp;Kitchen|Heating,Cooling&amp;AirQuality|WaterHeaters&amp;Geysers|ImmersionRods-Bajaj Waterproof 1500 Watts Immersion Rod Heater"/>
    <s v="ImmersionRods"/>
    <n v="653"/>
    <x v="1"/>
    <n v="1020"/>
    <n v="0.36"/>
    <n v="955.98039215686276"/>
    <s v="&lt;50%"/>
    <n v="7.3659999999999997"/>
    <s v="No"/>
    <n v="3433320"/>
    <n v="4.0999999999999996"/>
    <x v="0"/>
    <n v="3366"/>
    <s v="No"/>
    <n v="13464"/>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r>
  <r>
    <s v="B08TDJ5BVF"/>
    <x v="751"/>
    <x v="92"/>
    <s v="Computers&amp;Accessories"/>
    <s v="Accessories&amp;Peripherals"/>
    <s v="USBGadgets"/>
    <s v="Computers&amp;Accessories|Accessories&amp;Peripherals|USBGadgets|Lamps-E-COSMOS 5V 1.2W Portable Flexible USB LED Light (Colours May Vary, Small, EC-POF1)"/>
    <s v="Lamps"/>
    <n v="39"/>
    <x v="2"/>
    <n v="39"/>
    <n v="0"/>
    <n v="-61"/>
    <s v="&lt;50%"/>
    <n v="7.3439999999999994"/>
    <s v="No"/>
    <n v="130416"/>
    <n v="3.8"/>
    <x v="0"/>
    <n v="3344"/>
    <s v="No"/>
    <n v="1337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r>
  <r>
    <s v="B075TJHWVC"/>
    <x v="752"/>
    <x v="132"/>
    <s v="Electronics"/>
    <s v="HomeTheater,TV&amp;Video"/>
    <s v="SatelliteEquipment"/>
    <s v="Electronics|HomeTheater,TV&amp;Video|SatelliteEquipment|SatelliteReceivers-Airtel Digital TV HD Set Top Box with 1 Month Basic Pack with Recording + Free Standard Installation"/>
    <s v="SatelliteReceivers"/>
    <n v="917"/>
    <x v="1"/>
    <n v="2299"/>
    <n v="0.6"/>
    <n v="2259.1130926489777"/>
    <s v="50% or More"/>
    <n v="7.3"/>
    <s v="Yes"/>
    <n v="7586700"/>
    <n v="4.2"/>
    <x v="0"/>
    <n v="3300"/>
    <s v="No"/>
    <n v="132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r>
  <r>
    <s v="B0BM9H2NY9"/>
    <x v="753"/>
    <x v="78"/>
    <s v="Home&amp;Kitchen"/>
    <s v="Kitchen&amp;HomeAppliances"/>
    <s v="SmallKitchenAppliances"/>
    <s v="Home&amp;Kitchen|Kitchen&amp;HomeAppliances|SmallKitchenAppliances|EggBoilers-Multifunctional 2 in 1 Electric Egg Boiling Steamer Egg Frying Pan Egg Boiler Electric Automatic Off with Egg Boiler Machine Non-Stick Electric Egg Frying Pan-Tiger Woods (Multy)"/>
    <s v="EggBoilers"/>
    <n v="699"/>
    <x v="1"/>
    <n v="1599"/>
    <n v="0.56000000000000005"/>
    <n v="1555.2851782363978"/>
    <s v="50% or More"/>
    <n v="7.3"/>
    <s v="Yes"/>
    <n v="3677700"/>
    <n v="4.7"/>
    <x v="1"/>
    <n v="2300"/>
    <s v="No"/>
    <n v="115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r>
  <r>
    <s v="B08L4SBJRY"/>
    <x v="754"/>
    <x v="173"/>
    <s v="Electronics"/>
    <s v="HomeAudio"/>
    <s v="Accessories"/>
    <s v="Electronics|HomeAudio|Accessories|SpeakerAccessories|Mounts-Saifsmart Outlet Wall Mount Hanger Holder for Dot 3rd Gen, Compact Bracket Case Plug and Built-in Cable Management for Kitchen Bathroom, Bedroom (Black)"/>
    <s v="SpeakerAccessories"/>
    <n v="349"/>
    <x v="0"/>
    <n v="1299"/>
    <n v="0.73"/>
    <n v="1272.1331793687452"/>
    <s v="50% or More"/>
    <n v="7.2949999999999999"/>
    <s v="Yes"/>
    <n v="4280205"/>
    <n v="4"/>
    <x v="0"/>
    <n v="3295"/>
    <s v="No"/>
    <n v="1318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r>
  <r>
    <s v="B01MUAUOCX"/>
    <x v="755"/>
    <x v="174"/>
    <s v="Home&amp;Kitchen"/>
    <s v="Kitchen&amp;HomeAppliances"/>
    <s v="SmallKitchenAppliances"/>
    <s v="Home&amp;Kitchen|Kitchen&amp;HomeAppliances|SmallKitchenAppliances|SmallApplianceParts&amp;Accessories-Sujata Chutney Steel Jar, 400 ml, (White), Stainless Steel"/>
    <s v="SmallApplianceParts&amp;Accessories"/>
    <n v="688"/>
    <x v="1"/>
    <n v="747"/>
    <n v="0.08"/>
    <n v="654.89825970548861"/>
    <s v="&lt;50%"/>
    <n v="7.2799999999999994"/>
    <s v="No"/>
    <n v="1703160"/>
    <n v="4.5"/>
    <x v="1"/>
    <n v="2280"/>
    <s v="No"/>
    <n v="1140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r>
  <r>
    <s v="B07YSJ7FF1"/>
    <x v="756"/>
    <x v="27"/>
    <s v="Home&amp;Kitchen"/>
    <s v="Kitchen&amp;HomeAppliances"/>
    <s v="Vacuum,Cleaning&amp;Ironing"/>
    <s v="Home&amp;Kitchen|Kitchen&amp;HomeAppliances|Vacuum,Cleaning&amp;Ironing|Irons,Steamers&amp;Accessories|Irons|DryIrons-Crompton Brio 1000-Watts Dry Iron with Weilburger Coating (Sky Blue and White)"/>
    <s v="Irons,Steamers&amp;Accessories"/>
    <n v="645"/>
    <x v="1"/>
    <n v="1100"/>
    <n v="0.41"/>
    <n v="1041.3636363636363"/>
    <s v="&lt;50%"/>
    <n v="7.2709999999999999"/>
    <s v="No"/>
    <n v="3598100"/>
    <n v="4"/>
    <x v="0"/>
    <n v="3271"/>
    <s v="No"/>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r>
  <r>
    <s v="B00LP9RFSU"/>
    <x v="757"/>
    <x v="108"/>
    <s v="Home&amp;Kitchen"/>
    <s v="Kitchen&amp;HomeAppliances"/>
    <s v="WaterPurifiers&amp;Accessories"/>
    <s v="Home&amp;Kitchen|Kitchen&amp;HomeAppliances|WaterPurifiers&amp;Accessories|WaterPurifierAccessories-Eureka Forbes Aquasure Amrit Twin Cartridge (Pack of 2), White"/>
    <s v="WaterPurifierAccessories"/>
    <n v="825"/>
    <x v="1"/>
    <n v="825"/>
    <n v="0"/>
    <n v="725"/>
    <s v="&lt;50%"/>
    <n v="7.2460000000000004"/>
    <s v="No"/>
    <n v="2677950"/>
    <n v="4"/>
    <x v="0"/>
    <n v="3246"/>
    <s v="No"/>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r>
  <r>
    <s v="B083M7WPZD"/>
    <x v="758"/>
    <x v="112"/>
    <s v="Home&amp;Kitchen"/>
    <s v="Kitchen&amp;HomeAppliances"/>
    <s v="Vacuum,Cleaning&amp;Ironing"/>
    <s v="Home&amp;Kitchen|Kitchen&amp;HomeAppliances|Vacuum,Cleaning&amp;Ironing|Vacuums&amp;FloorCare|Vacuums|Wet-DryVacuums-AGARO 33398 Rapid 1000-Watt, 10-Litre Wet &amp; Dry Vacuum Cleaner, with Blower Function (Red &amp; Black)"/>
    <s v="Vacuums&amp;FloorCare"/>
    <n v="3199"/>
    <x v="1"/>
    <n v="5999"/>
    <n v="0.47"/>
    <n v="5945.6744457409568"/>
    <s v="&lt;50%"/>
    <n v="7.242"/>
    <s v="No"/>
    <n v="19448758"/>
    <n v="4"/>
    <x v="0"/>
    <n v="3242"/>
    <s v="No"/>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r>
  <r>
    <s v="B092JHPL72"/>
    <x v="759"/>
    <x v="175"/>
    <s v="Electronics"/>
    <s v="Mobiles&amp;Accessories"/>
    <s v="MobileAccessories"/>
    <s v="Electronics|Mobiles&amp;Accessories|MobileAccessories|Mounts|Bedstand&amp;DeskMounts-SWAPKART Flexible Mobile Tabletop Stand, Metal Built, Heavy Duty Foldable Lazy Bracket Clip Mount Multi Angle Clamp for All Smartphones (Pack of 1), Multi Color"/>
    <s v="Mounts"/>
    <n v="251"/>
    <x v="0"/>
    <n v="999"/>
    <n v="0.75"/>
    <n v="973.87487487487488"/>
    <s v="50% or More"/>
    <n v="7.234"/>
    <s v="Yes"/>
    <n v="3230766"/>
    <n v="3.7"/>
    <x v="0"/>
    <n v="3234"/>
    <s v="No"/>
    <n v="12936"/>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r>
  <r>
    <s v="B097R3XH9R"/>
    <x v="760"/>
    <x v="87"/>
    <s v="Home&amp;Kitchen"/>
    <s v="Heating,Cooling&amp;AirQuality"/>
    <s v="WaterHeaters&amp;Geysers"/>
    <s v="Home&amp;Kitchen|Heating,Cooling&amp;AirQuality|WaterHeaters&amp;Geysers|StorageWaterHeaters-Bajaj New Shakti Neo 25L Vertical Storage Water Heater (Geyser 25 Litres) 4 Star BEE Rated Heater For Water Heating with Titanium Armour, Swirl Flow Technology, Glasslined Tank(White), 1 Yr Warranty"/>
    <s v="StorageWaterHeaters"/>
    <n v="6299"/>
    <x v="1"/>
    <n v="15270"/>
    <n v="0.59"/>
    <n v="15228.749181401441"/>
    <s v="50% or More"/>
    <n v="7.2330000000000005"/>
    <s v="Yes"/>
    <n v="49367910"/>
    <n v="4.0999999999999996"/>
    <x v="0"/>
    <n v="3233"/>
    <s v="No"/>
    <n v="1293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r>
  <r>
    <s v="B00RGLI0ZS"/>
    <x v="761"/>
    <x v="8"/>
    <s v="Computers&amp;Accessories"/>
    <s v="Accessories&amp;Peripherals"/>
    <s v="Cables&amp;Accessories"/>
    <s v="Computers&amp;Accessories|Accessories&amp;Peripherals|Cables&amp;Accessories|Cables|USBCables-Amkette 30 Pin to USB Charging &amp; Data Sync Cable for iPhone 3G/3GS/4/4s/iPad 1/2/3, iPod Nano 5th/6th Gen and iPod Touch 3rd/4th Gen -1.5m (Black)"/>
    <s v="Cables"/>
    <n v="449"/>
    <x v="0"/>
    <n v="599"/>
    <n v="0.25"/>
    <n v="524.04173622704502"/>
    <s v="&lt;50%"/>
    <n v="7.2309999999999999"/>
    <s v="No"/>
    <n v="1935369"/>
    <n v="4"/>
    <x v="0"/>
    <n v="3231"/>
    <s v="No"/>
    <n v="1292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r>
  <r>
    <s v="B09NS5TKPN"/>
    <x v="762"/>
    <x v="176"/>
    <s v="Home&amp;Kitchen"/>
    <s v="Heating,Cooling&amp;AirQuality"/>
    <s v="AirConditioners"/>
    <s v="Home&amp;Kitchen|Heating,Cooling&amp;AirQuality|AirConditioners|Split-SystemAirConditioners-LG 1.5 Ton 5 Star AI DUAL Inverter Split AC (Copper, Super Convertible 6-in-1 Cooling, HD Filter with Anti-Virus Protection, 2022 Model, PS-Q19YNZE, White)"/>
    <s v="Split-SystemAirConditioners"/>
    <n v="42990"/>
    <x v="1"/>
    <n v="75990"/>
    <n v="0.43"/>
    <n v="75933.426766679826"/>
    <s v="&lt;50%"/>
    <n v="7.2309999999999999"/>
    <s v="No"/>
    <n v="245523690"/>
    <n v="4.3"/>
    <x v="0"/>
    <n v="3231"/>
    <s v="No"/>
    <n v="12924"/>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r>
  <r>
    <s v="B07SY4C3TD"/>
    <x v="763"/>
    <x v="126"/>
    <s v="Computers&amp;Accessories"/>
    <s v="Printers,Inks&amp;Accessories"/>
    <s v="Inks,Toners&amp;Cartridges"/>
    <s v="Computers&amp;Accessories|Printers,Inks&amp;Accessories|Inks,Toners&amp;Cartridges|InkjetInkCartridges-HP GT 53 XL Cartridge Ink"/>
    <s v="InkjetInkCartridges"/>
    <n v="596"/>
    <x v="1"/>
    <n v="723"/>
    <n v="0.18"/>
    <n v="640.56569847856156"/>
    <s v="&lt;50%"/>
    <n v="7.2189999999999994"/>
    <s v="No"/>
    <n v="2327337"/>
    <n v="4.4000000000000004"/>
    <x v="0"/>
    <n v="3219"/>
    <s v="No"/>
    <n v="1287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r>
  <r>
    <s v="B09M869Z5V"/>
    <x v="764"/>
    <x v="127"/>
    <s v="Computers&amp;Accessories"/>
    <s v="Accessories&amp;Peripherals"/>
    <s v="USBHubs"/>
    <s v="Computers&amp;Accessories|Accessories&amp;Peripherals|USBHubs-Portronics MPORT 31C 4-in-1 USB Hub (Type C to 4 USB-A Ports) with Fast Data Transfer"/>
    <s v="N/A"/>
    <n v="570"/>
    <x v="1"/>
    <n v="999"/>
    <n v="0.43"/>
    <n v="941.94294294294298"/>
    <s v="&lt;50%"/>
    <n v="7.2010000000000005"/>
    <s v="No"/>
    <n v="3197799"/>
    <n v="4.2"/>
    <x v="0"/>
    <n v="3201"/>
    <s v="No"/>
    <n v="12804"/>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r>
  <r>
    <s v="B09TP5KBN7"/>
    <x v="765"/>
    <x v="63"/>
    <s v="Electronics"/>
    <s v="Mobiles&amp;Accessories"/>
    <s v="MobileAccessories"/>
    <s v="Electronics|Mobiles&amp;Accessories|MobileAccessories|Chargers|WallChargers-pTron Volta Dual Port 12W Smart USB Charger Adapter, Multi-Layer Protection, Made in India, BIS Certified, Fast Charging Power Adaptor Without Cable for All iOS &amp; Android Devices (Black)"/>
    <s v="Chargers"/>
    <n v="199"/>
    <x v="2"/>
    <n v="1099"/>
    <n v="0.82"/>
    <n v="1080.8926296633304"/>
    <s v="50% or More"/>
    <n v="7.1970000000000001"/>
    <s v="Yes"/>
    <n v="3513503"/>
    <n v="4"/>
    <x v="0"/>
    <n v="3197"/>
    <s v="No"/>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r>
  <r>
    <s v="B07TC9F7PN"/>
    <x v="766"/>
    <x v="87"/>
    <s v="Home&amp;Kitchen"/>
    <s v="Heating,Cooling&amp;AirQuality"/>
    <s v="WaterHeaters&amp;Geysers"/>
    <s v="Home&amp;Kitchen|Heating,Cooling&amp;AirQuality|WaterHeaters&amp;Geysers|StorageWaterHeaters-Racold Eterno Pro 25L Vertical 5 Star Storage Water Heater (Geyser) with free Standard Installation and free Installation Pipes"/>
    <s v="StorageWaterHeaters"/>
    <n v="8699"/>
    <x v="1"/>
    <n v="16899"/>
    <n v="0.49"/>
    <n v="16847.523581276997"/>
    <s v="&lt;50%"/>
    <n v="7.1950000000000003"/>
    <s v="No"/>
    <n v="53992305"/>
    <n v="4.2"/>
    <x v="0"/>
    <n v="3195"/>
    <s v="No"/>
    <n v="12780"/>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r>
  <r>
    <s v="B07LG96SDB"/>
    <x v="767"/>
    <x v="38"/>
    <s v="Home&amp;Kitchen"/>
    <s v="Heating,Cooling&amp;AirQuality"/>
    <s v="WaterHeaters&amp;Geysers"/>
    <s v="Home&amp;Kitchen|Heating,Cooling&amp;AirQuality|WaterHeaters&amp;Geysers|ImmersionRods-ESN 999 Supreme Quality 1500W Immersion Water Heater Rod (Black)"/>
    <s v="ImmersionRods"/>
    <n v="335"/>
    <x v="0"/>
    <n v="510"/>
    <n v="0.34"/>
    <n v="444.31372549019608"/>
    <s v="&lt;50%"/>
    <n v="7.1950000000000003"/>
    <s v="No"/>
    <n v="1629450"/>
    <n v="3.8"/>
    <x v="0"/>
    <n v="3195"/>
    <s v="No"/>
    <n v="12780"/>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r>
  <r>
    <s v="B00J4YG0PC"/>
    <x v="768"/>
    <x v="129"/>
    <s v="OfficeProducts"/>
    <s v="OfficePaperProducts"/>
    <s v="Paper"/>
    <s v="OfficeProducts|OfficePaperProducts|Paper|Stationery|Notebooks,WritingPads&amp;Diaries|CompositionNotebooks-Classmate Long Notebook - 140 Pages, Single Line, 297mm x 210mm (Pack of 12)"/>
    <s v="Stationery"/>
    <n v="561"/>
    <x v="1"/>
    <n v="720"/>
    <n v="0.22"/>
    <n v="642.08333333333337"/>
    <s v="&lt;50%"/>
    <n v="7.1820000000000004"/>
    <s v="No"/>
    <n v="2291040"/>
    <n v="4.4000000000000004"/>
    <x v="0"/>
    <n v="3182"/>
    <s v="No"/>
    <n v="12728"/>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r>
  <r>
    <s v="B07FXLC2G2"/>
    <x v="769"/>
    <x v="71"/>
    <s v="Home&amp;Kitchen"/>
    <s v="Kitchen&amp;HomeAppliances"/>
    <s v="WaterPurifiers&amp;Accessories"/>
    <s v="Home&amp;Kitchen|Kitchen&amp;HomeAppliances|WaterPurifiers&amp;Accessories|WaterFilters&amp;Purifiers-Tata Swach Bulb 6000-Litre Cartridge, 1 Piece, White, Hollow Fiber Membrane"/>
    <s v="WaterFilters&amp;Purifiers"/>
    <n v="698"/>
    <x v="1"/>
    <n v="699"/>
    <n v="0"/>
    <n v="599.14306151645201"/>
    <s v="&lt;50%"/>
    <n v="7.16"/>
    <s v="No"/>
    <n v="2208840"/>
    <n v="4.2"/>
    <x v="0"/>
    <n v="3160"/>
    <s v="No"/>
    <n v="1264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r>
  <r>
    <s v="B07DZ986Q2"/>
    <x v="770"/>
    <x v="37"/>
    <s v="Home&amp;Kitchen"/>
    <s v="Kitchen&amp;HomeAppliances"/>
    <s v="Vacuum,Cleaning&amp;Ironing"/>
    <s v="Home&amp;Kitchen|Kitchen&amp;HomeAppliances|Vacuum,Cleaning&amp;Ironing|Irons,Steamers&amp;Accessories|Irons|SteamIrons-Philips EasyTouch Plus Standing Garment Steamer GC523/60 - 1600 Watt, 5 Steam Settings, Up to 32 g/min steam, with Double Pole"/>
    <s v="Irons,Steamers&amp;Accessories"/>
    <n v="7799"/>
    <x v="1"/>
    <n v="8995"/>
    <n v="0.13"/>
    <n v="8908.2962757087262"/>
    <s v="&lt;50%"/>
    <n v="7.16"/>
    <s v="No"/>
    <n v="28424200"/>
    <n v="4"/>
    <x v="0"/>
    <n v="3160"/>
    <s v="No"/>
    <n v="1264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r>
  <r>
    <s v="B098QXR9X2"/>
    <x v="771"/>
    <x v="7"/>
    <s v="Electronics"/>
    <s v="Mobiles&amp;Accessories"/>
    <s v="MobileAccessories"/>
    <s v="Electronics|Mobiles&amp;Accessories|MobileAccessories|Chargers|PowerBanks-Ambrane 27000mAh Power Bank, 20W Fast Charging, Triple Output, Type C PD (Input &amp; Output), Quick Charge, Li-Polymer, Multi-Layer Protection for iPhone, Smartphones &amp; Other Devices (Stylo Pro, Black)"/>
    <s v="Chargers"/>
    <n v="2499"/>
    <x v="1"/>
    <n v="2999"/>
    <n v="0.17"/>
    <n v="2915.6722240746917"/>
    <s v="&lt;50%"/>
    <n v="7.1560000000000006"/>
    <s v="No"/>
    <n v="9464844"/>
    <n v="4.0999999999999996"/>
    <x v="0"/>
    <n v="3156"/>
    <s v="No"/>
    <n v="12624"/>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r>
  <r>
    <s v="B0B56YRBNT"/>
    <x v="772"/>
    <x v="2"/>
    <s v="Electronics"/>
    <s v="Mobiles&amp;Accessories"/>
    <s v="Smartphones&amp;BasicMobiles"/>
    <s v="Electronics|Mobiles&amp;Accessories|Smartphones&amp;BasicMobiles|Smartphones-Tecno Spark 9 (Sky Mirror, 6GB RAM,128GB Storage) | 11GB Expandable RAM | Helio G37 Gaming Processor"/>
    <s v="Smartphones"/>
    <n v="8999"/>
    <x v="1"/>
    <n v="13499"/>
    <n v="0.33"/>
    <n v="13432.335802652049"/>
    <s v="&lt;50%"/>
    <n v="7.1449999999999996"/>
    <s v="No"/>
    <n v="42454355"/>
    <n v="3.8"/>
    <x v="0"/>
    <n v="3145"/>
    <s v="No"/>
    <n v="1258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r>
  <r>
    <s v="B07GMFY9QM"/>
    <x v="773"/>
    <x v="78"/>
    <s v="Home&amp;Kitchen"/>
    <s v="Kitchen&amp;HomeAppliances"/>
    <s v="SmallKitchenAppliances"/>
    <s v="Home&amp;Kitchen|Kitchen&amp;HomeAppliances|SmallKitchenAppliances|EggBoilers-SOFLIN Egg Boiler Electric Automatic Off 7 Egg Poacher for Steaming, Cooking, Boiling and Frying (400 Watts, Blue)"/>
    <s v="EggBoilers"/>
    <n v="379"/>
    <x v="0"/>
    <n v="999"/>
    <n v="0.62"/>
    <n v="961.06206206206207"/>
    <s v="50% or More"/>
    <n v="7.0960000000000001"/>
    <s v="Yes"/>
    <n v="3092904"/>
    <n v="4.3"/>
    <x v="0"/>
    <n v="3096"/>
    <s v="No"/>
    <n v="12384"/>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r>
  <r>
    <s v="B00LM4X0KU"/>
    <x v="774"/>
    <x v="177"/>
    <s v="OfficeProducts"/>
    <s v="OfficePaperProducts"/>
    <s v="Paper"/>
    <s v="OfficeProducts|OfficePaperProducts|Paper|Stationery|Pens,Pencils&amp;WritingSupplies|Pens&amp;Refills|BottledInk-Parker Quink Ink Bottle, Blue"/>
    <s v="Stationery"/>
    <n v="100"/>
    <x v="2"/>
    <n v="100"/>
    <n v="0"/>
    <n v="0"/>
    <s v="&lt;50%"/>
    <n v="7.0950000000000006"/>
    <s v="No"/>
    <n v="309500"/>
    <n v="4.3"/>
    <x v="0"/>
    <n v="3095"/>
    <s v="No"/>
    <n v="1238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r>
  <r>
    <s v="B0B5V47VK4"/>
    <x v="775"/>
    <x v="2"/>
    <s v="Electronics"/>
    <s v="Mobiles&amp;Accessories"/>
    <s v="Smartphones&amp;BasicMobiles"/>
    <s v="Electronics|Mobiles&amp;Accessories|Smartphones&amp;BasicMobiles|Smartphones-OnePlus 10T 5G (Moonstone Black, 8GB RAM, 128GB Storage)"/>
    <s v="Smartphones"/>
    <n v="44999"/>
    <x v="1"/>
    <n v="49999"/>
    <n v="0.1"/>
    <n v="49909.000200003997"/>
    <s v="&lt;50%"/>
    <n v="7.0750000000000002"/>
    <s v="No"/>
    <n v="153746925"/>
    <n v="4.3"/>
    <x v="0"/>
    <n v="3075"/>
    <s v="No"/>
    <n v="1230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r>
  <r>
    <s v="B08CF4SCNP"/>
    <x v="776"/>
    <x v="41"/>
    <s v="Computers&amp;Accessories"/>
    <s v="Accessories&amp;Peripherals"/>
    <s v="Keyboards,Mice&amp;InputDevices"/>
    <s v="Computers&amp;Accessories|Accessories&amp;Peripherals|Keyboards,Mice&amp;InputDevices|Keyboards-Quantum QHM-7406 Full-Sized Keyboard with () Rupee Symbol, Hotkeys and 3-pieces LED function for Desktop/Laptop/Smart TV Spill-Resistant Wired USB Keyboard with 10 million keystrokes lifespan (Black)"/>
    <s v="Keyboards"/>
    <n v="299"/>
    <x v="0"/>
    <n v="599"/>
    <n v="0.5"/>
    <n v="549.08347245409016"/>
    <s v="50% or More"/>
    <n v="7.0659999999999998"/>
    <s v="Yes"/>
    <n v="1836534"/>
    <n v="3.8"/>
    <x v="0"/>
    <n v="3066"/>
    <s v="No"/>
    <n v="12264"/>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r>
  <r>
    <s v="B072NCN9M4"/>
    <x v="777"/>
    <x v="112"/>
    <s v="Home&amp;Kitchen"/>
    <s v="Kitchen&amp;HomeAppliances"/>
    <s v="Vacuum,Cleaning&amp;Ironing"/>
    <s v="Home&amp;Kitchen|Kitchen&amp;HomeAppliances|Vacuum,Cleaning&amp;Ironing|Vacuums&amp;FloorCare|Vacuums|Wet-DryVacuums-AMERICAN MICRONIC- Imported Wet &amp; Dry Vacuum Cleaner, 21 Litre Stainless Steel with Blower &amp; HEPA filter, 1600 Watts 100% Copper Motor 28 KPa suction with washable reusable dust bag (Red/Black/Steel)-AMI-VCD21-1600WDx"/>
    <s v="Vacuums&amp;FloorCare"/>
    <n v="8886"/>
    <x v="1"/>
    <n v="11850"/>
    <n v="0.25"/>
    <n v="11775.012658227848"/>
    <s v="&lt;50%"/>
    <n v="7.0649999999999995"/>
    <s v="No"/>
    <n v="36320250"/>
    <n v="4.2"/>
    <x v="0"/>
    <n v="3065"/>
    <s v="No"/>
    <n v="1226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r>
  <r>
    <s v="B00LM4X3XE"/>
    <x v="778"/>
    <x v="177"/>
    <s v="OfficeProducts"/>
    <s v="OfficePaperProducts"/>
    <s v="Paper"/>
    <s v="OfficeProducts|OfficePaperProducts|Paper|Stationery|Pens,Pencils&amp;WritingSupplies|Pens&amp;Refills|BottledInk-Parker Quink Ink Bottle (Black)"/>
    <s v="Stationery"/>
    <n v="90"/>
    <x v="2"/>
    <n v="100"/>
    <n v="0.1"/>
    <n v="10"/>
    <s v="&lt;50%"/>
    <n v="7.0609999999999999"/>
    <s v="No"/>
    <n v="306100"/>
    <n v="4.3"/>
    <x v="0"/>
    <n v="3061"/>
    <s v="No"/>
    <n v="12244"/>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r>
  <r>
    <s v="B08H5L8V1L"/>
    <x v="779"/>
    <x v="8"/>
    <s v="Computers&amp;Accessories"/>
    <s v="Accessories&amp;Peripherals"/>
    <s v="Cables&amp;Accessories"/>
    <s v="Computers&amp;Accessories|Accessories&amp;Peripherals|Cables&amp;Accessories|Cables|USBCables-Synqe USB Type C Fast Charging Cable 2M Charger Cord Data Cable Compatible with Samsung Galaxy M51,Galaxy M31S, S10e S10 S9 S20 Plus, Note10 9 8,M40 A50 A70, Redmi Note 9, Moto G7, Poco F1 (2M, Grey)"/>
    <s v="Cables"/>
    <n v="379"/>
    <x v="0"/>
    <n v="1099"/>
    <n v="0.66"/>
    <n v="1064.5141037306641"/>
    <s v="50% or More"/>
    <n v="7.0489999999999995"/>
    <s v="Yes"/>
    <n v="3350851"/>
    <n v="4.3"/>
    <x v="0"/>
    <n v="3049"/>
    <s v="No"/>
    <n v="12196"/>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r>
  <r>
    <s v="B079Y6JZC8"/>
    <x v="780"/>
    <x v="23"/>
    <s v="Computers&amp;Accessories"/>
    <s v="Accessories&amp;Peripherals"/>
    <s v="Keyboards,Mice&amp;InputDevices"/>
    <s v="Computers&amp;Accessories|Accessories&amp;Peripherals|Keyboards,Mice&amp;InputDevices|Mice-ZEBRONICS Zeb-Comfort Wired USB Mouse, 3-Button, 1000 DPI Optical Sensor, Plug &amp; Play, for Windows/Mac, Black"/>
    <s v="Mice"/>
    <n v="139"/>
    <x v="2"/>
    <n v="299"/>
    <n v="0.54"/>
    <n v="252.51170568561872"/>
    <s v="50% or More"/>
    <n v="7.0440000000000005"/>
    <s v="Yes"/>
    <n v="910156"/>
    <n v="3.8"/>
    <x v="0"/>
    <n v="3044"/>
    <s v="No"/>
    <n v="12176"/>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r>
  <r>
    <s v="B00SMJPA9C"/>
    <x v="781"/>
    <x v="27"/>
    <s v="Home&amp;Kitchen"/>
    <s v="Kitchen&amp;HomeAppliances"/>
    <s v="Vacuum,Cleaning&amp;Ironing"/>
    <s v="Home&amp;Kitchen|Kitchen&amp;HomeAppliances|Vacuum,Cleaning&amp;Ironing|Irons,Steamers&amp;Accessories|Irons|DryIrons-Bajaj DX-2 600W Dry Iron with Advance Soleplate and Anti-Bacterial German Coating Technology, Grey"/>
    <s v="Irons,Steamers&amp;Accessories"/>
    <n v="499"/>
    <x v="0"/>
    <n v="940"/>
    <n v="0.47"/>
    <n v="886.91489361702133"/>
    <s v="&lt;50%"/>
    <n v="7.0359999999999996"/>
    <s v="No"/>
    <n v="2853840"/>
    <n v="4.0999999999999996"/>
    <x v="0"/>
    <n v="3036"/>
    <s v="No"/>
    <n v="12144"/>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r>
  <r>
    <s v="B09TMZ1MF8"/>
    <x v="782"/>
    <x v="15"/>
    <s v="Computers&amp;Accessories"/>
    <s v="Components"/>
    <s v="InternalSolidStateDrives"/>
    <s v="Computers&amp;Accessories|Components|InternalSolidStateDrives-Western Digital WD Green SATA 240GB Internal SSD Solid State Drive - SATA 6Gb/s 2.5 inches - WDS240G3G0A"/>
    <s v="N/A"/>
    <n v="1709"/>
    <x v="1"/>
    <n v="4000"/>
    <n v="0.56999999999999995"/>
    <n v="3957.2750000000001"/>
    <s v="50% or More"/>
    <n v="7.0289999999999999"/>
    <s v="Yes"/>
    <n v="12116000"/>
    <n v="4.4000000000000004"/>
    <x v="0"/>
    <n v="3029"/>
    <s v="No"/>
    <n v="1211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r>
  <r>
    <s v="B07NTKGW45"/>
    <x v="783"/>
    <x v="62"/>
    <s v="Computers&amp;Accessories"/>
    <s v="Accessories&amp;Peripherals"/>
    <s v="HardDiskBags"/>
    <s v="Computers&amp;Accessories|Accessories&amp;Peripherals|HardDiskBags-SaleOn‚Ñ¢ Portable Storage Organizer Bag for Earphone USB Cable Power Bank Mobile Charger Digital Gadget Hard Disk, Water Resistance Material - Dark Grey"/>
    <s v="N/A"/>
    <n v="397"/>
    <x v="0"/>
    <n v="899"/>
    <n v="0.56000000000000005"/>
    <n v="854.83982202447169"/>
    <s v="50% or More"/>
    <n v="7.0250000000000004"/>
    <s v="Yes"/>
    <n v="2719475"/>
    <n v="4"/>
    <x v="0"/>
    <n v="3025"/>
    <s v="No"/>
    <n v="1210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r>
  <r>
    <s v="B06XGWRKYT"/>
    <x v="784"/>
    <x v="164"/>
    <s v="Electronics"/>
    <s v="HomeTheater,TV&amp;Video"/>
    <s v="Televisions"/>
    <s v="Electronics|HomeTheater,TV&amp;Video|Televisions|StandardTelevisions-Kodak 80 cm (32 Inches) HD Ready LED TV Kodak 32HDX900S (Black)"/>
    <s v="StandardTelevisions"/>
    <n v="7999"/>
    <x v="1"/>
    <n v="15999"/>
    <n v="0.5"/>
    <n v="15949.003125195324"/>
    <s v="50% or More"/>
    <n v="7.0220000000000002"/>
    <s v="Yes"/>
    <n v="48348978"/>
    <n v="3.8"/>
    <x v="0"/>
    <n v="3022"/>
    <s v="No"/>
    <n v="12088"/>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r>
  <r>
    <s v="B097RJ867P"/>
    <x v="785"/>
    <x v="149"/>
    <s v="Home&amp;Kitchen"/>
    <s v="Kitchen&amp;HomeAppliances"/>
    <s v="SmallKitchenAppliances"/>
    <s v="Home&amp;Kitchen|Kitchen&amp;HomeAppliances|SmallKitchenAppliances|DeepFatFryers|AirFryers-PHILIPS Digital Air Fryer HD9252/90 with Touch Panel, uses up to 90% less fat, 7 Pre-set Menu, 1400W, 4.1 Liter, with Rapid Air Technology (Black), Large"/>
    <s v="DeepFatFryers"/>
    <n v="8799"/>
    <x v="1"/>
    <n v="11595"/>
    <n v="0.24"/>
    <n v="11519.11384217335"/>
    <s v="&lt;50%"/>
    <n v="6.9809999999999999"/>
    <s v="No"/>
    <n v="34564695"/>
    <n v="4.4000000000000004"/>
    <x v="0"/>
    <n v="2981"/>
    <s v="No"/>
    <n v="1192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r>
  <r>
    <s v="B01M5F614J"/>
    <x v="786"/>
    <x v="178"/>
    <s v="Home&amp;Kitchen"/>
    <s v="Heating,Cooling&amp;AirQuality"/>
    <s v="RoomHeaters"/>
    <s v="Home&amp;Kitchen|Heating,Cooling&amp;AirQuality|RoomHeaters-Morphy Richards OFR Room Heater, 09 Fin 2000 Watts Oil Filled Room Heater , ISI Approved (OFR 9 Grey)"/>
    <s v="N/A"/>
    <n v="6549"/>
    <x v="1"/>
    <n v="13999"/>
    <n v="0.53"/>
    <n v="13952.218087006215"/>
    <s v="50% or More"/>
    <n v="6.9610000000000003"/>
    <s v="Yes"/>
    <n v="41451039"/>
    <n v="4"/>
    <x v="0"/>
    <n v="2961"/>
    <s v="No"/>
    <n v="11844"/>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r>
  <r>
    <s v="B01N90RZ4M"/>
    <x v="787"/>
    <x v="163"/>
    <s v="Electronics"/>
    <s v="HomeTheater,TV&amp;Video"/>
    <s v="Accessories"/>
    <s v="Electronics|HomeTheater,TV&amp;Video|Accessories|RemoteControls-Tata Sky Universal Remote"/>
    <s v="RemoteControls"/>
    <n v="230"/>
    <x v="0"/>
    <n v="499"/>
    <n v="0.54"/>
    <n v="452.90781563126251"/>
    <s v="50% or More"/>
    <n v="6.96"/>
    <s v="Yes"/>
    <n v="1477040"/>
    <n v="3.7"/>
    <x v="0"/>
    <n v="2960"/>
    <s v="No"/>
    <n v="1184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r>
  <r>
    <s v="B00GE55L22"/>
    <x v="788"/>
    <x v="8"/>
    <s v="Computers&amp;Accessories"/>
    <s v="Accessories&amp;Peripherals"/>
    <s v="Cables&amp;Accessories"/>
    <s v="Computers&amp;Accessories|Accessories&amp;Peripherals|Cables&amp;Accessories|Cables|USBCables-Storite USB 3.0 Cable A to Micro B high Speed Upto 5 Gbps Data Transfer Cable for Portable External Hard Drive - (20cm), Black"/>
    <s v="Cables"/>
    <n v="299"/>
    <x v="0"/>
    <n v="699"/>
    <n v="0.56999999999999995"/>
    <n v="656.2246065808298"/>
    <s v="50% or More"/>
    <n v="6.9569999999999999"/>
    <s v="Yes"/>
    <n v="2066943"/>
    <n v="4.0999999999999996"/>
    <x v="0"/>
    <n v="2957"/>
    <s v="No"/>
    <n v="1182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r>
  <r>
    <s v="B08FD2VSD9"/>
    <x v="789"/>
    <x v="29"/>
    <s v="Electronics"/>
    <s v="HomeTheater,TV&amp;Video"/>
    <s v="Televisions"/>
    <s v="Electronics|HomeTheater,TV&amp;Video|Televisions|SmartTelevisions-TCL 108 cm (43 inches) 4K Ultra HD Certified Android Smart LED TV 43P615 (Black)"/>
    <s v="SmartTelevisions"/>
    <n v="24990"/>
    <x v="1"/>
    <n v="51990"/>
    <n v="0.52"/>
    <n v="51941.933064050776"/>
    <s v="50% or More"/>
    <n v="6.9510000000000005"/>
    <s v="Yes"/>
    <n v="153422490"/>
    <n v="4.2"/>
    <x v="0"/>
    <n v="2951"/>
    <s v="No"/>
    <n v="11804"/>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r>
  <r>
    <s v="B08SMJT55F"/>
    <x v="790"/>
    <x v="22"/>
    <s v="Electronics"/>
    <s v="HomeAudio"/>
    <s v="Speakers"/>
    <s v="Electronics|HomeAudio|Speakers|BluetoothSpeakers-boAt Stone 250 Portable Wireless Speaker with 5W RMS Immersive Audio, RGB LEDs, Up to 8HRS Playtime, IPX7 Water Resistance, Multi-Compatibility Modes(Black)"/>
    <s v="BluetoothSpeakers"/>
    <n v="1199"/>
    <x v="1"/>
    <n v="3990"/>
    <n v="0.7"/>
    <n v="3959.9498746867166"/>
    <s v="50% or More"/>
    <n v="6.9079999999999995"/>
    <s v="Yes"/>
    <n v="11602920"/>
    <n v="4.2"/>
    <x v="0"/>
    <n v="2908"/>
    <s v="No"/>
    <n v="11632"/>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r>
  <r>
    <s v="B09G5TSGXV"/>
    <x v="791"/>
    <x v="8"/>
    <s v="Computers&amp;Accessories"/>
    <s v="Accessories&amp;Peripherals"/>
    <s v="Cables&amp;Accessories"/>
    <s v="Computers&amp;Accessories|Accessories&amp;Peripherals|Cables&amp;Accessories|Cables|USBCables-Hi-Mobiler iPhone Charger Lightning Cable,2 Pack Apple MFi Certified USB iPhone Fast Chargering Cord,Data Sync Transfer for 13/12/11 Pro Max Xs X XR 8 7 6 5 5s iPad iPod More Model Cell Phone Cables"/>
    <s v="Cables"/>
    <n v="254"/>
    <x v="0"/>
    <n v="799"/>
    <n v="0.68"/>
    <n v="767.21026282853563"/>
    <s v="50% or More"/>
    <n v="6.9049999999999994"/>
    <s v="Yes"/>
    <n v="2321095"/>
    <n v="4"/>
    <x v="0"/>
    <n v="2905"/>
    <s v="No"/>
    <n v="1162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r>
  <r>
    <s v="B07WNK1FFN"/>
    <x v="792"/>
    <x v="11"/>
    <s v="Home&amp;Kitchen"/>
    <s v="Kitchen&amp;HomeAppliances"/>
    <s v="SmallKitchenAppliances"/>
    <s v="Home&amp;Kitchen|Kitchen&amp;HomeAppliances|SmallKitchenAppliances|Kettles&amp;HotWaterDispensers|ElectricKettles-AGARO Esteem Multi Kettle 1.2 Litre, 600W with 3 Heating Modes &amp; Rapid Boil Technology"/>
    <s v="Kettles&amp;HotWaterDispensers"/>
    <n v="1260"/>
    <x v="1"/>
    <n v="1699"/>
    <n v="0.26"/>
    <n v="1624.8387286639199"/>
    <s v="&lt;50%"/>
    <n v="6.891"/>
    <s v="No"/>
    <n v="4911809"/>
    <n v="4.2"/>
    <x v="0"/>
    <n v="2891"/>
    <s v="No"/>
    <n v="11564"/>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r>
  <r>
    <s v="B0989W6J2F"/>
    <x v="793"/>
    <x v="68"/>
    <s v="Home&amp;Kitchen"/>
    <s v="Kitchen&amp;HomeAppliances"/>
    <s v="SmallKitchenAppliances"/>
    <s v="Home&amp;Kitchen|Kitchen&amp;HomeAppliances|SmallKitchenAppliances|VacuumSealers-ENEM Sealing Machine | 12 Inch (300 mm) | 1 Year Warranty | Full Customer Support | Beep Sound Function | Plastic Packing Machine | Plastic Bag Sealing Machine | Heat Sealer Machine | Plastic Sealing Machine | Blue | Made in India"/>
    <s v="VacuumSealers"/>
    <n v="1595"/>
    <x v="1"/>
    <n v="1799"/>
    <n v="0.11"/>
    <n v="1710.3396331295164"/>
    <s v="&lt;50%"/>
    <n v="6.8769999999999998"/>
    <s v="No"/>
    <n v="5175723"/>
    <n v="4"/>
    <x v="0"/>
    <n v="2877"/>
    <s v="No"/>
    <n v="1150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r>
  <r>
    <s v="B08TR61BVK"/>
    <x v="794"/>
    <x v="61"/>
    <s v="Computers&amp;Accessories"/>
    <s v="Accessories&amp;Peripherals"/>
    <s v="LaptopAccessories"/>
    <s v="Computers&amp;Accessories|Accessories&amp;Peripherals|LaptopAccessories|Bags&amp;Sleeves|LaptopSleeves&amp;Slipcases-Tabelito¬Æ Polyester Foam, Nylon Hybrid laptopss Bag Sleeve Case Cover Pouch for laptopss Apple/Dell/Lenovo/ Asus/ Hp/Samsung/Mi/MacBook/Ultrabook/Thinkpad/Ideapad/Surfacepro (15.6 inches /39.6cm, Blue) laptopsss"/>
    <s v="Bags&amp;Sleeves"/>
    <n v="299"/>
    <x v="0"/>
    <n v="1499"/>
    <n v="0.8"/>
    <n v="1479.0533689126084"/>
    <s v="50% or More"/>
    <n v="6.8680000000000003"/>
    <s v="Yes"/>
    <n v="4299132"/>
    <n v="4.2"/>
    <x v="0"/>
    <n v="2868"/>
    <s v="No"/>
    <n v="1147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r>
  <r>
    <s v="B08QDPB1SL"/>
    <x v="795"/>
    <x v="44"/>
    <s v="Electronics"/>
    <s v="GeneralPurposeBatteries&amp;BatteryChargers"/>
    <s v="DisposableBatteries"/>
    <s v="Electronics|GeneralPurposeBatteries&amp;BatteryChargers|DisposableBatteries-Duracell Chhota Power AA Battery Set of 10 Pcs"/>
    <s v="N/A"/>
    <n v="190"/>
    <x v="2"/>
    <n v="220"/>
    <n v="0.14000000000000001"/>
    <n v="133.63636363636363"/>
    <s v="&lt;50%"/>
    <n v="6.8659999999999997"/>
    <s v="No"/>
    <n v="630520"/>
    <n v="4.4000000000000004"/>
    <x v="0"/>
    <n v="2866"/>
    <s v="No"/>
    <n v="11464"/>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r>
  <r>
    <s v="B07GLSKXS1"/>
    <x v="796"/>
    <x v="39"/>
    <s v="Home&amp;Kitchen"/>
    <s v="Kitchen&amp;HomeAppliances"/>
    <s v="SmallKitchenAppliances"/>
    <s v="Home&amp;Kitchen|Kitchen&amp;HomeAppliances|SmallKitchenAppliances|Kettles&amp;HotWaterDispensers|Kettle&amp;ToasterSets-KENT 16026 Electric Kettle Stainless Steel 1.8 L | 1500W | Superfast Boiling | Auto Shut-Off | Boil Dry Protection | 360¬∞ Rotating Base | Water Level Indicator"/>
    <s v="Kettles&amp;HotWaterDispensers"/>
    <n v="1199"/>
    <x v="1"/>
    <n v="1950"/>
    <n v="0.39"/>
    <n v="1888.5128205128206"/>
    <s v="&lt;50%"/>
    <n v="6.8319999999999999"/>
    <s v="No"/>
    <n v="5522400"/>
    <n v="3.9"/>
    <x v="0"/>
    <n v="2832"/>
    <s v="No"/>
    <n v="11328"/>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r>
  <r>
    <s v="B00S9BSJC8"/>
    <x v="797"/>
    <x v="179"/>
    <s v="Home&amp;Kitchen"/>
    <s v="Kitchen&amp;HomeAppliances"/>
    <s v="SmallKitchenAppliances"/>
    <s v="Home&amp;Kitchen|Kitchen&amp;HomeAppliances|SmallKitchenAppliances|Juicers-Philips Viva Collection HR1832/00 1.5-Litre400-Watt Juicer (Ink Black)"/>
    <s v="Juicers"/>
    <n v="6499"/>
    <x v="1"/>
    <n v="8995"/>
    <n v="0.28000000000000003"/>
    <n v="8922.7487493051703"/>
    <s v="&lt;50%"/>
    <n v="6.8100000000000005"/>
    <s v="No"/>
    <n v="25275950"/>
    <n v="4.3"/>
    <x v="0"/>
    <n v="2810"/>
    <s v="No"/>
    <n v="1124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r>
  <r>
    <s v="B098JYT4SY"/>
    <x v="798"/>
    <x v="23"/>
    <s v="Computers&amp;Accessories"/>
    <s v="Accessories&amp;Peripherals"/>
    <s v="Keyboards,Mice&amp;InputDevices"/>
    <s v="Computers&amp;Accessories|Accessories&amp;Peripherals|Keyboards,Mice&amp;InputDevices|Mice-Zebronics Zeb-Jaguar Wireless Mouse, 2.4GHz with USB Nano Receiver, High Precision Optical Tracking, 4 Buttons, Plug &amp; Play, Ambidextrous, for PC/Mac/Laptop (Black+Grey)"/>
    <s v="Mice"/>
    <n v="399"/>
    <x v="0"/>
    <n v="1190"/>
    <n v="0.66"/>
    <n v="1156.4705882352941"/>
    <s v="50% or More"/>
    <n v="6.8090000000000002"/>
    <s v="Yes"/>
    <n v="3342710"/>
    <n v="4.0999999999999996"/>
    <x v="0"/>
    <n v="2809"/>
    <s v="No"/>
    <n v="11236"/>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r>
  <r>
    <s v="B09QGZFBPM"/>
    <x v="799"/>
    <x v="8"/>
    <s v="Computers&amp;Accessories"/>
    <s v="Accessories&amp;Peripherals"/>
    <s v="Cables&amp;Accessories"/>
    <s v="Computers&amp;Accessories|Accessories&amp;Peripherals|Cables&amp;Accessories|Cables|USBCables-Wayona Type C To Type C Long Fast Charging Cable Type C Charger Cord Compatible With Samsung S22 S20 S20 Fe 2022 S22 Ultra S21 Ultra A70 A51 A53 A33 A73 M51 M31 M33 M53 (Grey, 2M, 65W, 6Ft)"/>
    <s v="Cables"/>
    <n v="399"/>
    <x v="0"/>
    <n v="999"/>
    <n v="0.6"/>
    <n v="959.0600600600601"/>
    <s v="50% or More"/>
    <n v="6.806"/>
    <s v="Yes"/>
    <n v="2803194"/>
    <n v="4.3"/>
    <x v="0"/>
    <n v="2806"/>
    <s v="No"/>
    <n v="1122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r>
  <r>
    <s v="B09QGZM8QB"/>
    <x v="800"/>
    <x v="8"/>
    <s v="Computers&amp;Accessories"/>
    <s v="Accessories&amp;Peripherals"/>
    <s v="Cables&amp;Accessories"/>
    <s v="Computers&amp;Accessories|Accessories&amp;Peripherals|Cables&amp;Accessories|Cables|USBCables-Wayona Usb Type C 65W 6Ft/2M Long Fast Charging Cable Compatible For Samsung S22 S20 Fe S21 Ultra A33 A53 A01 A73 A70 A51 M33 M53 M51 M31(2M, Black)"/>
    <s v="Cables"/>
    <n v="399"/>
    <x v="0"/>
    <n v="999"/>
    <n v="0.6"/>
    <n v="959.0600600600601"/>
    <s v="50% or More"/>
    <n v="6.806"/>
    <s v="Yes"/>
    <n v="2803194"/>
    <n v="4.3"/>
    <x v="0"/>
    <n v="2806"/>
    <s v="No"/>
    <n v="1122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r>
  <r>
    <s v="B08WKG2MWT"/>
    <x v="801"/>
    <x v="8"/>
    <s v="Computers&amp;Accessories"/>
    <s v="Accessories&amp;Peripherals"/>
    <s v="Cables&amp;Accessories"/>
    <s v="Computers&amp;Accessories|Accessories&amp;Peripherals|Cables&amp;Accessories|Cables|USBCables-Wayona Usb C 65W Fast Charging Cable Compatible For Tablets Samsung S22 S20 S10 S20Fe S21 S21 Ultra A70 A51 A71 A50S M31 M51 M31S M53 5G (1M, Black)"/>
    <s v="Cables"/>
    <n v="379"/>
    <x v="0"/>
    <n v="1099"/>
    <n v="0.66"/>
    <n v="1064.5141037306641"/>
    <s v="50% or More"/>
    <n v="6.806"/>
    <s v="Yes"/>
    <n v="3083794"/>
    <n v="4.3"/>
    <x v="0"/>
    <n v="2806"/>
    <s v="No"/>
    <n v="1122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r>
  <r>
    <s v="B08WKFSN84"/>
    <x v="802"/>
    <x v="8"/>
    <s v="Computers&amp;Accessories"/>
    <s v="Accessories&amp;Peripherals"/>
    <s v="Cables&amp;Accessories"/>
    <s v="Computers&amp;Accessories|Accessories&amp;Peripherals|Cables&amp;Accessories|Cables|USBCables-Wayona Type C To Type C 65W/3.25A Nylon Braided Fast Charging Cable Compatible For Laptop, Macbook, Samsung Galaxy M33 M53 M51 S20 Ultra, A71, A53, A51, Ipad Pro 2018 (1M, Grey)"/>
    <s v="Cables"/>
    <n v="379"/>
    <x v="0"/>
    <n v="1099"/>
    <n v="0.66"/>
    <n v="1064.5141037306641"/>
    <s v="50% or More"/>
    <n v="6.806"/>
    <s v="Yes"/>
    <n v="3083794"/>
    <n v="4.3"/>
    <x v="0"/>
    <n v="2806"/>
    <s v="No"/>
    <n v="1122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r>
  <r>
    <s v="B094JNXNPV"/>
    <x v="803"/>
    <x v="8"/>
    <s v="Computers&amp;Accessories"/>
    <s v="Accessories&amp;Peripherals"/>
    <s v="Cables&amp;Accessories"/>
    <s v="Computers&amp;Accessories|Accessories&amp;Peripherals|Cables&amp;Accessories|Cables|USBCables-Ambrane Unbreakable 3 in 1 Fast Charging Braided Multipurpose Cable for Speaker with 2.1 A Speed - 1.25 meter, Black"/>
    <s v="Cables"/>
    <n v="299"/>
    <x v="0"/>
    <n v="399"/>
    <n v="0.25"/>
    <n v="324.06265664160401"/>
    <s v="&lt;50%"/>
    <n v="6.766"/>
    <s v="No"/>
    <n v="1103634"/>
    <n v="4"/>
    <x v="0"/>
    <n v="2766"/>
    <s v="No"/>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r>
  <r>
    <s v="B09B9SPC7F"/>
    <x v="804"/>
    <x v="54"/>
    <s v="Computers&amp;Accessories"/>
    <s v="Accessories&amp;Peripherals"/>
    <s v="LaptopAccessories"/>
    <s v="Computers&amp;Accessories|Accessories&amp;Peripherals|LaptopAccessories|Lapdesks-PC SQUARE Laptop Tabletop Stand/ Computer Tablet Stand 6 Angles Adjustable Aluminum Ergonomic Foldable Portable Desktop Holder Compatible with MacBook, HP, Dell, Lenovo &amp; All Other Notebook (Silver)"/>
    <s v="Lapdesks"/>
    <n v="499"/>
    <x v="0"/>
    <n v="1299"/>
    <n v="0.62"/>
    <n v="1260.5858352578907"/>
    <s v="50% or More"/>
    <n v="6.74"/>
    <s v="Yes"/>
    <n v="3559260"/>
    <n v="4.0999999999999996"/>
    <x v="0"/>
    <n v="2740"/>
    <s v="No"/>
    <n v="1096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r>
  <r>
    <s v="B08243SKCK"/>
    <x v="805"/>
    <x v="180"/>
    <s v="Home&amp;Kitchen"/>
    <s v="HomeStorage&amp;Organization"/>
    <s v="LaundryOrganization"/>
    <s v="Home&amp;Kitchen|HomeStorage&amp;Organization|LaundryOrganization|IroningAccessories|SprayBottles-Vedini Transparent Empty Refillable Reusable Fine Mist Spray Bottle for Perfume, Travel with DIY Sticker Set ( 100ml, Pack of 4)"/>
    <s v="IroningAccessories"/>
    <n v="189"/>
    <x v="2"/>
    <n v="299"/>
    <n v="0.37"/>
    <n v="235.78929765886286"/>
    <s v="&lt;50%"/>
    <n v="6.7370000000000001"/>
    <s v="No"/>
    <n v="818363"/>
    <n v="4.2"/>
    <x v="0"/>
    <n v="2737"/>
    <s v="No"/>
    <n v="10948"/>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r>
  <r>
    <s v="B07D8VBYB4"/>
    <x v="806"/>
    <x v="55"/>
    <s v="Home&amp;Kitchen"/>
    <s v="Kitchen&amp;HomeAppliances"/>
    <s v="SmallKitchenAppliances"/>
    <s v="Home&amp;Kitchen|Kitchen&amp;HomeAppliances|SmallKitchenAppliances|JuicerMixerGrinders-SUJATA Powermatic Plus, Juicer Mixer Grinder, 900 Watts, 2 Jars (White)"/>
    <s v="JuicerMixerGrinders"/>
    <n v="5865"/>
    <x v="1"/>
    <n v="7776"/>
    <n v="0.25"/>
    <n v="7700.575617283951"/>
    <s v="&lt;50%"/>
    <n v="6.7370000000000001"/>
    <s v="No"/>
    <n v="21282912"/>
    <n v="4.4000000000000004"/>
    <x v="0"/>
    <n v="2737"/>
    <s v="No"/>
    <n v="10948"/>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r>
  <r>
    <s v="B078KRFWQB"/>
    <x v="807"/>
    <x v="95"/>
    <s v="Home&amp;Kitchen"/>
    <s v="Heating,Cooling&amp;AirQuality"/>
    <s v="RoomHeaters"/>
    <s v="Home&amp;Kitchen|Heating,Cooling&amp;AirQuality|RoomHeaters|ElectricHeaters-Havells Cista Room Heater, White, 2000 Watts"/>
    <s v="ElectricHeaters"/>
    <n v="2499"/>
    <x v="1"/>
    <n v="3945"/>
    <n v="0.37"/>
    <n v="3881.6539923954374"/>
    <s v="&lt;50%"/>
    <n v="6.7320000000000002"/>
    <s v="No"/>
    <n v="10777740"/>
    <n v="3.8"/>
    <x v="0"/>
    <n v="2732"/>
    <s v="No"/>
    <n v="10928"/>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r>
  <r>
    <s v="B0BM4KTNL1"/>
    <x v="808"/>
    <x v="72"/>
    <s v="Home&amp;Kitchen"/>
    <s v="Kitchen&amp;HomeAppliances"/>
    <s v="SmallKitchenAppliances"/>
    <s v="Home&amp;Kitchen|Kitchen&amp;HomeAppliances|SmallKitchenAppliances|HandBlenders-FIGMENT Handheld Milk Frother Rechargeable, 3-Speed Electric Frother for Coffee with 2 Whisks and Coffee Decoration Tool, Coffee Frother Mixer, CRESCENT ENTERPRISES VRW0.50BK (A1)"/>
    <s v="HandBlenders"/>
    <n v="699"/>
    <x v="1"/>
    <n v="1599"/>
    <n v="0.56000000000000005"/>
    <n v="1555.2851782363978"/>
    <s v="50% or More"/>
    <n v="6.7290000000000001"/>
    <s v="Yes"/>
    <n v="2764671"/>
    <n v="4.7"/>
    <x v="1"/>
    <n v="1729"/>
    <s v="No"/>
    <n v="8645"/>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r>
  <r>
    <s v="B07966M8XH"/>
    <x v="809"/>
    <x v="181"/>
    <s v="Electronics"/>
    <s v="HomeTheater,TV&amp;Video"/>
    <s v="Accessories"/>
    <s v="Electronics|HomeTheater,TV&amp;Video|Accessories|TVMounts,Stands&amp;Turntables|TVWall&amp;CeilingMounts-Model-P4 6 Way Swivel Tilt Wall Mount 32-55-inch Full Motion Cantilever for LED,LCD and Plasma TV's"/>
    <s v="TVMounts,Stands&amp;Turntables"/>
    <n v="1599"/>
    <x v="1"/>
    <n v="2999"/>
    <n v="0.47"/>
    <n v="2945.6822274091364"/>
    <s v="&lt;50%"/>
    <n v="6.7270000000000003"/>
    <s v="No"/>
    <n v="8178273"/>
    <n v="4.2"/>
    <x v="0"/>
    <n v="2727"/>
    <s v="No"/>
    <n v="10908"/>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r>
  <r>
    <s v="B01L7C4IU2"/>
    <x v="810"/>
    <x v="47"/>
    <s v="Home&amp;Kitchen"/>
    <s v="Heating,Cooling&amp;AirQuality"/>
    <s v="Fans"/>
    <s v="Home&amp;Kitchen|Heating,Cooling&amp;AirQuality|Fans|CeilingFans-Havells Ambrose 1200mm Ceiling Fan (Pearl White Wood)"/>
    <s v="CeilingFans"/>
    <n v="2199"/>
    <x v="1"/>
    <n v="3045"/>
    <n v="0.28000000000000003"/>
    <n v="2972.7832512315272"/>
    <s v="&lt;50%"/>
    <n v="6.6859999999999999"/>
    <s v="No"/>
    <n v="8178870"/>
    <n v="4.2"/>
    <x v="0"/>
    <n v="2686"/>
    <s v="No"/>
    <n v="10744"/>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r>
  <r>
    <s v="B08PSQRW2T"/>
    <x v="811"/>
    <x v="8"/>
    <s v="Computers&amp;Accessories"/>
    <s v="Accessories&amp;Peripherals"/>
    <s v="Cables&amp;Accessories"/>
    <s v="Computers&amp;Accessories|Accessories&amp;Peripherals|Cables&amp;Accessories|Cables|USBCables-Zoul Type C to Type C Fast Charging Cable 65W 2M/6ft USB C Nylon Braided Cord Compatible with MacBook Oneplus 9 9R Samsung Galaxy S21 Ultra S20+ (2M, Black)"/>
    <s v="Cables"/>
    <n v="399"/>
    <x v="0"/>
    <n v="1099"/>
    <n v="0.64"/>
    <n v="1062.6942675159235"/>
    <s v="50% or More"/>
    <n v="6.6850000000000005"/>
    <s v="Yes"/>
    <n v="2950815"/>
    <n v="4.0999999999999996"/>
    <x v="0"/>
    <n v="2685"/>
    <s v="No"/>
    <n v="1074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r>
  <r>
    <s v="B08PSVBB2X"/>
    <x v="812"/>
    <x v="8"/>
    <s v="Computers&amp;Accessories"/>
    <s v="Accessories&amp;Peripherals"/>
    <s v="Cables&amp;Accessories"/>
    <s v="Computers&amp;Accessories|Accessories&amp;Peripherals|Cables&amp;Accessories|Cables|USBCables-Zoul USB C to USB C Fast Charging Cable 65W Type C to Type C Nylon Braided Cord Compatible with Macbook Oneplus 9 10R Samsung Galaxy S22 S21 Ultra Z Flip3 Macbook Air/Pro M1 Google Pixel 11'' iPad Pro 2020/2018 (2M, Grey)"/>
    <s v="Cables"/>
    <n v="399"/>
    <x v="0"/>
    <n v="1099"/>
    <n v="0.64"/>
    <n v="1062.6942675159235"/>
    <s v="50% or More"/>
    <n v="6.6850000000000005"/>
    <s v="Yes"/>
    <n v="2950815"/>
    <n v="4.0999999999999996"/>
    <x v="0"/>
    <n v="2685"/>
    <s v="No"/>
    <n v="1074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r>
  <r>
    <s v="B086PXQ2R4"/>
    <x v="813"/>
    <x v="129"/>
    <s v="OfficeProducts"/>
    <s v="OfficePaperProducts"/>
    <s v="Paper"/>
    <s v="OfficeProducts|OfficePaperProducts|Paper|Stationery|Notebooks,WritingPads&amp;Diaries|CompositionNotebooks-Classmate Long Book - Unruled, 160 Pages, 314 mm x 194 mm - Pack Of 3"/>
    <s v="Stationery"/>
    <n v="165"/>
    <x v="2"/>
    <n v="165"/>
    <n v="0"/>
    <n v="65"/>
    <s v="&lt;50%"/>
    <n v="6.6739999999999995"/>
    <s v="No"/>
    <n v="276210"/>
    <n v="4.5"/>
    <x v="1"/>
    <n v="1674"/>
    <s v="No"/>
    <n v="837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r>
  <r>
    <s v="B07F6GXNPB"/>
    <x v="814"/>
    <x v="182"/>
    <s v="Home&amp;Kitchen"/>
    <s v="Kitchen&amp;HomeAppliances"/>
    <s v="Vacuum,Cleaning&amp;Ironing"/>
    <s v="Home&amp;Kitchen|Kitchen&amp;HomeAppliances|Vacuum,Cleaning&amp;Ironing|Vacuums&amp;FloorCare|VacuumAccessories|VacuumBags|HandheldBags-Eureka Forbes Euroclean Paper Vacuum Cleaner Dust Bags for Excel, Ace, 300, Jet Models - Set of 10"/>
    <s v="Vacuums&amp;FloorCare"/>
    <n v="253"/>
    <x v="0"/>
    <n v="500"/>
    <n v="0.49"/>
    <n v="449.4"/>
    <s v="&lt;50%"/>
    <n v="6.6639999999999997"/>
    <s v="No"/>
    <n v="1332000"/>
    <n v="4.3"/>
    <x v="0"/>
    <n v="2664"/>
    <s v="No"/>
    <n v="10656"/>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r>
  <r>
    <s v="B08CTNJ985"/>
    <x v="815"/>
    <x v="8"/>
    <s v="Computers&amp;Accessories"/>
    <s v="Accessories&amp;Peripherals"/>
    <s v="Cables&amp;Accessories"/>
    <s v="Computers&amp;Accessories|Accessories&amp;Peripherals|Cables&amp;Accessories|Cables|USBCables-Wayona USB Type C 65W Fast Charging 2M/6Ft Long Flash Charge Cable 3A QC 3.0 Data Cable Compatible with Samsung Galaxy S21 S10 S9 S8, iQOO Z3, Vivo, Note 10 9 8, A20e A40 A50 A70, Moto G7 G8 (2M, Grey)"/>
    <s v="Cables"/>
    <n v="325"/>
    <x v="0"/>
    <n v="999"/>
    <n v="0.67"/>
    <n v="966.46746746746749"/>
    <s v="50% or More"/>
    <n v="6.6509999999999998"/>
    <s v="Yes"/>
    <n v="2648349"/>
    <n v="4.3"/>
    <x v="0"/>
    <n v="2651"/>
    <s v="No"/>
    <n v="10604"/>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r>
  <r>
    <s v="B08CT62BM1"/>
    <x v="816"/>
    <x v="8"/>
    <s v="Computers&amp;Accessories"/>
    <s v="Accessories&amp;Peripherals"/>
    <s v="Cables&amp;Accessories"/>
    <s v="Computers&amp;Accessories|Accessories&amp;Peripherals|Cables&amp;Accessories|Cables|USBCables-Wayona USB Type C Fast Charging Cable Charger Cord 3A QC 3.0 Data Cable Compatible with Samsung Galaxy S10e S10 S9 S8 S20 Plus, Note 10 9 8, M51 A40 A50 A70, Moto G7 G8 (1M, Grey)"/>
    <s v="Cables"/>
    <n v="299"/>
    <x v="0"/>
    <n v="999"/>
    <n v="0.7"/>
    <n v="969.07007007007007"/>
    <s v="50% or More"/>
    <n v="6.6509999999999998"/>
    <s v="Yes"/>
    <n v="2648349"/>
    <n v="4.3"/>
    <x v="0"/>
    <n v="2651"/>
    <s v="No"/>
    <n v="10604"/>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r>
  <r>
    <s v="B09J2MM5C6"/>
    <x v="817"/>
    <x v="152"/>
    <s v="Electronics"/>
    <s v="Mobiles&amp;Accessories"/>
    <s v="MobileAccessories"/>
    <s v="Electronics|Mobiles&amp;Accessories|MobileAccessories|Cases&amp;Covers|BasicCases-Amozo Ultra Hybrid Camera and Drop Protection Back Cover Case for iPhone 13 (TPU + Polycarbonate | Crystal Transparent)"/>
    <s v="Cases&amp;Covers"/>
    <n v="279"/>
    <x v="0"/>
    <n v="1499"/>
    <n v="0.81"/>
    <n v="1480.3875917278185"/>
    <s v="50% or More"/>
    <n v="6.6459999999999999"/>
    <s v="Yes"/>
    <n v="3966354"/>
    <n v="4.2"/>
    <x v="0"/>
    <n v="2646"/>
    <s v="No"/>
    <n v="1058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r>
  <r>
    <s v="B07ZR4S1G4"/>
    <x v="818"/>
    <x v="163"/>
    <s v="Electronics"/>
    <s v="HomeTheater,TV&amp;Video"/>
    <s v="Accessories"/>
    <s v="Electronics|HomeTheater,TV&amp;Video|Accessories|RemoteControls-Universal Remote Control for All Sony TV for All LCD LED and Bravia TVs Remote"/>
    <s v="RemoteControls"/>
    <n v="239"/>
    <x v="0"/>
    <n v="699"/>
    <n v="0.66"/>
    <n v="664.80829756795424"/>
    <s v="50% or More"/>
    <n v="6.6400000000000006"/>
    <s v="Yes"/>
    <n v="1845360"/>
    <n v="4.4000000000000004"/>
    <x v="0"/>
    <n v="2640"/>
    <s v="No"/>
    <n v="1056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r>
  <r>
    <s v="B07VV37FT4"/>
    <x v="819"/>
    <x v="144"/>
    <s v="OfficeProducts"/>
    <s v="OfficePaperProducts"/>
    <s v="Paper"/>
    <s v="OfficeProducts|OfficePaperProducts|Paper|Stationery|Pens,Pencils&amp;WritingSupplies|Pens&amp;Refills|GelInkRollerballPens-Classmate Octane Neon- 25 Blue Gel Pens | Smooth Writing Pens| Water-proof Ink For Smudge-free Writing| Preferred By Students For Exam &amp; Class Notes| Study At Home Essential"/>
    <s v="Stationery"/>
    <n v="250"/>
    <x v="0"/>
    <n v="250"/>
    <n v="0"/>
    <n v="150"/>
    <s v="&lt;50%"/>
    <n v="6.6280000000000001"/>
    <s v="No"/>
    <n v="657000"/>
    <n v="4.2"/>
    <x v="0"/>
    <n v="2628"/>
    <s v="No"/>
    <n v="1051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r>
  <r>
    <s v="B08J82K4GX"/>
    <x v="820"/>
    <x v="183"/>
    <s v="Computers&amp;Accessories"/>
    <s v="Monitors"/>
    <s v="N/A"/>
    <s v="Computers&amp;Accessories|Monitors-Samsung 24-inch(60.46cm) FHD Monitor, IPS, 75 Hz, Bezel Less Design, AMD FreeSync, Flicker Free, HDMI, D-sub, (LF24T350FHWXXL, Dark Blue Gray)"/>
    <s v="N/A"/>
    <n v="10099"/>
    <x v="1"/>
    <n v="19110"/>
    <n v="0.47"/>
    <n v="19057.153322867609"/>
    <s v="&lt;50%"/>
    <n v="6.6230000000000002"/>
    <s v="No"/>
    <n v="50125530"/>
    <n v="4.3"/>
    <x v="0"/>
    <n v="2623"/>
    <s v="No"/>
    <n v="10492"/>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r>
  <r>
    <s v="B00LUGTJGO"/>
    <x v="821"/>
    <x v="95"/>
    <s v="Home&amp;Kitchen"/>
    <s v="Heating,Cooling&amp;AirQuality"/>
    <s v="RoomHeaters"/>
    <s v="Home&amp;Kitchen|Heating,Cooling&amp;AirQuality|RoomHeaters|ElectricHeaters-Bajaj RHX-2 800-Watt Room Heater (White)"/>
    <s v="ElectricHeaters"/>
    <n v="1399"/>
    <x v="1"/>
    <n v="1549"/>
    <n v="0.1"/>
    <n v="1458.6836668818592"/>
    <s v="&lt;50%"/>
    <n v="6.6020000000000003"/>
    <s v="No"/>
    <n v="4030498"/>
    <n v="3.9"/>
    <x v="0"/>
    <n v="2602"/>
    <s v="No"/>
    <n v="1040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r>
  <r>
    <s v="B078XFKBZL"/>
    <x v="822"/>
    <x v="97"/>
    <s v="Home&amp;Kitchen"/>
    <s v="Kitchen&amp;HomeAppliances"/>
    <s v="WaterPurifiers&amp;Accessories"/>
    <s v="Home&amp;Kitchen|Kitchen&amp;HomeAppliances|WaterPurifiers&amp;Accessories|WaterCartridges-Prestige Clean Home Water Purifier Cartridge"/>
    <s v="WaterCartridges"/>
    <n v="600"/>
    <x v="1"/>
    <n v="640"/>
    <n v="0.06"/>
    <n v="546.25"/>
    <s v="&lt;50%"/>
    <n v="6.593"/>
    <s v="No"/>
    <n v="1659520"/>
    <n v="3.8"/>
    <x v="0"/>
    <n v="2593"/>
    <s v="No"/>
    <n v="10372"/>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r>
  <r>
    <s v="B01NBX5RSB"/>
    <x v="823"/>
    <x v="115"/>
    <s v="Computers&amp;Accessories"/>
    <s v="Accessories&amp;Peripherals"/>
    <s v="LaptopAccessories"/>
    <s v="Computers&amp;Accessories|Accessories&amp;Peripherals|LaptopAccessories|LaptopChargers&amp;PowerSupplies-HP 65W AC Laptops Charger Adapter 4.5mm for HP Pavilion Black (Without Power Cable)"/>
    <s v="LaptopChargers&amp;PowerSupplies"/>
    <n v="770"/>
    <x v="1"/>
    <n v="1547"/>
    <n v="0.5"/>
    <n v="1497.2262443438915"/>
    <s v="50% or More"/>
    <n v="6.585"/>
    <s v="Yes"/>
    <n v="3998995"/>
    <n v="4.3"/>
    <x v="0"/>
    <n v="2585"/>
    <s v="No"/>
    <n v="1034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r>
  <r>
    <s v="B09F6VHQXB"/>
    <x v="824"/>
    <x v="164"/>
    <s v="Electronics"/>
    <s v="HomeTheater,TV&amp;Video"/>
    <s v="Televisions"/>
    <s v="Electronics|HomeTheater,TV&amp;Video|Televisions|StandardTelevisions-Croma 80 cm (32 Inches) HD Ready LED TV (CREL7369, Black) (2021 Model)"/>
    <s v="StandardTelevisions"/>
    <n v="7390"/>
    <x v="1"/>
    <n v="20000"/>
    <n v="0.63"/>
    <n v="19963.05"/>
    <s v="50% or More"/>
    <n v="6.5809999999999995"/>
    <s v="Yes"/>
    <n v="51620000"/>
    <n v="4.0999999999999996"/>
    <x v="0"/>
    <n v="2581"/>
    <s v="No"/>
    <n v="10324"/>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r>
  <r>
    <s v="B07WKBD37W"/>
    <x v="825"/>
    <x v="184"/>
    <s v="HomeImprovement"/>
    <s v="Electrical"/>
    <s v="Adapters&amp;Multi-Outlets"/>
    <s v="HomeImprovement|Electrical|Adapters&amp;Multi-Outlets-ESnipe Mart Worldwide Travel Adapter with Build in Dual USB Charger Ports with 125V 6A, 250V Protected Electrical Plug for Laptops, Cameras (White)"/>
    <s v="N/A"/>
    <n v="425"/>
    <x v="0"/>
    <n v="999"/>
    <n v="0.56999999999999995"/>
    <n v="956.45745745745751"/>
    <s v="50% or More"/>
    <n v="6.5809999999999995"/>
    <s v="Yes"/>
    <n v="2578419"/>
    <n v="4"/>
    <x v="0"/>
    <n v="2581"/>
    <s v="No"/>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r>
  <r>
    <s v="B08YRMBK9R"/>
    <x v="826"/>
    <x v="87"/>
    <s v="Home&amp;Kitchen"/>
    <s v="Heating,Cooling&amp;AirQuality"/>
    <s v="WaterHeaters&amp;Geysers"/>
    <s v="Home&amp;Kitchen|Heating,Cooling&amp;AirQuality|WaterHeaters&amp;Geysers|StorageWaterHeaters-Candes 10 Litre Perfecto 5 Star Rated Automatic Instant Storage Electric Water Heater with Special Metal Body Anti Rust Coating With Installation Kit, 2KW Geyser (Ivory)"/>
    <s v="StorageWaterHeaters"/>
    <n v="3249"/>
    <x v="1"/>
    <n v="6299"/>
    <n v="0.48"/>
    <n v="6247.4203841879662"/>
    <s v="&lt;50%"/>
    <n v="6.569"/>
    <s v="No"/>
    <n v="16182131"/>
    <n v="3.9"/>
    <x v="0"/>
    <n v="2569"/>
    <s v="No"/>
    <n v="10276"/>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r>
  <r>
    <s v="B092R48XXB"/>
    <x v="827"/>
    <x v="146"/>
    <s v="Home&amp;Kitchen"/>
    <s v="Kitchen&amp;HomeAppliances"/>
    <s v="Vacuum,Cleaning&amp;Ironing"/>
    <s v="Home&amp;Kitchen|Kitchen&amp;HomeAppliances|Vacuum,Cleaning&amp;Ironing|Vacuums&amp;FloorCare|Vacuums|RoboticVacuums-Mi Robot Vacuum-Mop P, Best-in-class Laser Navigation in 10-20K INR price band, Intelligent mapping, Robotic Floor Cleaner with 2 in 1 Mopping and Vacuum, App Control (WiFi, Alexa,GA), Strong suction"/>
    <s v="Vacuums&amp;FloorCare"/>
    <n v="18999"/>
    <x v="1"/>
    <n v="29999"/>
    <n v="0.37"/>
    <n v="29935.667888929631"/>
    <s v="&lt;50%"/>
    <n v="6.5359999999999996"/>
    <s v="No"/>
    <n v="76077464"/>
    <n v="4.0999999999999996"/>
    <x v="0"/>
    <n v="2536"/>
    <s v="No"/>
    <n v="10144"/>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r>
  <r>
    <s v="B07KNM95JK"/>
    <x v="828"/>
    <x v="185"/>
    <s v="Computers&amp;Accessories"/>
    <s v="Printers,Inks&amp;Accessories"/>
    <s v="Inks,Toners&amp;Cartridges"/>
    <s v="Computers&amp;Accessories|Printers,Inks&amp;Accessories|Inks,Toners&amp;Cartridges|TonerCartridges-Foxin FTC 12A / Q2612A Black Laser Toner Cartridge Compatible with Laserjet 1020,M1005,1018,1010,1012,1015,1020 Plus,1022,3015,3020,3030,3050, 3050Z, 3052,3055 (Black)"/>
    <s v="TonerCartridges"/>
    <n v="598"/>
    <x v="1"/>
    <n v="1150"/>
    <n v="0.48"/>
    <n v="1098"/>
    <s v="&lt;50%"/>
    <n v="6.5350000000000001"/>
    <s v="No"/>
    <n v="2915250"/>
    <n v="4.0999999999999996"/>
    <x v="0"/>
    <n v="2535"/>
    <s v="No"/>
    <n v="1014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r>
  <r>
    <s v="B08TT63N58"/>
    <x v="829"/>
    <x v="179"/>
    <s v="Home&amp;Kitchen"/>
    <s v="Kitchen&amp;HomeAppliances"/>
    <s v="SmallKitchenAppliances"/>
    <s v="Home&amp;Kitchen|Kitchen&amp;HomeAppliances|SmallKitchenAppliances|Juicers-ROYAL STEP - AMAZON'S BRAND - Portable Electric USB Juice Maker Juicer Bottle Blender Grinder Mixer,4 Blades Rechargeable Bottle with (Multi color) (MULTI)"/>
    <s v="Juicers"/>
    <n v="499"/>
    <x v="0"/>
    <n v="2199"/>
    <n v="0.77"/>
    <n v="2176.3078672123693"/>
    <s v="50% or More"/>
    <n v="6.5270000000000001"/>
    <s v="Yes"/>
    <n v="7755873"/>
    <n v="3.1"/>
    <x v="2"/>
    <n v="3527"/>
    <s v="No"/>
    <n v="10581"/>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r>
  <r>
    <s v="B0B9BD2YL4"/>
    <x v="830"/>
    <x v="75"/>
    <s v="Electronics"/>
    <s v="Mobiles&amp;Accessories"/>
    <s v="MobileAccessories"/>
    <s v="Electronics|Mobiles&amp;Accessories|MobileAccessories|StylusPens-KINGONE Wireless Charging Pencil (2nd Generation) for iPad with Magnetic and Tilt Sensitive, Palm Rejection, Compatible with Apple iPad Pro 11 inch 1/2/3/4, iPad Pro 12.9 Inch 3/4/5/6, iPad Air 4/5, mini6"/>
    <s v="StylusPens"/>
    <n v="2599"/>
    <x v="1"/>
    <n v="6999"/>
    <n v="0.63"/>
    <n v="6961.866123731962"/>
    <s v="50% or More"/>
    <n v="6.5259999999999998"/>
    <s v="Yes"/>
    <n v="10680474"/>
    <n v="4.5"/>
    <x v="1"/>
    <n v="1526"/>
    <s v="No"/>
    <n v="763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r>
  <r>
    <s v="B084BR3QX8"/>
    <x v="831"/>
    <x v="115"/>
    <s v="Computers&amp;Accessories"/>
    <s v="Accessories&amp;Peripherals"/>
    <s v="LaptopAccessories"/>
    <s v="Computers&amp;Accessories|Accessories&amp;Peripherals|LaptopAccessories|LaptopChargers&amp;PowerSupplies-LAPSTER Accessories Power Cable Cord 2 Pin Laptop Adapter and Tape Recorder 1.5M"/>
    <s v="LaptopChargers&amp;PowerSupplies"/>
    <n v="149"/>
    <x v="2"/>
    <n v="999"/>
    <n v="0.85"/>
    <n v="984.0850850850851"/>
    <s v="50% or More"/>
    <n v="6.5229999999999997"/>
    <s v="Yes"/>
    <n v="2520477"/>
    <n v="3.5"/>
    <x v="0"/>
    <n v="2523"/>
    <s v="No"/>
    <n v="10092"/>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r>
  <r>
    <s v="B00TI8E7BI"/>
    <x v="832"/>
    <x v="11"/>
    <s v="Home&amp;Kitchen"/>
    <s v="Kitchen&amp;HomeAppliances"/>
    <s v="SmallKitchenAppliances"/>
    <s v="Home&amp;Kitchen|Kitchen&amp;HomeAppliances|SmallKitchenAppliances|Kettles&amp;HotWaterDispensers|ElectricKettles-Philips HD9306/06 1.5-Litre Electric Kettle (Multicolor)"/>
    <s v="Kettles&amp;HotWaterDispensers"/>
    <n v="2695"/>
    <x v="1"/>
    <n v="2695"/>
    <n v="0"/>
    <n v="2595"/>
    <s v="&lt;50%"/>
    <n v="6.5179999999999998"/>
    <s v="No"/>
    <n v="6786010"/>
    <n v="4.4000000000000004"/>
    <x v="0"/>
    <n v="2518"/>
    <s v="No"/>
    <n v="1007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r>
  <r>
    <s v="B0B25LQQPC"/>
    <x v="833"/>
    <x v="15"/>
    <s v="Computers&amp;Accessories"/>
    <s v="Components"/>
    <s v="InternalSolidStateDrives"/>
    <s v="Computers&amp;Accessories|Components|InternalSolidStateDrives-Crucial P3 500GB PCIe 3.0 3D NAND NVMe M.2 SSD, up to 3500MB/s - CT500P3SSD8"/>
    <s v="N/A"/>
    <n v="3307"/>
    <x v="1"/>
    <n v="6100"/>
    <n v="0.46"/>
    <n v="6045.7868852459014"/>
    <s v="&lt;50%"/>
    <n v="6.5150000000000006"/>
    <s v="No"/>
    <n v="15341500"/>
    <n v="4.3"/>
    <x v="0"/>
    <n v="2515"/>
    <s v="No"/>
    <n v="10060"/>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r>
  <r>
    <s v="B0746N6WML"/>
    <x v="834"/>
    <x v="160"/>
    <s v="OfficeProducts"/>
    <s v="OfficePaperProducts"/>
    <s v="Paper"/>
    <s v="OfficeProducts|OfficePaperProducts|Paper|Stationery|Pens,Pencils&amp;WritingSupplies|Pens&amp;Refills|StickBallpointPens-Parker Vector Camouflage Gift Set - Roller Ball Pen &amp; Parker Logo Keychain (Black Body, Blue Ink), 2 Piece Set"/>
    <s v="Stationery"/>
    <n v="341"/>
    <x v="0"/>
    <n v="450"/>
    <n v="0.24"/>
    <n v="374.22222222222223"/>
    <s v="&lt;50%"/>
    <n v="6.4930000000000003"/>
    <s v="No"/>
    <n v="1121850"/>
    <n v="4.3"/>
    <x v="0"/>
    <n v="2493"/>
    <s v="No"/>
    <n v="9972"/>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r>
  <r>
    <s v="B09SGGRKV8"/>
    <x v="835"/>
    <x v="1"/>
    <s v="Electronics"/>
    <s v="Headphones,Earbuds&amp;Accessories"/>
    <s v="Headphones"/>
    <s v="Electronics|Headphones,Earbuds&amp;Accessories|Headphones|In-Ear-ZEBRONICS Zeb-Buds 30 3.5Mm Stereo Wired in Ear Earphones with Mic for Calling, Volume Control, Multifunction Button, 14Mm Drivers, Stylish Eartip,1.2 Meter Durable Cable and Lightweight Design(Red)"/>
    <s v="In-Ear"/>
    <n v="199"/>
    <x v="2"/>
    <n v="499"/>
    <n v="0.6"/>
    <n v="459.12024048096191"/>
    <s v="50% or More"/>
    <n v="6.492"/>
    <s v="Yes"/>
    <n v="1243508"/>
    <n v="3.6"/>
    <x v="0"/>
    <n v="2492"/>
    <s v="No"/>
    <n v="996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r>
  <r>
    <s v="B091V8HK8Z"/>
    <x v="836"/>
    <x v="11"/>
    <s v="Home&amp;Kitchen"/>
    <s v="Kitchen&amp;HomeAppliances"/>
    <s v="SmallKitchenAppliances"/>
    <s v="Home&amp;Kitchen|Kitchen&amp;HomeAppliances|SmallKitchenAppliances|Kettles&amp;HotWaterDispensers|ElectricKettles-Milton Go Electro 2.0 Stainless Steel Electric Kettle, 1 Piece, 2 Litres, Silver | Power Indicator | 1500 Watts | Auto Cut-off | Detachable 360 Degree Connector | Boiler for Water"/>
    <s v="Kettles&amp;HotWaterDispensers"/>
    <n v="1345"/>
    <x v="1"/>
    <n v="1750"/>
    <n v="0.23"/>
    <n v="1673.1428571428571"/>
    <s v="&lt;50%"/>
    <n v="6.4660000000000002"/>
    <s v="No"/>
    <n v="4315500"/>
    <n v="3.8"/>
    <x v="0"/>
    <n v="2466"/>
    <s v="No"/>
    <n v="9864"/>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r>
  <r>
    <s v="B08VRMK55F"/>
    <x v="837"/>
    <x v="1"/>
    <s v="Electronics"/>
    <s v="Headphones,Earbuds&amp;Accessories"/>
    <s v="Headphones"/>
    <s v="Electronics|Headphones,Earbuds&amp;Accessories|Headphones|In-Ear-Zebronics Zeb Buds C2 in Ear Type C Wired Earphones with Mic, Braided 1.2 Metre Cable, Metallic Design, 10mm Drivers, in Line Mic &amp; Volume Controller (Blue)"/>
    <s v="In-Ear"/>
    <n v="399"/>
    <x v="0"/>
    <n v="699"/>
    <n v="0.43"/>
    <n v="641.91845493562232"/>
    <s v="&lt;50%"/>
    <n v="6.4540000000000006"/>
    <s v="No"/>
    <n v="2414346"/>
    <n v="3.4"/>
    <x v="2"/>
    <n v="3454"/>
    <s v="No"/>
    <n v="10362"/>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r>
  <r>
    <s v="B09VZBGL1N"/>
    <x v="838"/>
    <x v="32"/>
    <s v="Electronics"/>
    <s v="Mobiles&amp;Accessories"/>
    <s v="MobileAccessories"/>
    <s v="Electronics|Mobiles&amp;Accessories|MobileAccessories|Stands-STRIFF Multi Angle Tablet/Mobile Stand. Holder for iPhone, Android, Samsung, OnePlus, Xiaomi. Portable,Foldable Stand.Perfect for Bed,Office, Home,Gift and Desktop (Black)"/>
    <s v="Stands"/>
    <n v="99"/>
    <x v="2"/>
    <n v="499"/>
    <n v="0.8"/>
    <n v="479.16032064128257"/>
    <s v="50% or More"/>
    <n v="6.4510000000000005"/>
    <s v="Yes"/>
    <n v="1223049"/>
    <n v="4.0999999999999996"/>
    <x v="0"/>
    <n v="2451"/>
    <s v="No"/>
    <n v="9804"/>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r>
  <r>
    <s v="B09Y14JLP3"/>
    <x v="839"/>
    <x v="32"/>
    <s v="Electronics"/>
    <s v="Mobiles&amp;Accessories"/>
    <s v="MobileAccessories"/>
    <s v="Electronics|Mobiles&amp;Accessories|MobileAccessories|Stands-STRIFF UPH2W Multi Angle Tablet/Mobile Stand. Holder for iPhone, Android, Samsung, OnePlus, Xiaomi. Portable,Foldable Stand.Perfect for Bed,Office, Home,Gift and Desktop (White)"/>
    <s v="Stands"/>
    <n v="99"/>
    <x v="2"/>
    <n v="499"/>
    <n v="0.8"/>
    <n v="479.16032064128257"/>
    <s v="50% or More"/>
    <n v="6.4510000000000005"/>
    <s v="Yes"/>
    <n v="1223049"/>
    <n v="4.0999999999999996"/>
    <x v="0"/>
    <n v="2451"/>
    <s v="No"/>
    <n v="9804"/>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r>
  <r>
    <s v="B00LOD70SC"/>
    <x v="840"/>
    <x v="145"/>
    <s v="OfficeProducts"/>
    <s v="OfficePaperProducts"/>
    <s v="Paper"/>
    <s v="OfficeProducts|OfficePaperProducts|Paper|Stationery|Pens,Pencils&amp;WritingSupplies|Pens&amp;Refills|RetractableBallpointPens-Pilot V7 Liquid Ink Roller Ball Pen (2 Blue + 1 Black)"/>
    <s v="Stationery"/>
    <n v="178"/>
    <x v="2"/>
    <n v="210"/>
    <n v="0.15"/>
    <n v="125.23809523809524"/>
    <s v="&lt;50%"/>
    <n v="6.45"/>
    <s v="No"/>
    <n v="514500"/>
    <n v="4.3"/>
    <x v="0"/>
    <n v="2450"/>
    <s v="No"/>
    <n v="980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r>
  <r>
    <s v="B009P2LK08"/>
    <x v="841"/>
    <x v="95"/>
    <s v="Home&amp;Kitchen"/>
    <s v="Heating,Cooling&amp;AirQuality"/>
    <s v="RoomHeaters"/>
    <s v="Home&amp;Kitchen|Heating,Cooling&amp;AirQuality|RoomHeaters|ElectricHeaters-Bajaj Minor 1000 Watts Radiant Room Heater (Steel, ISI Approved)"/>
    <s v="ElectricHeaters"/>
    <n v="749"/>
    <x v="1"/>
    <n v="1129"/>
    <n v="0.34"/>
    <n v="1062.658104517272"/>
    <s v="&lt;50%"/>
    <n v="6.4459999999999997"/>
    <s v="No"/>
    <n v="2761534"/>
    <n v="4"/>
    <x v="0"/>
    <n v="2446"/>
    <s v="No"/>
    <n v="978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r>
  <r>
    <s v="B075S9FVRY"/>
    <x v="842"/>
    <x v="31"/>
    <s v="Home&amp;Kitchen"/>
    <s v="Kitchen&amp;HomeAppliances"/>
    <s v="SmallKitchenAppliances"/>
    <s v="Home&amp;Kitchen|Kitchen&amp;HomeAppliances|SmallKitchenAppliances|MixerGrinders-Sujata Supermix, Mixer Grinder, 900 Watts, 3 Jars (White)"/>
    <s v="MixerGrinders"/>
    <n v="5490"/>
    <x v="1"/>
    <n v="7200"/>
    <n v="0.24"/>
    <n v="7123.75"/>
    <s v="&lt;50%"/>
    <n v="6.4079999999999995"/>
    <s v="No"/>
    <n v="10137600"/>
    <n v="4.5"/>
    <x v="1"/>
    <n v="1408"/>
    <s v="No"/>
    <n v="7040"/>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r>
  <r>
    <s v="B00GGGOYEK"/>
    <x v="843"/>
    <x v="8"/>
    <s v="Computers&amp;Accessories"/>
    <s v="Accessories&amp;Peripherals"/>
    <s v="Cables&amp;Accessories"/>
    <s v="Computers&amp;Accessories|Accessories&amp;Peripherals|Cables&amp;Accessories|Cables|USBCables-Storite USB 2.0 A to Mini 5 pin B Cable for External HDDS/Camera/Card Readers 35cm"/>
    <s v="Cables"/>
    <n v="259"/>
    <x v="0"/>
    <n v="699"/>
    <n v="0.63"/>
    <n v="661.94706723891272"/>
    <s v="50% or More"/>
    <n v="6.399"/>
    <s v="Yes"/>
    <n v="1676901"/>
    <n v="3.8"/>
    <x v="0"/>
    <n v="2399"/>
    <s v="No"/>
    <n v="9596"/>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r>
  <r>
    <s v="B07JZSG42Y"/>
    <x v="844"/>
    <x v="35"/>
    <s v="Home&amp;Kitchen"/>
    <s v="Kitchen&amp;HomeAppliances"/>
    <s v="SmallKitchenAppliances"/>
    <s v="Home&amp;Kitchen|Kitchen&amp;HomeAppliances|SmallKitchenAppliances|SandwichMakers-Borosil Prime Grill Sandwich Maker (Grey)"/>
    <s v="SandwichMakers"/>
    <n v="1928"/>
    <x v="1"/>
    <n v="2590"/>
    <n v="0.26"/>
    <n v="2515.5598455598456"/>
    <s v="&lt;50%"/>
    <n v="6.3769999999999998"/>
    <s v="No"/>
    <n v="6156430"/>
    <n v="4"/>
    <x v="0"/>
    <n v="2377"/>
    <s v="No"/>
    <n v="950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r>
  <r>
    <s v="B08Y7MXFMK"/>
    <x v="845"/>
    <x v="23"/>
    <s v="Computers&amp;Accessories"/>
    <s v="Accessories&amp;Peripherals"/>
    <s v="Keyboards,Mice&amp;InputDevices"/>
    <s v="Computers&amp;Accessories|Accessories&amp;Peripherals|Keyboards,Mice&amp;InputDevices|Mice-Offbeat¬Æ - DASH 2.4GHz Wireless + Bluetooth 5.1 Mouse, Multi-Device Dual Mode Slim Rechargeable Silent Click Buttons Wireless Bluetooth Mouse, 3 Adjustable DPI, Works on 2 devices at the same time with a switch button for Windows/Mac/Android/Ipad/Smart TV"/>
    <s v="Mice"/>
    <n v="1099"/>
    <x v="1"/>
    <n v="1499"/>
    <n v="0.27"/>
    <n v="1425.6844563042027"/>
    <s v="&lt;50%"/>
    <n v="6.375"/>
    <s v="No"/>
    <n v="3560125"/>
    <n v="4.2"/>
    <x v="0"/>
    <n v="2375"/>
    <s v="No"/>
    <n v="950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r>
  <r>
    <s v="B09BF8JBWX"/>
    <x v="846"/>
    <x v="10"/>
    <s v="Electronics"/>
    <s v="Mobiles&amp;Accessories"/>
    <s v="Smartphones&amp;BasicMobiles"/>
    <s v="Electronics|Mobiles&amp;Accessories|Smartphones&amp;BasicMobiles|BasicMobiles-Lava A1 Josh 21(Blue Silver) -Dual Sim,Call Blink Notification,Military Grade Certified with 4 Day Battery Backup, Keypad Mobile"/>
    <s v="BasicMobiles"/>
    <n v="1055"/>
    <x v="1"/>
    <n v="1249"/>
    <n v="0.16"/>
    <n v="1164.5324259407525"/>
    <s v="&lt;50%"/>
    <n v="6.3520000000000003"/>
    <s v="No"/>
    <n v="2937648"/>
    <n v="3.8"/>
    <x v="0"/>
    <n v="2352"/>
    <s v="No"/>
    <n v="940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r>
  <r>
    <s v="B0926V9CTV"/>
    <x v="847"/>
    <x v="32"/>
    <s v="Electronics"/>
    <s v="Mobiles&amp;Accessories"/>
    <s v="MobileAccessories"/>
    <s v="Electronics|Mobiles&amp;Accessories|MobileAccessories|Stands-Elv Mobile Phone Mount Tabletop Holder for Phones and Tablets - Black"/>
    <s v="Stands"/>
    <n v="89"/>
    <x v="2"/>
    <n v="599"/>
    <n v="0.85"/>
    <n v="584.14190317195323"/>
    <s v="50% or More"/>
    <n v="6.351"/>
    <s v="Yes"/>
    <n v="1408249"/>
    <n v="4.3"/>
    <x v="0"/>
    <n v="2351"/>
    <s v="No"/>
    <n v="9404"/>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r>
  <r>
    <s v="B08JKPVDKL"/>
    <x v="848"/>
    <x v="148"/>
    <s v="Home&amp;Kitchen"/>
    <s v="Kitchen&amp;HomeAppliances"/>
    <s v="Coffee,Tea&amp;Espresso"/>
    <s v="Home&amp;Kitchen|Kitchen&amp;HomeAppliances|Coffee,Tea&amp;Espresso|CoffeeMakerAccessories|MeasuringSpoons-INKULTURE Stainless_Steel Measuring Cups &amp; Spoon Combo for Dry or Liquid/Kitchen Gadgets for Cooking &amp; Baking Cakes/Measuring Cup Set Combo with Handles (Set of 4 Cups &amp; 4 Spoons)"/>
    <s v="CoffeeMakerAccessories"/>
    <n v="279"/>
    <x v="0"/>
    <n v="699"/>
    <n v="0.6"/>
    <n v="659.0858369098712"/>
    <s v="50% or More"/>
    <n v="6.3260000000000005"/>
    <s v="Yes"/>
    <n v="1625874"/>
    <n v="4.3"/>
    <x v="0"/>
    <n v="2326"/>
    <s v="No"/>
    <n v="930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r>
  <r>
    <s v="B07F366Z51"/>
    <x v="849"/>
    <x v="11"/>
    <s v="Home&amp;Kitchen"/>
    <s v="Kitchen&amp;HomeAppliances"/>
    <s v="SmallKitchenAppliances"/>
    <s v="Home&amp;Kitchen|Kitchen&amp;HomeAppliances|SmallKitchenAppliances|Kettles&amp;HotWaterDispensers|ElectricKettles-Singer Aroma 1.8 Liter Electric Kettle High Grade Stainless Steel with Cool and Touch Body and Cordless Base, 1500 watts, Auto Shut Off with Dry Boiling (Silver/Black)"/>
    <s v="Kettles&amp;HotWaterDispensers"/>
    <n v="949"/>
    <x v="1"/>
    <n v="2385"/>
    <n v="0.6"/>
    <n v="2345.20964360587"/>
    <s v="50% or More"/>
    <n v="6.3109999999999999"/>
    <s v="Yes"/>
    <n v="5511735"/>
    <n v="4.0999999999999996"/>
    <x v="0"/>
    <n v="2311"/>
    <s v="No"/>
    <n v="9244"/>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r>
  <r>
    <s v="B08497Z1MQ"/>
    <x v="850"/>
    <x v="73"/>
    <s v="Computers&amp;Accessories"/>
    <s v="Accessories&amp;Peripherals"/>
    <s v="PCGamingPeripherals"/>
    <s v="Computers&amp;Accessories|Accessories&amp;Peripherals|PCGamingPeripherals|GamingMice-HP M270 Backlit USB Wired Gaming Mouse with 6 Buttons, 4-Speed Customizable 2400 DPI, Ergonomic Design, Breathing LED Lighting, Metal Scroll Wheel, Lightweighted / 3 Years Warranty (7ZZ87AA), Black"/>
    <s v="GamingMice"/>
    <n v="599"/>
    <x v="1"/>
    <n v="700"/>
    <n v="0.14000000000000001"/>
    <n v="614.42857142857144"/>
    <s v="&lt;50%"/>
    <n v="6.3010000000000002"/>
    <s v="No"/>
    <n v="1610700"/>
    <n v="4.3"/>
    <x v="0"/>
    <n v="2301"/>
    <s v="No"/>
    <n v="9204"/>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r>
  <r>
    <s v="B08H6CZSHT"/>
    <x v="851"/>
    <x v="37"/>
    <s v="Home&amp;Kitchen"/>
    <s v="Kitchen&amp;HomeAppliances"/>
    <s v="Vacuum,Cleaning&amp;Ironing"/>
    <s v="Home&amp;Kitchen|Kitchen&amp;HomeAppliances|Vacuum,Cleaning&amp;Ironing|Irons,Steamers&amp;Accessories|Irons|SteamIrons-Philips EasySpeed Plus Steam Iron GC2145/20-2200W, Quick Heat Up with up to 30 g/min steam, 110 g steam Boost, Scratch Resistant Ceramic Soleplate, Vertical steam &amp; Drip-Stop"/>
    <s v="Irons,Steamers&amp;Accessories"/>
    <n v="2903"/>
    <x v="1"/>
    <n v="3295"/>
    <n v="0.12"/>
    <n v="3206.8968133535659"/>
    <s v="&lt;50%"/>
    <n v="6.2989999999999995"/>
    <s v="No"/>
    <n v="7575205"/>
    <n v="4.3"/>
    <x v="0"/>
    <n v="2299"/>
    <s v="No"/>
    <n v="9196"/>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r>
  <r>
    <s v="B07R679HTT"/>
    <x v="852"/>
    <x v="186"/>
    <s v="Home&amp;Kitchen"/>
    <s v="Kitchen&amp;HomeAppliances"/>
    <s v="SmallKitchenAppliances"/>
    <s v="Home&amp;Kitchen|Kitchen&amp;HomeAppliances|SmallKitchenAppliances|Juicers|ColdPressJuicers-AGARO Imperial 240-Watt Slow Juicer with Cold Press Technology"/>
    <s v="Juicers"/>
    <n v="12609"/>
    <x v="1"/>
    <n v="23999"/>
    <n v="0.47"/>
    <n v="23946.460310846287"/>
    <s v="&lt;50%"/>
    <n v="6.2880000000000003"/>
    <s v="No"/>
    <n v="54909712"/>
    <n v="4.4000000000000004"/>
    <x v="0"/>
    <n v="2288"/>
    <s v="No"/>
    <n v="915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r>
  <r>
    <s v="B0B5GJRTHB"/>
    <x v="853"/>
    <x v="1"/>
    <s v="Electronics"/>
    <s v="Headphones,Earbuds&amp;Accessories"/>
    <s v="Headphones"/>
    <s v="Electronics|Headphones,Earbuds&amp;Accessories|Headphones|In-Ear-Wecool Moonwalk M1 ENC True Wireless in Ear Earbuds with Mic, Titanium Drivers for Rich Bass Experience, 40+ Hours Play Time, Type C Fast Charging, Low Latency, BT 5.3, IPX5, Deep Bass (Black)"/>
    <s v="In-Ear"/>
    <n v="889"/>
    <x v="1"/>
    <n v="1999"/>
    <n v="0.56000000000000005"/>
    <n v="1954.5277638819409"/>
    <s v="50% or More"/>
    <n v="6.2839999999999998"/>
    <s v="Yes"/>
    <n v="4565716"/>
    <n v="4.2"/>
    <x v="0"/>
    <n v="2284"/>
    <s v="No"/>
    <n v="9136"/>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r>
  <r>
    <s v="B08ZXZ362Z"/>
    <x v="854"/>
    <x v="96"/>
    <s v="Home&amp;Kitchen"/>
    <s v="Kitchen&amp;HomeAppliances"/>
    <s v="SewingMachines&amp;Accessories"/>
    <s v="Home&amp;Kitchen|Kitchen&amp;HomeAppliances|SewingMachines&amp;Accessories|Sewing&amp;EmbroideryMachines-akiara - Makes life easy Mini Sewing Machine for Home Tailoring use | Mini Silai Machine with Sewing Kit Set Sewing Box with Thread Scissors, Needle All in One Sewing Accessories (White &amp; Purple)"/>
    <s v="Sewing&amp;EmbroideryMachines"/>
    <n v="1563"/>
    <x v="1"/>
    <n v="3098"/>
    <n v="0.5"/>
    <n v="3047.5480955455132"/>
    <s v="50% or More"/>
    <n v="6.2829999999999995"/>
    <s v="Yes"/>
    <n v="7072734"/>
    <n v="3.5"/>
    <x v="0"/>
    <n v="2283"/>
    <s v="No"/>
    <n v="9132"/>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r>
  <r>
    <s v="B09YLFHFDW"/>
    <x v="855"/>
    <x v="1"/>
    <s v="Electronics"/>
    <s v="Headphones,Earbuds&amp;Accessories"/>
    <s v="Headphones"/>
    <s v="Electronics|Headphones,Earbuds&amp;Accessories|Headphones|In-Ear-Sony WI-C100 Wireless Headphones with Customizable Equalizer for Deep Bass &amp; 25 Hrs Battery, DSEE-Upscale, Splash Proof, 360RA, Fast Pair, in-Ear Bluetooth Headset with mic for Phone Calls (Black)"/>
    <s v="In-Ear"/>
    <n v="1599"/>
    <x v="1"/>
    <n v="2790"/>
    <n v="0.43"/>
    <n v="2732.6881720430106"/>
    <s v="&lt;50%"/>
    <n v="6.2720000000000002"/>
    <s v="No"/>
    <n v="6338880"/>
    <n v="3.6"/>
    <x v="0"/>
    <n v="2272"/>
    <s v="No"/>
    <n v="9088"/>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r>
  <r>
    <s v="B09BVCVTBC"/>
    <x v="856"/>
    <x v="153"/>
    <s v="Computers&amp;Accessories"/>
    <s v="Accessories&amp;Peripherals"/>
    <s v="PCGamingPeripherals"/>
    <s v="Computers&amp;Accessories|Accessories&amp;Peripherals|PCGamingPeripherals|GamingKeyboards-Redragon K617 Fizz 60% Wired RGB Gaming Keyboard, 61 Keys Compact Mechanical Keyboard w/White and Grey Color Keycaps, Linear Red Switch, Pro Driver/Software Supported"/>
    <s v="GamingKeyboards"/>
    <n v="2649"/>
    <x v="1"/>
    <n v="3499"/>
    <n v="0.24"/>
    <n v="3423.2926550442985"/>
    <s v="&lt;50%"/>
    <n v="6.2709999999999999"/>
    <s v="No"/>
    <n v="4447229"/>
    <n v="4.5"/>
    <x v="1"/>
    <n v="1271"/>
    <s v="No"/>
    <n v="635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r>
  <r>
    <s v="B085DTN6R2"/>
    <x v="857"/>
    <x v="8"/>
    <s v="Computers&amp;Accessories"/>
    <s v="Accessories&amp;Peripherals"/>
    <s v="Cables&amp;Accessories"/>
    <s v="Computers&amp;Accessories|Accessories&amp;Peripherals|Cables&amp;Accessories|Cables|USBCables-Portronics Konnect CL 20W POR-1067 Type-C to 8 Pin USB 1.2M Cable with Power Delivery &amp; 3A Quick Charge Support, Nylon Braided for All Type-C and 8 Pin Devices, Green"/>
    <s v="Cables"/>
    <n v="350"/>
    <x v="0"/>
    <n v="899"/>
    <n v="0.61"/>
    <n v="860.0678531701891"/>
    <s v="50% or More"/>
    <n v="6.2620000000000005"/>
    <s v="Yes"/>
    <n v="2033538"/>
    <n v="4.2"/>
    <x v="0"/>
    <n v="2262"/>
    <s v="No"/>
    <n v="904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r>
  <r>
    <s v="B095244Q22"/>
    <x v="858"/>
    <x v="8"/>
    <s v="Computers&amp;Accessories"/>
    <s v="Accessories&amp;Peripherals"/>
    <s v="Cables&amp;Accessories"/>
    <s v="Computers&amp;Accessories|Accessories&amp;Peripherals|Cables&amp;Accessories|Cables|USBCables-MYVN LTG to USB for¬†Fast Charging &amp; Data Sync USB Cable Compatible for iPhone 5/5s/6/6S/7/7+/8/8+/10/11, iPad Air/Mini, iPod and iOS Devices (1 M)"/>
    <s v="Cables"/>
    <n v="252"/>
    <x v="0"/>
    <n v="999"/>
    <n v="0.75"/>
    <n v="973.77477477477476"/>
    <s v="50% or More"/>
    <n v="6.2490000000000006"/>
    <s v="Yes"/>
    <n v="2246751"/>
    <n v="3.7"/>
    <x v="0"/>
    <n v="2249"/>
    <s v="No"/>
    <n v="8996"/>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r>
  <r>
    <s v="B07NRTCDS5"/>
    <x v="859"/>
    <x v="55"/>
    <s v="Home&amp;Kitchen"/>
    <s v="Kitchen&amp;HomeAppliances"/>
    <s v="SmallKitchenAppliances"/>
    <s v="Home&amp;Kitchen|Kitchen&amp;HomeAppliances|SmallKitchenAppliances|JuicerMixerGrinders-Brayden Fito Atom Rechargeable Smoothie Blender with 2000 mAh Battery and 3.7V Motor with 400ml Tritan Jar (Blue)"/>
    <s v="JuicerMixerGrinders"/>
    <n v="1199"/>
    <x v="1"/>
    <n v="1499"/>
    <n v="0.2"/>
    <n v="1419.0133422281522"/>
    <s v="&lt;50%"/>
    <n v="6.2059999999999995"/>
    <s v="No"/>
    <n v="3306794"/>
    <n v="3.8"/>
    <x v="0"/>
    <n v="2206"/>
    <s v="No"/>
    <n v="8824"/>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r>
  <r>
    <s v="B07B275VN9"/>
    <x v="860"/>
    <x v="163"/>
    <s v="Electronics"/>
    <s v="HomeTheater,TV&amp;Video"/>
    <s v="Accessories"/>
    <s v="Electronics|HomeTheater,TV&amp;Video|Accessories|RemoteControls-Airtel DigitalTV DTH Television, Setup Box Remote Compatible for SD and HD Recording (Black)"/>
    <s v="RemoteControls"/>
    <n v="179"/>
    <x v="2"/>
    <n v="799"/>
    <n v="0.78"/>
    <n v="776.59699624530663"/>
    <s v="50% or More"/>
    <n v="6.2010000000000005"/>
    <s v="Yes"/>
    <n v="1758599"/>
    <n v="3.7"/>
    <x v="0"/>
    <n v="2201"/>
    <s v="No"/>
    <n v="8804"/>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r>
  <r>
    <s v="B07T4D9FNY"/>
    <x v="861"/>
    <x v="11"/>
    <s v="Home&amp;Kitchen"/>
    <s v="Kitchen&amp;HomeAppliances"/>
    <s v="SmallKitchenAppliances"/>
    <s v="Home&amp;Kitchen|Kitchen&amp;HomeAppliances|SmallKitchenAppliances|Kettles&amp;HotWaterDispensers|ElectricKettles-iBELL SEK15L Premium 1.5 Litre Stainless Steel Electric Kettle,1500W Auto Cut-Off Feature,Silver with Black"/>
    <s v="Kettles&amp;HotWaterDispensers"/>
    <n v="664"/>
    <x v="1"/>
    <n v="1490"/>
    <n v="0.55000000000000004"/>
    <n v="1445.4362416107383"/>
    <s v="50% or More"/>
    <n v="6.1980000000000004"/>
    <s v="Yes"/>
    <n v="3275020"/>
    <n v="4"/>
    <x v="0"/>
    <n v="2198"/>
    <s v="No"/>
    <n v="8792"/>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r>
  <r>
    <s v="B0BBFJ9M3X"/>
    <x v="862"/>
    <x v="2"/>
    <s v="Electronics"/>
    <s v="Mobiles&amp;Accessories"/>
    <s v="Smartphones&amp;BasicMobiles"/>
    <s v="Electronics|Mobiles&amp;Accessories|Smartphones&amp;BasicMobiles|Smartphones-Redmi 11 Prime 5G (Meadow Green, 4GB RAM 64GB ROM) | Prime Design | MTK Dimensity 700 | 50 MP Dual Cam | 5000mAh | 7 Band 5G"/>
    <s v="Smartphones"/>
    <n v="13999"/>
    <x v="1"/>
    <n v="15999"/>
    <n v="0.13"/>
    <n v="15911.500781298831"/>
    <s v="&lt;50%"/>
    <n v="6.18"/>
    <s v="No"/>
    <n v="34877820"/>
    <n v="3.9"/>
    <x v="0"/>
    <n v="2180"/>
    <s v="No"/>
    <n v="87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r>
  <r>
    <s v="B0BBFJLP21"/>
    <x v="863"/>
    <x v="2"/>
    <s v="Electronics"/>
    <s v="Mobiles&amp;Accessories"/>
    <s v="Smartphones&amp;BasicMobiles"/>
    <s v="Electronics|Mobiles&amp;Accessories|Smartphones&amp;BasicMobiles|Smartphones-Redmi 11 Prime 5G (Thunder Black, 4GB RAM, 64GB Storage) | Prime Design | MTK Dimensity 700 | 50 MP Dual Cam | 5000mAh | 7 Band 5G"/>
    <s v="Smartphones"/>
    <n v="13999"/>
    <x v="1"/>
    <n v="15999"/>
    <n v="0.13"/>
    <n v="15911.500781298831"/>
    <s v="&lt;50%"/>
    <n v="6.18"/>
    <s v="No"/>
    <n v="34877820"/>
    <n v="3.9"/>
    <x v="0"/>
    <n v="2180"/>
    <s v="No"/>
    <n v="872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r>
  <r>
    <s v="B07RX14W1Q"/>
    <x v="864"/>
    <x v="0"/>
    <s v="Electronics"/>
    <s v="HomeTheater,TV&amp;Video"/>
    <s v="Accessories"/>
    <s v="Electronics|HomeTheater,TV&amp;Video|Accessories|Cables|HDMICables-Amazon Basics 10.2 Gbps High-Speed 4K HDMI Cable with Braided Cord, 1.8 Meter, Dark Grey"/>
    <s v="Cables"/>
    <n v="499"/>
    <x v="0"/>
    <n v="900"/>
    <n v="0.45"/>
    <n v="844.55555555555554"/>
    <s v="&lt;50%"/>
    <n v="6.165"/>
    <s v="No"/>
    <n v="1948500"/>
    <n v="4.4000000000000004"/>
    <x v="0"/>
    <n v="2165"/>
    <s v="No"/>
    <n v="866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r>
  <r>
    <s v="B0949FPSFY"/>
    <x v="865"/>
    <x v="30"/>
    <s v="Home&amp;Kitchen"/>
    <s v="Kitchen&amp;HomeAppliances"/>
    <s v="SmallKitchenAppliances"/>
    <s v="Home&amp;Kitchen|Kitchen&amp;HomeAppliances|SmallKitchenAppliances|DigitalKitchenScales-Bulfyss Stainless Steel Digital Kitchen Weighing Scale &amp; Food Weight Machine for Diet, Nutrition, Health, Fitness, Baking &amp; Cooking (5Kgs, Stainless Steel, 2 Years Warranty)"/>
    <s v="DigitalKitchenScales"/>
    <n v="799"/>
    <x v="1"/>
    <n v="1999"/>
    <n v="0.6"/>
    <n v="1959.0300150075038"/>
    <s v="50% or More"/>
    <n v="6.1619999999999999"/>
    <s v="Yes"/>
    <n v="4321838"/>
    <n v="4.0999999999999996"/>
    <x v="0"/>
    <n v="2162"/>
    <s v="No"/>
    <n v="864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r>
  <r>
    <s v="B085LPT5F4"/>
    <x v="866"/>
    <x v="31"/>
    <s v="Home&amp;Kitchen"/>
    <s v="Kitchen&amp;HomeAppliances"/>
    <s v="SmallKitchenAppliances"/>
    <s v="Home&amp;Kitchen|Kitchen&amp;HomeAppliances|SmallKitchenAppliances|MixerGrinders-Solidaire 550-Watt Mixer Grinder with 3 Jars (Black) (SLD-550-B)"/>
    <s v="MixerGrinders"/>
    <n v="1649"/>
    <x v="1"/>
    <n v="2800"/>
    <n v="0.41"/>
    <n v="2741.1071428571427"/>
    <s v="&lt;50%"/>
    <n v="6.1619999999999999"/>
    <s v="No"/>
    <n v="6053600"/>
    <n v="3.9"/>
    <x v="0"/>
    <n v="2162"/>
    <s v="No"/>
    <n v="8648"/>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r>
  <r>
    <s v="B09NL4DCXK"/>
    <x v="867"/>
    <x v="63"/>
    <s v="Electronics"/>
    <s v="Mobiles&amp;Accessories"/>
    <s v="MobileAccessories"/>
    <s v="Electronics|Mobiles&amp;Accessories|MobileAccessories|Chargers|WallChargers-Flix (Beetel) Bolt 2.4 12W Dual USB Smart Charger, Made in India, Bis Certified, Fast Charging Power Adaptor with 1 Meter USB to Type C Cable for Cellular Phones (White)(Xwc-64D)"/>
    <s v="Chargers"/>
    <n v="249"/>
    <x v="0"/>
    <n v="599"/>
    <n v="0.57999999999999996"/>
    <n v="557.4307178631052"/>
    <s v="50% or More"/>
    <n v="6.1470000000000002"/>
    <s v="Yes"/>
    <n v="1286053"/>
    <n v="3.9"/>
    <x v="0"/>
    <n v="2147"/>
    <s v="No"/>
    <n v="8588"/>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r>
  <r>
    <s v="B09T37CKQ5"/>
    <x v="868"/>
    <x v="63"/>
    <s v="Electronics"/>
    <s v="Mobiles&amp;Accessories"/>
    <s v="MobileAccessories"/>
    <s v="Electronics|Mobiles&amp;Accessories|MobileAccessories|Chargers|WallChargers-FLiX Usb Charger,Flix (Beetel) Bolt 2.4 Dual Poart,5V/2.4A/12W Usb Wall Charger Fast Charging,Adapter For Android/Iphone 11/Xs/Xs Max/Xr/X/8/7/6/Plus,Ipad Pro/Air 2/Mini 3/4,Samsung S4/S5 &amp; More-Black"/>
    <s v="Chargers"/>
    <n v="239"/>
    <x v="0"/>
    <n v="599"/>
    <n v="0.6"/>
    <n v="559.10016694490821"/>
    <s v="50% or More"/>
    <n v="6.1470000000000002"/>
    <s v="Yes"/>
    <n v="1286053"/>
    <n v="3.9"/>
    <x v="0"/>
    <n v="2147"/>
    <s v="No"/>
    <n v="8588"/>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r>
  <r>
    <s v="B07NKNBTT3"/>
    <x v="869"/>
    <x v="150"/>
    <s v="Home&amp;Kitchen"/>
    <s v="Kitchen&amp;HomeAppliances"/>
    <s v="Vacuum,Cleaning&amp;Ironing"/>
    <s v="Home&amp;Kitchen|Kitchen&amp;HomeAppliances|Vacuum,Cleaning&amp;Ironing|Irons,Steamers&amp;Accessories|LintShavers-Pick Ur Needs¬Æ Lint Remover for Clothes High Range Rechargeable Lint Shaver for All Types of Clothes, Fabrics, Blanket with 1 Extra Blade Multicolor (Rechargeable)"/>
    <s v="Irons,Steamers&amp;Accessories"/>
    <n v="799"/>
    <x v="1"/>
    <n v="1230"/>
    <n v="0.35"/>
    <n v="1165.040650406504"/>
    <s v="&lt;50%"/>
    <n v="6.1379999999999999"/>
    <s v="No"/>
    <n v="2629740"/>
    <n v="4.0999999999999996"/>
    <x v="0"/>
    <n v="2138"/>
    <s v="No"/>
    <n v="8552"/>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r>
  <r>
    <s v="B09M8888DM"/>
    <x v="870"/>
    <x v="127"/>
    <s v="Computers&amp;Accessories"/>
    <s v="Accessories&amp;Peripherals"/>
    <s v="USBHubs"/>
    <s v="Computers&amp;Accessories|Accessories&amp;Peripherals|USBHubs-Portronics MPORT 31 4 Ports USB Hub (USB A to 4 USB-A Ports 4 in 1 Connector USB HUB(Grey)"/>
    <s v="N/A"/>
    <n v="499"/>
    <x v="0"/>
    <n v="799"/>
    <n v="0.38"/>
    <n v="736.54693366708386"/>
    <s v="&lt;50%"/>
    <n v="6.125"/>
    <s v="No"/>
    <n v="1697875"/>
    <n v="4.3"/>
    <x v="0"/>
    <n v="2125"/>
    <s v="No"/>
    <n v="8500"/>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r>
  <r>
    <s v="B07924P3C5"/>
    <x v="871"/>
    <x v="8"/>
    <s v="Computers&amp;Accessories"/>
    <s v="Accessories&amp;Peripherals"/>
    <s v="Cables&amp;Accessories"/>
    <s v="Computers&amp;Accessories|Accessories&amp;Peripherals|Cables&amp;Accessories|Cables|USBCables-Storite High Speed Micro USB 3.0 Cable A to Micro B for External &amp; Desktop Hard Drives 45cm"/>
    <s v="Cables"/>
    <n v="299"/>
    <x v="0"/>
    <n v="799"/>
    <n v="0.63"/>
    <n v="761.5782227784731"/>
    <s v="50% or More"/>
    <n v="6.117"/>
    <s v="Yes"/>
    <n v="1691483"/>
    <n v="4.2"/>
    <x v="0"/>
    <n v="2117"/>
    <s v="No"/>
    <n v="8468"/>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r>
  <r>
    <s v="B08S6RKT4L"/>
    <x v="872"/>
    <x v="187"/>
    <s v="Home&amp;Kitchen"/>
    <s v="Kitchen&amp;HomeAppliances"/>
    <s v="SmallKitchenAppliances"/>
    <s v="Home&amp;Kitchen|Kitchen&amp;HomeAppliances|SmallKitchenAppliances-Balzano High Speed Nutri Blender/Mixer/Smoothie Maker - 500 Watt - Silver, 2 Jar"/>
    <s v="N/A"/>
    <n v="2599"/>
    <x v="1"/>
    <n v="4290"/>
    <n v="0.39"/>
    <n v="4229.417249417249"/>
    <s v="&lt;50%"/>
    <n v="6.1159999999999997"/>
    <s v="No"/>
    <n v="9077640"/>
    <n v="4.4000000000000004"/>
    <x v="0"/>
    <n v="2116"/>
    <s v="No"/>
    <n v="8464"/>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r>
  <r>
    <s v="B07DXRGWDJ"/>
    <x v="873"/>
    <x v="37"/>
    <s v="Home&amp;Kitchen"/>
    <s v="Kitchen&amp;HomeAppliances"/>
    <s v="Vacuum,Cleaning&amp;Ironing"/>
    <s v="Home&amp;Kitchen|Kitchen&amp;HomeAppliances|Vacuum,Cleaning&amp;Ironing|Irons,Steamers&amp;Accessories|Irons|SteamIrons-Philips Handheld Garment Steamer GC360/30 - Vertical &amp; Horizontal Steaming, 1200 Watt, up to 22g/min"/>
    <s v="Irons,Steamers&amp;Accessories"/>
    <n v="4280"/>
    <x v="1"/>
    <n v="5995"/>
    <n v="0.28999999999999998"/>
    <n v="5923.6071726438695"/>
    <s v="&lt;50%"/>
    <n v="6.1120000000000001"/>
    <s v="No"/>
    <n v="12661440"/>
    <n v="3.8"/>
    <x v="0"/>
    <n v="2112"/>
    <s v="No"/>
    <n v="8448"/>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r>
  <r>
    <s v="B014SZPBM4"/>
    <x v="874"/>
    <x v="44"/>
    <s v="Electronics"/>
    <s v="GeneralPurposeBatteries&amp;BatteryChargers"/>
    <s v="DisposableBatteries"/>
    <s v="Electronics|GeneralPurposeBatteries&amp;BatteryChargers|DisposableBatteries-Duracell Ultra Alkaline D Battery, 2 Pcs"/>
    <s v="N/A"/>
    <n v="380"/>
    <x v="0"/>
    <n v="400"/>
    <n v="0.05"/>
    <n v="305"/>
    <s v="&lt;50%"/>
    <n v="6.1110000000000007"/>
    <s v="No"/>
    <n v="844400"/>
    <n v="4.4000000000000004"/>
    <x v="0"/>
    <n v="2111"/>
    <s v="No"/>
    <n v="8444"/>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r>
  <r>
    <s v="B09XX51X2G"/>
    <x v="875"/>
    <x v="54"/>
    <s v="Computers&amp;Accessories"/>
    <s v="Accessories&amp;Peripherals"/>
    <s v="LaptopAccessories"/>
    <s v="Computers&amp;Accessories|Accessories&amp;Peripherals|LaptopAccessories|Lapdesks-STRIFF Laptop Tabletop Stand, Fold-Up, Adjustable, Ventilated, Portable Holder for Desk, Aluminum Foldable Laptop Ergonomic Compatibility with up to 15.6-inch Laptop, All Mac, Tab, and Mobile (Silver)"/>
    <s v="Lapdesks"/>
    <n v="449"/>
    <x v="0"/>
    <n v="999"/>
    <n v="0.55000000000000004"/>
    <n v="954.05505505505505"/>
    <s v="50% or More"/>
    <n v="6.1020000000000003"/>
    <s v="Yes"/>
    <n v="2099898"/>
    <n v="4"/>
    <x v="0"/>
    <n v="2102"/>
    <s v="No"/>
    <n v="840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r>
  <r>
    <s v="B088WCFPQF"/>
    <x v="876"/>
    <x v="188"/>
    <s v="Home&amp;Kitchen"/>
    <s v="Kitchen&amp;HomeAppliances"/>
    <s v="Coffee,Tea&amp;Espresso"/>
    <s v="Home&amp;Kitchen|Kitchen&amp;HomeAppliances|Coffee,Tea&amp;Espresso|CoffeePresses-Cafe JEI French Press Coffee and Tea Maker 600ml with 4 Level Filtration System, Heat Resistant Borosilicate Glass (Black, 600ml)"/>
    <s v="CoffeePresses"/>
    <n v="1099"/>
    <x v="1"/>
    <n v="1500"/>
    <n v="0.27"/>
    <n v="1426.7333333333333"/>
    <s v="&lt;50%"/>
    <n v="6.0649999999999995"/>
    <s v="No"/>
    <n v="1597500"/>
    <n v="4.5"/>
    <x v="1"/>
    <n v="1065"/>
    <s v="No"/>
    <n v="532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r>
  <r>
    <s v="B09MDCZJXS"/>
    <x v="877"/>
    <x v="90"/>
    <s v="Computers&amp;Accessories"/>
    <s v="Accessories&amp;Peripherals"/>
    <s v="PCGamingPeripherals"/>
    <s v="Computers&amp;Accessories|Accessories&amp;Peripherals|PCGamingPeripherals|Headsets-Wings Phantom Pro Earphones Gaming Earbuds with LED Battery Indicator, 50ms Low Latency, Bluetooth 5.3, 40 Hours Playtime, MEMs Mic, IPX4 Resist, 12mm Driver, 500mah case, Headphones, (Black TWS)"/>
    <s v="Headsets"/>
    <n v="1199"/>
    <x v="1"/>
    <n v="5499"/>
    <n v="0.78"/>
    <n v="5477.1960356428444"/>
    <s v="50% or More"/>
    <n v="6.0430000000000001"/>
    <s v="Yes"/>
    <n v="11234457"/>
    <n v="3.8"/>
    <x v="0"/>
    <n v="2043"/>
    <s v="No"/>
    <n v="817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r>
  <r>
    <s v="B0B61DSF17"/>
    <x v="878"/>
    <x v="30"/>
    <s v="Home&amp;Kitchen"/>
    <s v="Kitchen&amp;HomeAppliances"/>
    <s v="SmallKitchenAppliances"/>
    <s v="Home&amp;Kitchen|Kitchen&amp;HomeAppliances|SmallKitchenAppliances|DigitalKitchenScales-beatXP Kitchen Scale Multipurpose Portable Electronic Digital Weighing Scale | Weight Machine With Back light LCD Display | White |10 kg | 2 Year Warranty |"/>
    <s v="DigitalKitchenScales"/>
    <n v="199"/>
    <x v="2"/>
    <n v="1999"/>
    <n v="0.9"/>
    <n v="1989.0450225112556"/>
    <s v="50% or More"/>
    <n v="6.0310000000000006"/>
    <s v="Yes"/>
    <n v="4059969"/>
    <n v="3.7"/>
    <x v="0"/>
    <n v="2031"/>
    <s v="No"/>
    <n v="812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r>
  <r>
    <s v="B07RY2X9MP"/>
    <x v="879"/>
    <x v="0"/>
    <s v="Electronics"/>
    <s v="HomeTheater,TV&amp;Video"/>
    <s v="Accessories"/>
    <s v="Electronics|HomeTheater,TV&amp;Video|Accessories|Cables|HDMICables-AmazonBasics 10.2 Gbps High-Speed 4K HDMI Cable with Braided Cord (10-Foot, Dark Grey)"/>
    <s v="Cables"/>
    <n v="609"/>
    <x v="1"/>
    <n v="1500"/>
    <n v="0.59"/>
    <n v="1459.4"/>
    <s v="50% or More"/>
    <n v="6.0289999999999999"/>
    <s v="Yes"/>
    <n v="1543500"/>
    <n v="4.5"/>
    <x v="1"/>
    <n v="1029"/>
    <s v="No"/>
    <n v="514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r>
  <r>
    <s v="B01KCSGBU2"/>
    <x v="880"/>
    <x v="162"/>
    <s v="Home&amp;Kitchen"/>
    <s v="Heating,Cooling&amp;AirQuality"/>
    <s v="AirPurifiers"/>
    <s v="Home&amp;Kitchen|Heating,Cooling&amp;AirQuality|AirPurifiers|HEPAAirPurifiers-Philips Air Purifier Ac2887/20,Vitashield Intelligent Purification,Long Hepa Filter Life Upto 17000 Hours,Removes 99.9% Airborne Viruses &amp; Bacteria,99.97% Airborne Pollutants,Ideal For Master Bedroom"/>
    <s v="HEPAAirPurifiers"/>
    <n v="14499"/>
    <x v="1"/>
    <n v="23559"/>
    <n v="0.38"/>
    <n v="23497.456640774228"/>
    <s v="&lt;50%"/>
    <n v="6.0259999999999998"/>
    <s v="No"/>
    <n v="47730534"/>
    <n v="4.3"/>
    <x v="0"/>
    <n v="2026"/>
    <s v="No"/>
    <n v="810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r>
  <r>
    <s v="B08L879JSN"/>
    <x v="881"/>
    <x v="183"/>
    <s v="Computers&amp;Accessories"/>
    <s v="Monitors"/>
    <s v="N/A"/>
    <s v="Computers&amp;Accessories|Monitors-Acer EK220Q 21.5 Inch (54.61 cm) Full HD (1920x1080) VA Panel LCD Monitor with LED Back Light I 250 Nits I HDMI, VGA Ports I Eye Care Features Like Bluelight Shield, Flickerless &amp; Comfy View (Black)"/>
    <s v="N/A"/>
    <n v="6299"/>
    <x v="1"/>
    <n v="13750"/>
    <n v="0.54"/>
    <n v="13704.189090909091"/>
    <s v="50% or More"/>
    <n v="6.0139999999999993"/>
    <s v="Yes"/>
    <n v="27692500"/>
    <n v="4.2"/>
    <x v="0"/>
    <n v="2014"/>
    <s v="No"/>
    <n v="8056"/>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r>
  <r>
    <s v="B08VGM3YMF"/>
    <x v="882"/>
    <x v="114"/>
    <s v="Home&amp;Kitchen"/>
    <s v="HomeStorage&amp;Organization"/>
    <s v="LaundryOrganization"/>
    <s v="Home&amp;Kitchen|HomeStorage&amp;Organization|LaundryOrganization|LaundryBaskets-Heart Home Waterproof Round Non Wovan Laundry Bag/Hamper|Metalic Printed With Handles|Foldable Bin &amp; 45 Liter Capicity|Size 37 x 37 x 49, Pack of 1 (Grey &amp; Black)-HEARTXY11447"/>
    <s v="LaundryBaskets"/>
    <n v="199"/>
    <x v="2"/>
    <n v="499"/>
    <n v="0.6"/>
    <n v="459.12024048096191"/>
    <s v="50% or More"/>
    <n v="5.9960000000000004"/>
    <s v="Yes"/>
    <n v="996004"/>
    <n v="4.0999999999999996"/>
    <x v="0"/>
    <n v="1996"/>
    <s v="No"/>
    <n v="798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r>
  <r>
    <s v="B08CGW4GYR"/>
    <x v="883"/>
    <x v="72"/>
    <s v="Home&amp;Kitchen"/>
    <s v="Kitchen&amp;HomeAppliances"/>
    <s v="SmallKitchenAppliances"/>
    <s v="Home&amp;Kitchen|Kitchen&amp;HomeAppliances|SmallKitchenAppliances|HandBlenders-Milk Frother, Immersion Blender Cordlesss Foam Maker USB Rechargeable Small Mixer Handheld with 2 Stainless WhisksÔºåWisker for Stirring 3-Speed Adjustable Mini Frother for Cappuccino Latte Coffee Egg"/>
    <s v="HandBlenders"/>
    <n v="375"/>
    <x v="0"/>
    <n v="999"/>
    <n v="0.62"/>
    <n v="961.46246246246244"/>
    <s v="50% or More"/>
    <n v="5.9879999999999995"/>
    <s v="Yes"/>
    <n v="1986012"/>
    <n v="3.6"/>
    <x v="0"/>
    <n v="1988"/>
    <s v="No"/>
    <n v="7952"/>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r>
  <r>
    <s v="B0B31FR4Y2"/>
    <x v="884"/>
    <x v="1"/>
    <s v="Electronics"/>
    <s v="Headphones,Earbuds&amp;Accessories"/>
    <s v="Headphones"/>
    <s v="Electronics|Headphones,Earbuds&amp;Accessories|Headphones|In-Ear-Boult Audio Omega with 30dB ANC+ ENC, 32H Playtime, 45ms Latency Gaming Mode, Quad Mic Zen ENC, 3 Equalizer Modes, ANC, Type-C Fast Charging, IPX5 True Wireless in Ear Bluetooth Earbuds (Black)"/>
    <s v="In-Ear"/>
    <n v="1999"/>
    <x v="1"/>
    <n v="9999"/>
    <n v="0.8"/>
    <n v="9979.0080008000805"/>
    <s v="50% or More"/>
    <n v="5.9859999999999998"/>
    <s v="Yes"/>
    <n v="19858014"/>
    <n v="3.7"/>
    <x v="0"/>
    <n v="1986"/>
    <s v="No"/>
    <n v="7944"/>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r>
  <r>
    <s v="B093QCY6YJ"/>
    <x v="885"/>
    <x v="6"/>
    <s v="Computers&amp;Accessories"/>
    <s v="NetworkingDevices"/>
    <s v="NetworkAdapters"/>
    <s v="Computers&amp;Accessories|NetworkingDevices|NetworkAdapters|WirelessUSBAdapters-ZEBRONICS ZEB-USB150WF1 WiFi USB Mini Adapter Supports 150 Mbps Wireless Data, Comes with Advanced Security WPA/WPA2 encryption Standards"/>
    <s v="WirelessUSBAdapters"/>
    <n v="290"/>
    <x v="0"/>
    <n v="349"/>
    <n v="0.17"/>
    <n v="265.90544412607449"/>
    <s v="&lt;50%"/>
    <n v="5.9770000000000003"/>
    <s v="No"/>
    <n v="689973"/>
    <n v="3.7"/>
    <x v="0"/>
    <n v="1977"/>
    <s v="No"/>
    <n v="7908"/>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r>
  <r>
    <s v="B09CTWFV5W"/>
    <x v="886"/>
    <x v="149"/>
    <s v="Home&amp;Kitchen"/>
    <s v="Kitchen&amp;HomeAppliances"/>
    <s v="SmallKitchenAppliances"/>
    <s v="Home&amp;Kitchen|Kitchen&amp;HomeAppliances|SmallKitchenAppliances|DeepFatFryers|AirFryers-PHILIPS Air Fryer HD9200/90, uses up to 90% less fat, 1400W, 4.1 Liter, with Rapid Air Technology (Black), Large"/>
    <s v="DeepFatFryers"/>
    <n v="7199"/>
    <x v="1"/>
    <n v="9995"/>
    <n v="0.28000000000000003"/>
    <n v="9922.9739869934965"/>
    <s v="&lt;50%"/>
    <n v="5.9640000000000004"/>
    <s v="No"/>
    <n v="19630180"/>
    <n v="4.4000000000000004"/>
    <x v="0"/>
    <n v="1964"/>
    <s v="No"/>
    <n v="785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r>
  <r>
    <s v="B08H6B3G96"/>
    <x v="887"/>
    <x v="37"/>
    <s v="Home&amp;Kitchen"/>
    <s v="Kitchen&amp;HomeAppliances"/>
    <s v="Vacuum,Cleaning&amp;Ironing"/>
    <s v="Home&amp;Kitchen|Kitchen&amp;HomeAppliances|Vacuum,Cleaning&amp;Ironing|Irons,Steamers&amp;Accessories|Irons|SteamIrons-Philips EasySpeed Plus Steam Iron GC2147/30-2400W, Quick Heat up with up to 30 g/min steam, 150g steam Boost, Scratch Resistant Ceramic Soleplate, Vertical steam, Drip-Stop"/>
    <s v="Irons,Steamers&amp;Accessories"/>
    <n v="3349"/>
    <x v="1"/>
    <n v="3995"/>
    <n v="0.16"/>
    <n v="3911.1702127659573"/>
    <s v="&lt;50%"/>
    <n v="5.9539999999999997"/>
    <s v="No"/>
    <n v="7806230"/>
    <n v="4.3"/>
    <x v="0"/>
    <n v="1954"/>
    <s v="No"/>
    <n v="781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r>
  <r>
    <s v="B084MZXJNK"/>
    <x v="888"/>
    <x v="8"/>
    <s v="Computers&amp;Accessories"/>
    <s v="Accessories&amp;Peripherals"/>
    <s v="Cables&amp;Accessories"/>
    <s v="Computers&amp;Accessories|Accessories&amp;Peripherals|Cables&amp;Accessories|Cables|USBCables-Belkin Apple Certified Lightning To Type C Cable, Tough Unbreakable Braided Fast Charging For Iphone, Ipad, Air Pods, 3.3 Feet (1 Meters)    White"/>
    <s v="Cables"/>
    <n v="1599"/>
    <x v="1"/>
    <n v="1999"/>
    <n v="0.2"/>
    <n v="1919.0100050025012"/>
    <s v="&lt;50%"/>
    <n v="5.9510000000000005"/>
    <s v="No"/>
    <n v="3900049"/>
    <n v="4.4000000000000004"/>
    <x v="0"/>
    <n v="1951"/>
    <s v="No"/>
    <n v="780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r>
  <r>
    <s v="B071VMP1Z4"/>
    <x v="889"/>
    <x v="163"/>
    <s v="Electronics"/>
    <s v="HomeTheater,TV&amp;Video"/>
    <s v="Accessories"/>
    <s v="Electronics|HomeTheater,TV&amp;Video|Accessories|RemoteControls-LRIPL Compatible Sony Bravia LCD/led Remote Works with Almost All Sony led/LCD tv's"/>
    <s v="RemoteControls"/>
    <n v="399"/>
    <x v="0"/>
    <n v="399"/>
    <n v="0"/>
    <n v="299"/>
    <s v="&lt;50%"/>
    <n v="5.9510000000000005"/>
    <s v="No"/>
    <n v="778449"/>
    <n v="3.9"/>
    <x v="0"/>
    <n v="1951"/>
    <s v="No"/>
    <n v="780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r>
  <r>
    <s v="B084N133Y7"/>
    <x v="890"/>
    <x v="8"/>
    <s v="Computers&amp;Accessories"/>
    <s v="Accessories&amp;Peripherals"/>
    <s v="Cables&amp;Accessories"/>
    <s v="Computers&amp;Accessories|Accessories&amp;Peripherals|Cables&amp;Accessories|Cables|USBCables-Belkin Apple Certified Lightning To Type C Cable, Fast Charging For Iphone, Ipad, Air Pods, 3.3 Feet (1 Meters)    White"/>
    <s v="Cables"/>
    <n v="1499"/>
    <x v="1"/>
    <n v="1999"/>
    <n v="0.25"/>
    <n v="1924.0125062531265"/>
    <s v="&lt;50%"/>
    <n v="5.9510000000000005"/>
    <s v="No"/>
    <n v="3900049"/>
    <n v="4.4000000000000004"/>
    <x v="0"/>
    <n v="1951"/>
    <s v="No"/>
    <n v="780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r>
  <r>
    <s v="B09Z6WH2N1"/>
    <x v="891"/>
    <x v="141"/>
    <s v="Electronics"/>
    <s v="Mobiles&amp;Accessories"/>
    <s v="MobileAccessories"/>
    <s v="Electronics|Mobiles&amp;Accessories|MobileAccessories|D√©cor-STRIFF 12 Pieces Highly Flexible Silicone Micro USB Protector, Mouse Cable Protector, Suit for All Cell Phones, Computers and Chargers (White)"/>
    <s v="D√©cor"/>
    <n v="95"/>
    <x v="2"/>
    <n v="499"/>
    <n v="0.81"/>
    <n v="479.9619238476954"/>
    <s v="50% or More"/>
    <n v="5.9489999999999998"/>
    <s v="Yes"/>
    <n v="972551"/>
    <n v="4.2"/>
    <x v="0"/>
    <n v="1949"/>
    <s v="No"/>
    <n v="7796"/>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r>
  <r>
    <s v="B0B8ZWNR5T"/>
    <x v="892"/>
    <x v="141"/>
    <s v="Electronics"/>
    <s v="Mobiles&amp;Accessories"/>
    <s v="MobileAccessories"/>
    <s v="Electronics|Mobiles&amp;Accessories|MobileAccessories|D√©cor-STRIFF 12 Pieces Highly Flexible Silicone Micro USB Protector, Mouse Cable Protector, Suit for All Cell Phones, Computers and Chargers (Black)"/>
    <s v="D√©cor"/>
    <n v="79"/>
    <x v="2"/>
    <n v="499"/>
    <n v="0.84"/>
    <n v="483.16833667334669"/>
    <s v="50% or More"/>
    <n v="5.9489999999999998"/>
    <s v="Yes"/>
    <n v="972551"/>
    <n v="4.2"/>
    <x v="0"/>
    <n v="1949"/>
    <s v="No"/>
    <n v="7796"/>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r>
  <r>
    <s v="B09CMM3VGK"/>
    <x v="893"/>
    <x v="8"/>
    <s v="Computers&amp;Accessories"/>
    <s v="Accessories&amp;Peripherals"/>
    <s v="Cables&amp;Accessories"/>
    <s v="Computers&amp;Accessories|Accessories&amp;Peripherals|Cables&amp;Accessories|Cables|USBCables-Ambrane 60W / 3A Type C Fast Charging Unbreakable 1.5m L Shaped Braided Cable, PD Technology, 480Mbps Data Transfer for Smartphones, Tablet, Laptops &amp; other type c devices (ABLC10, Black)"/>
    <s v="Cables"/>
    <n v="179"/>
    <x v="2"/>
    <n v="499"/>
    <n v="0.64"/>
    <n v="463.12825651302603"/>
    <s v="50% or More"/>
    <n v="5.9340000000000002"/>
    <s v="Yes"/>
    <n v="965066"/>
    <n v="4"/>
    <x v="0"/>
    <n v="1934"/>
    <s v="No"/>
    <n v="773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r>
  <r>
    <s v="B07LFQLKFZ"/>
    <x v="894"/>
    <x v="139"/>
    <s v="OfficeProducts"/>
    <s v="OfficePaperProducts"/>
    <s v="Paper"/>
    <s v="OfficeProducts|OfficePaperProducts|Paper|Stationery|Pens,Pencils&amp;WritingSupplies|Pens&amp;Refills|LiquidInkRollerballPens-Parker Moments Vector Timecheck Gold Trim Roller Ball Pen (Black)"/>
    <s v="Stationery"/>
    <n v="420"/>
    <x v="0"/>
    <n v="420"/>
    <n v="0"/>
    <n v="320"/>
    <s v="&lt;50%"/>
    <n v="5.9260000000000002"/>
    <s v="No"/>
    <n v="808920"/>
    <n v="4.2"/>
    <x v="0"/>
    <n v="1926"/>
    <s v="No"/>
    <n v="7704"/>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r>
  <r>
    <s v="B0B2931FCV"/>
    <x v="895"/>
    <x v="1"/>
    <s v="Electronics"/>
    <s v="Headphones,Earbuds&amp;Accessories"/>
    <s v="Headphones"/>
    <s v="Electronics|Headphones,Earbuds&amp;Accessories|Headphones|In-Ear-ZEBRONICS Zeb-Sound Bomb N1 True Wireless in Ear Earbuds with Mic ENC, Gaming Mode (up to 50ms), up to 18H Playback, BT V5.2, Fidget Case, Voice Assistant, Splash Proof, Type C (Midnight Black)"/>
    <s v="In-Ear"/>
    <n v="999"/>
    <x v="1"/>
    <n v="4199"/>
    <n v="0.76"/>
    <n v="4175.2086211002616"/>
    <s v="50% or More"/>
    <n v="5.9130000000000003"/>
    <s v="Yes"/>
    <n v="8032687"/>
    <n v="3.5"/>
    <x v="0"/>
    <n v="1913"/>
    <s v="No"/>
    <n v="7652"/>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r>
  <r>
    <s v="B00OFM6PEO"/>
    <x v="896"/>
    <x v="8"/>
    <s v="Computers&amp;Accessories"/>
    <s v="Accessories&amp;Peripherals"/>
    <s v="Cables&amp;Accessories"/>
    <s v="Computers&amp;Accessories|Accessories&amp;Peripherals|Cables&amp;Accessories|Cables|USBCables-Storite USB Extension Cable USB 3.0 Male to Female Extension Cable High Speed 5GBps Extension Cable Data Transfer for Keyboard, Mouse, Flash Drive, Hard Drive, Printer and More- 1.5M - Blue"/>
    <s v="Cables"/>
    <n v="299"/>
    <x v="0"/>
    <n v="799"/>
    <n v="0.63"/>
    <n v="761.5782227784731"/>
    <s v="50% or More"/>
    <n v="5.9020000000000001"/>
    <s v="Yes"/>
    <n v="1519698"/>
    <n v="4.3"/>
    <x v="0"/>
    <n v="1902"/>
    <s v="No"/>
    <n v="760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r>
  <r>
    <s v="B07D2NMTTV"/>
    <x v="897"/>
    <x v="37"/>
    <s v="Home&amp;Kitchen"/>
    <s v="Kitchen&amp;HomeAppliances"/>
    <s v="Vacuum,Cleaning&amp;Ironing"/>
    <s v="Home&amp;Kitchen|Kitchen&amp;HomeAppliances|Vacuum,Cleaning&amp;Ironing|Irons,Steamers&amp;Accessories|Irons|SteamIrons-Black + Decker BD BXIR2201IN 2200-Watt Cord &amp; Cordless Steam Iron (Green)"/>
    <s v="Irons,Steamers&amp;Accessories"/>
    <n v="3199"/>
    <x v="1"/>
    <n v="3500"/>
    <n v="0.09"/>
    <n v="3408.6"/>
    <s v="&lt;50%"/>
    <n v="5.899"/>
    <s v="No"/>
    <n v="6646500"/>
    <n v="4.2"/>
    <x v="0"/>
    <n v="1899"/>
    <s v="No"/>
    <n v="7596"/>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r>
  <r>
    <s v="B00KRCBA6E"/>
    <x v="898"/>
    <x v="178"/>
    <s v="Home&amp;Kitchen"/>
    <s v="Heating,Cooling&amp;AirQuality"/>
    <s v="RoomHeaters"/>
    <s v="Home&amp;Kitchen|Heating,Cooling&amp;AirQuality|RoomHeaters-Maharaja Whiteline Lava Neo 1200-Watts Halogen Heater (White and Red)"/>
    <s v="N/A"/>
    <n v="2499"/>
    <x v="1"/>
    <n v="5000"/>
    <n v="0.5"/>
    <n v="4950.0200000000004"/>
    <s v="50% or More"/>
    <n v="5.8890000000000002"/>
    <s v="Yes"/>
    <n v="9445000"/>
    <n v="3.8"/>
    <x v="0"/>
    <n v="1889"/>
    <s v="No"/>
    <n v="7556"/>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r>
  <r>
    <s v="B0762HXMTF"/>
    <x v="899"/>
    <x v="71"/>
    <s v="Home&amp;Kitchen"/>
    <s v="Kitchen&amp;HomeAppliances"/>
    <s v="WaterPurifiers&amp;Accessories"/>
    <s v="Home&amp;Kitchen|Kitchen&amp;HomeAppliances|WaterPurifiers&amp;Accessories|WaterFilters&amp;Purifiers-KENT 11054 Alkaline Water Filter Pitcher 3.5 L | Chemical-Free Water with Balanced pH Levels 8.0 to 9.5 | Solves Acidity Issue | Equipped with Carbon and Sediment Filter - Grey"/>
    <s v="WaterFilters&amp;Purifiers"/>
    <n v="1799"/>
    <x v="1"/>
    <n v="1950"/>
    <n v="0.08"/>
    <n v="1857.7435897435898"/>
    <s v="&lt;50%"/>
    <n v="5.8879999999999999"/>
    <s v="No"/>
    <n v="3681600"/>
    <n v="3.9"/>
    <x v="0"/>
    <n v="1888"/>
    <s v="No"/>
    <n v="7552"/>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r>
  <r>
    <s v="B09NNHFSSF"/>
    <x v="900"/>
    <x v="16"/>
    <s v="Electronics"/>
    <s v="Cameras&amp;Photography"/>
    <s v="SecurityCameras"/>
    <s v="Electronics|Cameras&amp;Photography|SecurityCameras|DomeCameras-CP PLUS 2MP Full HD Smart Wi-fi CCTV Security Camera | 360¬∞ with Pan Tilt | Two Way Talk | Cloud Monitor | Motion Detect | Night Vision | Supports SD Card (Up to 128 GB) | Alexa &amp; Ok Google | CP-E21A"/>
    <s v="DomeCameras"/>
    <n v="1999"/>
    <x v="1"/>
    <n v="4700"/>
    <n v="0.56999999999999995"/>
    <n v="4657.4680851063831"/>
    <s v="50% or More"/>
    <n v="5.88"/>
    <s v="Yes"/>
    <n v="8836000"/>
    <n v="3.8"/>
    <x v="0"/>
    <n v="1880"/>
    <s v="No"/>
    <n v="752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r>
  <r>
    <s v="B076VQS87V"/>
    <x v="901"/>
    <x v="27"/>
    <s v="Home&amp;Kitchen"/>
    <s v="Kitchen&amp;HomeAppliances"/>
    <s v="Vacuum,Cleaning&amp;Ironing"/>
    <s v="Home&amp;Kitchen|Kitchen&amp;HomeAppliances|Vacuum,Cleaning&amp;Ironing|Irons,Steamers&amp;Accessories|Irons|DryIrons-Syska SDI-07 1000 W Stellar with Golden American Heritage Soleplate Dry Iron (Blue)"/>
    <s v="Irons,Steamers&amp;Accessories"/>
    <n v="457"/>
    <x v="0"/>
    <n v="799"/>
    <n v="0.43"/>
    <n v="741.8035043804756"/>
    <s v="&lt;50%"/>
    <n v="5.8680000000000003"/>
    <s v="No"/>
    <n v="1492532"/>
    <n v="4.3"/>
    <x v="0"/>
    <n v="1868"/>
    <s v="No"/>
    <n v="747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r>
  <r>
    <s v="B07TTSS5MP"/>
    <x v="902"/>
    <x v="31"/>
    <s v="Home&amp;Kitchen"/>
    <s v="Kitchen&amp;HomeAppliances"/>
    <s v="SmallKitchenAppliances"/>
    <s v="Home&amp;Kitchen|Kitchen&amp;HomeAppliances|SmallKitchenAppliances|MixerGrinders-Lifelong LLMG74 750 Watt Mixer Grinder with 3 Jars (White and Grey)"/>
    <s v="MixerGrinders"/>
    <n v="1799"/>
    <x v="1"/>
    <n v="3299"/>
    <n v="0.45"/>
    <n v="3244.4683237344648"/>
    <s v="&lt;50%"/>
    <n v="5.8460000000000001"/>
    <s v="No"/>
    <n v="6089954"/>
    <n v="3.8"/>
    <x v="0"/>
    <n v="1846"/>
    <s v="No"/>
    <n v="7384"/>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r>
  <r>
    <s v="B09C6HXFC1"/>
    <x v="903"/>
    <x v="8"/>
    <s v="Computers&amp;Accessories"/>
    <s v="Accessories&amp;Peripherals"/>
    <s v="Cables&amp;Accessories"/>
    <s v="Computers&amp;Accessories|Accessories&amp;Peripherals|Cables&amp;Accessories|Cables|USBCables-Duracell USB Lightning Apple Certified (Mfi) Braided Sync &amp; Charge Cable For Iphone, Ipad And Ipod. Fast Charging Lightning Cable, 3.9 Feet (1.2M) - Black"/>
    <s v="Cables"/>
    <n v="970"/>
    <x v="1"/>
    <n v="1799"/>
    <n v="0.46"/>
    <n v="1745.0811561978878"/>
    <s v="&lt;50%"/>
    <n v="5.8149999999999995"/>
    <s v="No"/>
    <n v="1466185"/>
    <n v="4.5"/>
    <x v="1"/>
    <n v="815"/>
    <s v="Yes"/>
    <n v="40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r>
  <r>
    <s v="B08TTRVWKY"/>
    <x v="904"/>
    <x v="78"/>
    <s v="Home&amp;Kitchen"/>
    <s v="Kitchen&amp;HomeAppliances"/>
    <s v="SmallKitchenAppliances"/>
    <s v="Home&amp;Kitchen|Kitchen&amp;HomeAppliances|SmallKitchenAppliances|EggBoilers-MILTON Smart Egg Boiler 360-Watts (Transparent and Silver Grey), Boil Up to 7 Eggs"/>
    <s v="EggBoilers"/>
    <n v="1099"/>
    <x v="1"/>
    <n v="1899"/>
    <n v="0.42"/>
    <n v="1841.1274354923644"/>
    <s v="&lt;50%"/>
    <n v="5.8109999999999999"/>
    <s v="No"/>
    <n v="3439089"/>
    <n v="4.3"/>
    <x v="0"/>
    <n v="1811"/>
    <s v="No"/>
    <n v="7244"/>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r>
  <r>
    <s v="B08HD7JQHX"/>
    <x v="905"/>
    <x v="83"/>
    <s v="Computers&amp;Accessories"/>
    <s v="Accessories&amp;Peripherals"/>
    <s v="Audio&amp;VideoAccessories"/>
    <s v="Computers&amp;Accessories|Accessories&amp;Peripherals|Audio&amp;VideoAccessories|PCMicrophones-HUMBLE Dynamic Lapel Collar Mic Voice Recording Filter Microphone for Singing Youtube SmartPhones, Black"/>
    <s v="PCMicrophones"/>
    <n v="199"/>
    <x v="2"/>
    <n v="499"/>
    <n v="0.6"/>
    <n v="459.12024048096191"/>
    <s v="50% or More"/>
    <n v="5.8040000000000003"/>
    <s v="Yes"/>
    <n v="1399196"/>
    <n v="3.3"/>
    <x v="2"/>
    <n v="2804"/>
    <s v="No"/>
    <n v="841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r>
  <r>
    <s v="B08S7V8YTN"/>
    <x v="906"/>
    <x v="78"/>
    <s v="Home&amp;Kitchen"/>
    <s v="Kitchen&amp;HomeAppliances"/>
    <s v="SmallKitchenAppliances"/>
    <s v="Home&amp;Kitchen|Kitchen&amp;HomeAppliances|SmallKitchenAppliances|EggBoilers-Lifelong 2-in1 Egg Boiler and Poacher 500-Watt (Transparent and Silver Grey), Boil 8 eggs, Poach 4 eggs, Easy to clean| 3 Boiling Modes, Stainless Steel Body and Heating Plate, Automatic Turn-Off"/>
    <s v="EggBoilers"/>
    <n v="1199"/>
    <x v="1"/>
    <n v="3500"/>
    <n v="0.66"/>
    <n v="3465.7428571428572"/>
    <s v="50% or More"/>
    <n v="5.8019999999999996"/>
    <s v="Yes"/>
    <n v="6307000"/>
    <n v="4.3"/>
    <x v="0"/>
    <n v="1802"/>
    <s v="No"/>
    <n v="7208"/>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r>
  <r>
    <s v="B0B1NX6JTN"/>
    <x v="907"/>
    <x v="152"/>
    <s v="Electronics"/>
    <s v="Mobiles&amp;Accessories"/>
    <s v="MobileAccessories"/>
    <s v="Electronics|Mobiles&amp;Accessories|MobileAccessories|Cases&amp;Covers|BasicCases-Spigen Ultra Hybrid Back Cover Case Compatible with iPhone 14 Pro max (TPU + Poly Carbonate | Crystal Clear)"/>
    <s v="Cases&amp;Covers"/>
    <n v="1599"/>
    <x v="1"/>
    <n v="2599"/>
    <n v="0.38"/>
    <n v="2537.4763370527126"/>
    <s v="&lt;50%"/>
    <n v="5.8010000000000002"/>
    <s v="No"/>
    <n v="4680799"/>
    <n v="4.3"/>
    <x v="0"/>
    <n v="1801"/>
    <s v="No"/>
    <n v="7204"/>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r>
  <r>
    <s v="B07VVXJ2P5"/>
    <x v="908"/>
    <x v="181"/>
    <s v="Electronics"/>
    <s v="HomeTheater,TV&amp;Video"/>
    <s v="Accessories"/>
    <s v="Electronics|HomeTheater,TV&amp;Video|Accessories|TVMounts,Stands&amp;Turntables|TVWall&amp;CeilingMounts-SVM Products Unbreakable Set Top Box Stand with Dual Remote Holder (Black)"/>
    <s v="TVMounts,Stands&amp;Turntables"/>
    <n v="96"/>
    <x v="2"/>
    <n v="399"/>
    <n v="0.76"/>
    <n v="374.93984962406017"/>
    <s v="50% or More"/>
    <n v="5.7960000000000003"/>
    <s v="Yes"/>
    <n v="716604"/>
    <n v="3.6"/>
    <x v="0"/>
    <n v="1796"/>
    <s v="No"/>
    <n v="7184"/>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r>
  <r>
    <s v="B09ZPL5VYM"/>
    <x v="909"/>
    <x v="32"/>
    <s v="Electronics"/>
    <s v="Mobiles&amp;Accessories"/>
    <s v="MobileAccessories"/>
    <s v="Electronics|Mobiles&amp;Accessories|MobileAccessories|Stands-Ambrane Mobile Holding Stand, 180¬∞ Perfect View, Height Adjustment, Wide Compatibility, Multipurpose, Anti-Skid Design (Twistand, Black)"/>
    <s v="Stands"/>
    <n v="199"/>
    <x v="2"/>
    <n v="499"/>
    <n v="0.6"/>
    <n v="459.12024048096191"/>
    <s v="50% or More"/>
    <n v="5.7859999999999996"/>
    <s v="Yes"/>
    <n v="891214"/>
    <n v="4.0999999999999996"/>
    <x v="0"/>
    <n v="1786"/>
    <s v="No"/>
    <n v="714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r>
  <r>
    <s v="B09RWZRCP1"/>
    <x v="910"/>
    <x v="8"/>
    <s v="Computers&amp;Accessories"/>
    <s v="Accessories&amp;Peripherals"/>
    <s v="Cables&amp;Accessories"/>
    <s v="Computers&amp;Accessories|Accessories&amp;Peripherals|Cables&amp;Accessories|Cables|USBCables-boAt Type C A750 Stress Resistant, Tangle-free, Sturdy Flat Cable with 6.5A Fast Charging &amp; 480Mbps Data Transmission, 10000+ Bends Lifespan and Extended 1.5m Length(Rebellious Black)"/>
    <s v="Cables"/>
    <n v="399"/>
    <x v="0"/>
    <n v="999"/>
    <n v="0.6"/>
    <n v="959.0600600600601"/>
    <s v="50% or More"/>
    <n v="5.78"/>
    <s v="Yes"/>
    <n v="1778220"/>
    <n v="4.0999999999999996"/>
    <x v="0"/>
    <n v="1780"/>
    <s v="No"/>
    <n v="71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r>
  <r>
    <s v="B09RX1FK54"/>
    <x v="911"/>
    <x v="8"/>
    <s v="Computers&amp;Accessories"/>
    <s v="Accessories&amp;Peripherals"/>
    <s v="Cables&amp;Accessories"/>
    <s v="Computers&amp;Accessories|Accessories&amp;Peripherals|Cables&amp;Accessories|Cables|USBCables-boAt Type C A750 Stress Resistant, Tangle-free, Sturdy Flat Cable with 6.5A Fast Charging &amp; 480Mbps Data Transmission, 10000+ Bends Lifespan and Extended 1.5m Length(Radiant Red)"/>
    <s v="Cables"/>
    <n v="399"/>
    <x v="0"/>
    <n v="999"/>
    <n v="0.6"/>
    <n v="959.0600600600601"/>
    <s v="50% or More"/>
    <n v="5.78"/>
    <s v="Yes"/>
    <n v="1778220"/>
    <n v="4.0999999999999996"/>
    <x v="0"/>
    <n v="1780"/>
    <s v="No"/>
    <n v="712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r>
  <r>
    <s v="B0B12K5BPM"/>
    <x v="912"/>
    <x v="22"/>
    <s v="Electronics"/>
    <s v="HomeAudio"/>
    <s v="Speakers"/>
    <s v="Electronics|HomeAudio|Speakers|BluetoothSpeakers-ZEBRONICS Zeb-Astra 20 Wireless BT v5.0 Portable Speaker with 10W RMS Output, TWS, 10H Backup Approx, Built in Rechargeable Battery FM Radio, AUX, mSD, USB, Call Function and Dual 52mm Drivers Multi"/>
    <s v="BluetoothSpeakers"/>
    <n v="1049"/>
    <x v="1"/>
    <n v="2299"/>
    <n v="0.54"/>
    <n v="2253.3714658547196"/>
    <s v="50% or More"/>
    <n v="5.7789999999999999"/>
    <s v="Yes"/>
    <n v="4089921"/>
    <n v="3.9"/>
    <x v="0"/>
    <n v="1779"/>
    <s v="No"/>
    <n v="7116"/>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r>
  <r>
    <s v="B09GFN8WZL"/>
    <x v="913"/>
    <x v="93"/>
    <s v="Computers&amp;Accessories"/>
    <s v="Accessories&amp;Peripherals"/>
    <s v="Keyboards,Mice&amp;InputDevices"/>
    <s v="Computers&amp;Accessories|Accessories&amp;Peripherals|Keyboards,Mice&amp;InputDevices|GraphicTablets-Portronics Ruffpad 8.5M Multicolor LCD Writing Pad with Screen 21.5cm (8.5-inch) for Drawing, Playing, Handwriting Gifts for Kids &amp; Adults, India's first notepad to save and share your child's first creatives via Ruffpad app on your Smartphone(Black)"/>
    <s v="GraphicTablets"/>
    <n v="378"/>
    <x v="0"/>
    <n v="999"/>
    <n v="0.62"/>
    <n v="961.16216216216219"/>
    <s v="50% or More"/>
    <n v="5.7789999999999999"/>
    <s v="Yes"/>
    <n v="1777221"/>
    <n v="4.0999999999999996"/>
    <x v="0"/>
    <n v="1779"/>
    <s v="No"/>
    <n v="711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r>
  <r>
    <s v="B08RZ5K9YH"/>
    <x v="914"/>
    <x v="63"/>
    <s v="Electronics"/>
    <s v="Mobiles&amp;Accessories"/>
    <s v="MobileAccessories"/>
    <s v="Electronics|Mobiles&amp;Accessories|MobileAccessories|Chargers|WallChargers-MI 33W SonicCharge 2.0 USB Charger for Cellular Phones - White"/>
    <s v="Chargers"/>
    <n v="999"/>
    <x v="1"/>
    <n v="1999"/>
    <n v="0.5"/>
    <n v="1949.0250125062532"/>
    <s v="50% or More"/>
    <n v="5.7770000000000001"/>
    <s v="Yes"/>
    <n v="3552223"/>
    <n v="4.3"/>
    <x v="0"/>
    <n v="1777"/>
    <s v="No"/>
    <n v="7108"/>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r>
  <r>
    <s v="B07B5XJ572"/>
    <x v="915"/>
    <x v="11"/>
    <s v="Home&amp;Kitchen"/>
    <s v="Kitchen&amp;HomeAppliances"/>
    <s v="SmallKitchenAppliances"/>
    <s v="Home&amp;Kitchen|Kitchen&amp;HomeAppliances|SmallKitchenAppliances|Kettles&amp;HotWaterDispensers|ElectricKettles-iBELL MPK120L Premium Stainless Steel Multi Purpose Kettle/Cooker with Inner Pot 1.2 Litre (Silver)"/>
    <s v="Kettles&amp;HotWaterDispensers"/>
    <n v="1456"/>
    <x v="1"/>
    <n v="3190"/>
    <n v="0.54"/>
    <n v="3144.3573667711598"/>
    <s v="50% or More"/>
    <n v="5.7759999999999998"/>
    <s v="Yes"/>
    <n v="5665440"/>
    <n v="4.0999999999999996"/>
    <x v="0"/>
    <n v="1776"/>
    <s v="No"/>
    <n v="710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r>
  <r>
    <s v="B097R4D42G"/>
    <x v="916"/>
    <x v="87"/>
    <s v="Home&amp;Kitchen"/>
    <s v="Heating,Cooling&amp;AirQuality"/>
    <s v="WaterHeaters&amp;Geysers"/>
    <s v="Home&amp;Kitchen|Heating,Cooling&amp;AirQuality|WaterHeaters&amp;Geysers|StorageWaterHeaters-Bajaj New Shakti Neo 10L Vertical Storage Water Heater (Geyser 10 Litres) 4 Star BEE Rated Heater For Water Heating with Titanium Armour, Swirl Flow Technology, Glasslined Tank(White), 1 Yr Warranty"/>
    <s v="StorageWaterHeaters"/>
    <n v="4999"/>
    <x v="1"/>
    <n v="9650"/>
    <n v="0.48"/>
    <n v="9598.1968911917102"/>
    <s v="&lt;50%"/>
    <n v="5.7720000000000002"/>
    <s v="No"/>
    <n v="17099800"/>
    <n v="4.2"/>
    <x v="0"/>
    <n v="1772"/>
    <s v="No"/>
    <n v="7088"/>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r>
  <r>
    <s v="B08GM5S4CQ"/>
    <x v="917"/>
    <x v="87"/>
    <s v="Home&amp;Kitchen"/>
    <s v="Heating,Cooling&amp;AirQuality"/>
    <s v="WaterHeaters&amp;Geysers"/>
    <s v="Home&amp;Kitchen|Heating,Cooling&amp;AirQuality|WaterHeaters&amp;Geysers|StorageWaterHeaters-Havells Instanio 10 Litre Storage Water Heater with Flexi Pipe and Free installation (White Blue)"/>
    <s v="StorageWaterHeaters"/>
    <n v="6990"/>
    <x v="1"/>
    <n v="14290"/>
    <n v="0.51"/>
    <n v="14241.084674597621"/>
    <s v="50% or More"/>
    <n v="5.7709999999999999"/>
    <s v="Yes"/>
    <n v="25307590"/>
    <n v="4.4000000000000004"/>
    <x v="0"/>
    <n v="1771"/>
    <s v="No"/>
    <n v="7084"/>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r>
  <r>
    <s v="B082KVTRW8"/>
    <x v="918"/>
    <x v="39"/>
    <s v="Home&amp;Kitchen"/>
    <s v="Kitchen&amp;HomeAppliances"/>
    <s v="SmallKitchenAppliances"/>
    <s v="Home&amp;Kitchen|Kitchen&amp;HomeAppliances|SmallKitchenAppliances|Kettles&amp;HotWaterDispensers|Kettle&amp;ToasterSets-KENT 16055 Amaze Cool Touch Electric Kettle 1.8 L 1500 W | Plastic Outer &amp; Stainless Steel Inside body | Auto shut off Over heating protection | Multipurpose hot water Kettle | 1 Year Warranty"/>
    <s v="Kettles&amp;HotWaterDispensers"/>
    <n v="1199"/>
    <x v="1"/>
    <n v="1900"/>
    <n v="0.37"/>
    <n v="1836.8947368421052"/>
    <s v="&lt;50%"/>
    <n v="5.7649999999999997"/>
    <s v="No"/>
    <n v="3353500"/>
    <n v="4"/>
    <x v="0"/>
    <n v="1765"/>
    <s v="No"/>
    <n v="706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r>
  <r>
    <s v="B08J7VCT12"/>
    <x v="919"/>
    <x v="89"/>
    <s v="Home&amp;Kitchen"/>
    <s v="Kitchen&amp;HomeAppliances"/>
    <s v="Vacuum,Cleaning&amp;Ironing"/>
    <s v="Home&amp;Kitchen|Kitchen&amp;HomeAppliances|Vacuum,Cleaning&amp;Ironing|Vacuums&amp;FloorCare|Vacuums|HandheldVacuums-KENT 16068 Zoom Vacuum Cleaner for Home and Car 130 W | Cordless, Hoseless, Rechargeable HEPA Filters Vacuum Cleaner with Cyclonic Technology | Bagless Design and Multi Nozzle Operation | Blue"/>
    <s v="Vacuums&amp;FloorCare"/>
    <n v="6999"/>
    <x v="1"/>
    <n v="14999"/>
    <n v="0.53"/>
    <n v="14952.336889125942"/>
    <s v="50% or More"/>
    <n v="5.7279999999999998"/>
    <s v="Yes"/>
    <n v="25918272"/>
    <n v="4.0999999999999996"/>
    <x v="0"/>
    <n v="1728"/>
    <s v="No"/>
    <n v="691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r>
  <r>
    <s v="B09KH58JZR"/>
    <x v="920"/>
    <x v="8"/>
    <s v="Computers&amp;Accessories"/>
    <s v="Accessories&amp;Peripherals"/>
    <s v="Cables&amp;Accessories"/>
    <s v="Computers&amp;Accessories|Accessories&amp;Peripherals|Cables&amp;Accessories|Cables|USBCables-Portronics Konnect L POR-1403 Fast Charging 3A Type-C Cable 1.2 Meter with Charge &amp; Sync Function for All Type-C Devices (White)"/>
    <s v="Cables"/>
    <n v="210"/>
    <x v="0"/>
    <n v="399"/>
    <n v="0.47"/>
    <n v="346.36842105263156"/>
    <s v="&lt;50%"/>
    <n v="5.7170000000000005"/>
    <s v="No"/>
    <n v="685083"/>
    <n v="4.0999999999999996"/>
    <x v="0"/>
    <n v="1717"/>
    <s v="No"/>
    <n v="6868"/>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r>
  <r>
    <s v="B009P2LITG"/>
    <x v="921"/>
    <x v="95"/>
    <s v="Home&amp;Kitchen"/>
    <s v="Heating,Cooling&amp;AirQuality"/>
    <s v="RoomHeaters"/>
    <s v="Home&amp;Kitchen|Heating,Cooling&amp;AirQuality|RoomHeaters|ElectricHeaters-Bajaj Majesty RX11 2000 Watts Heat Convector Room Heater (White, ISI Approved)"/>
    <s v="ElectricHeaters"/>
    <n v="2169"/>
    <x v="1"/>
    <n v="3279"/>
    <n v="0.34"/>
    <n v="3212.8517840805125"/>
    <s v="&lt;50%"/>
    <n v="5.7160000000000002"/>
    <s v="No"/>
    <n v="5626764"/>
    <n v="4.0999999999999996"/>
    <x v="0"/>
    <n v="1716"/>
    <s v="No"/>
    <n v="6864"/>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r>
  <r>
    <s v="B08XXF5V6G"/>
    <x v="922"/>
    <x v="29"/>
    <s v="Electronics"/>
    <s v="HomeTheater,TV&amp;Video"/>
    <s v="Televisions"/>
    <s v="Electronics|HomeTheater,TV&amp;Video|Televisions|SmartTelevisions-Kodak 139 cm (55 inches) 4K Ultra HD Smart LED TV 55CA0909 (Black)"/>
    <s v="SmartTelevisions"/>
    <n v="29999"/>
    <x v="1"/>
    <n v="50999"/>
    <n v="0.41"/>
    <n v="50940.177277985844"/>
    <s v="&lt;50%"/>
    <n v="5.7119999999999997"/>
    <s v="No"/>
    <n v="87310288"/>
    <n v="4.4000000000000004"/>
    <x v="0"/>
    <n v="1712"/>
    <s v="No"/>
    <n v="684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r>
  <r>
    <s v="B08YD264ZS"/>
    <x v="923"/>
    <x v="54"/>
    <s v="Computers&amp;Accessories"/>
    <s v="Accessories&amp;Peripherals"/>
    <s v="LaptopAccessories"/>
    <s v="Computers&amp;Accessories|Accessories&amp;Peripherals|LaptopAccessories|Lapdesks-Tarkan Portable Folding Laptop Desk for Bed, Lapdesk with Handle, Drawer, Cup &amp; Mobile/Tablet Holder for Study, Eating, Work (Black)"/>
    <s v="Lapdesks"/>
    <n v="999"/>
    <x v="1"/>
    <n v="2499"/>
    <n v="0.6"/>
    <n v="2459.0240096038415"/>
    <s v="50% or More"/>
    <n v="5.6899999999999995"/>
    <s v="Yes"/>
    <n v="4223310"/>
    <n v="4.3"/>
    <x v="0"/>
    <n v="1690"/>
    <s v="No"/>
    <n v="676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r>
  <r>
    <s v="B09FFK1PQG"/>
    <x v="924"/>
    <x v="36"/>
    <s v="Electronics"/>
    <s v="Mobiles&amp;Accessories"/>
    <s v="MobileAccessories"/>
    <s v="Electronics|Mobiles&amp;Accessories|MobileAccessories|Chargers|AutomobileChargers-Duracell 38W Fast Car Charger Adapter with Dual Output. Quick Charge, Type C PD 20W &amp; Qualcomm Certified 3.0 Compatible for iPhone, All Smartphones, Tablets &amp; More (Copper &amp; Black)"/>
    <s v="Chargers"/>
    <n v="873"/>
    <x v="1"/>
    <n v="1699"/>
    <n v="0.49"/>
    <n v="1647.6168334314302"/>
    <s v="&lt;50%"/>
    <n v="5.68"/>
    <s v="No"/>
    <n v="2854320"/>
    <n v="4.4000000000000004"/>
    <x v="0"/>
    <n v="1680"/>
    <s v="No"/>
    <n v="672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r>
  <r>
    <s v="B09KPXTZXN"/>
    <x v="925"/>
    <x v="130"/>
    <s v="Home&amp;Kitchen"/>
    <s v="Kitchen&amp;HomeAppliances"/>
    <s v="SmallKitchenAppliances"/>
    <s v="Home&amp;Kitchen|Kitchen&amp;HomeAppliances|SmallKitchenAppliances|MiniFoodProcessors&amp;Choppers-Rico Japanese Technology Rechargeable Wireless Electric Chopper with Replacement Warranty - Stainless Steel Blades, One Touch Operation, 10 Seconds Chopping, Mincing Vegetable, Meat - 250 ML, 30 Watts"/>
    <s v="MiniFoodProcessors&amp;Choppers"/>
    <n v="949"/>
    <x v="1"/>
    <n v="1999"/>
    <n v="0.53"/>
    <n v="1951.5262631315659"/>
    <s v="50% or More"/>
    <n v="5.6790000000000003"/>
    <s v="Yes"/>
    <n v="3356321"/>
    <n v="4"/>
    <x v="0"/>
    <n v="1679"/>
    <s v="No"/>
    <n v="6716"/>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r>
  <r>
    <s v="B08LVVTGZK"/>
    <x v="926"/>
    <x v="35"/>
    <s v="Home&amp;Kitchen"/>
    <s v="Kitchen&amp;HomeAppliances"/>
    <s v="SmallKitchenAppliances"/>
    <s v="Home&amp;Kitchen|Kitchen&amp;HomeAppliances|SmallKitchenAppliances|SandwichMakers-Lifelong LLSM120G Sandwich Griller , Classic Pro 750 W Sandwich Maker with 4 Slice Non-Stick Fixed Plates for Sandwiches at Home with 1 Year Warranty (Black)"/>
    <s v="SandwichMakers"/>
    <n v="929"/>
    <x v="1"/>
    <n v="1300"/>
    <n v="0.28999999999999998"/>
    <n v="1228.5384615384614"/>
    <s v="&lt;50%"/>
    <n v="5.6719999999999997"/>
    <s v="No"/>
    <n v="2173600"/>
    <n v="3.9"/>
    <x v="0"/>
    <n v="1672"/>
    <s v="No"/>
    <n v="668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r>
  <r>
    <s v="B08WKCTFF3"/>
    <x v="927"/>
    <x v="54"/>
    <s v="Computers&amp;Accessories"/>
    <s v="Accessories&amp;Peripherals"/>
    <s v="LaptopAccessories"/>
    <s v="Computers&amp;Accessories|Accessories&amp;Peripherals|LaptopAccessories|Lapdesks-ZEBRONICS Aluminium Alloy Laptop Stand, Compatible with 9-15.6 inch Laptops, 7 Angles Adjustable, Anti Slip Silicon Rubber Pads, Foldable, Velvet Pouch Inside, Zeb-NS2000 (Dark Grey)"/>
    <s v="Lapdesks"/>
    <n v="899"/>
    <x v="1"/>
    <n v="1999"/>
    <n v="0.55000000000000004"/>
    <n v="1954.0275137568785"/>
    <s v="50% or More"/>
    <n v="5.6669999999999998"/>
    <s v="Yes"/>
    <n v="3332333"/>
    <n v="4.4000000000000004"/>
    <x v="0"/>
    <n v="1667"/>
    <s v="No"/>
    <n v="666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r>
  <r>
    <s v="B09163Q5CD"/>
    <x v="928"/>
    <x v="127"/>
    <s v="Computers&amp;Accessories"/>
    <s v="Accessories&amp;Peripherals"/>
    <s v="USBHubs"/>
    <s v="Computers&amp;Accessories|Accessories&amp;Peripherals|USBHubs-Verilux¬Æ USB C Hub Multiport Adapter- 6 in 1 Portable Aluminum Type C Hub with 4K HDMI Output, USB 2.0/3.0 Ports, SD/Micro SD Card Reader Compatible for MacBook Pro 2016-2020, MacBook Air 2018-2020, Type-C Devices"/>
    <s v="N/A"/>
    <n v="1187"/>
    <x v="1"/>
    <n v="1929"/>
    <n v="0.38"/>
    <n v="1867.4655261793675"/>
    <s v="&lt;50%"/>
    <n v="5.6619999999999999"/>
    <s v="No"/>
    <n v="3205998"/>
    <n v="4.0999999999999996"/>
    <x v="0"/>
    <n v="1662"/>
    <s v="No"/>
    <n v="6648"/>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r>
  <r>
    <s v="B082ZQ4479"/>
    <x v="929"/>
    <x v="100"/>
    <s v="Home&amp;Kitchen"/>
    <s v="Kitchen&amp;HomeAppliances"/>
    <s v="SmallKitchenAppliances"/>
    <s v="Home&amp;Kitchen|Kitchen&amp;HomeAppliances|SmallKitchenAppliances|Mills&amp;Grinders|WetGrinders-Prestige PWG 07 Wet Grinder, 2L (Multicolor) with Coconut Scraper and Atta Kneader Attachments, 200 Watt"/>
    <s v="Mills&amp;Grinders"/>
    <n v="3710"/>
    <x v="1"/>
    <n v="4330"/>
    <n v="0.14000000000000001"/>
    <n v="4244.3187066974597"/>
    <s v="&lt;50%"/>
    <n v="5.6619999999999999"/>
    <s v="No"/>
    <n v="7196460"/>
    <n v="3.7"/>
    <x v="0"/>
    <n v="1662"/>
    <s v="No"/>
    <n v="6648"/>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r>
  <r>
    <s v="B07MP21WJD"/>
    <x v="930"/>
    <x v="150"/>
    <s v="Home&amp;Kitchen"/>
    <s v="Kitchen&amp;HomeAppliances"/>
    <s v="Vacuum,Cleaning&amp;Ironing"/>
    <s v="Home&amp;Kitchen|Kitchen&amp;HomeAppliances|Vacuum,Cleaning&amp;Ironing|Irons,Steamers&amp;Accessories|LintShavers-Lint Roller with 40 Paper Sheets, 22 x 5 cm (Grey)"/>
    <s v="Irons,Steamers&amp;Accessories"/>
    <n v="245"/>
    <x v="0"/>
    <n v="299"/>
    <n v="0.18"/>
    <n v="217.0602006688963"/>
    <s v="&lt;50%"/>
    <n v="5.66"/>
    <s v="No"/>
    <n v="496340"/>
    <n v="4.0999999999999996"/>
    <x v="0"/>
    <n v="1660"/>
    <s v="No"/>
    <n v="664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r>
  <r>
    <s v="B0B21XL94T"/>
    <x v="931"/>
    <x v="29"/>
    <s v="Electronics"/>
    <s v="HomeTheater,TV&amp;Video"/>
    <s v="Televisions"/>
    <s v="Electronics|HomeTheater,TV&amp;Video|Televisions|SmartTelevisions-Toshiba 108 cm (43 inches) V Series Full HD Smart Android LED TV 43V35KP (Silver)"/>
    <s v="SmartTelevisions"/>
    <n v="21990"/>
    <x v="1"/>
    <n v="34990"/>
    <n v="0.37"/>
    <n v="34927.153472420694"/>
    <s v="&lt;50%"/>
    <n v="5.657"/>
    <s v="No"/>
    <n v="57978430"/>
    <n v="4.3"/>
    <x v="0"/>
    <n v="1657"/>
    <s v="No"/>
    <n v="662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r>
  <r>
    <s v="B09CKSYBLR"/>
    <x v="932"/>
    <x v="130"/>
    <s v="Home&amp;Kitchen"/>
    <s v="Kitchen&amp;HomeAppliances"/>
    <s v="SmallKitchenAppliances"/>
    <s v="Home&amp;Kitchen|Kitchen&amp;HomeAppliances|SmallKitchenAppliances|MiniFoodProcessors&amp;Choppers-InstaCuppa Rechargeable Mini Electric Chopper - Stainless Steel Blades, One Touch Operation, for Mincing Garlic, Ginger, Onion, Vegetable, Meat, Nuts, (White, 250 ML, Pack of 1, 45 Watts)"/>
    <s v="MiniFoodProcessors&amp;Choppers"/>
    <n v="999"/>
    <x v="1"/>
    <n v="1499"/>
    <n v="0.33"/>
    <n v="1432.3555703802535"/>
    <s v="&lt;50%"/>
    <n v="5.6459999999999999"/>
    <s v="No"/>
    <n v="2467354"/>
    <n v="4.0999999999999996"/>
    <x v="0"/>
    <n v="1646"/>
    <s v="No"/>
    <n v="658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r>
  <r>
    <s v="B07Q4NJQC5"/>
    <x v="933"/>
    <x v="30"/>
    <s v="Home&amp;Kitchen"/>
    <s v="Kitchen&amp;HomeAppliances"/>
    <s v="SmallKitchenAppliances"/>
    <s v="Home&amp;Kitchen|Kitchen&amp;HomeAppliances|SmallKitchenAppliances|DigitalKitchenScales-Ionix Jewellery Scale | Weight Scale | Digital Weight Machine | weight machine for gold | Electronic weighing machines for Jewellery 0.01G to 200G Small Weight Machine for Shop - Silver"/>
    <s v="DigitalKitchenScales"/>
    <n v="295"/>
    <x v="0"/>
    <n v="599"/>
    <n v="0.51"/>
    <n v="549.75125208681141"/>
    <s v="50% or More"/>
    <n v="5.6440000000000001"/>
    <s v="Yes"/>
    <n v="984756"/>
    <n v="4"/>
    <x v="0"/>
    <n v="1644"/>
    <s v="No"/>
    <n v="657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r>
  <r>
    <s v="B0B7DHSKS7"/>
    <x v="934"/>
    <x v="10"/>
    <s v="Electronics"/>
    <s v="Mobiles&amp;Accessories"/>
    <s v="Smartphones&amp;BasicMobiles"/>
    <s v="Electronics|Mobiles&amp;Accessories|Smartphones&amp;BasicMobiles|BasicMobiles-Nokia 8210 4G Volte keypad Phone with Dual SIM, Big Display, inbuilt MP3 Player &amp; Wireless FM Radio | Blue"/>
    <s v="BasicMobiles"/>
    <n v="3799"/>
    <x v="1"/>
    <n v="5299"/>
    <n v="0.28000000000000003"/>
    <n v="5227.307227778826"/>
    <s v="&lt;50%"/>
    <n v="5.641"/>
    <s v="No"/>
    <n v="8695659"/>
    <n v="3.5"/>
    <x v="0"/>
    <n v="1641"/>
    <s v="No"/>
    <n v="6564"/>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r>
  <r>
    <s v="B0B9959XF3"/>
    <x v="935"/>
    <x v="29"/>
    <s v="Electronics"/>
    <s v="HomeTheater,TV&amp;Video"/>
    <s v="Televisions"/>
    <s v="Electronics|HomeTheater,TV&amp;Video|Televisions|SmartTelevisions-Acer 80 cm (32 inches) S Series HD Ready Android Smart LED TV AR32AR2841HDSB (Black)"/>
    <s v="SmartTelevisions"/>
    <n v="12499"/>
    <x v="1"/>
    <n v="22990"/>
    <n v="0.46"/>
    <n v="22935.632883862549"/>
    <s v="&lt;50%"/>
    <n v="5.6109999999999998"/>
    <s v="No"/>
    <n v="37036890"/>
    <n v="4.3"/>
    <x v="0"/>
    <n v="1611"/>
    <s v="No"/>
    <n v="6444"/>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r>
  <r>
    <s v="B0B997FBZT"/>
    <x v="936"/>
    <x v="29"/>
    <s v="Electronics"/>
    <s v="HomeTheater,TV&amp;Video"/>
    <s v="Televisions"/>
    <s v="Electronics|HomeTheater,TV&amp;Video|Televisions|SmartTelevisions-Acer 139 cm (55 inches) H Series 4K Ultra HD Android Smart LED TV AR55AR2851UDPRO (Black)"/>
    <s v="SmartTelevisions"/>
    <n v="35999"/>
    <x v="1"/>
    <n v="49990"/>
    <n v="0.28000000000000003"/>
    <n v="49917.987597519503"/>
    <s v="&lt;50%"/>
    <n v="5.6109999999999998"/>
    <s v="No"/>
    <n v="80533890"/>
    <n v="4.3"/>
    <x v="0"/>
    <n v="1611"/>
    <s v="No"/>
    <n v="6444"/>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r>
  <r>
    <s v="B0B296NTFV"/>
    <x v="937"/>
    <x v="23"/>
    <s v="Computers&amp;Accessories"/>
    <s v="Accessories&amp;Peripherals"/>
    <s v="Keyboards,Mice&amp;InputDevices"/>
    <s v="Computers&amp;Accessories|Accessories&amp;Peripherals|Keyboards,Mice&amp;InputDevices|Mice-Portronics Toad 23 Wireless Optical Mouse with 2.4GHz, USB Nano Dongle, Optical Orientation, Click Wheel, Adjustable DPI(Black)"/>
    <s v="Mice"/>
    <n v="299"/>
    <x v="0"/>
    <n v="599"/>
    <n v="0.5"/>
    <n v="549.08347245409016"/>
    <s v="50% or More"/>
    <n v="5.5969999999999995"/>
    <s v="Yes"/>
    <n v="956603"/>
    <n v="4.0999999999999996"/>
    <x v="0"/>
    <n v="1597"/>
    <s v="No"/>
    <n v="6388"/>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r>
  <r>
    <s v="B0B8CHJLWJ"/>
    <x v="938"/>
    <x v="48"/>
    <s v="Electronics"/>
    <s v="Mobiles&amp;Accessories"/>
    <s v="MobileAccessories"/>
    <s v="Electronics|Mobiles&amp;Accessories|MobileAccessories|Maintenance,Upkeep&amp;Repairs|ScreenProtectors-Kyosei Advanced Tempered Glass Compatible with Google Pixel 6a with Military-Grade Anti-Explosion Edge-to-Edge Coverage Screen Protector Guard"/>
    <s v="Maintenance,Upkeep&amp;Repairs"/>
    <n v="299"/>
    <x v="0"/>
    <n v="1199"/>
    <n v="0.75"/>
    <n v="1174.0625521267723"/>
    <s v="50% or More"/>
    <n v="5.5960000000000001"/>
    <s v="Yes"/>
    <n v="714604"/>
    <n v="4.5"/>
    <x v="1"/>
    <n v="596"/>
    <s v="Yes"/>
    <n v="2980"/>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r>
  <r>
    <s v="B07DL1KC3H"/>
    <x v="939"/>
    <x v="163"/>
    <s v="Electronics"/>
    <s v="HomeTheater,TV&amp;Video"/>
    <s v="Accessories"/>
    <s v="Electronics|HomeTheater,TV&amp;Video|Accessories|RemoteControls-Isoelite Remote Compatible for Samsung LED/LCD Remote Control Works with All Samsung LED/LCD TV Model No :- BN59-607A (Please Match The Image with Your Old Remote)"/>
    <s v="RemoteControls"/>
    <n v="299"/>
    <x v="0"/>
    <n v="899"/>
    <n v="0.67"/>
    <n v="865.74082313681868"/>
    <s v="50% or More"/>
    <n v="5.5880000000000001"/>
    <s v="Yes"/>
    <n v="1427612"/>
    <n v="4"/>
    <x v="0"/>
    <n v="1588"/>
    <s v="No"/>
    <n v="635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r>
  <r>
    <s v="B084N18QZY"/>
    <x v="940"/>
    <x v="8"/>
    <s v="Computers&amp;Accessories"/>
    <s v="Accessories&amp;Peripherals"/>
    <s v="Cables&amp;Accessories"/>
    <s v="Computers&amp;Accessories|Accessories&amp;Peripherals|Cables&amp;Accessories|Cables|USBCables-Belkin USB C to USB-C Fast Charging Type C Cable, 60W PD, 3.3 feet (1 meter) for Laptop, Personal Computer, Tablet, Smartphone - Black, USB-IF Certified"/>
    <s v="Cables"/>
    <n v="599"/>
    <x v="1"/>
    <n v="849"/>
    <n v="0.28999999999999998"/>
    <n v="778.44640753828037"/>
    <s v="&lt;50%"/>
    <n v="5.577"/>
    <s v="No"/>
    <n v="489873"/>
    <n v="4.5"/>
    <x v="1"/>
    <n v="577"/>
    <s v="Yes"/>
    <n v="2885"/>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r>
  <r>
    <s v="B09ZK6THRR"/>
    <x v="941"/>
    <x v="27"/>
    <s v="Home&amp;Kitchen"/>
    <s v="Kitchen&amp;HomeAppliances"/>
    <s v="Vacuum,Cleaning&amp;Ironing"/>
    <s v="Home&amp;Kitchen|Kitchen&amp;HomeAppliances|Vacuum,Cleaning&amp;Ironing|Irons,Steamers&amp;Accessories|Irons|DryIrons-Croma 1100 W Dry Iron with Weilburger Dual Soleplate Coating (CRSHAH702SIR11, White)"/>
    <s v="Irons,Steamers&amp;Accessories"/>
    <n v="479"/>
    <x v="0"/>
    <n v="1000"/>
    <n v="0.52"/>
    <n v="952.1"/>
    <s v="50% or More"/>
    <n v="5.5590000000000002"/>
    <s v="Yes"/>
    <n v="1559000"/>
    <n v="4.2"/>
    <x v="0"/>
    <n v="1559"/>
    <s v="No"/>
    <n v="6236"/>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r>
  <r>
    <s v="B00H0B29DI"/>
    <x v="942"/>
    <x v="189"/>
    <s v="Home&amp;Kitchen"/>
    <s v="Heating,Cooling&amp;AirQuality"/>
    <s v="RoomHeaters"/>
    <s v="Home&amp;Kitchen|Heating,Cooling&amp;AirQuality|RoomHeaters|HeatConvectors-USHA Heat Convector 812 T 2000-Watt with Instant Heating Feature (Black)"/>
    <s v="HeatConvectors"/>
    <n v="2199"/>
    <x v="1"/>
    <n v="2990"/>
    <n v="0.26"/>
    <n v="2916.4548494983278"/>
    <s v="&lt;50%"/>
    <n v="5.5579999999999998"/>
    <s v="No"/>
    <n v="4658420"/>
    <n v="3.8"/>
    <x v="0"/>
    <n v="1558"/>
    <s v="No"/>
    <n v="6232"/>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r>
  <r>
    <s v="B07KKJPTWB"/>
    <x v="943"/>
    <x v="130"/>
    <s v="Home&amp;Kitchen"/>
    <s v="Kitchen&amp;HomeAppliances"/>
    <s v="SmallKitchenAppliances"/>
    <s v="Home&amp;Kitchen|Kitchen&amp;HomeAppliances|SmallKitchenAppliances|MiniFoodProcessors&amp;Choppers-Brayden Chopro, Electric Vegetable Chopper for Kitchen with 500 ML Capacity, 400 Watts Copper Motor and 4 Bi-Level SS Blades (Black)"/>
    <s v="MiniFoodProcessors&amp;Choppers"/>
    <n v="1599"/>
    <x v="1"/>
    <n v="1999"/>
    <n v="0.2"/>
    <n v="1919.0100050025012"/>
    <s v="&lt;50%"/>
    <n v="5.5579999999999998"/>
    <s v="No"/>
    <n v="3114442"/>
    <n v="4.4000000000000004"/>
    <x v="0"/>
    <n v="1558"/>
    <s v="No"/>
    <n v="623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r>
  <r>
    <s v="B0B2C5MJN6"/>
    <x v="944"/>
    <x v="29"/>
    <s v="Electronics"/>
    <s v="HomeTheater,TV&amp;Video"/>
    <s v="Televisions"/>
    <s v="Electronics|HomeTheater,TV&amp;Video|Televisions|SmartTelevisions-Hisense 126 cm (50 inches) Bezelless Series 4K Ultra HD Smart LED Google TV 50A6H (Black)"/>
    <s v="SmartTelevisions"/>
    <n v="32990"/>
    <x v="1"/>
    <n v="54990"/>
    <n v="0.4"/>
    <n v="54930.007274049829"/>
    <s v="&lt;50%"/>
    <n v="5.5549999999999997"/>
    <s v="No"/>
    <n v="85509450"/>
    <n v="4.0999999999999996"/>
    <x v="0"/>
    <n v="1555"/>
    <s v="No"/>
    <n v="622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r>
  <r>
    <s v="B07QMRHWJD"/>
    <x v="945"/>
    <x v="92"/>
    <s v="Computers&amp;Accessories"/>
    <s v="Accessories&amp;Peripherals"/>
    <s v="USBGadgets"/>
    <s v="Computers&amp;Accessories|Accessories&amp;Peripherals|USBGadgets|Lamps-SWAPKART Portable Flexible Adjustable Eye Protection USB LED Desk Light Table Lamp for Reading, Working on PC, Laptop, Power Bank, Bedroom ( Multicolour )"/>
    <s v="Lamps"/>
    <n v="298"/>
    <x v="0"/>
    <n v="999"/>
    <n v="0.7"/>
    <n v="969.17017017017019"/>
    <s v="50% or More"/>
    <n v="5.5519999999999996"/>
    <s v="Yes"/>
    <n v="1550448"/>
    <n v="4.3"/>
    <x v="0"/>
    <n v="1552"/>
    <s v="No"/>
    <n v="620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r>
  <r>
    <s v="B0B3G5XZN5"/>
    <x v="946"/>
    <x v="72"/>
    <s v="Home&amp;Kitchen"/>
    <s v="Kitchen&amp;HomeAppliances"/>
    <s v="SmallKitchenAppliances"/>
    <s v="Home&amp;Kitchen|Kitchen&amp;HomeAppliances|SmallKitchenAppliances|HandBlenders-InstaCuppa Portable Blender for Smoothie, Milk Shakes, Crushing Ice and Juices, USB Rechargeable Personal Blender Machine for Kitchen with 4000 mAh Rechargeable Battery, 230 Watt Motor, 500 ML"/>
    <s v="HandBlenders"/>
    <n v="2799"/>
    <x v="1"/>
    <n v="3499"/>
    <n v="0.2"/>
    <n v="3419.0057159188341"/>
    <s v="&lt;50%"/>
    <n v="5.5460000000000003"/>
    <s v="No"/>
    <n v="1910454"/>
    <n v="4.5"/>
    <x v="1"/>
    <n v="546"/>
    <s v="Yes"/>
    <n v="2730"/>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r>
  <r>
    <s v="B094DQWV9B"/>
    <x v="947"/>
    <x v="156"/>
    <s v="Computers&amp;Accessories"/>
    <s v="Accessories&amp;Peripherals"/>
    <s v="Adapters"/>
    <s v="Computers&amp;Accessories|Accessories&amp;Peripherals|Adapters|USBtoUSBAdapters-Kanget [2 Pack] Type C Female to USB A Male Charger | Charging Cable Adapter Converter compatible for iPhone 14, 13, 12,11 Pro Max/Mini/XR/XS/X/SE, Samsung S20 ultra/S21/S10/S8/S9/MacBook Pro iPad (Grey)"/>
    <s v="USBtoUSBAdapters"/>
    <n v="149"/>
    <x v="2"/>
    <n v="399"/>
    <n v="0.63"/>
    <n v="361.65664160401002"/>
    <s v="50% or More"/>
    <n v="5.54"/>
    <s v="Yes"/>
    <n v="614460"/>
    <n v="4"/>
    <x v="0"/>
    <n v="1540"/>
    <s v="No"/>
    <n v="61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r>
  <r>
    <s v="B0B2PQL5N3"/>
    <x v="948"/>
    <x v="117"/>
    <s v="Computers&amp;Accessories"/>
    <s v="Accessories&amp;Peripherals"/>
    <s v="Keyboards,Mice&amp;InputDevices"/>
    <s v="Computers&amp;Accessories|Accessories&amp;Peripherals|Keyboards,Mice&amp;InputDevices|Keyboard&amp;MiceAccessories|MousePads-Lapster Gel Mouse pad with Wrist Rest , Gaming Mouse Pad with Lycra Cloth Nonslip for Laptop , Computer, , Home &amp; Office (Black)"/>
    <s v="Keyboard&amp;MiceAccessories"/>
    <n v="230"/>
    <x v="0"/>
    <n v="999"/>
    <n v="0.77"/>
    <n v="975.97697697697697"/>
    <s v="50% or More"/>
    <n v="5.5280000000000005"/>
    <s v="Yes"/>
    <n v="1526472"/>
    <n v="4.2"/>
    <x v="0"/>
    <n v="1528"/>
    <s v="No"/>
    <n v="611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r>
  <r>
    <s v="B07VZYMQNZ"/>
    <x v="949"/>
    <x v="11"/>
    <s v="Home&amp;Kitchen"/>
    <s v="Kitchen&amp;HomeAppliances"/>
    <s v="SmallKitchenAppliances"/>
    <s v="Home&amp;Kitchen|Kitchen&amp;HomeAppliances|SmallKitchenAppliances|Kettles&amp;HotWaterDispensers|ElectricKettles-Borosil Rio 1.5 L Electric Kettle, Stainless Steel Inner Body, Boil Water For Tea, Coffee, Soup, Silver"/>
    <s v="Kettles&amp;HotWaterDispensers"/>
    <n v="1180"/>
    <x v="1"/>
    <n v="1440"/>
    <n v="0.18"/>
    <n v="1358.0555555555557"/>
    <s v="&lt;50%"/>
    <n v="5.5270000000000001"/>
    <s v="No"/>
    <n v="2198880"/>
    <n v="4.2"/>
    <x v="0"/>
    <n v="1527"/>
    <s v="No"/>
    <n v="610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r>
  <r>
    <s v="B09PLD9TCD"/>
    <x v="950"/>
    <x v="29"/>
    <s v="Electronics"/>
    <s v="HomeTheater,TV&amp;Video"/>
    <s v="Televisions"/>
    <s v="Electronics|HomeTheater,TV&amp;Video|Televisions|SmartTelevisions-Kodak 126 cm (50 inches) Bezel-Less Design Series 4K Ultra HD Smart Android LED TV 50UHDX7XPROBL (Black)"/>
    <s v="SmartTelevisions"/>
    <n v="26999"/>
    <x v="1"/>
    <n v="42999"/>
    <n v="0.37"/>
    <n v="42936.21016767832"/>
    <s v="&lt;50%"/>
    <n v="5.51"/>
    <s v="No"/>
    <n v="64928490"/>
    <n v="4.2"/>
    <x v="0"/>
    <n v="1510"/>
    <s v="No"/>
    <n v="604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r>
  <r>
    <s v="B09DSXK8JX"/>
    <x v="951"/>
    <x v="29"/>
    <s v="Electronics"/>
    <s v="HomeTheater,TV&amp;Video"/>
    <s v="Televisions"/>
    <s v="Electronics|HomeTheater,TV&amp;Video|Televisions|SmartTelevisions-Kodak 80 cm (32 inches) HD Ready Certified Android Smart LED TV 32HDX7XPROBL (Black)"/>
    <s v="SmartTelevisions"/>
    <n v="10499"/>
    <x v="1"/>
    <n v="19499"/>
    <n v="0.46"/>
    <n v="19445.156213139137"/>
    <s v="&lt;50%"/>
    <n v="5.51"/>
    <s v="No"/>
    <n v="29443490"/>
    <n v="4.2"/>
    <x v="0"/>
    <n v="1510"/>
    <s v="No"/>
    <n v="604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r>
  <r>
    <s v="B09Q8WQ5QJ"/>
    <x v="952"/>
    <x v="8"/>
    <s v="Computers&amp;Accessories"/>
    <s v="Accessories&amp;Peripherals"/>
    <s v="Cables&amp;Accessories"/>
    <s v="Computers&amp;Accessories|Accessories&amp;Peripherals|Cables&amp;Accessories|Cables|USBCables-Portronics Konnect L 60W PD Type C to Type C Mobile Charging Cable, 1.2M, Fast Data Sync, Tangle Resistant, TPE+Nylon Braided(Grey)"/>
    <s v="Cables"/>
    <n v="249"/>
    <x v="0"/>
    <n v="499"/>
    <n v="0.5"/>
    <n v="449.10020040080161"/>
    <s v="50% or More"/>
    <n v="5.508"/>
    <s v="Yes"/>
    <n v="752492"/>
    <n v="4.0999999999999996"/>
    <x v="0"/>
    <n v="1508"/>
    <s v="No"/>
    <n v="603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r>
  <r>
    <s v="B09TT6BFDX"/>
    <x v="953"/>
    <x v="163"/>
    <s v="Electronics"/>
    <s v="HomeTheater,TV&amp;Video"/>
    <s v="Accessories"/>
    <s v="Electronics|HomeTheater,TV&amp;Video|Accessories|RemoteControls-Cotbolt Silicone Protective Case Cover for LG an MR21GA Magic Remote Shockproof for LG Smart TV Remote 2021 Protective Skin Waterproof Anti Lost (Black) (Remote Not Included)"/>
    <s v="RemoteControls"/>
    <n v="399"/>
    <x v="0"/>
    <n v="1999"/>
    <n v="0.8"/>
    <n v="1979.040020010005"/>
    <s v="50% or More"/>
    <n v="5.5049999999999999"/>
    <s v="Yes"/>
    <n v="1009495"/>
    <n v="4.5"/>
    <x v="1"/>
    <n v="505"/>
    <s v="Yes"/>
    <n v="25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r>
  <r>
    <s v="B09F6KL23R"/>
    <x v="954"/>
    <x v="130"/>
    <s v="Home&amp;Kitchen"/>
    <s v="Kitchen&amp;HomeAppliances"/>
    <s v="SmallKitchenAppliances"/>
    <s v="Home&amp;Kitchen|Kitchen&amp;HomeAppliances|SmallKitchenAppliances|MiniFoodProcessors&amp;Choppers-SKYTONE Stainless Steel Electric Meat Grinders with Bowl 700W Heavy for Kitchen Food Chopper, Meat, Vegetables, Onion , Garlic Slicer Dicer, Fruit &amp; Nuts Blender (2L, 700 Watts)"/>
    <s v="MiniFoodProcessors&amp;Choppers"/>
    <n v="1414"/>
    <x v="1"/>
    <n v="2799"/>
    <n v="0.49"/>
    <n v="2748.4819578420866"/>
    <s v="&lt;50%"/>
    <n v="5.4980000000000002"/>
    <s v="No"/>
    <n v="4192902"/>
    <n v="4"/>
    <x v="0"/>
    <n v="1498"/>
    <s v="No"/>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r>
  <r>
    <s v="B096TWZRJC"/>
    <x v="955"/>
    <x v="175"/>
    <s v="Electronics"/>
    <s v="Mobiles&amp;Accessories"/>
    <s v="MobileAccessories"/>
    <s v="Electronics|Mobiles&amp;Accessories|MobileAccessories|Mounts|Bedstand&amp;DeskMounts-Sounce 360 Adjustable Mobile Phone Holder, Universal Phone Holder Clip Lazy Bracket Flexible Gooseneck Clamp Long Arms Mount for Mobile Tabletop Stand for Bedroom, Office, Bathroom, White"/>
    <s v="Mounts"/>
    <n v="499"/>
    <x v="0"/>
    <n v="1899"/>
    <n v="0.74"/>
    <n v="1872.7230121116377"/>
    <s v="50% or More"/>
    <n v="5.4749999999999996"/>
    <s v="Yes"/>
    <n v="2801025"/>
    <n v="4.0999999999999996"/>
    <x v="0"/>
    <n v="1475"/>
    <s v="No"/>
    <n v="590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r>
  <r>
    <s v="B084MZYBTV"/>
    <x v="956"/>
    <x v="8"/>
    <s v="Computers&amp;Accessories"/>
    <s v="Accessories&amp;Peripherals"/>
    <s v="Cables&amp;Accessories"/>
    <s v="Computers&amp;Accessories|Accessories&amp;Peripherals|Cables&amp;Accessories|Cables|USBCables-Belkin USB C to USB-C Fast Charging Type C Cable, 60W PD, 3.3 feet (1 meter) for Laptop, Personal Computer, Tablet, Smartphone - White, USB-IF Certified"/>
    <s v="Cables"/>
    <n v="599"/>
    <x v="1"/>
    <n v="849"/>
    <n v="0.28999999999999998"/>
    <n v="778.44640753828037"/>
    <s v="&lt;50%"/>
    <n v="5.4740000000000002"/>
    <s v="No"/>
    <n v="402426"/>
    <n v="4.5"/>
    <x v="1"/>
    <n v="474"/>
    <s v="Yes"/>
    <n v="2370"/>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r>
  <r>
    <s v="B0814LP6S9"/>
    <x v="957"/>
    <x v="114"/>
    <s v="Home&amp;Kitchen"/>
    <s v="HomeStorage&amp;Organization"/>
    <s v="LaundryOrganization"/>
    <s v="Home&amp;Kitchen|HomeStorage&amp;Organization|LaundryOrganization|LaundryBaskets-PrettyKrafts Laundry Basket for clothes with Lid &amp; Handles, Toys Organiser, 75 Ltr Grey"/>
    <s v="LaundryBaskets"/>
    <n v="351"/>
    <x v="0"/>
    <n v="1099"/>
    <n v="0.68"/>
    <n v="1067.0618744313012"/>
    <s v="50% or More"/>
    <n v="5.47"/>
    <s v="Yes"/>
    <n v="1615530"/>
    <n v="3.7"/>
    <x v="0"/>
    <n v="1470"/>
    <s v="No"/>
    <n v="588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r>
  <r>
    <s v="B08CZHGHKH"/>
    <x v="958"/>
    <x v="93"/>
    <s v="Computers&amp;Accessories"/>
    <s v="Accessories&amp;Peripherals"/>
    <s v="Keyboards,Mice&amp;InputDevices"/>
    <s v="Computers&amp;Accessories|Accessories&amp;Peripherals|Keyboards,Mice&amp;InputDevices|GraphicTablets-BESTOR¬Æ LCD Writing Tablet/pad 12 inches | Electronic Writing Scribble Board for Kids | Kids Learning Toy | Portable Ruff for LCD Paperless Memo Digital Tablet Notepad E-Writer/Writing/Drawing Pad Home/School/Office (Black)"/>
    <s v="GraphicTablets"/>
    <n v="499"/>
    <x v="0"/>
    <n v="1399"/>
    <n v="0.64"/>
    <n v="1363.3316654753396"/>
    <s v="50% or More"/>
    <n v="5.4619999999999997"/>
    <s v="Yes"/>
    <n v="2045338"/>
    <n v="3.9"/>
    <x v="0"/>
    <n v="1462"/>
    <s v="No"/>
    <n v="584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r>
  <r>
    <s v="B08KS2KQTK"/>
    <x v="959"/>
    <x v="161"/>
    <s v="Home&amp;Kitchen"/>
    <s v="Kitchen&amp;HomeAppliances"/>
    <s v="Coffee,Tea&amp;Espresso"/>
    <s v="Home&amp;Kitchen|Kitchen&amp;HomeAppliances|Coffee,Tea&amp;Espresso|DripCoffeeMachines-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DripCoffeeMachines"/>
    <n v="293"/>
    <x v="0"/>
    <n v="499"/>
    <n v="0.41"/>
    <n v="440.28256513026054"/>
    <s v="&lt;50%"/>
    <n v="5.4559999999999995"/>
    <s v="No"/>
    <n v="726544"/>
    <n v="4.0999999999999996"/>
    <x v="0"/>
    <n v="1456"/>
    <s v="No"/>
    <n v="582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r>
  <r>
    <s v="B00GGGOYEU"/>
    <x v="960"/>
    <x v="8"/>
    <s v="Computers&amp;Accessories"/>
    <s v="Accessories&amp;Peripherals"/>
    <s v="Cables&amp;Accessories"/>
    <s v="Computers&amp;Accessories|Accessories&amp;Peripherals|Cables&amp;Accessories|Cables|USBCables-Storite USB 2.0 A to Mini 5 pin B Cable for External HDDS/Camera/Card Readers (150cm - 1.5M)"/>
    <s v="Cables"/>
    <n v="299"/>
    <x v="0"/>
    <n v="699"/>
    <n v="0.56999999999999995"/>
    <n v="656.2246065808298"/>
    <s v="50% or More"/>
    <n v="5.4539999999999997"/>
    <s v="Yes"/>
    <n v="1016346"/>
    <n v="3.9"/>
    <x v="0"/>
    <n v="1454"/>
    <s v="No"/>
    <n v="5816"/>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r>
  <r>
    <s v="B09MY4W73Q"/>
    <x v="961"/>
    <x v="152"/>
    <s v="Electronics"/>
    <s v="Mobiles&amp;Accessories"/>
    <s v="MobileAccessories"/>
    <s v="Electronics|Mobiles&amp;Accessories|MobileAccessories|Cases&amp;Covers|BasicCases-Amozo Ultra Hybrid Camera and Drop Protection Back Cover Case for iPhone 13 (Polycarbonate| Back Transparent - Sides Black)"/>
    <s v="Cases&amp;Covers"/>
    <n v="474"/>
    <x v="0"/>
    <n v="1799"/>
    <n v="0.74"/>
    <n v="1772.6520289049472"/>
    <s v="50% or More"/>
    <n v="5.4539999999999997"/>
    <s v="Yes"/>
    <n v="2615746"/>
    <n v="4.3"/>
    <x v="0"/>
    <n v="1454"/>
    <s v="No"/>
    <n v="581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r>
  <r>
    <s v="B08XLR6DSB"/>
    <x v="962"/>
    <x v="96"/>
    <s v="Home&amp;Kitchen"/>
    <s v="Kitchen&amp;HomeAppliances"/>
    <s v="SewingMachines&amp;Accessories"/>
    <s v="Home&amp;Kitchen|Kitchen&amp;HomeAppliances|SewingMachines&amp;Accessories|Sewing&amp;EmbroideryMachines-akiara - Makes life easy Electric Handy Sewing/Stitch Handheld Cordless Portable White Sewing Machine for Home Tailoring, Hand Machine | Mini Silai | White Hand Machine with Adapter"/>
    <s v="Sewing&amp;EmbroideryMachines"/>
    <n v="721"/>
    <x v="1"/>
    <n v="1499"/>
    <n v="0.52"/>
    <n v="1450.9012675116744"/>
    <s v="50% or More"/>
    <n v="5.4489999999999998"/>
    <s v="Yes"/>
    <n v="3671051"/>
    <n v="3.1"/>
    <x v="2"/>
    <n v="2449"/>
    <s v="No"/>
    <n v="7347"/>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r>
  <r>
    <s v="B08K36NZSV"/>
    <x v="963"/>
    <x v="108"/>
    <s v="Home&amp;Kitchen"/>
    <s v="Kitchen&amp;HomeAppliances"/>
    <s v="WaterPurifiers&amp;Accessories"/>
    <s v="Home&amp;Kitchen|Kitchen&amp;HomeAppliances|WaterPurifiers&amp;Accessories|WaterPurifierAccessories-KONVIO NEER 10 Inch Spun Filter (PP SPUN) Cartridge Compatible for 10 Inch Pre-Filter Housing of Water Purifier | Pack of 4 Spun"/>
    <s v="WaterPurifierAccessories"/>
    <n v="499"/>
    <x v="0"/>
    <n v="999"/>
    <n v="0.5"/>
    <n v="949.05005005005"/>
    <s v="50% or More"/>
    <n v="5.4359999999999999"/>
    <s v="Yes"/>
    <n v="1434564"/>
    <n v="4.3"/>
    <x v="0"/>
    <n v="1436"/>
    <s v="No"/>
    <n v="574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r>
  <r>
    <s v="B0BCVJ3PVP"/>
    <x v="964"/>
    <x v="54"/>
    <s v="Computers&amp;Accessories"/>
    <s v="Accessories&amp;Peripherals"/>
    <s v="LaptopAccessories"/>
    <s v="Computers&amp;Accessories|Accessories&amp;Peripherals|LaptopAccessories|Lapdesks-SupCares Laptop Stand 7 Height Adjustable, Aluminium, Ventilated, Foldable, Portable Laptop Holder for Desk &amp; Table Mount Upto 15.6 inch Laptop with Carry Pouch (Silver)"/>
    <s v="Lapdesks"/>
    <n v="499"/>
    <x v="0"/>
    <n v="1299"/>
    <n v="0.62"/>
    <n v="1260.5858352578907"/>
    <s v="50% or More"/>
    <n v="5.4340000000000002"/>
    <s v="Yes"/>
    <n v="563766"/>
    <n v="4.5"/>
    <x v="1"/>
    <n v="434"/>
    <s v="Yes"/>
    <n v="2170"/>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r>
  <r>
    <s v="B09YLXYP7Y"/>
    <x v="965"/>
    <x v="8"/>
    <s v="Computers&amp;Accessories"/>
    <s v="Accessories&amp;Peripherals"/>
    <s v="Cables&amp;Accessories"/>
    <s v="Computers&amp;Accessories|Accessories&amp;Peripherals|Cables&amp;Accessories|Cables|USBCables-Ambrane 60W / 3A Fast Charging Output Cable with Type-C to USB for Mobile, Neckband, True Wireless Earphone Charging, 480mbps Data Sync Speed, 1m Length (ACT - AZ10, Black)"/>
    <s v="Cables"/>
    <n v="179"/>
    <x v="2"/>
    <n v="399"/>
    <n v="0.55000000000000004"/>
    <n v="354.13784461152881"/>
    <s v="50% or More"/>
    <n v="5.423"/>
    <s v="Yes"/>
    <n v="567777"/>
    <n v="4"/>
    <x v="0"/>
    <n v="1423"/>
    <s v="No"/>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r>
  <r>
    <s v="B09YLYB9PB"/>
    <x v="966"/>
    <x v="8"/>
    <s v="Computers&amp;Accessories"/>
    <s v="Accessories&amp;Peripherals"/>
    <s v="Cables&amp;Accessories"/>
    <s v="Computers&amp;Accessories|Accessories&amp;Peripherals|Cables&amp;Accessories|Cables|USBCables-Ambrane 60W / 3A Fast Charging Output Cable with Micro to USB for Mobile, Neckband, True Wireless Earphone Charging, 480mbps Data Sync Speed, 1m Length (ACM - AZ1, Black)"/>
    <s v="Cables"/>
    <n v="149"/>
    <x v="2"/>
    <n v="399"/>
    <n v="0.63"/>
    <n v="361.65664160401002"/>
    <s v="50% or More"/>
    <n v="5.423"/>
    <s v="Yes"/>
    <n v="567777"/>
    <n v="4"/>
    <x v="0"/>
    <n v="1423"/>
    <s v="No"/>
    <n v="569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r>
  <r>
    <s v="B09YLX91QR"/>
    <x v="967"/>
    <x v="8"/>
    <s v="Computers&amp;Accessories"/>
    <s v="Accessories&amp;Peripherals"/>
    <s v="Cables&amp;Accessories"/>
    <s v="Computers&amp;Accessories|Accessories&amp;Peripherals|Cables&amp;Accessories|Cables|USBCables-Ambrane 60W / 3A Fast Charging Output Cable with Type-C to USB for Mobile, Neckband, True Wireless Earphone Charging, 480mbps Data Sync Speed, 1m Length (ACT - AZ10, White)"/>
    <s v="Cables"/>
    <n v="179"/>
    <x v="2"/>
    <n v="399"/>
    <n v="0.55000000000000004"/>
    <n v="354.13784461152881"/>
    <s v="50% or More"/>
    <n v="5.423"/>
    <s v="Yes"/>
    <n v="567777"/>
    <n v="4"/>
    <x v="0"/>
    <n v="1423"/>
    <s v="No"/>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r>
  <r>
    <s v="B099Z83VRC"/>
    <x v="968"/>
    <x v="78"/>
    <s v="Home&amp;Kitchen"/>
    <s v="Kitchen&amp;HomeAppliances"/>
    <s v="SmallKitchenAppliances"/>
    <s v="Home&amp;Kitchen|Kitchen&amp;HomeAppliances|SmallKitchenAppliances|EggBoilers-Wipro Vesta Electric Egg Boiler, 360 Watts, 3 Boiling Modes, Stainless Steel Body and Heating Plate, Boils up to 7 Eggs at a time, Automatic Shut Down, White, Standard (VB021070)"/>
    <s v="EggBoilers"/>
    <n v="1052"/>
    <x v="1"/>
    <n v="1790"/>
    <n v="0.41"/>
    <n v="1731.2290502793296"/>
    <s v="&lt;50%"/>
    <n v="5.4039999999999999"/>
    <s v="No"/>
    <n v="2513160"/>
    <n v="4.3"/>
    <x v="0"/>
    <n v="1404"/>
    <s v="No"/>
    <n v="5616"/>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r>
  <r>
    <s v="B085HY1DGR"/>
    <x v="969"/>
    <x v="125"/>
    <s v="Computers&amp;Accessories"/>
    <s v="Accessories&amp;Peripherals"/>
    <s v="Cables&amp;Accessories"/>
    <s v="Computers&amp;Accessories|Accessories&amp;Peripherals|Cables&amp;Accessories|CableConnectionProtectors-Sounce Spiral Charger Cable Protector Data Cable Saver Charging Cord Protective Cable Cover Headphone MacBook Laptop Earphone Cell Phone Set of 3 (Cable Protector (12 Units))"/>
    <s v="CableConnectionProtectors"/>
    <n v="99"/>
    <x v="2"/>
    <n v="999"/>
    <n v="0.9"/>
    <n v="989.09009009009014"/>
    <s v="50% or More"/>
    <n v="5.3959999999999999"/>
    <s v="Yes"/>
    <n v="1394604"/>
    <n v="4"/>
    <x v="0"/>
    <n v="1396"/>
    <s v="No"/>
    <n v="558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r>
  <r>
    <s v="B07WVQG8WZ"/>
    <x v="970"/>
    <x v="37"/>
    <s v="Home&amp;Kitchen"/>
    <s v="Kitchen&amp;HomeAppliances"/>
    <s v="Vacuum,Cleaning&amp;Ironing"/>
    <s v="Home&amp;Kitchen|Kitchen&amp;HomeAppliances|Vacuum,Cleaning&amp;Ironing|Irons,Steamers&amp;Accessories|Irons|SteamIrons-Black+Decker Handheld Portable Garment Steamer 1500 Watts with Anti Calc (Violet)"/>
    <s v="Irons,Steamers&amp;Accessories"/>
    <n v="3299"/>
    <x v="1"/>
    <n v="4995"/>
    <n v="0.34"/>
    <n v="4928.9539539539537"/>
    <s v="&lt;50%"/>
    <n v="5.3929999999999998"/>
    <s v="No"/>
    <n v="6958035"/>
    <n v="3.8"/>
    <x v="0"/>
    <n v="1393"/>
    <s v="No"/>
    <n v="5572"/>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r>
  <r>
    <s v="B00RFWNJMC"/>
    <x v="971"/>
    <x v="163"/>
    <s v="Electronics"/>
    <s v="HomeTheater,TV&amp;Video"/>
    <s v="Accessories"/>
    <s v="Electronics|HomeTheater,TV&amp;Video|Accessories|RemoteControls-Airtel DigitalTV DTH Remote SD/HD/HD Recording Compatible for Television (Shining Black )"/>
    <s v="RemoteControls"/>
    <n v="195"/>
    <x v="2"/>
    <n v="499"/>
    <n v="0.61"/>
    <n v="459.92184368737475"/>
    <s v="50% or More"/>
    <n v="5.383"/>
    <s v="Yes"/>
    <n v="690117"/>
    <n v="3.7"/>
    <x v="0"/>
    <n v="1383"/>
    <s v="No"/>
    <n v="553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r>
  <r>
    <s v="B01MRARGBW"/>
    <x v="972"/>
    <x v="108"/>
    <s v="Home&amp;Kitchen"/>
    <s v="Kitchen&amp;HomeAppliances"/>
    <s v="WaterPurifiers&amp;Accessories"/>
    <s v="Home&amp;Kitchen|Kitchen&amp;HomeAppliances|WaterPurifiers&amp;Accessories|WaterPurifierAccessories-Eco Crystal J 5 inch Cartridge (Pack of 2)"/>
    <s v="WaterPurifierAccessories"/>
    <n v="199"/>
    <x v="2"/>
    <n v="400"/>
    <n v="0.5"/>
    <n v="350.25"/>
    <s v="50% or More"/>
    <n v="5.3789999999999996"/>
    <s v="Yes"/>
    <n v="551600"/>
    <n v="4.0999999999999996"/>
    <x v="0"/>
    <n v="1379"/>
    <s v="No"/>
    <n v="5516"/>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r>
  <r>
    <s v="B0B3XY5YT4"/>
    <x v="973"/>
    <x v="29"/>
    <s v="Electronics"/>
    <s v="HomeTheater,TV&amp;Video"/>
    <s v="Televisions"/>
    <s v="Electronics|HomeTheater,TV&amp;Video|Televisions|SmartTelevisions-LG 108 cm (43 inches) 4K Ultra HD Smart LED TV 43UQ7500PSF (Ceramic Black)"/>
    <s v="SmartTelevisions"/>
    <n v="30990"/>
    <x v="1"/>
    <n v="49990"/>
    <n v="0.38"/>
    <n v="49928.007601520301"/>
    <s v="&lt;50%"/>
    <n v="5.3759999999999994"/>
    <s v="No"/>
    <n v="68786240"/>
    <n v="4.3"/>
    <x v="0"/>
    <n v="1376"/>
    <s v="No"/>
    <n v="5504"/>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r>
  <r>
    <s v="B0B3XXSB1K"/>
    <x v="974"/>
    <x v="29"/>
    <s v="Electronics"/>
    <s v="HomeTheater,TV&amp;Video"/>
    <s v="Televisions"/>
    <s v="Electronics|HomeTheater,TV&amp;Video|Televisions|SmartTelevisions-LG 139 cm (55 inches) 4K Ultra HD Smart LED TV 55UQ7500PSF (Ceramic Black)"/>
    <s v="SmartTelevisions"/>
    <n v="47990"/>
    <x v="1"/>
    <n v="79990"/>
    <n v="0.4"/>
    <n v="79930.005000625082"/>
    <s v="&lt;50%"/>
    <n v="5.3759999999999994"/>
    <s v="No"/>
    <n v="110066240"/>
    <n v="4.3"/>
    <x v="0"/>
    <n v="1376"/>
    <s v="No"/>
    <n v="5504"/>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r>
  <r>
    <s v="B09HSKYMB3"/>
    <x v="975"/>
    <x v="2"/>
    <s v="Electronics"/>
    <s v="Mobiles&amp;Accessories"/>
    <s v="Smartphones&amp;BasicMobiles"/>
    <s v="Electronics|Mobiles&amp;Accessories|Smartphones&amp;BasicMobiles|Smartphones-MI REDMI 9i Sport (Carbon Black, 64 GB) (4 GB RAM)"/>
    <s v="Smartphones"/>
    <n v="7915"/>
    <x v="1"/>
    <n v="9999"/>
    <n v="0.21"/>
    <n v="9919.8420842084215"/>
    <s v="&lt;50%"/>
    <n v="5.3759999999999994"/>
    <s v="No"/>
    <n v="13758624"/>
    <n v="4.3"/>
    <x v="0"/>
    <n v="1376"/>
    <s v="No"/>
    <n v="550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r>
  <r>
    <s v="B07P434WJY"/>
    <x v="976"/>
    <x v="190"/>
    <s v="Computers&amp;Accessories"/>
    <s v="Printers,Inks&amp;Accessories"/>
    <s v="Inks,Toners&amp;Cartridges"/>
    <s v="Computers&amp;Accessories|Printers,Inks&amp;Accessories|Inks,Toners&amp;Cartridges|InkjetInkRefills&amp;Kits-RC PRINT GI 790 Ink Refill for Canon G1000, G1010, G1100, G2000, G2002, G2010, G2012, G2100, G3000, G3010, G3012, G3100, G4000, G4010"/>
    <s v="InkjetInkRefills&amp;Kits"/>
    <n v="549"/>
    <x v="1"/>
    <n v="1999"/>
    <n v="0.73"/>
    <n v="1971.5362681340671"/>
    <s v="50% or More"/>
    <n v="5.367"/>
    <s v="Yes"/>
    <n v="2732633"/>
    <n v="4.3"/>
    <x v="0"/>
    <n v="1367"/>
    <s v="No"/>
    <n v="546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r>
  <r>
    <s v="B07HK53XM4"/>
    <x v="977"/>
    <x v="150"/>
    <s v="Home&amp;Kitchen"/>
    <s v="Kitchen&amp;HomeAppliances"/>
    <s v="Vacuum,Cleaning&amp;Ironing"/>
    <s v="Home&amp;Kitchen|Kitchen&amp;HomeAppliances|Vacuum,Cleaning&amp;Ironing|Irons,Steamers&amp;Accessories|LintShavers-Bulfyss Plastic Sticky Lint Roller Hair Remover Cleaner Set of 5 Rolls 150 Sheets, 30 Sheets Each roll Lint Roller Remover for Clothes, Furniture, Carpet, Dog Fur, Sweater, Dust &amp; Dirt"/>
    <s v="Irons,Steamers&amp;Accessories"/>
    <n v="279"/>
    <x v="0"/>
    <n v="599"/>
    <n v="0.53"/>
    <n v="552.42237061769617"/>
    <s v="50% or More"/>
    <n v="5.367"/>
    <s v="Yes"/>
    <n v="818833"/>
    <n v="3.5"/>
    <x v="0"/>
    <n v="1367"/>
    <s v="No"/>
    <n v="5468"/>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r>
  <r>
    <s v="B09MT94QLL"/>
    <x v="978"/>
    <x v="47"/>
    <s v="Home&amp;Kitchen"/>
    <s v="Heating,Cooling&amp;AirQuality"/>
    <s v="Fans"/>
    <s v="Home&amp;Kitchen|Heating,Cooling&amp;AirQuality|Fans|CeilingFans-Havells Glaze 74W Pearl Ivory Gold Ceiling Fan, Sweep: 1200 Mm"/>
    <s v="CeilingFans"/>
    <n v="1999"/>
    <x v="1"/>
    <n v="4775"/>
    <n v="0.57999999999999996"/>
    <n v="4733.1361256544506"/>
    <s v="50% or More"/>
    <n v="5.3529999999999998"/>
    <s v="Yes"/>
    <n v="6460575"/>
    <n v="4.2"/>
    <x v="0"/>
    <n v="1353"/>
    <s v="No"/>
    <n v="5412"/>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r>
  <r>
    <s v="B09L835C3V"/>
    <x v="979"/>
    <x v="163"/>
    <s v="Electronics"/>
    <s v="HomeTheater,TV&amp;Video"/>
    <s v="Accessories"/>
    <s v="Electronics|HomeTheater,TV&amp;Video|Accessories|RemoteControls-Smashtronics¬Æ - Case for Firetv Remote, Fire Stick Remote Cover Case, Silicone Cover for TV Firestick 4K/TV 2nd Gen(3rd Gen) Remote Control - Light Weight/Anti Slip/Shockproof (Black)"/>
    <s v="RemoteControls"/>
    <n v="199"/>
    <x v="2"/>
    <n v="399"/>
    <n v="0.5"/>
    <n v="349.12531328320802"/>
    <s v="50% or More"/>
    <n v="5.335"/>
    <s v="Yes"/>
    <n v="532665"/>
    <n v="4.2"/>
    <x v="0"/>
    <n v="1335"/>
    <s v="No"/>
    <n v="534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r>
  <r>
    <s v="B09HK9JH4F"/>
    <x v="979"/>
    <x v="163"/>
    <s v="Electronics"/>
    <s v="HomeTheater,TV&amp;Video"/>
    <s v="Accessories"/>
    <s v="Electronics|HomeTheater,TV&amp;Video|Accessories|RemoteControls-Smashtronics¬Æ - Case for Firetv Remote, Fire Stick Remote Cover Case, Silicone Cover for TV Firestick 4K/TV 2nd Gen(3rd Gen) Remote Control - Light Weight/Anti Slip/Shockproof (Black)"/>
    <s v="RemoteControls"/>
    <n v="199"/>
    <x v="2"/>
    <n v="399"/>
    <n v="0.5"/>
    <n v="349.12531328320802"/>
    <s v="50% or More"/>
    <n v="5.335"/>
    <s v="Yes"/>
    <n v="532665"/>
    <n v="4.2"/>
    <x v="0"/>
    <n v="1335"/>
    <s v="No"/>
    <n v="534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r>
  <r>
    <s v="B09XBJ1CTN"/>
    <x v="980"/>
    <x v="63"/>
    <s v="Electronics"/>
    <s v="Mobiles&amp;Accessories"/>
    <s v="MobileAccessories"/>
    <s v="Electronics|Mobiles&amp;Accessories|MobileAccessories|Chargers|WallChargers-MI Xiaomi 22.5W Fast USB Type C Charger Combo for Tablets - White"/>
    <s v="Chargers"/>
    <n v="649"/>
    <x v="1"/>
    <n v="999"/>
    <n v="0.35"/>
    <n v="934.03503503503498"/>
    <s v="&lt;50%"/>
    <n v="5.3149999999999995"/>
    <s v="No"/>
    <n v="1313685"/>
    <n v="4.2"/>
    <x v="0"/>
    <n v="1315"/>
    <s v="No"/>
    <n v="526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r>
  <r>
    <s v="B0994GFWBH"/>
    <x v="981"/>
    <x v="8"/>
    <s v="Computers&amp;Accessories"/>
    <s v="Accessories&amp;Peripherals"/>
    <s v="Cables&amp;Accessories"/>
    <s v="Computers&amp;Accessories|Accessories&amp;Peripherals|Cables&amp;Accessories|Cables|USBCables-Lapster 1.5 mtr USB 2.0 Type A Male to USB A Male Cable for computer and laptop"/>
    <s v="Cables"/>
    <n v="139"/>
    <x v="2"/>
    <n v="999"/>
    <n v="0.86"/>
    <n v="985.08608608608608"/>
    <s v="50% or More"/>
    <n v="5.3129999999999997"/>
    <s v="Yes"/>
    <n v="1311687"/>
    <n v="4"/>
    <x v="0"/>
    <n v="1313"/>
    <s v="No"/>
    <n v="52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r>
  <r>
    <s v="B0B4G2MWSB"/>
    <x v="982"/>
    <x v="8"/>
    <s v="Computers&amp;Accessories"/>
    <s v="Accessories&amp;Peripherals"/>
    <s v="Cables&amp;Accessories"/>
    <s v="Computers&amp;Accessories|Accessories&amp;Peripherals|Cables&amp;Accessories|Cables|USBCables-Lapster 5 pin mini usb cable, usb b cable,camera cable usb2.0 for External HDDS/Card Readers/Camera etc."/>
    <s v="Cables"/>
    <n v="149"/>
    <x v="2"/>
    <n v="999"/>
    <n v="0.85"/>
    <n v="984.0850850850851"/>
    <s v="50% or More"/>
    <n v="5.3129999999999997"/>
    <s v="Yes"/>
    <n v="1311687"/>
    <n v="4"/>
    <x v="0"/>
    <n v="1313"/>
    <s v="No"/>
    <n v="52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r>
  <r>
    <s v="B08RDWBYCQ"/>
    <x v="983"/>
    <x v="72"/>
    <s v="Home&amp;Kitchen"/>
    <s v="Kitchen&amp;HomeAppliances"/>
    <s v="SmallKitchenAppliances"/>
    <s v="Home&amp;Kitchen|Kitchen&amp;HomeAppliances|SmallKitchenAppliances|HandBlenders-T TOPLINE 180 W Electric Hand Mixer,Hand Blender , Egg Beater, Cake maker , Beater Cream Mix, Food Blender, Beater for Whipping Cream Beater for Cake With 7 -Speed with spatula and oil brush"/>
    <s v="HandBlenders"/>
    <n v="549"/>
    <x v="1"/>
    <n v="999"/>
    <n v="0.45"/>
    <n v="944.04504504504507"/>
    <s v="&lt;50%"/>
    <n v="5.3129999999999997"/>
    <s v="No"/>
    <n v="1311687"/>
    <n v="4"/>
    <x v="0"/>
    <n v="1313"/>
    <s v="No"/>
    <n v="52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r>
  <r>
    <s v="B0BNDRK886"/>
    <x v="984"/>
    <x v="108"/>
    <s v="Home&amp;Kitchen"/>
    <s v="Kitchen&amp;HomeAppliances"/>
    <s v="WaterPurifiers&amp;Accessories"/>
    <s v="Home&amp;Kitchen|Kitchen&amp;HomeAppliances|WaterPurifiers&amp;Accessories|WaterPurifierAccessories-IONIX Activated Carbon Faucet Water Filters Universal Interface Home Kitchen Faucet Tap Water | Tap filter Multilayer | Clean Purifier Filter Cartridge Five Layer Water Filter-Pack of 1"/>
    <s v="WaterPurifierAccessories"/>
    <n v="185"/>
    <x v="2"/>
    <n v="599"/>
    <n v="0.69"/>
    <n v="568.11519198664439"/>
    <s v="50% or More"/>
    <n v="5.306"/>
    <s v="Yes"/>
    <n v="782294"/>
    <n v="3.9"/>
    <x v="0"/>
    <n v="1306"/>
    <s v="No"/>
    <n v="522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r>
  <r>
    <s v="B0B9RN5X8B"/>
    <x v="985"/>
    <x v="25"/>
    <s v="Home&amp;Kitchen"/>
    <s v="Heating,Cooling&amp;AirQuality"/>
    <s v="WaterHeaters&amp;Geysers"/>
    <s v="Home&amp;Kitchen|Heating,Cooling&amp;AirQuality|WaterHeaters&amp;Geysers|InstantWaterHeaters-V-Guard Zio Instant Water Geyser | 3 Litre | 3000 W Heating | White-Blue | | 2 Year Warranty"/>
    <s v="InstantWaterHeaters"/>
    <n v="2699"/>
    <x v="1"/>
    <n v="4700"/>
    <n v="0.43"/>
    <n v="4642.5744680851067"/>
    <s v="&lt;50%"/>
    <n v="5.2960000000000003"/>
    <s v="No"/>
    <n v="6091200"/>
    <n v="4.2"/>
    <x v="0"/>
    <n v="1296"/>
    <s v="No"/>
    <n v="518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r>
  <r>
    <s v="B0BJ6P3LSK"/>
    <x v="986"/>
    <x v="71"/>
    <s v="Home&amp;Kitchen"/>
    <s v="Kitchen&amp;HomeAppliances"/>
    <s v="WaterPurifiers&amp;Accessories"/>
    <s v="Home&amp;Kitchen|Kitchen&amp;HomeAppliances|WaterPurifiers&amp;Accessories|WaterFilters&amp;Purifiers-Aqua d pure Active Copper 12-L RO+UV Water Filter Purifier for Home, Kitchen Fully Automatic UF+TDS Controller"/>
    <s v="WaterFilters&amp;Purifiers"/>
    <n v="4999"/>
    <x v="1"/>
    <n v="24999"/>
    <n v="0.8"/>
    <n v="24979.003200128005"/>
    <s v="50% or More"/>
    <n v="5.2869999999999999"/>
    <s v="Yes"/>
    <n v="7174713"/>
    <n v="4.5"/>
    <x v="1"/>
    <n v="287"/>
    <s v="Yes"/>
    <n v="143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r>
  <r>
    <s v="B08TM71L54"/>
    <x v="987"/>
    <x v="37"/>
    <s v="Home&amp;Kitchen"/>
    <s v="Kitchen&amp;HomeAppliances"/>
    <s v="Vacuum,Cleaning&amp;Ironing"/>
    <s v="Home&amp;Kitchen|Kitchen&amp;HomeAppliances|Vacuum,Cleaning&amp;Ironing|Irons,Steamers&amp;Accessories|Irons|SteamIrons-PHILIPS Handheld Garment Steamer STH3000/20 - Compact &amp; Foldable, Convenient Vertical Steaming, 1000 Watt Quick Heat Up, up to 20g/min, Kills 99.9%* Bacteria (Reno Blue), Small"/>
    <s v="Irons,Steamers&amp;Accessories"/>
    <n v="3190"/>
    <x v="1"/>
    <n v="4195"/>
    <n v="0.24"/>
    <n v="4118.9570917759238"/>
    <s v="&lt;50%"/>
    <n v="5.282"/>
    <s v="No"/>
    <n v="5377990"/>
    <n v="4"/>
    <x v="0"/>
    <n v="1282"/>
    <s v="No"/>
    <n v="5128"/>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r>
  <r>
    <s v="B09X1M3DHX"/>
    <x v="988"/>
    <x v="29"/>
    <s v="Electronics"/>
    <s v="HomeTheater,TV&amp;Video"/>
    <s v="Televisions"/>
    <s v="Electronics|HomeTheater,TV&amp;Video|Televisions|SmartTelevisions-iFFALCON 80 cm (32 inches) HD Ready Smart LED TV¬†32F53 (Black)"/>
    <s v="SmartTelevisions"/>
    <n v="9999"/>
    <x v="1"/>
    <n v="27990"/>
    <n v="0.64"/>
    <n v="27954.276527331189"/>
    <s v="50% or More"/>
    <n v="5.2690000000000001"/>
    <s v="Yes"/>
    <n v="35519310"/>
    <n v="4.2"/>
    <x v="0"/>
    <n v="1269"/>
    <s v="No"/>
    <n v="5076"/>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r>
  <r>
    <s v="B00P93X2H6"/>
    <x v="989"/>
    <x v="129"/>
    <s v="OfficeProducts"/>
    <s v="OfficePaperProducts"/>
    <s v="Paper"/>
    <s v="OfficeProducts|OfficePaperProducts|Paper|Stationery|Notebooks,WritingPads&amp;Diaries|CompositionNotebooks-Classmate Pulse Spiral Notebook - 240 mm x 180 mm, Soft Cover, 200 Pages, Unruled"/>
    <s v="Stationery"/>
    <n v="67"/>
    <x v="2"/>
    <n v="75"/>
    <n v="0.11"/>
    <n v="-14.333333333333329"/>
    <s v="&lt;50%"/>
    <n v="5.2690000000000001"/>
    <s v="No"/>
    <n v="95175"/>
    <n v="4.0999999999999996"/>
    <x v="0"/>
    <n v="1269"/>
    <s v="No"/>
    <n v="5076"/>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r>
  <r>
    <s v="B099K9ZX65"/>
    <x v="990"/>
    <x v="29"/>
    <s v="Electronics"/>
    <s v="HomeTheater,TV&amp;Video"/>
    <s v="Televisions"/>
    <s v="Electronics|HomeTheater,TV&amp;Video|Televisions|SmartTelevisions-Hisense 108 cm (43 inches) 4K Ultra HD Smart Certified Android LED TV 43A6GE (Black)"/>
    <s v="SmartTelevisions"/>
    <n v="20990"/>
    <x v="1"/>
    <n v="44990"/>
    <n v="0.53"/>
    <n v="44943.345187819512"/>
    <s v="50% or More"/>
    <n v="5.2590000000000003"/>
    <s v="Yes"/>
    <n v="56642410"/>
    <n v="4.0999999999999996"/>
    <x v="0"/>
    <n v="1259"/>
    <s v="No"/>
    <n v="503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r>
  <r>
    <s v="B0B9BXKBC7"/>
    <x v="991"/>
    <x v="86"/>
    <s v="Electronics"/>
    <s v="Mobiles&amp;Accessories"/>
    <s v="MobileAccessories"/>
    <s v="Electronics|Mobiles&amp;Accessories|MobileAccessories|Photo&amp;VideoAccessories|SelfieSticks-WeCool S5 Long Selfie Stick, with Large Reinforced Tripod Stand up to 61 Inch / 156 Cms, Ultra Long Multi Function Bluetooth Selfie Stick with 1/4 Screw Compatible with Gopro, Camera, and Ring Light"/>
    <s v="Photo&amp;VideoAccessories"/>
    <n v="1799"/>
    <x v="1"/>
    <n v="3999"/>
    <n v="0.55000000000000004"/>
    <n v="3954.0137534383598"/>
    <s v="50% or More"/>
    <n v="5.2450000000000001"/>
    <s v="Yes"/>
    <n v="979755"/>
    <n v="4.5999999999999996"/>
    <x v="1"/>
    <n v="245"/>
    <s v="Yes"/>
    <n v="122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r>
  <r>
    <s v="B091KNVNS9"/>
    <x v="992"/>
    <x v="78"/>
    <s v="Home&amp;Kitchen"/>
    <s v="Kitchen&amp;HomeAppliances"/>
    <s v="SmallKitchenAppliances"/>
    <s v="Home&amp;Kitchen|Kitchen&amp;HomeAppliances|SmallKitchenAppliances|EggBoilers-Themisto 350 Watts Egg Boiler-Blue"/>
    <s v="EggBoilers"/>
    <n v="368"/>
    <x v="0"/>
    <n v="699"/>
    <n v="0.47"/>
    <n v="646.35336194563661"/>
    <s v="&lt;50%"/>
    <n v="5.24"/>
    <s v="No"/>
    <n v="866760"/>
    <n v="4.0999999999999996"/>
    <x v="0"/>
    <n v="1240"/>
    <s v="No"/>
    <n v="496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r>
  <r>
    <s v="B08PPHFXG3"/>
    <x v="993"/>
    <x v="0"/>
    <s v="Electronics"/>
    <s v="HomeTheater,TV&amp;Video"/>
    <s v="Accessories"/>
    <s v="Electronics|HomeTheater,TV&amp;Video|Accessories|Cables|HDMICables-Posh 1.5 Meter High Speed Gold Plated HDMI Male to Female Extension Cable (Black)"/>
    <s v="Cables"/>
    <n v="173"/>
    <x v="2"/>
    <n v="999"/>
    <n v="0.83"/>
    <n v="981.68268268268264"/>
    <s v="50% or More"/>
    <n v="5.2370000000000001"/>
    <s v="Yes"/>
    <n v="1235763"/>
    <n v="4.3"/>
    <x v="0"/>
    <n v="1237"/>
    <s v="No"/>
    <n v="4948"/>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r>
  <r>
    <s v="B0758F7KK7"/>
    <x v="994"/>
    <x v="181"/>
    <s v="Electronics"/>
    <s v="HomeTheater,TV&amp;Video"/>
    <s v="Accessories"/>
    <s v="Electronics|HomeTheater,TV&amp;Video|Accessories|TVMounts,Stands&amp;Turntables|TVWall&amp;CeilingMounts-Caprigo Heavy Duty TV Wall Mount Bracket for 14 to 32 Inch LED/HD/Smart TV‚Äôs, Universal Fixed TV Wall Mount Stand (M452)"/>
    <s v="TVMounts,Stands&amp;Turntables"/>
    <n v="399"/>
    <x v="0"/>
    <n v="999"/>
    <n v="0.6"/>
    <n v="959.0600600600601"/>
    <s v="50% or More"/>
    <n v="5.2359999999999998"/>
    <s v="Yes"/>
    <n v="1234764"/>
    <n v="4"/>
    <x v="0"/>
    <n v="1236"/>
    <s v="No"/>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r>
  <r>
    <s v="B09LQQYNZQ"/>
    <x v="995"/>
    <x v="191"/>
    <s v="Electronics"/>
    <s v="HomeAudio"/>
    <s v="MediaStreamingDevices"/>
    <s v="Electronics|HomeAudio|MediaStreamingDevices|StreamingClients-Realme Smart TV Stick 4K"/>
    <s v="StreamingClients"/>
    <n v="4699"/>
    <x v="1"/>
    <n v="4699"/>
    <n v="0"/>
    <n v="4599"/>
    <s v="&lt;50%"/>
    <n v="5.2240000000000002"/>
    <s v="No"/>
    <n v="1052576"/>
    <n v="4.5"/>
    <x v="1"/>
    <n v="224"/>
    <s v="Yes"/>
    <n v="1120"/>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r>
  <r>
    <s v="B08WD18LJZ"/>
    <x v="996"/>
    <x v="93"/>
    <s v="Computers&amp;Accessories"/>
    <s v="Accessories&amp;Peripherals"/>
    <s v="Keyboards,Mice&amp;InputDevices"/>
    <s v="Computers&amp;Accessories|Accessories&amp;Peripherals|Keyboards,Mice&amp;InputDevices|GraphicTablets-TVARA LCD Writing Tablet 8.5 Inch E-Note Pad LCD Writing Tablet, Kids Drawing Pad 8.5 Inch Doodle Board, Toddler Boy and Girl Learning Gift for 3 4 5 6 Years Old, Black"/>
    <s v="GraphicTablets"/>
    <n v="249"/>
    <x v="0"/>
    <n v="600"/>
    <n v="0.59"/>
    <n v="558.5"/>
    <s v="50% or More"/>
    <n v="5.2080000000000002"/>
    <s v="Yes"/>
    <n v="724800"/>
    <n v="4"/>
    <x v="0"/>
    <n v="1208"/>
    <s v="No"/>
    <n v="483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r>
  <r>
    <s v="B015GX9Y0W"/>
    <x v="997"/>
    <x v="192"/>
    <s v="Home&amp;Kitchen"/>
    <s v="Kitchen&amp;HomeAppliances"/>
    <s v="SmallKitchenAppliances"/>
    <s v="Home&amp;Kitchen|Kitchen&amp;HomeAppliances|SmallKitchenAppliances|WaffleMakers&amp;Irons-Lifelong LLWM105 750-Watt Belgian Waffle Maker for Home| Makes 2 Square Shape Waffles| Non-stick Plates| Easy to Use¬†with Indicator Lights (1 Year Warranty, Black)"/>
    <s v="WaffleMakers&amp;Irons"/>
    <n v="1199"/>
    <x v="1"/>
    <n v="2400"/>
    <n v="0.5"/>
    <n v="2350.0416666666665"/>
    <s v="50% or More"/>
    <n v="5.202"/>
    <s v="Yes"/>
    <n v="2884800"/>
    <n v="3.9"/>
    <x v="0"/>
    <n v="1202"/>
    <s v="No"/>
    <n v="4808"/>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r>
  <r>
    <s v="B081NHWT6Z"/>
    <x v="998"/>
    <x v="163"/>
    <s v="Electronics"/>
    <s v="HomeTheater,TV&amp;Video"/>
    <s v="Accessories"/>
    <s v="Electronics|HomeTheater,TV&amp;Video|Accessories|RemoteControls-LOHAYA Television Remote Compatible with Samsung Smart LED/LCD/HD TV Remote Control [ Compatible for All Samsung Tv Remote Control ]"/>
    <s v="RemoteControls"/>
    <n v="299"/>
    <x v="0"/>
    <n v="1199"/>
    <n v="0.75"/>
    <n v="1174.0625521267723"/>
    <s v="50% or More"/>
    <n v="5.1929999999999996"/>
    <s v="Yes"/>
    <n v="1430407"/>
    <n v="3.9"/>
    <x v="0"/>
    <n v="1193"/>
    <s v="No"/>
    <n v="4772"/>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r>
  <r>
    <s v="B0B2DJ5RVQ"/>
    <x v="999"/>
    <x v="193"/>
    <s v="Electronics"/>
    <s v="Mobiles&amp;Accessories"/>
    <s v="MobileAccessories"/>
    <s v="Electronics|Mobiles&amp;Accessories|MobileAccessories|Mounts|HandlebarMounts-WeCool B1 Mobile Holder for Bikes or Bike Mobile Holder for Maps and GPS Navigation, one Click Locking, Firm Gripping, Anti Shake and Stable Cradle Clamp with 360¬∞ Rotation Bicycle Phone Mount"/>
    <s v="Mounts"/>
    <n v="689"/>
    <x v="1"/>
    <n v="1999"/>
    <n v="0.66"/>
    <n v="1964.5327663831915"/>
    <s v="50% or More"/>
    <n v="5.1929999999999996"/>
    <s v="Yes"/>
    <n v="2384807"/>
    <n v="4.3"/>
    <x v="0"/>
    <n v="1193"/>
    <s v="No"/>
    <n v="4772"/>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r>
  <r>
    <s v="B09FZ89DK6"/>
    <x v="1000"/>
    <x v="43"/>
    <s v="Home&amp;Kitchen"/>
    <s v="Kitchen&amp;HomeAppliances"/>
    <s v="Vacuum,Cleaning&amp;Ironing"/>
    <s v="Home&amp;Kitchen|Kitchen&amp;HomeAppliances|Vacuum,Cleaning&amp;Ironing|Vacuums&amp;FloorCare|Vacuums|CanisterVacuums-Eureka Forbes Supervac 1600 Watts Powerful Suction,bagless Vacuum Cleaner with cyclonic Technology,7 Accessories,1 Year Warranty,Compact,Lightweight &amp; Easy to use (Red)"/>
    <s v="Vacuums&amp;FloorCare"/>
    <n v="5999"/>
    <x v="1"/>
    <n v="9999"/>
    <n v="0.4"/>
    <n v="9939.0040004000402"/>
    <s v="&lt;50%"/>
    <n v="5.1909999999999998"/>
    <s v="No"/>
    <n v="11908809"/>
    <n v="4.2"/>
    <x v="0"/>
    <n v="1191"/>
    <s v="No"/>
    <n v="4764"/>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r>
  <r>
    <s v="B07Y1RCCW5"/>
    <x v="1001"/>
    <x v="25"/>
    <s v="Home&amp;Kitchen"/>
    <s v="Heating,Cooling&amp;AirQuality"/>
    <s v="WaterHeaters&amp;Geysers"/>
    <s v="Home&amp;Kitchen|Heating,Cooling&amp;AirQuality|WaterHeaters&amp;Geysers|InstantWaterHeaters-ZIGMA WinoteK WinoteK Sun Instant Water Geyser, Water Heater, Portable Water Heater, Geysers Made of First Class ABS Plastic, automatic Reset Model, AE10-3 W (Yellow)"/>
    <s v="InstantWaterHeaters"/>
    <n v="1190"/>
    <x v="1"/>
    <n v="2550"/>
    <n v="0.53"/>
    <n v="2503.3333333333335"/>
    <s v="50% or More"/>
    <n v="5.181"/>
    <s v="Yes"/>
    <n v="3011550"/>
    <n v="3.8"/>
    <x v="0"/>
    <n v="1181"/>
    <s v="No"/>
    <n v="4724"/>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r>
  <r>
    <s v="B09P564ZTJ"/>
    <x v="1002"/>
    <x v="93"/>
    <s v="Computers&amp;Accessories"/>
    <s v="Accessories&amp;Peripherals"/>
    <s v="Keyboards,Mice&amp;InputDevices"/>
    <s v="Computers&amp;Accessories|Accessories&amp;Peripherals|Keyboards,Mice&amp;InputDevices|GraphicTablets-Wembley LCD Writing Pad/Tab | Writing, Drawing, Reusable, Portable Pad with Colorful Letters | 9 Inch Graphic Tablet (Assorted)"/>
    <s v="GraphicTablets"/>
    <n v="235"/>
    <x v="0"/>
    <n v="1599"/>
    <n v="0.85"/>
    <n v="1584.3033145716072"/>
    <s v="50% or More"/>
    <n v="5.173"/>
    <s v="Yes"/>
    <n v="1875627"/>
    <n v="3.8"/>
    <x v="0"/>
    <n v="1173"/>
    <s v="No"/>
    <n v="4692"/>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r>
  <r>
    <s v="B091JF2TFD"/>
    <x v="1003"/>
    <x v="1"/>
    <s v="Electronics"/>
    <s v="Headphones,Earbuds&amp;Accessories"/>
    <s v="Headphones"/>
    <s v="Electronics|Headphones,Earbuds&amp;Accessories|Headphones|In-Ear-Boult Audio BassBuds Oak in-Ear Wired Earphones with 10mm Extra Bass Driver and HD Sound with mic(Brown)"/>
    <s v="In-Ear"/>
    <n v="499"/>
    <x v="0"/>
    <n v="1299"/>
    <n v="0.62"/>
    <n v="1260.5858352578907"/>
    <s v="50% or More"/>
    <n v="5.173"/>
    <s v="Yes"/>
    <n v="1523727"/>
    <n v="3.9"/>
    <x v="0"/>
    <n v="1173"/>
    <s v="No"/>
    <n v="4692"/>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r>
  <r>
    <s v="B09LQH3SD9"/>
    <x v="1004"/>
    <x v="95"/>
    <s v="Home&amp;Kitchen"/>
    <s v="Heating,Cooling&amp;AirQuality"/>
    <s v="RoomHeaters"/>
    <s v="Home&amp;Kitchen|Heating,Cooling&amp;AirQuality|RoomHeaters|ElectricHeaters-Lifelong LLQH922 Regalia 800 W (ISI Certified) Quartz Room Heater with 2 Power settings, Overheating Protection, 2 Rod Heater (1 Year Warranty, White)"/>
    <s v="ElectricHeaters"/>
    <n v="999"/>
    <x v="1"/>
    <n v="2000"/>
    <n v="0.5"/>
    <n v="1950.05"/>
    <s v="50% or More"/>
    <n v="5.1630000000000003"/>
    <s v="Yes"/>
    <n v="2326000"/>
    <n v="3.8"/>
    <x v="0"/>
    <n v="1163"/>
    <s v="No"/>
    <n v="4652"/>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r>
  <r>
    <s v="B083GQGT3Z"/>
    <x v="1005"/>
    <x v="181"/>
    <s v="Electronics"/>
    <s v="HomeTheater,TV&amp;Video"/>
    <s v="Accessories"/>
    <s v="Electronics|HomeTheater,TV&amp;Video|Accessories|TVMounts,Stands&amp;Turntables|TVWall&amp;CeilingMounts-Caprigo Heavy Duty TV Wall Mount Stand for 12 to 27 inches LED/LCD/Monitor Screen's, Full Motion Rotatable Universal TV &amp; Monitor Wall Mount Bracket with Swivel &amp; Tilt Adjustments (Single Arm - M416)"/>
    <s v="TVMounts,Stands&amp;Turntables"/>
    <n v="399"/>
    <x v="0"/>
    <n v="799"/>
    <n v="0.5"/>
    <n v="749.06257822277848"/>
    <s v="50% or More"/>
    <n v="5.1609999999999996"/>
    <s v="Yes"/>
    <n v="927639"/>
    <n v="4.0999999999999996"/>
    <x v="0"/>
    <n v="1161"/>
    <s v="No"/>
    <n v="4644"/>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r>
  <r>
    <s v="B0B86CDHL1"/>
    <x v="1006"/>
    <x v="8"/>
    <s v="Computers&amp;Accessories"/>
    <s v="Accessories&amp;Peripherals"/>
    <s v="Cables&amp;Accessories"/>
    <s v="Computers&amp;Accessories|Accessories&amp;Peripherals|Cables&amp;Accessories|Cables|USBCables-oraimo 65W Type C to C Fast Charging Cable USB C to USB C Cable High Speed Syncing, Nylon Braided 1M length with LED Indicator Compatible For Laptop, Macbook, Samsung Galaxy S22 S20 S10 S20Fe S21 S21 Ultra A70 A51 A71 A50S M31 M51 M31S M53 5G"/>
    <s v="Cables"/>
    <n v="349"/>
    <x v="0"/>
    <n v="899"/>
    <n v="0.61"/>
    <n v="860.17908787541717"/>
    <s v="50% or More"/>
    <n v="5.149"/>
    <s v="Yes"/>
    <n v="133951"/>
    <n v="4.5"/>
    <x v="1"/>
    <n v="149"/>
    <s v="Yes"/>
    <n v="745"/>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r>
  <r>
    <s v="B00GHL8VP2"/>
    <x v="1007"/>
    <x v="95"/>
    <s v="Home&amp;Kitchen"/>
    <s v="Heating,Cooling&amp;AirQuality"/>
    <s v="RoomHeaters"/>
    <s v="Home&amp;Kitchen|Heating,Cooling&amp;AirQuality|RoomHeaters|ElectricHeaters-USHA 1212 PTC with Adjustable Thermostat Fan Heater (Black/Brown, 1500-Watts)."/>
    <s v="ElectricHeaters"/>
    <n v="3487.77"/>
    <x v="1"/>
    <n v="4990"/>
    <n v="0.3"/>
    <n v="4920.104809619238"/>
    <s v="&lt;50%"/>
    <n v="5.1269999999999998"/>
    <s v="No"/>
    <n v="5623730"/>
    <n v="4.0999999999999996"/>
    <x v="0"/>
    <n v="1127"/>
    <s v="No"/>
    <n v="4508"/>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r>
  <r>
    <s v="B0BMXMLSMM"/>
    <x v="1008"/>
    <x v="8"/>
    <s v="Computers&amp;Accessories"/>
    <s v="Accessories&amp;Peripherals"/>
    <s v="Cables&amp;Accessories"/>
    <s v="Computers&amp;Accessories|Accessories&amp;Peripherals|Cables&amp;Accessories|Cables|USBCables-Lapster 65W compatible for OnePlus Dash Warp Charge Cable , type c to c cable fast charging Data Sync Cable Compatible with One Plus 10R / 9RT/ 9 pro/ 9R/ 8T/ 9/ Nord &amp; for All Type C Devices ‚Äì Red, 1 Meter"/>
    <s v="Cables"/>
    <n v="199"/>
    <x v="2"/>
    <n v="999"/>
    <n v="0.8"/>
    <n v="979.08008008008005"/>
    <s v="50% or More"/>
    <n v="5.1269999999999998"/>
    <s v="Yes"/>
    <n v="126873"/>
    <n v="4.5"/>
    <x v="1"/>
    <n v="127"/>
    <s v="Yes"/>
    <n v="63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r>
  <r>
    <s v="B09JN37WBX"/>
    <x v="1009"/>
    <x v="150"/>
    <s v="Home&amp;Kitchen"/>
    <s v="Kitchen&amp;HomeAppliances"/>
    <s v="Vacuum,Cleaning&amp;Ironing"/>
    <s v="Home&amp;Kitchen|Kitchen&amp;HomeAppliances|Vacuum,Cleaning&amp;Ironing|Irons,Steamers&amp;Accessories|LintShavers-Lint Remover Woolen Clothes Lint Extractor Battery Lint Removing Machine Bhur Remover"/>
    <s v="Irons,Steamers&amp;Accessories"/>
    <n v="319"/>
    <x v="0"/>
    <n v="749"/>
    <n v="0.56999999999999995"/>
    <n v="706.40987983978641"/>
    <s v="50% or More"/>
    <n v="5.1239999999999997"/>
    <s v="Yes"/>
    <n v="92876"/>
    <n v="4.5999999999999996"/>
    <x v="1"/>
    <n v="124"/>
    <s v="Yes"/>
    <n v="620"/>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r>
  <r>
    <s v="B0BJ966M5K"/>
    <x v="1010"/>
    <x v="71"/>
    <s v="Home&amp;Kitchen"/>
    <s v="Kitchen&amp;HomeAppliances"/>
    <s v="WaterPurifiers&amp;Accessories"/>
    <s v="Home&amp;Kitchen|Kitchen&amp;HomeAppliances|WaterPurifiers&amp;Accessories|WaterFilters&amp;Purifiers-Aquadpure Copper + Mineral RO+UV+UF 10 to 12 Liter RO + UV + TDS ADJUSTER Water Purifier with Copper Charge Technology black &amp; copper Best For Home and Office (Made In India)"/>
    <s v="WaterFilters&amp;Purifiers"/>
    <n v="4999"/>
    <x v="1"/>
    <n v="24999"/>
    <n v="0.8"/>
    <n v="24979.003200128005"/>
    <s v="50% or More"/>
    <n v="5.1239999999999997"/>
    <s v="Yes"/>
    <n v="3099876"/>
    <n v="4.5999999999999996"/>
    <x v="1"/>
    <n v="124"/>
    <s v="Yes"/>
    <n v="620"/>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r>
  <r>
    <s v="B08RP2L2NL"/>
    <x v="1011"/>
    <x v="8"/>
    <s v="Computers&amp;Accessories"/>
    <s v="Accessories&amp;Peripherals"/>
    <s v="Cables&amp;Accessories"/>
    <s v="Computers&amp;Accessories|Accessories&amp;Peripherals|Cables&amp;Accessories|Cables|USBCables-King Shine Multi Retractable 3.0A Fast Charger Cord, Multiple Charging Cable 4Ft/1.2m 3-in-1 USB Charge Cord Compatible with Phone/Type C/Micro USB for All Android and iOS Smartphones (Random Colour)"/>
    <s v="Cables"/>
    <n v="347"/>
    <x v="0"/>
    <n v="999"/>
    <n v="0.65"/>
    <n v="964.26526526526527"/>
    <s v="50% or More"/>
    <n v="5.1210000000000004"/>
    <s v="Yes"/>
    <n v="1119879"/>
    <n v="3.5"/>
    <x v="0"/>
    <n v="1121"/>
    <s v="No"/>
    <n v="448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r>
  <r>
    <s v="B0912WJ87V"/>
    <x v="1012"/>
    <x v="194"/>
    <s v="Car&amp;Motorbike"/>
    <s v="CarAccessories"/>
    <s v="InteriorAccessories"/>
    <s v="Car&amp;Motorbike|CarAccessories|InteriorAccessories|AirPurifiers&amp;Ionizers-Reffair AX30 [MAX] Portable Air Purifier for Car, Home &amp; Office | Smart Ionizer Function | H13 Grade True HEPA Filter [Internationally Tested] Aromabuds Fragrance Option - Black"/>
    <s v="AirPurifiers&amp;Ionizers"/>
    <n v="2339"/>
    <x v="1"/>
    <n v="4000"/>
    <n v="0.42"/>
    <n v="3941.5250000000001"/>
    <s v="&lt;50%"/>
    <n v="5.1180000000000003"/>
    <s v="No"/>
    <n v="4472000"/>
    <n v="3.8"/>
    <x v="0"/>
    <n v="1118"/>
    <s v="No"/>
    <n v="4472"/>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r>
  <r>
    <s v="B089BDBDGM"/>
    <x v="1013"/>
    <x v="114"/>
    <s v="Home&amp;Kitchen"/>
    <s v="HomeStorage&amp;Organization"/>
    <s v="LaundryOrganization"/>
    <s v="Home&amp;Kitchen|HomeStorage&amp;Organization|LaundryOrganization|LaundryBaskets-Kuber Industries Waterproof Round Laundry Bag/Hamper|Polka Dots Print Print with Handles|Foldable Bin &amp; 45 Liter Capicity|Size 37 x 37 x 49, Pack of 1(Black &amp; White)- CTKTC044992"/>
    <s v="LaundryBaskets"/>
    <n v="219"/>
    <x v="0"/>
    <n v="249"/>
    <n v="0.12"/>
    <n v="161.04819277108436"/>
    <s v="&lt;50%"/>
    <n v="5.1080000000000005"/>
    <s v="No"/>
    <n v="275892"/>
    <n v="4"/>
    <x v="0"/>
    <n v="1108"/>
    <s v="No"/>
    <n v="443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r>
  <r>
    <s v="B00B7GKXMG"/>
    <x v="1014"/>
    <x v="27"/>
    <s v="Home&amp;Kitchen"/>
    <s v="Kitchen&amp;HomeAppliances"/>
    <s v="Vacuum,Cleaning&amp;Ironing"/>
    <s v="Home&amp;Kitchen|Kitchen&amp;HomeAppliances|Vacuum,Cleaning&amp;Ironing|Irons,Steamers&amp;Accessories|Irons|DryIrons-Wipro Smartlife Super Deluxe Dry Iron- 1000W"/>
    <s v="Irons,Steamers&amp;Accessories"/>
    <n v="699"/>
    <x v="1"/>
    <n v="850"/>
    <n v="0.18"/>
    <n v="767.76470588235293"/>
    <s v="&lt;50%"/>
    <n v="5.1059999999999999"/>
    <s v="No"/>
    <n v="940100"/>
    <n v="4.0999999999999996"/>
    <x v="0"/>
    <n v="1106"/>
    <s v="No"/>
    <n v="4424"/>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r>
  <r>
    <s v="B08LKS3LSP"/>
    <x v="1015"/>
    <x v="8"/>
    <s v="Computers&amp;Accessories"/>
    <s v="Accessories&amp;Peripherals"/>
    <s v="Cables&amp;Accessories"/>
    <s v="Computers&amp;Accessories|Accessories&amp;Peripherals|Cables&amp;Accessories|Cables|USBCables-Gilary Multi Charging Cable, 3 in 1 Nylon Braided Fast Charging Cable for iPhone Micro USB Type C Mobile Phone | Colour May Vary |"/>
    <s v="Cables"/>
    <n v="345"/>
    <x v="0"/>
    <n v="999"/>
    <n v="0.65"/>
    <n v="964.46546546546551"/>
    <s v="50% or More"/>
    <n v="5.0969999999999995"/>
    <s v="Yes"/>
    <n v="1095903"/>
    <n v="3.7"/>
    <x v="0"/>
    <n v="1097"/>
    <s v="No"/>
    <n v="4388"/>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r>
  <r>
    <s v="B07LFWP97N"/>
    <x v="1016"/>
    <x v="61"/>
    <s v="Computers&amp;Accessories"/>
    <s v="Accessories&amp;Peripherals"/>
    <s v="LaptopAccessories"/>
    <s v="Computers&amp;Accessories|Accessories&amp;Peripherals|LaptopAccessories|Bags&amp;Sleeves|LaptopSleeves&amp;Slipcases-Gizga Essentials Laptop Bag Sleeve Case Cover Pouch with Handle for 14.1 Inch Laptop for Men &amp; Women, Padded Laptop Compartment, Premium Zipper Closure, Water Repellent Nylon Fabric, Grey"/>
    <s v="Bags&amp;Sleeves"/>
    <n v="269"/>
    <x v="0"/>
    <n v="1099"/>
    <n v="0.76"/>
    <n v="1074.5232029117381"/>
    <s v="50% or More"/>
    <n v="5.0920000000000005"/>
    <s v="Yes"/>
    <n v="1200108"/>
    <n v="4.0999999999999996"/>
    <x v="0"/>
    <n v="1092"/>
    <s v="No"/>
    <n v="436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r>
  <r>
    <s v="B08L7J3T31"/>
    <x v="1017"/>
    <x v="108"/>
    <s v="Home&amp;Kitchen"/>
    <s v="Kitchen&amp;HomeAppliances"/>
    <s v="WaterPurifiers&amp;Accessories"/>
    <s v="Home&amp;Kitchen|Kitchen&amp;HomeAppliances|WaterPurifiers&amp;Accessories|WaterPurifierAccessories-Noir Aqua - 5pcs PP Spun Filter + 1 Spanner | for All Types of RO Water purifiers (5 Piece, White, 10 Inch, 5 Micron) - RO Spun Filter Cartridge Sponge Replacement Water Filter Candle"/>
    <s v="WaterPurifierAccessories"/>
    <n v="379"/>
    <x v="0"/>
    <n v="919"/>
    <n v="0.59"/>
    <n v="877.75952121871603"/>
    <s v="50% or More"/>
    <n v="5.09"/>
    <s v="Yes"/>
    <n v="1001710"/>
    <n v="4"/>
    <x v="0"/>
    <n v="1090"/>
    <s v="No"/>
    <n v="436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r>
  <r>
    <s v="B09Z28BQZT"/>
    <x v="1018"/>
    <x v="54"/>
    <s v="Computers&amp;Accessories"/>
    <s v="Accessories&amp;Peripherals"/>
    <s v="LaptopAccessories"/>
    <s v="Computers&amp;Accessories|Accessories&amp;Peripherals|LaptopAccessories|Lapdesks-Amazon Basics Multipurpose Foldable Laptop Table with Cup Holder, Brown"/>
    <s v="Lapdesks"/>
    <n v="599"/>
    <x v="1"/>
    <n v="3999"/>
    <n v="0.85"/>
    <n v="3984.0212553138285"/>
    <s v="50% or More"/>
    <n v="5.0869999999999997"/>
    <s v="Yes"/>
    <n v="4346913"/>
    <n v="3.9"/>
    <x v="0"/>
    <n v="1087"/>
    <s v="No"/>
    <n v="4348"/>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r>
  <r>
    <s v="B09ZDVL7L8"/>
    <x v="1019"/>
    <x v="31"/>
    <s v="Home&amp;Kitchen"/>
    <s v="Kitchen&amp;HomeAppliances"/>
    <s v="SmallKitchenAppliances"/>
    <s v="Home&amp;Kitchen|Kitchen&amp;HomeAppliances|SmallKitchenAppliances|MixerGrinders-TTK Prestige Limited Orion Mixer Grinder 500 Watts, 3 Jars (1200ml, 1000ml, 500ml) (Red)"/>
    <s v="MixerGrinders"/>
    <n v="2199"/>
    <x v="1"/>
    <n v="3895"/>
    <n v="0.44"/>
    <n v="3838.5430038510913"/>
    <s v="&lt;50%"/>
    <n v="5.085"/>
    <s v="No"/>
    <n v="4226075"/>
    <n v="3.9"/>
    <x v="0"/>
    <n v="1085"/>
    <s v="No"/>
    <n v="4340"/>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r>
  <r>
    <s v="B093ZNQZ2Y"/>
    <x v="1020"/>
    <x v="163"/>
    <s v="Electronics"/>
    <s v="HomeTheater,TV&amp;Video"/>
    <s v="Accessories"/>
    <s v="Electronics|HomeTheater,TV&amp;Video|Accessories|RemoteControls-LOHAYA Remote Compatible for Mi Smart LED TV 4A Remote Control (32&quot;/43&quot;) [ Compatible for Mi Tv Remote Control ] [ Compatible for Mi Smart LED Tv Remote Control ]"/>
    <s v="RemoteControls"/>
    <n v="249"/>
    <x v="0"/>
    <n v="799"/>
    <n v="0.69"/>
    <n v="767.83604505632036"/>
    <s v="50% or More"/>
    <n v="5.0789999999999997"/>
    <s v="Yes"/>
    <n v="862121"/>
    <n v="3.8"/>
    <x v="0"/>
    <n v="1079"/>
    <s v="No"/>
    <n v="431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r>
  <r>
    <s v="B0BN6M3TCM"/>
    <x v="1021"/>
    <x v="150"/>
    <s v="Home&amp;Kitchen"/>
    <s v="Kitchen&amp;HomeAppliances"/>
    <s v="Vacuum,Cleaning&amp;Ironing"/>
    <s v="Home&amp;Kitchen|Kitchen&amp;HomeAppliances|Vacuum,Cleaning&amp;Ironing|Irons,Steamers&amp;Accessories|LintShavers-VRPRIME Lint Roller Lint Remover for Clothes, Pet | 360 Sheets Reusable Sticky Easy-Tear Sheet Brush for Clothes, Furniture, Carpet, Dog Fur, Sweater, Dust &amp; Dirt (4 Rolls - 90 Sheet Each Roll)"/>
    <s v="Irons,Steamers&amp;Accessories"/>
    <n v="499"/>
    <x v="0"/>
    <n v="999"/>
    <n v="0.5"/>
    <n v="949.05005005005"/>
    <s v="50% or More"/>
    <n v="5.0789999999999997"/>
    <s v="Yes"/>
    <n v="78921"/>
    <n v="4.5999999999999996"/>
    <x v="1"/>
    <n v="79"/>
    <s v="Yes"/>
    <n v="39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r>
  <r>
    <s v="B0B4HJNPV4"/>
    <x v="1022"/>
    <x v="8"/>
    <s v="Computers&amp;Accessories"/>
    <s v="Accessories&amp;Peripherals"/>
    <s v="Cables&amp;Accessories"/>
    <s v="Computers&amp;Accessories|Accessories&amp;Peripherals|Cables&amp;Accessories|Cables|USBCables-pTron Solero T351 3.5Amps Fast Charging Type-C to Type-C PD Data &amp; Charging USB Cable, Made in India, 480Mbps Data Sync, Durable 1 Meter Long Cable for Type-C Smartphones, Tablets &amp; Laptops (Black)"/>
    <s v="Cables"/>
    <n v="199"/>
    <x v="2"/>
    <n v="999"/>
    <n v="0.8"/>
    <n v="979.08008008008005"/>
    <s v="50% or More"/>
    <n v="5.0750000000000002"/>
    <s v="Yes"/>
    <n v="1073925"/>
    <n v="3.9"/>
    <x v="0"/>
    <n v="1075"/>
    <s v="No"/>
    <n v="430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r>
  <r>
    <s v="B0B4HKH19N"/>
    <x v="1023"/>
    <x v="8"/>
    <s v="Computers&amp;Accessories"/>
    <s v="Accessories&amp;Peripherals"/>
    <s v="Cables&amp;Accessories"/>
    <s v="Computers&amp;Accessories|Accessories&amp;Peripherals|Cables&amp;Accessories|Cables|USBCables-pTron Solero 331 3.4Amps Multifunction Fast Charging Cable, 3-in-1 USB Cable Micro USB/Type-C/iOS, Made in India, Durable &amp; Strong &amp; Tangle-free 118cm in Length (Black)"/>
    <s v="Cables"/>
    <n v="249"/>
    <x v="0"/>
    <n v="931"/>
    <n v="0.73"/>
    <n v="904.25456498388826"/>
    <s v="50% or More"/>
    <n v="5.0750000000000002"/>
    <s v="Yes"/>
    <n v="1000825"/>
    <n v="3.9"/>
    <x v="0"/>
    <n v="1075"/>
    <s v="No"/>
    <n v="430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r>
  <r>
    <s v="B0B4T6MR8N"/>
    <x v="1024"/>
    <x v="8"/>
    <s v="Computers&amp;Accessories"/>
    <s v="Accessories&amp;Peripherals"/>
    <s v="Cables&amp;Accessories"/>
    <s v="Computers&amp;Accessories|Accessories&amp;Peripherals|Cables&amp;Accessories|Cables|USBCables-pTron Solero M241 2.4A Micro USB Data &amp; Charging Cable, Made in India, 480Mbps Data Sync, Durable 1-Meter Long USB Cable for Micro USB Devices (White)"/>
    <s v="Cables"/>
    <n v="89"/>
    <x v="2"/>
    <n v="800"/>
    <n v="0.89"/>
    <n v="788.875"/>
    <s v="50% or More"/>
    <n v="5.0750000000000002"/>
    <s v="Yes"/>
    <n v="860000"/>
    <n v="3.9"/>
    <x v="0"/>
    <n v="1075"/>
    <s v="No"/>
    <n v="430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r>
  <r>
    <s v="B0B4T8RSJ1"/>
    <x v="1025"/>
    <x v="8"/>
    <s v="Computers&amp;Accessories"/>
    <s v="Accessories&amp;Peripherals"/>
    <s v="Cables&amp;Accessories"/>
    <s v="Computers&amp;Accessories|Accessories&amp;Peripherals|Cables&amp;Accessories|Cables|USBCables-pTron Solero T241 2.4A Type-C Data &amp; Charging USB Cable, Made in India, 480Mbps Data Sync, Durable 1-Meter Long USB Cable for Smartphone, Type-C USB Devices (White)"/>
    <s v="Cables"/>
    <n v="99"/>
    <x v="2"/>
    <n v="800"/>
    <n v="0.88"/>
    <n v="787.625"/>
    <s v="50% or More"/>
    <n v="5.0750000000000002"/>
    <s v="Yes"/>
    <n v="860000"/>
    <n v="3.9"/>
    <x v="0"/>
    <n v="1075"/>
    <s v="No"/>
    <n v="430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r>
  <r>
    <s v="B096YCN3SD"/>
    <x v="1026"/>
    <x v="39"/>
    <s v="Home&amp;Kitchen"/>
    <s v="Kitchen&amp;HomeAppliances"/>
    <s v="SmallKitchenAppliances"/>
    <s v="Home&amp;Kitchen|Kitchen&amp;HomeAppliances|SmallKitchenAppliances|Kettles&amp;HotWaterDispensers|Kettle&amp;ToasterSets-Lifelong LLEK15 Electric Kettle 1.5L with Stainless Steel Body, Easy and Fast Boiling of Water for Instant Noodles, Soup, Tea etc. (1 Year Warranty, Silver)"/>
    <s v="Kettles&amp;HotWaterDispensers"/>
    <n v="549"/>
    <x v="1"/>
    <n v="1000"/>
    <n v="0.45"/>
    <n v="945.1"/>
    <s v="&lt;50%"/>
    <n v="5.0739999999999998"/>
    <s v="No"/>
    <n v="1074000"/>
    <n v="3.6"/>
    <x v="0"/>
    <n v="1074"/>
    <s v="No"/>
    <n v="4296"/>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r>
  <r>
    <s v="B09R83SFYV"/>
    <x v="1027"/>
    <x v="96"/>
    <s v="Home&amp;Kitchen"/>
    <s v="Kitchen&amp;HomeAppliances"/>
    <s v="SewingMachines&amp;Accessories"/>
    <s v="Home&amp;Kitchen|Kitchen&amp;HomeAppliances|SewingMachines&amp;Accessories|Sewing&amp;EmbroideryMachines-Akiara¬Æ - Makes life easy Mini Sewing Machine with Table Set | Tailoring Machine | Hand Sewing Machine with extension table, foot pedal, adapter"/>
    <s v="Sewing&amp;EmbroideryMachines"/>
    <n v="1484"/>
    <x v="1"/>
    <n v="2499"/>
    <n v="0.41"/>
    <n v="2439.6162464985996"/>
    <s v="&lt;50%"/>
    <n v="5.0670000000000002"/>
    <s v="No"/>
    <n v="2666433"/>
    <n v="3.7"/>
    <x v="0"/>
    <n v="1067"/>
    <s v="No"/>
    <n v="4268"/>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r>
  <r>
    <s v="B0B694PXQJ"/>
    <x v="1028"/>
    <x v="30"/>
    <s v="Home&amp;Kitchen"/>
    <s v="Kitchen&amp;HomeAppliances"/>
    <s v="SmallKitchenAppliances"/>
    <s v="Home&amp;Kitchen|Kitchen&amp;HomeAppliances|SmallKitchenAppliances|DigitalKitchenScales-Gadgetronics Digital Kitchen Weighing Scale &amp; Food Weight Machine for Health, Fitness, Home Baking &amp; Cooking (10 KGs,1 Year Warranty &amp; Batteries Included)"/>
    <s v="DigitalKitchenScales"/>
    <n v="799"/>
    <x v="1"/>
    <n v="2999"/>
    <n v="0.73"/>
    <n v="2972.3577859286429"/>
    <s v="50% or More"/>
    <n v="5.0629999999999997"/>
    <s v="Yes"/>
    <n v="188937"/>
    <n v="4.5"/>
    <x v="1"/>
    <n v="63"/>
    <s v="Yes"/>
    <n v="315"/>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r>
  <r>
    <s v="B0BLC2BYPX"/>
    <x v="1029"/>
    <x v="72"/>
    <s v="Home&amp;Kitchen"/>
    <s v="Kitchen&amp;HomeAppliances"/>
    <s v="SmallKitchenAppliances"/>
    <s v="Home&amp;Kitchen|Kitchen&amp;HomeAppliances|SmallKitchenAppliances|HandBlenders-Zuvexa USB Rechargeable Electric Foam Maker - Handheld Milk Wand Mixer Frother for Hot Milk, Hand Blender Coffee, Egg Beater (Black)"/>
    <s v="HandBlenders"/>
    <n v="499"/>
    <x v="0"/>
    <n v="1299"/>
    <n v="0.62"/>
    <n v="1260.5858352578907"/>
    <s v="50% or More"/>
    <n v="5.0540000000000003"/>
    <s v="Yes"/>
    <n v="70146"/>
    <n v="4.7"/>
    <x v="1"/>
    <n v="54"/>
    <s v="Yes"/>
    <n v="270"/>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r>
  <r>
    <s v="B08D6RCM3Q"/>
    <x v="1030"/>
    <x v="114"/>
    <s v="Home&amp;Kitchen"/>
    <s v="HomeStorage&amp;Organization"/>
    <s v="LaundryOrganization"/>
    <s v="Home&amp;Kitchen|HomeStorage&amp;Organization|LaundryOrganization|LaundryBaskets-PrettyKrafts Folding Laundry Basket for Clothes with Lid &amp; Handle, Toys Organiser, 75 Litre, (Pack of 1), Mushroom Print"/>
    <s v="LaundryBaskets"/>
    <n v="355"/>
    <x v="0"/>
    <n v="899"/>
    <n v="0.61"/>
    <n v="859.51167964404897"/>
    <s v="50% or More"/>
    <n v="5.0510000000000002"/>
    <s v="Yes"/>
    <n v="944849"/>
    <n v="4.0999999999999996"/>
    <x v="0"/>
    <n v="1051"/>
    <s v="No"/>
    <n v="4204"/>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r>
  <r>
    <s v="B08CHKQ8D4"/>
    <x v="1031"/>
    <x v="8"/>
    <s v="Computers&amp;Accessories"/>
    <s v="Accessories&amp;Peripherals"/>
    <s v="Cables&amp;Accessories"/>
    <s v="Computers&amp;Accessories|Accessories&amp;Peripherals|Cables&amp;Accessories|Cables|USBCables-Wayona Type C to Lightning MFI Certified 20W Fast charging Nylon Braided USB C Cable for iPhone 14, 14 Pro, 14 Pro Max, 14 Plus, 13, 13 Pro, 13 Pro Max, 13 Mini, 12, 12 Pro, 11, 11 Pro Max iPhone 12 Mini, X, 8 (2M, Grey)"/>
    <s v="Cables"/>
    <n v="719"/>
    <x v="1"/>
    <n v="1499"/>
    <n v="0.52"/>
    <n v="1451.0346897931954"/>
    <s v="50% or More"/>
    <n v="5.0449999999999999"/>
    <s v="Yes"/>
    <n v="1566455"/>
    <n v="4.0999999999999996"/>
    <x v="0"/>
    <n v="1045"/>
    <s v="No"/>
    <n v="418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r>
  <r>
    <s v="B09HV71RL1"/>
    <x v="1032"/>
    <x v="8"/>
    <s v="Computers&amp;Accessories"/>
    <s v="Accessories&amp;Peripherals"/>
    <s v="Cables&amp;Accessories"/>
    <s v="Computers&amp;Accessories|Accessories&amp;Peripherals|Cables&amp;Accessories|Cables|USBCables-Wayona Type C to Lightning MFI Certified 20W Fast charging Nylon Braided USB C Cable for iPhone 14 Pro, 14 Pro Max, 14, 14 Plus, 13, 13 Pro, 13 Pro Max, 13 Mini, 12, 12 Pro, 11, 11 Pro Max, iPhone 12 Mini (2M, Black)"/>
    <s v="Cables"/>
    <n v="719"/>
    <x v="1"/>
    <n v="1499"/>
    <n v="0.52"/>
    <n v="1451.0346897931954"/>
    <s v="50% or More"/>
    <n v="5.0449999999999999"/>
    <s v="Yes"/>
    <n v="1566455"/>
    <n v="4.0999999999999996"/>
    <x v="0"/>
    <n v="1045"/>
    <s v="No"/>
    <n v="418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r>
  <r>
    <s v="B0B5RP43VN"/>
    <x v="1033"/>
    <x v="35"/>
    <s v="Home&amp;Kitchen"/>
    <s v="Kitchen&amp;HomeAppliances"/>
    <s v="SmallKitchenAppliances"/>
    <s v="Home&amp;Kitchen|Kitchen&amp;HomeAppliances|SmallKitchenAppliances|SandwichMakers-iBELL SM1515NEW Sandwich Maker with Floating Hinges, 1000Watt, Panini / Grill / Toast (Black)"/>
    <s v="SandwichMakers"/>
    <n v="1474"/>
    <x v="1"/>
    <n v="4650"/>
    <n v="0.68"/>
    <n v="4618.3010752688169"/>
    <s v="50% or More"/>
    <n v="5.0449999999999999"/>
    <s v="Yes"/>
    <n v="4859250"/>
    <n v="4.0999999999999996"/>
    <x v="0"/>
    <n v="1045"/>
    <s v="No"/>
    <n v="418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r>
  <r>
    <s v="B0BMM7R92G"/>
    <x v="1034"/>
    <x v="17"/>
    <s v="Electronics"/>
    <s v="WearableTechnology"/>
    <s v="SmartWatches"/>
    <s v="Electronics|WearableTechnology|SmartWatches-Noise_Colorfit Smart Watch Charger 2 Pin USB Fast Charger Magnetic Charging Cable Adapter (Smart Watch Charger 2 pin)"/>
    <s v="N/A"/>
    <n v="249"/>
    <x v="0"/>
    <n v="999"/>
    <n v="0.75"/>
    <n v="974.07507507507512"/>
    <s v="50% or More"/>
    <n v="5.0380000000000003"/>
    <s v="Yes"/>
    <n v="37962"/>
    <n v="4.5"/>
    <x v="1"/>
    <n v="38"/>
    <s v="Yes"/>
    <n v="190"/>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r>
  <r>
    <s v="B09YL9SN9B"/>
    <x v="1035"/>
    <x v="29"/>
    <s v="Electronics"/>
    <s v="HomeTheater,TV&amp;Video"/>
    <s v="Televisions"/>
    <s v="Electronics|HomeTheater,TV&amp;Video|Televisions|SmartTelevisions-LG 80 cm (32 inches) HD Ready Smart LED TV 32LQ576BPSA (Ceramic Black)"/>
    <s v="SmartTelevisions"/>
    <n v="15990"/>
    <x v="1"/>
    <n v="23990"/>
    <n v="0.33"/>
    <n v="23923.347228011673"/>
    <s v="&lt;50%"/>
    <n v="5.0350000000000001"/>
    <s v="No"/>
    <n v="24829650"/>
    <n v="4.3"/>
    <x v="0"/>
    <n v="1035"/>
    <s v="No"/>
    <n v="414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r>
  <r>
    <s v="B09NTHQRW3"/>
    <x v="1036"/>
    <x v="72"/>
    <s v="Home&amp;Kitchen"/>
    <s v="Kitchen&amp;HomeAppliances"/>
    <s v="SmallKitchenAppliances"/>
    <s v="Home&amp;Kitchen|Kitchen&amp;HomeAppliances|SmallKitchenAppliances|HandBlenders-InstaCuppa Portable Blender for Smoothie, Milk Shakes, Crushing Ice and Juices, USB Rechargeable Personal Blender Machine for Kitchen with 2000 mAh Rechargeable Battery, 150 Watt Motor, 400 ML"/>
    <s v="HandBlenders"/>
    <n v="1999"/>
    <x v="1"/>
    <n v="2499"/>
    <n v="0.2"/>
    <n v="2419.0080032012806"/>
    <s v="&lt;50%"/>
    <n v="5.0339999999999998"/>
    <s v="No"/>
    <n v="2583966"/>
    <n v="4.0999999999999996"/>
    <x v="0"/>
    <n v="1034"/>
    <s v="No"/>
    <n v="413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r>
  <r>
    <s v="B09MZ6WZ6V"/>
    <x v="1037"/>
    <x v="117"/>
    <s v="Computers&amp;Accessories"/>
    <s v="Accessories&amp;Peripherals"/>
    <s v="Keyboards,Mice&amp;InputDevices"/>
    <s v="Computers&amp;Accessories|Accessories&amp;Peripherals|Keyboards,Mice&amp;InputDevices|Keyboard&amp;MiceAccessories|MousePads-INOVERA World Map Extended Anti Slip Rubber Gaming Stitched Mouse Pad Desk Mat for Computer Laptop (Black, 900L x 400B x 2H mm)"/>
    <s v="Keyboard&amp;MiceAccessories"/>
    <n v="499"/>
    <x v="0"/>
    <n v="999"/>
    <n v="0.5"/>
    <n v="949.05005005005"/>
    <s v="50% or More"/>
    <n v="5.03"/>
    <s v="Yes"/>
    <n v="1028970"/>
    <n v="4.4000000000000004"/>
    <x v="0"/>
    <n v="1030"/>
    <s v="No"/>
    <n v="412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r>
  <r>
    <s v="B0BQ3K23Y1"/>
    <x v="1038"/>
    <x v="72"/>
    <s v="Home&amp;Kitchen"/>
    <s v="Kitchen&amp;HomeAppliances"/>
    <s v="SmallKitchenAppliances"/>
    <s v="Home&amp;Kitchen|Kitchen&amp;HomeAppliances|SmallKitchenAppliances|HandBlenders-Oratech Coffee Frother electric, milk frother electric, coffee beater, cappuccino maker, Coffee Foamer, Mocktail Mixer, Coffee Foam Maker, coffee whisker electric, Froth Maker, coffee stirrers electric, coffee frothers, Coffee Blender, (6 Month Warranty) (Multicolour)"/>
    <s v="HandBlenders"/>
    <n v="279"/>
    <x v="0"/>
    <n v="499"/>
    <n v="0.44"/>
    <n v="443.08817635270543"/>
    <s v="&lt;50%"/>
    <n v="5.0279999999999996"/>
    <s v="No"/>
    <n v="13972"/>
    <n v="4.8"/>
    <x v="1"/>
    <n v="28"/>
    <s v="Yes"/>
    <n v="140"/>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r>
  <r>
    <s v="B09939XJX8"/>
    <x v="1039"/>
    <x v="93"/>
    <s v="Computers&amp;Accessories"/>
    <s v="Accessories&amp;Peripherals"/>
    <s v="Keyboards,Mice&amp;InputDevices"/>
    <s v="Computers&amp;Accessories|Accessories&amp;Peripherals|Keyboards,Mice&amp;InputDevices|GraphicTablets-TVARA LCD Writing Tablet, 8.5&quot; Inch Colorful Toddler Doodle Board Drawing Tablet, Erasable Reusable Electronic Drawing Pads, Educational and Learning Tool for 3-6 Years Old Boy and Girls Mix Colors"/>
    <s v="GraphicTablets"/>
    <n v="354"/>
    <x v="0"/>
    <n v="1500"/>
    <n v="0.76"/>
    <n v="1476.4"/>
    <s v="50% or More"/>
    <n v="5.0259999999999998"/>
    <s v="Yes"/>
    <n v="1539000"/>
    <n v="4"/>
    <x v="0"/>
    <n v="1026"/>
    <s v="No"/>
    <n v="4104"/>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r>
  <r>
    <s v="B09ZHCJDP1"/>
    <x v="1040"/>
    <x v="23"/>
    <s v="Computers&amp;Accessories"/>
    <s v="Accessories&amp;Peripherals"/>
    <s v="Keyboards,Mice&amp;InputDevices"/>
    <s v="Computers&amp;Accessories|Accessories&amp;Peripherals|Keyboards,Mice&amp;InputDevices|Mice-Amazon Basics Wireless Mouse | 2.4 GHz Connection, 1600 DPI | Type - C Adapter | Upto 12 Months of Battery Life | Ambidextrous Design | Suitable for PC/Mac/Laptop"/>
    <s v="Mice"/>
    <n v="499"/>
    <x v="0"/>
    <n v="1000"/>
    <n v="0.5"/>
    <n v="950.1"/>
    <s v="50% or More"/>
    <n v="5.0229999999999997"/>
    <s v="Yes"/>
    <n v="23000"/>
    <n v="5"/>
    <x v="1"/>
    <n v="23"/>
    <s v="Yes"/>
    <n v="11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r>
  <r>
    <s v="B08SKZ2RMG"/>
    <x v="1041"/>
    <x v="150"/>
    <s v="Home&amp;Kitchen"/>
    <s v="Kitchen&amp;HomeAppliances"/>
    <s v="Vacuum,Cleaning&amp;Ironing"/>
    <s v="Home&amp;Kitchen|Kitchen&amp;HomeAppliances|Vacuum,Cleaning&amp;Ironing|Irons,Steamers&amp;Accessories|LintShavers-Demokrazy New Nova Lint Cum Fuzz Remover for All Woolens Sweaters, Blankets, Jackets Remover Pill Remover from Carpets, Curtains (Pack of 1)"/>
    <s v="Irons,Steamers&amp;Accessories"/>
    <n v="475"/>
    <x v="0"/>
    <n v="999"/>
    <n v="0.52"/>
    <n v="951.45245245245246"/>
    <s v="50% or More"/>
    <n v="5.0209999999999999"/>
    <s v="Yes"/>
    <n v="1019979"/>
    <n v="4.0999999999999996"/>
    <x v="0"/>
    <n v="1021"/>
    <s v="No"/>
    <n v="408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r>
  <r>
    <s v="B08QW937WV"/>
    <x v="1042"/>
    <x v="25"/>
    <s v="Home&amp;Kitchen"/>
    <s v="Heating,Cooling&amp;AirQuality"/>
    <s v="WaterHeaters&amp;Geysers"/>
    <s v="Home&amp;Kitchen|Heating,Cooling&amp;AirQuality|WaterHeaters&amp;Geysers|InstantWaterHeaters-Homeistic Applience‚Ñ¢ Instant Electric Water Heater Faucet Tap For Kitchen And Bathroom Sink Digital Water Heating Tap with Shower Head ABS Body- Shock Proof (Pack Of 1. White)"/>
    <s v="InstantWaterHeaters"/>
    <n v="1448"/>
    <x v="1"/>
    <n v="2999"/>
    <n v="0.52"/>
    <n v="2950.7172390796932"/>
    <s v="50% or More"/>
    <n v="5.0190000000000001"/>
    <s v="Yes"/>
    <n v="56981"/>
    <n v="4.5"/>
    <x v="1"/>
    <n v="19"/>
    <s v="Yes"/>
    <n v="95"/>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r>
  <r>
    <s v="B09VKWGZD7"/>
    <x v="1043"/>
    <x v="195"/>
    <s v="Home&amp;Kitchen"/>
    <s v="Kitchen&amp;HomeAppliances"/>
    <s v="Vacuum,Cleaning&amp;Ironing"/>
    <s v="Home&amp;Kitchen|Kitchen&amp;HomeAppliances|Vacuum,Cleaning&amp;Ironing|PressureWashers,Steam&amp;WindowCleaners-AGARO Supreme High Pressure Washer, 1800 Watts, 120 Bars, 6.5L/Min Flow Rate, 8 Meters Outlet Hose, Portable, for Car,Bike and Home Cleaning Purpose, Black and Orange"/>
    <s v="PressureWashers,Steam&amp;WindowCleaners"/>
    <n v="4789"/>
    <x v="1"/>
    <n v="8990"/>
    <n v="0.47"/>
    <n v="8936.7296996662953"/>
    <s v="&lt;50%"/>
    <n v="5.0169999999999995"/>
    <s v="No"/>
    <n v="9142830"/>
    <n v="4.3"/>
    <x v="0"/>
    <n v="1017"/>
    <s v="No"/>
    <n v="4068"/>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r>
  <r>
    <s v="B01N1XVVLC"/>
    <x v="1044"/>
    <x v="70"/>
    <s v="Home&amp;Kitchen"/>
    <s v="Heating,Cooling&amp;AirQuality"/>
    <s v="RoomHeaters"/>
    <s v="Home&amp;Kitchen|Heating,Cooling&amp;AirQuality|RoomHeaters|FanHeaters-Bajaj OFR Room Heater, 13 Fin 2900 Watts Oil Filled Room Heater with 400W PTC Ceramic Fan Heater, ISI Approved (Majesty 13F Plus Black)"/>
    <s v="FanHeaters"/>
    <n v="9590"/>
    <x v="1"/>
    <n v="15999"/>
    <n v="0.4"/>
    <n v="15939.058753672105"/>
    <s v="&lt;50%"/>
    <n v="5.0169999999999995"/>
    <s v="No"/>
    <n v="16270983"/>
    <n v="4.0999999999999996"/>
    <x v="0"/>
    <n v="1017"/>
    <s v="No"/>
    <n v="4068"/>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r>
  <r>
    <s v="B09DSQXCM8"/>
    <x v="1045"/>
    <x v="150"/>
    <s v="Home&amp;Kitchen"/>
    <s v="Kitchen&amp;HomeAppliances"/>
    <s v="Vacuum,Cleaning&amp;Ironing"/>
    <s v="Home&amp;Kitchen|Kitchen&amp;HomeAppliances|Vacuum,Cleaning&amp;Ironing|Irons,Steamers&amp;Accessories|LintShavers-House of Quirk Reusable Sticky Picker Cleaner Easy-Tear Sheets Travel Pet Hair Lint Rollers Brush (10cm Sheet, Set of 3 Rolls, 180 Sheets, 60 Sheets Each roll Lint Roller Remover, Multicolour)"/>
    <s v="Irons,Steamers&amp;Accessories"/>
    <n v="299"/>
    <x v="0"/>
    <n v="499"/>
    <n v="0.4"/>
    <n v="439.08016032064126"/>
    <s v="&lt;50%"/>
    <n v="5.0149999999999997"/>
    <s v="No"/>
    <n v="506485"/>
    <n v="3.9"/>
    <x v="0"/>
    <n v="1015"/>
    <s v="No"/>
    <n v="4060"/>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r>
  <r>
    <s v="B0BMTZ4T1D"/>
    <x v="1046"/>
    <x v="70"/>
    <s v="Home&amp;Kitchen"/>
    <s v="Heating,Cooling&amp;AirQuality"/>
    <s v="RoomHeaters"/>
    <s v="Home&amp;Kitchen|Heating,Cooling&amp;AirQuality|RoomHeaters|FanHeaters-!!1000 Watt/2000-Watt Room Heater!! Fan Heater!!Pure White!!HN-2500!!Made in India!!"/>
    <s v="FanHeaters"/>
    <n v="784"/>
    <x v="1"/>
    <n v="1599"/>
    <n v="0.51"/>
    <n v="1549.9693558474046"/>
    <s v="50% or More"/>
    <n v="5.0110000000000001"/>
    <s v="Yes"/>
    <n v="17589"/>
    <n v="4.5"/>
    <x v="1"/>
    <n v="11"/>
    <s v="Yes"/>
    <n v="55"/>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r>
  <r>
    <s v="B09P1MFKG1"/>
    <x v="1047"/>
    <x v="70"/>
    <s v="Home&amp;Kitchen"/>
    <s v="Heating,Cooling&amp;AirQuality"/>
    <s v="RoomHeaters"/>
    <s v="Home&amp;Kitchen|Heating,Cooling&amp;AirQuality|RoomHeaters|FanHeaters-Melbon VM-905 2000-Watt Room Heater (ISI Certified, White Color) Ideal Electric Fan Heater for Small to Medium Room/Area (Plastic Body)"/>
    <s v="FanHeaters"/>
    <n v="998"/>
    <x v="1"/>
    <n v="2999"/>
    <n v="0.67"/>
    <n v="2965.7222407469158"/>
    <s v="50% or More"/>
    <n v="5.0090000000000003"/>
    <s v="Yes"/>
    <n v="26991"/>
    <n v="4.5999999999999996"/>
    <x v="1"/>
    <n v="9"/>
    <s v="Yes"/>
    <n v="45"/>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r>
  <r>
    <s v="B0BNDD9TN6"/>
    <x v="1048"/>
    <x v="111"/>
    <s v="Electronics"/>
    <s v="HomeTheater,TV&amp;Video"/>
    <s v="Projectors"/>
    <s v="Electronics|HomeTheater,TV&amp;Video|Projectors-WANBO X1 Pro (Upgraded) | Native 1080P Full HD | Android 9 | Projector for Home | LED Cinema | 350ANSI | 3900 lumens | WiFi Bluetooth | HDMI ARC | Dolby DTS | 4D Keystone Correction (Global Version)"/>
    <s v="N/A"/>
    <n v="13990"/>
    <x v="1"/>
    <n v="28900"/>
    <n v="0.52"/>
    <n v="28851.591695501731"/>
    <s v="50% or More"/>
    <n v="5.0069999999999997"/>
    <s v="Yes"/>
    <n v="202300"/>
    <n v="4.5"/>
    <x v="1"/>
    <n v="7"/>
    <s v="Yes"/>
    <n v="35"/>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r>
  <r>
    <s v="B0BP7XLX48"/>
    <x v="1049"/>
    <x v="8"/>
    <s v="Computers&amp;Accessories"/>
    <s v="Accessories&amp;Peripherals"/>
    <s v="Cables&amp;Accessories"/>
    <s v="Computers&amp;Accessories|Accessories&amp;Peripherals|Cables&amp;Accessories|Cables|USBCables-Syncwire LTG to USB Cable for Fast Charging Compatible with Phone 5/ 5C/ 5S/ 6/ 6S/ 7/8/ X/XR/XS Max/ 11/12/ 13 Series and Pad Air/Mini, Pod &amp; Other Devices (1.1 Meter, White)"/>
    <s v="Cables"/>
    <n v="399"/>
    <x v="0"/>
    <n v="1999"/>
    <n v="0.8"/>
    <n v="1979.040020010005"/>
    <s v="50% or More"/>
    <n v="5.0049999999999999"/>
    <s v="Yes"/>
    <n v="9995"/>
    <n v="5"/>
    <x v="1"/>
    <n v="5"/>
    <s v="Yes"/>
    <n v="2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r>
  <r>
    <s v="B09JFR8H3Q"/>
    <x v="1050"/>
    <x v="108"/>
    <s v="Home&amp;Kitchen"/>
    <s v="Kitchen&amp;HomeAppliances"/>
    <s v="WaterPurifiers&amp;Accessories"/>
    <s v="Home&amp;Kitchen|Kitchen&amp;HomeAppliances|WaterPurifiers&amp;Accessories|WaterPurifierAccessories-Macmillan Aquafresh 5 Micron PS-05 10&quot; in PP Spun Filter Candle Set for All Type RO Water Purifier 10 inch (4)"/>
    <s v="WaterPurifierAccessories"/>
    <n v="215"/>
    <x v="0"/>
    <n v="1499"/>
    <n v="0.86"/>
    <n v="1484.657104736491"/>
    <s v="50% or More"/>
    <n v="5.0039999999999996"/>
    <s v="Yes"/>
    <n v="1504996"/>
    <n v="3.9"/>
    <x v="0"/>
    <n v="1004"/>
    <s v="No"/>
    <n v="401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r>
  <r>
    <s v="B0B7B9V9QP"/>
    <x v="1051"/>
    <x v="29"/>
    <s v="Electronics"/>
    <s v="HomeTheater,TV&amp;Video"/>
    <s v="Televisions"/>
    <s v="Electronics|HomeTheater,TV&amp;Video|Televisions|SmartTelevisions-VU 108 cm (43 inches) Premium Series Full HD Smart LED TV 43GA (Black)"/>
    <s v="SmartTelevisions"/>
    <n v="18999"/>
    <x v="1"/>
    <n v="35000"/>
    <n v="0.46"/>
    <n v="34945.717142857146"/>
    <s v="&lt;50%"/>
    <n v="5.0009999999999994"/>
    <s v="No"/>
    <n v="35035000"/>
    <n v="4"/>
    <x v="0"/>
    <n v="1001"/>
    <s v="No"/>
    <n v="400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r>
  <r>
    <s v="B0BQRJ3C47"/>
    <x v="1052"/>
    <x v="8"/>
    <s v="Computers&amp;Accessories"/>
    <s v="Accessories&amp;Peripherals"/>
    <s v="Cables&amp;Accessories"/>
    <s v="Computers&amp;Accessories|Accessories&amp;Peripherals|Cables&amp;Accessories|Cables|USBCables-REDTECH USB-C to Lightning Cable 3.3FT, [Apple MFi Certified] Lightning to Type C Fast Charging Cord Compatible with iPhone 14/13/13 pro/Max/12/11/X/XS/XR/8, Supports Power Delivery - White"/>
    <s v="Cables"/>
    <n v="249"/>
    <x v="0"/>
    <n v="999"/>
    <n v="0.75"/>
    <n v="974.07507507507512"/>
    <s v="50% or More"/>
    <n v="5"/>
    <s v="Yes"/>
    <n v="0"/>
    <n v="5"/>
    <x v="1"/>
    <n v="0"/>
    <s v="Yes"/>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r>
  <r>
    <s v="B00ZRBWPA0"/>
    <x v="1053"/>
    <x v="44"/>
    <s v="Electronics"/>
    <s v="GeneralPurposeBatteries&amp;BatteryChargers"/>
    <s v="DisposableBatteries"/>
    <s v="Electronics|GeneralPurposeBatteries&amp;BatteryChargers|DisposableBatteries-Eveready Red 1012 AAA Batteries - Pack of 10"/>
    <s v="N/A"/>
    <n v="159"/>
    <x v="2"/>
    <n v="180"/>
    <n v="0.12"/>
    <n v="91.666666666666671"/>
    <s v="&lt;50%"/>
    <n v="4.9889999999999999"/>
    <s v="No"/>
    <n v="178020"/>
    <n v="4.3"/>
    <x v="0"/>
    <n v="989"/>
    <s v="Yes"/>
    <n v="3956"/>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r>
  <r>
    <s v="B09Y5FZK9N"/>
    <x v="1054"/>
    <x v="39"/>
    <s v="Home&amp;Kitchen"/>
    <s v="Kitchen&amp;HomeAppliances"/>
    <s v="SmallKitchenAppliances"/>
    <s v="Home&amp;Kitchen|Kitchen&amp;HomeAppliances|SmallKitchenAppliances|Kettles&amp;HotWaterDispensers|Kettle&amp;ToasterSets-Pigeon 1.5 litre Hot Kettle and Stainless Steel Water Bottle Combo used for boiling Water, Making Tea and Coffee, Instant Noodles, Soup, 1500 Watt with Auto Shut- off Feature - (Silver)"/>
    <s v="Kettles&amp;HotWaterDispensers"/>
    <n v="809"/>
    <x v="1"/>
    <n v="1545"/>
    <n v="0.48"/>
    <n v="1492.6375404530745"/>
    <s v="&lt;50%"/>
    <n v="4.976"/>
    <s v="No"/>
    <n v="1507920"/>
    <n v="3.7"/>
    <x v="0"/>
    <n v="976"/>
    <s v="Yes"/>
    <n v="3904"/>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r>
  <r>
    <s v="B08QSC1XY8"/>
    <x v="1055"/>
    <x v="8"/>
    <s v="Computers&amp;Accessories"/>
    <s v="Accessories&amp;Peripherals"/>
    <s v="Cables&amp;Accessories"/>
    <s v="Computers&amp;Accessories|Accessories&amp;Peripherals|Cables&amp;Accessories|Cables|USBCables-Zoul USB C 60W Fast Charging 3A 6ft/2M Long Type C Nylon Braided Data Cable Quick Charger Cable QC 3.0 for Samsung Galaxy M31S M30 S10 S9 S20 Plus, Note 10 9 8, A20e A40 A50 A70 (2M, Grey)"/>
    <s v="Cables"/>
    <n v="389"/>
    <x v="0"/>
    <n v="1099"/>
    <n v="0.65"/>
    <n v="1063.6041856232939"/>
    <s v="50% or More"/>
    <n v="4.9740000000000002"/>
    <s v="Yes"/>
    <n v="1070426"/>
    <n v="4.3"/>
    <x v="0"/>
    <n v="974"/>
    <s v="Yes"/>
    <n v="389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r>
  <r>
    <s v="B08QSDKFGQ"/>
    <x v="1056"/>
    <x v="8"/>
    <s v="Computers&amp;Accessories"/>
    <s v="Accessories&amp;Peripherals"/>
    <s v="Cables&amp;Accessories"/>
    <s v="Computers&amp;Accessories|Accessories&amp;Peripherals|Cables&amp;Accessories|Cables|USBCables-Zoul USB Type C Fast Charging 3A Nylon Braided Data Cable Quick Charger Cable QC 3.0 for Samsung Galaxy M31s M30 S10 S9 S20 Plus, Note 10 9 8, A20e A40 A50 A70 (1M, Grey)"/>
    <s v="Cables"/>
    <n v="339"/>
    <x v="0"/>
    <n v="1099"/>
    <n v="0.69"/>
    <n v="1068.1537761601455"/>
    <s v="50% or More"/>
    <n v="4.9740000000000002"/>
    <s v="Yes"/>
    <n v="1070426"/>
    <n v="4.3"/>
    <x v="0"/>
    <n v="974"/>
    <s v="Yes"/>
    <n v="3896"/>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r>
  <r>
    <s v="B09N3BFP4M"/>
    <x v="1057"/>
    <x v="87"/>
    <s v="Home&amp;Kitchen"/>
    <s v="Heating,Cooling&amp;AirQuality"/>
    <s v="WaterHeaters&amp;Geysers"/>
    <s v="Home&amp;Kitchen|Heating,Cooling&amp;AirQuality|WaterHeaters&amp;Geysers|StorageWaterHeaters-Bajaj New Shakti Neo Plus 15 Litre 4 Star Rated Storage Water Heater (Geyser) with Multiple Safety System, White"/>
    <s v="StorageWaterHeaters"/>
    <n v="5499"/>
    <x v="1"/>
    <n v="11500"/>
    <n v="0.52"/>
    <n v="11452.182608695652"/>
    <s v="50% or More"/>
    <n v="4.9589999999999996"/>
    <s v="Yes"/>
    <n v="11028500"/>
    <n v="3.9"/>
    <x v="0"/>
    <n v="959"/>
    <s v="Yes"/>
    <n v="383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r>
  <r>
    <s v="B0BCKJJN8R"/>
    <x v="1058"/>
    <x v="25"/>
    <s v="Home&amp;Kitchen"/>
    <s v="Heating,Cooling&amp;AirQuality"/>
    <s v="WaterHeaters&amp;Geysers"/>
    <s v="Home&amp;Kitchen|Heating,Cooling&amp;AirQuality|WaterHeaters&amp;Geysers|InstantWaterHeaters-Hindware Atlantic Xceed 5L 3kW Instant Water Heater with Copper Heating Element and High Grade Stainless Steel Tank"/>
    <s v="InstantWaterHeaters"/>
    <n v="3599"/>
    <x v="1"/>
    <n v="7290"/>
    <n v="0.51"/>
    <n v="7240.6310013717421"/>
    <s v="50% or More"/>
    <n v="4.9420000000000002"/>
    <s v="Yes"/>
    <n v="6867180"/>
    <n v="3.9"/>
    <x v="0"/>
    <n v="942"/>
    <s v="Yes"/>
    <n v="3768"/>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r>
  <r>
    <s v="B0841KQR1Z"/>
    <x v="1059"/>
    <x v="163"/>
    <s v="Electronics"/>
    <s v="HomeTheater,TV&amp;Video"/>
    <s v="Accessories"/>
    <s v="Electronics|HomeTheater,TV&amp;Video|Accessories|RemoteControls-Crypo‚Ñ¢ Universal Remote Compatible with Tata Sky Universal HD &amp; SD Set top Box (Also Works with All TV)"/>
    <s v="RemoteControls"/>
    <n v="299"/>
    <x v="0"/>
    <n v="999"/>
    <n v="0.7"/>
    <n v="969.07007007007007"/>
    <s v="50% or More"/>
    <n v="4.9279999999999999"/>
    <s v="Yes"/>
    <n v="927072"/>
    <n v="3.8"/>
    <x v="0"/>
    <n v="928"/>
    <s v="Yes"/>
    <n v="371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r>
  <r>
    <s v="B08C7TYHPB"/>
    <x v="1060"/>
    <x v="39"/>
    <s v="Home&amp;Kitchen"/>
    <s v="Kitchen&amp;HomeAppliances"/>
    <s v="SmallKitchenAppliances"/>
    <s v="Home&amp;Kitchen|Kitchen&amp;HomeAppliances|SmallKitchenAppliances|Kettles&amp;HotWaterDispensers|Kettle&amp;ToasterSets-iBELL Castor CTEK15L Premium 1.5 Litre Stainless Steel Electric Kettle,1500W Auto Cut-Off Feature,Silver"/>
    <s v="Kettles&amp;HotWaterDispensers"/>
    <n v="664"/>
    <x v="1"/>
    <n v="1490"/>
    <n v="0.55000000000000004"/>
    <n v="1445.4362416107383"/>
    <s v="50% or More"/>
    <n v="4.9249999999999998"/>
    <s v="Yes"/>
    <n v="1378250"/>
    <n v="4.0999999999999996"/>
    <x v="0"/>
    <n v="925"/>
    <s v="Yes"/>
    <n v="370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r>
  <r>
    <s v="B09CMQRQM6"/>
    <x v="1061"/>
    <x v="8"/>
    <s v="Computers&amp;Accessories"/>
    <s v="Accessories&amp;Peripherals"/>
    <s v="Cables&amp;Accessories"/>
    <s v="Computers&amp;Accessories|Accessories&amp;Peripherals|Cables&amp;Accessories|Cables|USBCables-Ambrane Fast 100W Output Cable with Type-C to Type-C for Mobile, Laptop, Macbook &amp; Table Charging, 480mbps Data Sync Speed, Braided Cable, 1.5m Length (ABCC-100, Black-Grey)"/>
    <s v="Cables"/>
    <n v="499"/>
    <x v="0"/>
    <n v="899"/>
    <n v="0.44"/>
    <n v="843.49388209121241"/>
    <s v="&lt;50%"/>
    <n v="4.9190000000000005"/>
    <s v="No"/>
    <n v="826181"/>
    <n v="4.2"/>
    <x v="0"/>
    <n v="919"/>
    <s v="Yes"/>
    <n v="3676"/>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r>
  <r>
    <s v="B0718ZN31Q"/>
    <x v="1062"/>
    <x v="0"/>
    <s v="Electronics"/>
    <s v="HomeTheater,TV&amp;Video"/>
    <s v="Accessories"/>
    <s v="Electronics|HomeTheater,TV&amp;Video|Accessories|Cables|HDMICables-Rts‚Ñ¢ High Speed 3D Full HD 1080p Support (10 Meters) HDMI Male to HDMI Male Cable TV Lead 1.4V for All Hdmi Devices- Black (10M - 30 FEET)"/>
    <s v="Cables"/>
    <n v="598"/>
    <x v="1"/>
    <n v="4999"/>
    <n v="0.88"/>
    <n v="4987.0376075215045"/>
    <s v="50% or More"/>
    <n v="4.91"/>
    <s v="Yes"/>
    <n v="4549090"/>
    <n v="4.2"/>
    <x v="0"/>
    <n v="910"/>
    <s v="Yes"/>
    <n v="364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r>
  <r>
    <s v="B08PFSZ7FH"/>
    <x v="1063"/>
    <x v="58"/>
    <s v="Computers&amp;Accessories"/>
    <s v="Accessories&amp;Peripherals"/>
    <s v="LaptopAccessories"/>
    <s v="Computers&amp;Accessories|Accessories&amp;Peripherals|LaptopAccessories|NotebookComputerStands-STRIFF Laptop Stand Adjustable Laptop Computer Stand Multi-Angle Stand Phone Stand Portable Foldable Laptop Riser Notebook Holder Stand Compatible for 9 to 15.6‚Äù Laptops Black(Black)"/>
    <s v="NotebookComputerStands"/>
    <n v="299"/>
    <x v="0"/>
    <n v="1499"/>
    <n v="0.8"/>
    <n v="1479.0533689126084"/>
    <s v="50% or More"/>
    <n v="4.9030000000000005"/>
    <s v="Yes"/>
    <n v="1353597"/>
    <n v="4.2"/>
    <x v="0"/>
    <n v="903"/>
    <s v="Yes"/>
    <n v="3612"/>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r>
  <r>
    <s v="B0BK1K598K"/>
    <x v="1064"/>
    <x v="150"/>
    <s v="Home&amp;Kitchen"/>
    <s v="Kitchen&amp;HomeAppliances"/>
    <s v="Vacuum,Cleaning&amp;Ironing"/>
    <s v="Home&amp;Kitchen|Kitchen&amp;HomeAppliances|Vacuum,Cleaning&amp;Ironing|Irons,Steamers&amp;Accessories|LintShavers-AGARO LR2007 Lint Remover, Rechargeable, for Woolen Sweaters, Blankets, Jackets, Burr Remover, Pill Remover From Carpets, Curtains"/>
    <s v="Irons,Steamers&amp;Accessories"/>
    <n v="678"/>
    <x v="1"/>
    <n v="1499"/>
    <n v="0.55000000000000004"/>
    <n v="1453.7698465643762"/>
    <s v="50% or More"/>
    <n v="4.9000000000000004"/>
    <s v="Yes"/>
    <n v="1349100"/>
    <n v="4.2"/>
    <x v="0"/>
    <n v="900"/>
    <s v="Yes"/>
    <n v="36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r>
  <r>
    <s v="B08WWKM5HQ"/>
    <x v="1065"/>
    <x v="47"/>
    <s v="Home&amp;Kitchen"/>
    <s v="Heating,Cooling&amp;AirQuality"/>
    <s v="Fans"/>
    <s v="Home&amp;Kitchen|Heating,Cooling&amp;AirQuality|Fans|CeilingFans-Crompton Highspeed Markle Prime 1200 mm (48 inch) Anti-Dust Ceiling Fan with Energy Efficient 55W Motor (Burgundy)"/>
    <s v="CeilingFans"/>
    <n v="2599"/>
    <x v="1"/>
    <n v="4780"/>
    <n v="0.46"/>
    <n v="4725.6276150627618"/>
    <s v="&lt;50%"/>
    <n v="4.8979999999999997"/>
    <s v="No"/>
    <n v="4292440"/>
    <n v="3.9"/>
    <x v="0"/>
    <n v="898"/>
    <s v="Yes"/>
    <n v="359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r>
  <r>
    <s v="B0978V2CP6"/>
    <x v="1066"/>
    <x v="196"/>
    <s v="Electronics"/>
    <s v="HomeTheater,TV&amp;Video"/>
    <s v="AVReceivers&amp;Amplifiers"/>
    <s v="Electronics|HomeTheater,TV&amp;Video|AVReceivers&amp;Amplifiers-Cubetek 3 in 1 LCD Display V5.0 Bluetooth Transmitter Receiver, Bypass Audio Adapter with Aux, Optical, Dual Link Support for TV, Home Stereo, PC, Headphones, Speakers, Model: CB-BT27"/>
    <s v="N/A"/>
    <n v="1990"/>
    <x v="1"/>
    <n v="3100"/>
    <n v="0.36"/>
    <n v="3035.8064516129034"/>
    <s v="&lt;50%"/>
    <n v="4.8970000000000002"/>
    <s v="No"/>
    <n v="2780700"/>
    <n v="4"/>
    <x v="0"/>
    <n v="897"/>
    <s v="Yes"/>
    <n v="358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r>
  <r>
    <s v="B09C635BMM"/>
    <x v="1067"/>
    <x v="163"/>
    <s v="Electronics"/>
    <s v="HomeTheater,TV&amp;Video"/>
    <s v="Accessories"/>
    <s v="Electronics|HomeTheater,TV&amp;Video|Accessories|RemoteControls-Cotbolt Silicone Case Cover Compatible for Samsung BN59-01312A QLED 8K 4K Smart TV Remote Shockproof Protective Remote Cover (Black)"/>
    <s v="RemoteControls"/>
    <n v="349"/>
    <x v="0"/>
    <n v="999"/>
    <n v="0.65"/>
    <n v="964.06506506506503"/>
    <s v="50% or More"/>
    <n v="4.8390000000000004"/>
    <s v="Yes"/>
    <n v="838161"/>
    <n v="4"/>
    <x v="0"/>
    <n v="839"/>
    <s v="Yes"/>
    <n v="335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r>
  <r>
    <s v="B08NW8GHCJ"/>
    <x v="1068"/>
    <x v="8"/>
    <s v="Computers&amp;Accessories"/>
    <s v="Accessories&amp;Peripherals"/>
    <s v="Cables&amp;Accessories"/>
    <s v="Computers&amp;Accessories|Accessories&amp;Peripherals|Cables&amp;Accessories|Cables|USBCables-Synqe USB C to USB C 60W Nylon Braided Fast Charging Type C to Type C Cable Compatible with Samsung Galaxy Note 20/Ultra, S20 S22 S21 S20 FE A73 A53 A33 (2M, Black)"/>
    <s v="Cables"/>
    <n v="389"/>
    <x v="0"/>
    <n v="999"/>
    <n v="0.61"/>
    <n v="960.06106106106108"/>
    <s v="50% or More"/>
    <n v="4.8380000000000001"/>
    <s v="Yes"/>
    <n v="837162"/>
    <n v="4.3"/>
    <x v="0"/>
    <n v="838"/>
    <s v="Yes"/>
    <n v="3352"/>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r>
  <r>
    <s v="B08V9C4B1J"/>
    <x v="1069"/>
    <x v="8"/>
    <s v="Computers&amp;Accessories"/>
    <s v="Accessories&amp;Peripherals"/>
    <s v="Cables&amp;Accessories"/>
    <s v="Computers&amp;Accessories|Accessories&amp;Peripherals|Cables&amp;Accessories|Cables|USBCables-Synqe Type C to Type C Short Fast Charging 60W Cable Compatible with Samsung Galaxy Z Fold3 5G, Z Flip3 5G, S22 5G, S22 Ultra, S21, S20, S20FE, A52, A73, A53 (0.25M, Black)"/>
    <s v="Cables"/>
    <n v="349"/>
    <x v="0"/>
    <n v="999"/>
    <n v="0.65"/>
    <n v="964.06506506506503"/>
    <s v="50% or More"/>
    <n v="4.8380000000000001"/>
    <s v="Yes"/>
    <n v="837162"/>
    <n v="4.3"/>
    <x v="0"/>
    <n v="838"/>
    <s v="Yes"/>
    <n v="3352"/>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r>
  <r>
    <s v="B09LH32678"/>
    <x v="1070"/>
    <x v="192"/>
    <s v="Home&amp;Kitchen"/>
    <s v="Kitchen&amp;HomeAppliances"/>
    <s v="SmallKitchenAppliances"/>
    <s v="Home&amp;Kitchen|Kitchen&amp;HomeAppliances|SmallKitchenAppliances|WaffleMakers&amp;Irons-JIALTO Mini Waffle Maker 4 Inch- 350 Watts: Stainless Steel Non-Stick Electric Iron Machine for Individual Belgian Waffles, Pan Cakes, Paninis or Other Snacks - Aqua blue"/>
    <s v="WaffleMakers&amp;Irons"/>
    <n v="899"/>
    <x v="1"/>
    <n v="1999"/>
    <n v="0.55000000000000004"/>
    <n v="1954.0275137568785"/>
    <s v="50% or More"/>
    <n v="4.8319999999999999"/>
    <s v="Yes"/>
    <n v="1663168"/>
    <n v="4"/>
    <x v="0"/>
    <n v="832"/>
    <s v="Yes"/>
    <n v="332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r>
  <r>
    <s v="B0B5GF6DQD"/>
    <x v="1071"/>
    <x v="17"/>
    <s v="Electronics"/>
    <s v="WearableTechnology"/>
    <s v="SmartWatches"/>
    <s v="Electronics|WearableTechnology|SmartWatches-Noise Agile 2 Buzz Bluetooth Calling Smart Watch with 1.28&quot; TFT Display,Dual Button,in-Built Mic &amp; Speaker,AI Voice Assistant, Health Suite,in-Built Games, 100 Watch Faces-(Jet Black)"/>
    <s v="N/A"/>
    <n v="2499"/>
    <x v="1"/>
    <n v="5999"/>
    <n v="0.57999999999999996"/>
    <n v="5957.3430571761965"/>
    <s v="50% or More"/>
    <n v="4.8280000000000003"/>
    <s v="Yes"/>
    <n v="4967172"/>
    <n v="3.7"/>
    <x v="0"/>
    <n v="828"/>
    <s v="Yes"/>
    <n v="3312"/>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r>
  <r>
    <s v="B09FPP3R1D"/>
    <x v="1072"/>
    <x v="78"/>
    <s v="Home&amp;Kitchen"/>
    <s v="Kitchen&amp;HomeAppliances"/>
    <s v="SmallKitchenAppliances"/>
    <s v="Home&amp;Kitchen|Kitchen&amp;HomeAppliances|SmallKitchenAppliances|EggBoilers-Glen 3 in 1 Electric Multi Cooker - Steam, Cook &amp; Egg Boiler with 350 W (SA 3035MC) - 350 Watts"/>
    <s v="EggBoilers"/>
    <n v="1624"/>
    <x v="1"/>
    <n v="2495"/>
    <n v="0.35"/>
    <n v="2429.9098196392788"/>
    <s v="&lt;50%"/>
    <n v="4.827"/>
    <s v="No"/>
    <n v="2063365"/>
    <n v="4.0999999999999996"/>
    <x v="0"/>
    <n v="827"/>
    <s v="Yes"/>
    <n v="3308"/>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r>
  <r>
    <s v="B09F3PDDRF"/>
    <x v="1073"/>
    <x v="197"/>
    <s v="Computers&amp;Accessories"/>
    <s v="Accessories&amp;Peripherals"/>
    <s v="Cables&amp;Accessories"/>
    <s v="Computers&amp;Accessories|Accessories&amp;Peripherals|Cables&amp;Accessories|Cables|SATACables-Lapster USB 3.0 sata Cable for 2.5 inch SSD and HDD , USB 3.0 to SATA III Hard Driver Adapter , sata to USB Cable-(Blue)"/>
    <s v="Cables"/>
    <n v="349"/>
    <x v="0"/>
    <n v="999"/>
    <n v="0.65"/>
    <n v="964.06506506506503"/>
    <s v="50% or More"/>
    <n v="4.8170000000000002"/>
    <s v="Yes"/>
    <n v="816183"/>
    <n v="3.9"/>
    <x v="0"/>
    <n v="817"/>
    <s v="Yes"/>
    <n v="3268"/>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r>
  <r>
    <s v="B08XMG618K"/>
    <x v="1074"/>
    <x v="8"/>
    <s v="Computers&amp;Accessories"/>
    <s v="Accessories&amp;Peripherals"/>
    <s v="Cables&amp;Accessories"/>
    <s v="Computers&amp;Accessories|Accessories&amp;Peripherals|Cables&amp;Accessories|Cables|USBCables-Time Office Scanner Replacement Cable for Startek FM220U (Type C) Ivory"/>
    <s v="Cables"/>
    <n v="225"/>
    <x v="0"/>
    <n v="499"/>
    <n v="0.55000000000000004"/>
    <n v="453.90981963927857"/>
    <s v="50% or More"/>
    <n v="4.7889999999999997"/>
    <s v="Yes"/>
    <n v="393711"/>
    <n v="4.0999999999999996"/>
    <x v="0"/>
    <n v="789"/>
    <s v="Yes"/>
    <n v="315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r>
  <r>
    <s v="B009P2LK80"/>
    <x v="1075"/>
    <x v="198"/>
    <s v="Home&amp;Kitchen"/>
    <s v="Heating,Cooling&amp;AirQuality"/>
    <s v="RoomHeaters"/>
    <s v="Home&amp;Kitchen|Heating,Cooling&amp;AirQuality|RoomHeaters|HalogenHeaters-Bajaj Deluxe 2000 Watts Halogen Room Heater (Steel, ISI Approved), Multicolor"/>
    <s v="HalogenHeaters"/>
    <n v="1409"/>
    <x v="1"/>
    <n v="1639"/>
    <n v="0.14000000000000001"/>
    <n v="1553.032946918853"/>
    <s v="&lt;50%"/>
    <n v="4.7869999999999999"/>
    <s v="No"/>
    <n v="1289893"/>
    <n v="3.7"/>
    <x v="0"/>
    <n v="787"/>
    <s v="Yes"/>
    <n v="3148"/>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r>
  <r>
    <s v="B07YCBSCYB"/>
    <x v="1076"/>
    <x v="26"/>
    <s v="Home&amp;Kitchen"/>
    <s v="Kitchen&amp;HomeAppliances"/>
    <s v="SmallKitchenAppliances"/>
    <s v="Home&amp;Kitchen|Kitchen&amp;HomeAppliances|SmallKitchenAppliances|InductionCooktop-AmazonBasics Induction Cooktop 1600 Watt (Black)"/>
    <s v="InductionCooktop"/>
    <n v="1999"/>
    <x v="1"/>
    <n v="3300"/>
    <n v="0.39"/>
    <n v="3239.4242424242425"/>
    <s v="&lt;50%"/>
    <n v="4.78"/>
    <s v="No"/>
    <n v="2574000"/>
    <n v="4.2"/>
    <x v="0"/>
    <n v="780"/>
    <s v="Yes"/>
    <n v="312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r>
  <r>
    <s v="B09MFR93KS"/>
    <x v="1077"/>
    <x v="31"/>
    <s v="Home&amp;Kitchen"/>
    <s v="Kitchen&amp;HomeAppliances"/>
    <s v="SmallKitchenAppliances"/>
    <s v="Home&amp;Kitchen|Kitchen&amp;HomeAppliances|SmallKitchenAppliances|MixerGrinders-Bajaj Rex DLX 750 W 4 Jars Mixer Grinder, White and Blue"/>
    <s v="MixerGrinders"/>
    <n v="3041.67"/>
    <x v="1"/>
    <n v="5999"/>
    <n v="0.49"/>
    <n v="5948.2970495082518"/>
    <s v="&lt;50%"/>
    <n v="4.7770000000000001"/>
    <s v="No"/>
    <n v="4661223"/>
    <n v="4"/>
    <x v="0"/>
    <n v="777"/>
    <s v="Yes"/>
    <n v="3108"/>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r>
  <r>
    <s v="B09WF4Q7B3"/>
    <x v="1078"/>
    <x v="37"/>
    <s v="Home&amp;Kitchen"/>
    <s v="Kitchen&amp;HomeAppliances"/>
    <s v="Vacuum,Cleaning&amp;Ironing"/>
    <s v="Home&amp;Kitchen|Kitchen&amp;HomeAppliances|Vacuum,Cleaning&amp;Ironing|Irons,Steamers&amp;Accessories|Irons|SteamIrons-Wipro Vesta 1380W Cordless Steam Iron Quick heat up with 20gm/ min Steam Burst, Scratch resistant Ceramic soleplate ,Vertical and Horizontal Ironing, Steam burst of upto .8g/ shot"/>
    <s v="Irons,Steamers&amp;Accessories"/>
    <n v="1799"/>
    <x v="1"/>
    <n v="2599"/>
    <n v="0.31"/>
    <n v="2529.7810696421702"/>
    <s v="&lt;50%"/>
    <n v="4.7709999999999999"/>
    <s v="No"/>
    <n v="2003829"/>
    <n v="3.6"/>
    <x v="0"/>
    <n v="771"/>
    <s v="Yes"/>
    <n v="308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r>
  <r>
    <s v="B0BNXFDTZ2"/>
    <x v="1079"/>
    <x v="17"/>
    <s v="Electronics"/>
    <s v="WearableTechnology"/>
    <s v="SmartWatches"/>
    <s v="Electronics|WearableTechnology|SmartWatches-Fire-Boltt Tank 1.85&quot; Bluetooth Calling Smart Watch, 123 Sports Mode, 8 UI Interactions, Built in Speaker &amp; Mic, 7 Days Battery &amp; Fire-Boltt Health Suite"/>
    <s v="N/A"/>
    <n v="2999"/>
    <x v="1"/>
    <n v="11999"/>
    <n v="0.75"/>
    <n v="11974.006250520877"/>
    <s v="50% or More"/>
    <n v="4.7679999999999998"/>
    <s v="Yes"/>
    <n v="9215232"/>
    <n v="4.4000000000000004"/>
    <x v="0"/>
    <n v="768"/>
    <s v="Yes"/>
    <n v="3072"/>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r>
  <r>
    <s v="B0981XSZJ7"/>
    <x v="1080"/>
    <x v="8"/>
    <s v="Computers&amp;Accessories"/>
    <s v="Accessories&amp;Peripherals"/>
    <s v="Cables&amp;Accessories"/>
    <s v="Computers&amp;Accessories|Accessories&amp;Peripherals|Cables&amp;Accessories|Cables|USBCables-CROSSVOLT Compatible Dash/Warp Data Sync Fast Charging Cable Supported for All C Type Devices (Cable)"/>
    <s v="Cables"/>
    <n v="299"/>
    <x v="0"/>
    <n v="999"/>
    <n v="0.7"/>
    <n v="969.07007007007007"/>
    <s v="50% or More"/>
    <n v="4.766"/>
    <s v="Yes"/>
    <n v="765234"/>
    <n v="4.3"/>
    <x v="0"/>
    <n v="766"/>
    <s v="Yes"/>
    <n v="3064"/>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r>
  <r>
    <s v="B0BD92GDQH"/>
    <x v="1081"/>
    <x v="17"/>
    <s v="Electronics"/>
    <s v="WearableTechnology"/>
    <s v="SmartWatches"/>
    <s v="Electronics|WearableTechnology|SmartWatches-OnePlus Nord Watch with 1.78‚Äù AMOLED Display, 60 Hz Refresh Rate, 105 Fitness Modes, 10 Days Battery, SPO2, Heart Rate, Stress Monitor, Women Health Tracker &amp; Multiple Watch Face [Midnight Black]"/>
    <s v="N/A"/>
    <n v="4999"/>
    <x v="1"/>
    <n v="6999"/>
    <n v="0.28999999999999998"/>
    <n v="6927.5755107872556"/>
    <s v="&lt;50%"/>
    <n v="4.758"/>
    <s v="No"/>
    <n v="5305242"/>
    <n v="3.8"/>
    <x v="0"/>
    <n v="758"/>
    <s v="Yes"/>
    <n v="3032"/>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r>
  <r>
    <s v="B08HDCWDXD"/>
    <x v="1082"/>
    <x v="89"/>
    <s v="Home&amp;Kitchen"/>
    <s v="Kitchen&amp;HomeAppliances"/>
    <s v="Vacuum,Cleaning&amp;Ironing"/>
    <s v="Home&amp;Kitchen|Kitchen&amp;HomeAppliances|Vacuum,Cleaning&amp;Ironing|Vacuums&amp;FloorCare|Vacuums|HandheldVacuums-Eureka Forbes Active Clean 700 Watts Powerful Suction &amp; Blower Vacuum Cleaner with Washable HEPA Filter &amp; 6 Accessories,1 Year Warranty,Compact,Light Weight &amp; Easy to use (Red &amp; Black)"/>
    <s v="Vacuums&amp;FloorCare"/>
    <n v="3179"/>
    <x v="1"/>
    <n v="6999"/>
    <n v="0.55000000000000004"/>
    <n v="6953.5792256036575"/>
    <s v="50% or More"/>
    <n v="4.7430000000000003"/>
    <s v="Yes"/>
    <n v="5200257"/>
    <n v="4"/>
    <x v="0"/>
    <n v="743"/>
    <s v="Yes"/>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r>
  <r>
    <s v="B07G147SZD"/>
    <x v="1083"/>
    <x v="25"/>
    <s v="Home&amp;Kitchen"/>
    <s v="Heating,Cooling&amp;AirQuality"/>
    <s v="WaterHeaters&amp;Geysers"/>
    <s v="Home&amp;Kitchen|Heating,Cooling&amp;AirQuality|WaterHeaters&amp;Geysers|InstantWaterHeaters-NEXOMS Instant Heating Water Tap Wall Mounted with 3 Pin Indian Plug (16Amp)"/>
    <s v="InstantWaterHeaters"/>
    <n v="2699"/>
    <x v="1"/>
    <n v="3799"/>
    <n v="0.28999999999999998"/>
    <n v="3727.9549881547778"/>
    <s v="&lt;50%"/>
    <n v="4.7270000000000003"/>
    <s v="No"/>
    <n v="2761873"/>
    <n v="4"/>
    <x v="0"/>
    <n v="727"/>
    <s v="Yes"/>
    <n v="2908"/>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r>
  <r>
    <s v="B0B5YBGCKD"/>
    <x v="1084"/>
    <x v="48"/>
    <s v="Electronics"/>
    <s v="Mobiles&amp;Accessories"/>
    <s v="MobileAccessories"/>
    <s v="Electronics|Mobiles&amp;Accessories|MobileAccessories|Maintenance,Upkeep&amp;Repairs|ScreenProtectors-POPIO Tempered Glass Compatible for iPhone 13 / iPhone 13 Pro/iPhone 14 (Transparent) Edge to Edge Full Screen Coverage with Installation Kit, Pack of 2"/>
    <s v="Maintenance,Upkeep&amp;Repairs"/>
    <n v="150"/>
    <x v="2"/>
    <n v="599"/>
    <n v="0.75"/>
    <n v="573.95826377295498"/>
    <s v="50% or More"/>
    <n v="4.7140000000000004"/>
    <s v="Yes"/>
    <n v="427686"/>
    <n v="4.3"/>
    <x v="0"/>
    <n v="714"/>
    <s v="Yes"/>
    <n v="285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r>
  <r>
    <s v="B07SYYVP69"/>
    <x v="1085"/>
    <x v="11"/>
    <s v="Home&amp;Kitchen"/>
    <s v="Kitchen&amp;HomeAppliances"/>
    <s v="SmallKitchenAppliances"/>
    <s v="Home&amp;Kitchen|Kitchen&amp;HomeAppliances|SmallKitchenAppliances|Kettles&amp;HotWaterDispensers|ElectricKettles-iBELL SEK170BM Premium Electric Kettle, 1.7 Litre, Stainless Steel with Coating,1500W Auto Cut-Off, Silver with Black"/>
    <s v="Kettles&amp;HotWaterDispensers"/>
    <n v="809"/>
    <x v="1"/>
    <n v="1950"/>
    <n v="0.59"/>
    <n v="1908.5128205128206"/>
    <s v="50% or More"/>
    <n v="4.71"/>
    <s v="Yes"/>
    <n v="1384500"/>
    <n v="3.9"/>
    <x v="0"/>
    <n v="710"/>
    <s v="Yes"/>
    <n v="284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r>
  <r>
    <s v="B08TZD7FQN"/>
    <x v="1086"/>
    <x v="163"/>
    <s v="Electronics"/>
    <s v="HomeTheater,TV&amp;Video"/>
    <s v="Accessories"/>
    <s v="Electronics|HomeTheater,TV&amp;Video|Accessories|RemoteControls-Astigo Compatible Remote Control for Mi Smart LED 4A (43&quot;/32&quot;)"/>
    <s v="RemoteControls"/>
    <n v="299"/>
    <x v="0"/>
    <n v="599"/>
    <n v="0.5"/>
    <n v="549.08347245409016"/>
    <s v="50% or More"/>
    <n v="4.7080000000000002"/>
    <s v="Yes"/>
    <n v="424092"/>
    <n v="3.7"/>
    <x v="0"/>
    <n v="708"/>
    <s v="Yes"/>
    <n v="283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r>
  <r>
    <s v="B07F1T31ZZ"/>
    <x v="1087"/>
    <x v="161"/>
    <s v="Home&amp;Kitchen"/>
    <s v="Kitchen&amp;HomeAppliances"/>
    <s v="Coffee,Tea&amp;Espresso"/>
    <s v="Home&amp;Kitchen|Kitchen&amp;HomeAppliances|Coffee,Tea&amp;Espresso|DripCoffeeMachines-Raffles Premium Stainless Steel South Indian Coffee Filter/Drip Coffee Maker, 2-3 Cups, 150 ml"/>
    <s v="DripCoffeeMachines"/>
    <n v="249"/>
    <x v="0"/>
    <n v="400"/>
    <n v="0.38"/>
    <n v="337.75"/>
    <s v="&lt;50%"/>
    <n v="4.6929999999999996"/>
    <s v="No"/>
    <n v="277200"/>
    <n v="4.0999999999999996"/>
    <x v="0"/>
    <n v="693"/>
    <s v="Yes"/>
    <n v="2772"/>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r>
  <r>
    <s v="B09Q3M3WLJ"/>
    <x v="1088"/>
    <x v="74"/>
    <s v="Computers&amp;Accessories"/>
    <s v="Accessories&amp;Peripherals"/>
    <s v="TabletAccessories"/>
    <s v="Computers&amp;Accessories|Accessories&amp;Peripherals|TabletAccessories|ScreenProtectors-Robustrion [Anti-Scratch] &amp; [Smudge Proof] [Bubble Free] Premium Tempered Glass Screen Protector Guard for Samsung Galaxy Tab A8 10.5 inch [SM-X200/X205/X207] 2022"/>
    <s v="ScreenProtectors"/>
    <n v="399"/>
    <x v="0"/>
    <n v="1499"/>
    <n v="0.73"/>
    <n v="1472.3822548365576"/>
    <s v="50% or More"/>
    <n v="4.6909999999999998"/>
    <s v="Yes"/>
    <n v="1035809"/>
    <n v="4"/>
    <x v="0"/>
    <n v="691"/>
    <s v="Yes"/>
    <n v="276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r>
  <r>
    <s v="B0B72BSW7K"/>
    <x v="1089"/>
    <x v="54"/>
    <s v="Computers&amp;Accessories"/>
    <s v="Accessories&amp;Peripherals"/>
    <s v="LaptopAccessories"/>
    <s v="Computers&amp;Accessories|Accessories&amp;Peripherals|LaptopAccessories|Lapdesks-SKE Bed Study Table Portable Wood Multifunction Laptop-Table Lapdesk for Children Bed Foldabe Table Work with Tablet Slot &amp; Cup Holder Brown Black"/>
    <s v="Lapdesks"/>
    <n v="263"/>
    <x v="0"/>
    <n v="699"/>
    <n v="0.62"/>
    <n v="661.37482117310446"/>
    <s v="50% or More"/>
    <n v="4.6899999999999995"/>
    <s v="Yes"/>
    <n v="482310"/>
    <n v="3.5"/>
    <x v="0"/>
    <n v="690"/>
    <s v="Yes"/>
    <n v="276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r>
  <r>
    <s v="B09SDDQQKP"/>
    <x v="1090"/>
    <x v="89"/>
    <s v="Home&amp;Kitchen"/>
    <s v="Kitchen&amp;HomeAppliances"/>
    <s v="Vacuum,Cleaning&amp;Ironing"/>
    <s v="Home&amp;Kitchen|Kitchen&amp;HomeAppliances|Vacuum,Cleaning&amp;Ironing|Vacuums&amp;FloorCare|Vacuums|HandheldVacuums-INALSA Vaccum Cleaner Handheld 800W High Powerful Motor- Dura Clean with HEPA Filtration &amp; Strong Powerful 16KPA Suction| Lightweight, Compact &amp; Durable Body|Includes Multiple Accessories,(Grey/Black)"/>
    <s v="Vacuums&amp;FloorCare"/>
    <n v="1799"/>
    <x v="1"/>
    <n v="3295"/>
    <n v="0.45"/>
    <n v="3240.4021244309561"/>
    <s v="&lt;50%"/>
    <n v="4.6870000000000003"/>
    <s v="No"/>
    <n v="2263665"/>
    <n v="3.8"/>
    <x v="0"/>
    <n v="687"/>
    <s v="Yes"/>
    <n v="2748"/>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r>
  <r>
    <s v="B09X76VL5L"/>
    <x v="1091"/>
    <x v="1"/>
    <s v="Electronics"/>
    <s v="Headphones,Earbuds&amp;Accessories"/>
    <s v="Headphones"/>
    <s v="Electronics|Headphones,Earbuds&amp;Accessories|Headphones|In-Ear-boAt Airdopes 191G True Wireless Earbuds with ENx‚Ñ¢ Tech Equipped Quad Mics, Beast‚Ñ¢ Mode(Low Latency- 65ms) for Gaming, 2x6mm Dual Drivers, 30H Playtime, IPX5, IWP‚Ñ¢, Appealing Case LEDs(Sport Blue)"/>
    <s v="In-Ear"/>
    <n v="1599"/>
    <x v="1"/>
    <n v="3490"/>
    <n v="0.54"/>
    <n v="3444.1833810888252"/>
    <s v="50% or More"/>
    <n v="4.6760000000000002"/>
    <s v="Yes"/>
    <n v="2359240"/>
    <n v="3.7"/>
    <x v="0"/>
    <n v="676"/>
    <s v="Yes"/>
    <n v="2704"/>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r>
  <r>
    <s v="B0B2CPVXHX"/>
    <x v="1092"/>
    <x v="74"/>
    <s v="Computers&amp;Accessories"/>
    <s v="Accessories&amp;Peripherals"/>
    <s v="TabletAccessories"/>
    <s v="Computers&amp;Accessories|Accessories&amp;Peripherals|TabletAccessories|ScreenProtectors-Robustrion Anti-Scratch &amp; Smudge Proof Tempered Glass Screen Protector for Xiaomi Mi Pad 5 11 inch"/>
    <s v="ScreenProtectors"/>
    <n v="379"/>
    <x v="0"/>
    <n v="1499"/>
    <n v="0.75"/>
    <n v="1473.7164776517679"/>
    <s v="50% or More"/>
    <n v="4.67"/>
    <s v="Yes"/>
    <n v="1004330"/>
    <n v="4.0999999999999996"/>
    <x v="0"/>
    <n v="670"/>
    <s v="Yes"/>
    <n v="268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r>
  <r>
    <s v="B0B4DT8MKT"/>
    <x v="1093"/>
    <x v="8"/>
    <s v="Computers&amp;Accessories"/>
    <s v="Accessories&amp;Peripherals"/>
    <s v="Cables&amp;Accessories"/>
    <s v="Computers&amp;Accessories|Accessories&amp;Peripherals|Cables&amp;Accessories|Cables|USBCables-Wecool Unbreakable 3 in 1 Charging Cable with 3A Speed, Fast Charging Multi Purpose Cable 1.25 Mtr Long, Type C cable, Micro Usb Cable and Cable for iPhone, White"/>
    <s v="Cables"/>
    <n v="348"/>
    <x v="0"/>
    <n v="1499"/>
    <n v="0.77"/>
    <n v="1475.7845230153437"/>
    <s v="50% or More"/>
    <n v="4.6559999999999997"/>
    <s v="Yes"/>
    <n v="983344"/>
    <n v="4.2"/>
    <x v="0"/>
    <n v="656"/>
    <s v="Yes"/>
    <n v="2624"/>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r>
  <r>
    <s v="B078JBK4GX"/>
    <x v="1094"/>
    <x v="25"/>
    <s v="Home&amp;Kitchen"/>
    <s v="Heating,Cooling&amp;AirQuality"/>
    <s v="WaterHeaters&amp;Geysers"/>
    <s v="Home&amp;Kitchen|Heating,Cooling&amp;AirQuality|WaterHeaters&amp;Geysers|InstantWaterHeaters-Havells Instanio 1-Litre 3KW Instant Water Heater (Geyser), White Blue"/>
    <s v="InstantWaterHeaters"/>
    <n v="2599"/>
    <x v="1"/>
    <n v="4560"/>
    <n v="0.43"/>
    <n v="4503.0043859649122"/>
    <s v="&lt;50%"/>
    <n v="4.6459999999999999"/>
    <s v="No"/>
    <n v="2945760"/>
    <n v="4.4000000000000004"/>
    <x v="0"/>
    <n v="646"/>
    <s v="Yes"/>
    <n v="2584"/>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r>
  <r>
    <s v="B07Q7561HD"/>
    <x v="1095"/>
    <x v="44"/>
    <s v="Electronics"/>
    <s v="GeneralPurposeBatteries&amp;BatteryChargers"/>
    <s v="DisposableBatteries"/>
    <s v="Electronics|GeneralPurposeBatteries&amp;BatteryChargers|DisposableBatteries-Eveready 1015 Carbon Zinc AA Battery - 10 Pieces"/>
    <s v="N/A"/>
    <n v="149"/>
    <x v="2"/>
    <n v="180"/>
    <n v="0.17"/>
    <n v="97.222222222222229"/>
    <s v="&lt;50%"/>
    <n v="4.6440000000000001"/>
    <s v="No"/>
    <n v="115920"/>
    <n v="4.4000000000000004"/>
    <x v="0"/>
    <n v="644"/>
    <s v="Yes"/>
    <n v="2576"/>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r>
  <r>
    <s v="B09VGS66FV"/>
    <x v="1096"/>
    <x v="39"/>
    <s v="Home&amp;Kitchen"/>
    <s v="Kitchen&amp;HomeAppliances"/>
    <s v="SmallKitchenAppliances"/>
    <s v="Home&amp;Kitchen|Kitchen&amp;HomeAppliances|SmallKitchenAppliances|Kettles&amp;HotWaterDispensers|Kettle&amp;ToasterSets-Tesora - Inspired by you Large Premium Electric Kettle 1.8L, Stainless Steel Inner Body - Auto Power Cut, Boil Dry Protection &amp; Cool Touch Double Wall, Portable | 1500 Watts |1 Year Warranty | (White)"/>
    <s v="Kettles&amp;HotWaterDispensers"/>
    <n v="1349"/>
    <x v="1"/>
    <n v="1850"/>
    <n v="0.27"/>
    <n v="1777.081081081081"/>
    <s v="&lt;50%"/>
    <n v="4.6379999999999999"/>
    <s v="No"/>
    <n v="1180300"/>
    <n v="4.4000000000000004"/>
    <x v="0"/>
    <n v="638"/>
    <s v="Yes"/>
    <n v="2552"/>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r>
  <r>
    <s v="B081B1JL35"/>
    <x v="1097"/>
    <x v="25"/>
    <s v="Home&amp;Kitchen"/>
    <s v="Heating,Cooling&amp;AirQuality"/>
    <s v="WaterHeaters&amp;Geysers"/>
    <s v="Home&amp;Kitchen|Heating,Cooling&amp;AirQuality|WaterHeaters&amp;Geysers|InstantWaterHeaters-CSI INTERNATIONAL¬Æ Instant Water Geyser, Water Heater, Portable Water Heater, Geyser Made of First Class ABS Plastic 3KW (Red)"/>
    <s v="InstantWaterHeaters"/>
    <n v="1049"/>
    <x v="1"/>
    <n v="2499"/>
    <n v="0.57999999999999996"/>
    <n v="2457.0232092837136"/>
    <s v="50% or More"/>
    <n v="4.6379999999999999"/>
    <s v="Yes"/>
    <n v="1594362"/>
    <n v="3.7"/>
    <x v="0"/>
    <n v="638"/>
    <s v="Yes"/>
    <n v="255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r>
  <r>
    <s v="B0B25DJ352"/>
    <x v="1098"/>
    <x v="78"/>
    <s v="Home&amp;Kitchen"/>
    <s v="Kitchen&amp;HomeAppliances"/>
    <s v="SmallKitchenAppliances"/>
    <s v="Home&amp;Kitchen|Kitchen&amp;HomeAppliances|SmallKitchenAppliances|EggBoilers-GILTON Egg Boiler Electric Automatic Off 7 Egg Poacher for Steaming, Cooking Also Boiling and Frying, Multi Color"/>
    <s v="EggBoilers"/>
    <n v="353"/>
    <x v="0"/>
    <n v="1199"/>
    <n v="0.71"/>
    <n v="1169.5587989991659"/>
    <s v="50% or More"/>
    <n v="4.6289999999999996"/>
    <s v="Yes"/>
    <n v="754171"/>
    <n v="4.3"/>
    <x v="0"/>
    <n v="629"/>
    <s v="Yes"/>
    <n v="2516"/>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r>
  <r>
    <s v="B097JVLW3L"/>
    <x v="1099"/>
    <x v="199"/>
    <s v="Electronics"/>
    <s v="HomeTheater,TV&amp;Video"/>
    <s v="Accessories"/>
    <s v="Electronics|HomeTheater,TV&amp;Video|Accessories|3DGlasses-Irusu Play VR Plus Virtual Reality Headset with Headphones for Gaming (Black)"/>
    <s v="3DGlasses"/>
    <n v="2699"/>
    <x v="1"/>
    <n v="3500"/>
    <n v="0.23"/>
    <n v="3422.8857142857141"/>
    <s v="&lt;50%"/>
    <n v="4.6210000000000004"/>
    <s v="No"/>
    <n v="2173500"/>
    <n v="3.5"/>
    <x v="0"/>
    <n v="621"/>
    <s v="Yes"/>
    <n v="248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r>
  <r>
    <s v="B086GVRP63"/>
    <x v="1100"/>
    <x v="161"/>
    <s v="Home&amp;Kitchen"/>
    <s v="Kitchen&amp;HomeAppliances"/>
    <s v="Coffee,Tea&amp;Espresso"/>
    <s v="Home&amp;Kitchen|Kitchen&amp;HomeAppliances|Coffee,Tea&amp;Espresso|DripCoffeeMachines-Amazon Basics 650 Watt Drip Coffee Maker with Borosilicate Carafe"/>
    <s v="DripCoffeeMachines"/>
    <n v="1189"/>
    <x v="1"/>
    <n v="2400"/>
    <n v="0.5"/>
    <n v="2350.4583333333335"/>
    <s v="50% or More"/>
    <n v="4.6180000000000003"/>
    <s v="Yes"/>
    <n v="1483200"/>
    <n v="4.0999999999999996"/>
    <x v="0"/>
    <n v="618"/>
    <s v="Yes"/>
    <n v="2472"/>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r>
  <r>
    <s v="B09LHXNZLR"/>
    <x v="1101"/>
    <x v="6"/>
    <s v="Computers&amp;Accessories"/>
    <s v="NetworkingDevices"/>
    <s v="NetworkAdapters"/>
    <s v="Computers&amp;Accessories|NetworkingDevices|NetworkAdapters|WirelessUSBAdapters-Skadioo WiFi Adapter for pc | Car Accessories, WiFi Dongle for pc | USB WiFi Adapter for pc | Wi-Fi Receiver 2.4GHz, 802.11b/g/n UNano Size WiFi Dongle Compatible Adapter,WiFi dongle for pc"/>
    <s v="WirelessUSBAdapters"/>
    <n v="199"/>
    <x v="2"/>
    <n v="499"/>
    <n v="0.6"/>
    <n v="459.12024048096191"/>
    <s v="50% or More"/>
    <n v="4.6120000000000001"/>
    <s v="Yes"/>
    <n v="305388"/>
    <n v="3.7"/>
    <x v="0"/>
    <n v="612"/>
    <s v="Yes"/>
    <n v="2448"/>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r>
  <r>
    <s v="B09PDZNSBG"/>
    <x v="1102"/>
    <x v="37"/>
    <s v="Home&amp;Kitchen"/>
    <s v="Kitchen&amp;HomeAppliances"/>
    <s v="Vacuum,Cleaning&amp;Ironing"/>
    <s v="Home&amp;Kitchen|Kitchen&amp;HomeAppliances|Vacuum,Cleaning&amp;Ironing|Irons,Steamers&amp;Accessories|Irons|SteamIrons-Goodscity Garment Steamer for Clothes, Steam Iron Press - Vertical &amp; Horizontal Steaming up to 22g/min, 1200 Watt, 230 ml Water tank &amp; 30 sec Fast Heating (GC 111)"/>
    <s v="Irons,Steamers&amp;Accessories"/>
    <n v="2575"/>
    <x v="1"/>
    <n v="6700"/>
    <n v="0.62"/>
    <n v="6661.5671641791041"/>
    <s v="50% or More"/>
    <n v="4.6109999999999998"/>
    <s v="Yes"/>
    <n v="4093700"/>
    <n v="4.2"/>
    <x v="0"/>
    <n v="611"/>
    <s v="Yes"/>
    <n v="2444"/>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r>
  <r>
    <s v="B09MTLG4TP"/>
    <x v="1103"/>
    <x v="150"/>
    <s v="Home&amp;Kitchen"/>
    <s v="Kitchen&amp;HomeAppliances"/>
    <s v="Vacuum,Cleaning&amp;Ironing"/>
    <s v="Home&amp;Kitchen|Kitchen&amp;HomeAppliances|Vacuum,Cleaning&amp;Ironing|Irons,Steamers&amp;Accessories|LintShavers-SAIELLIN Electric Lint Remover for Clothes Fabric Shaver Lint Shaver for Woolen Clothes Blanket Jackets Stainless Steel Blades, Clothes and Furniture Lint Roller for Fabrics Portable Lint Shavers (White Orange)"/>
    <s v="Irons,Steamers&amp;Accessories"/>
    <n v="453"/>
    <x v="0"/>
    <n v="999"/>
    <n v="0.55000000000000004"/>
    <n v="953.65465465465468"/>
    <s v="50% or More"/>
    <n v="4.6100000000000003"/>
    <s v="Yes"/>
    <n v="609390"/>
    <n v="4.3"/>
    <x v="0"/>
    <n v="610"/>
    <s v="Yes"/>
    <n v="244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r>
  <r>
    <s v="B09NL7LBWT"/>
    <x v="1104"/>
    <x v="150"/>
    <s v="Home&amp;Kitchen"/>
    <s v="Kitchen&amp;HomeAppliances"/>
    <s v="Vacuum,Cleaning&amp;Ironing"/>
    <s v="Home&amp;Kitchen|Kitchen&amp;HomeAppliances|Vacuum,Cleaning&amp;Ironing|Irons,Steamers&amp;Accessories|LintShavers-Bulfyss USB Rechargeable Lint Remover Fabric Shaver Pet Hair Remover, Effectively and Quickly Remove Fuzz for Clothes, Sweater, Couch, Sofa, Blanket, Curtain, Wool, Cashmere (Grey, 1 Year Warranty)"/>
    <s v="Irons,Steamers&amp;Accessories"/>
    <n v="1099"/>
    <x v="1"/>
    <n v="1999"/>
    <n v="0.45"/>
    <n v="1944.0225112556277"/>
    <s v="&lt;50%"/>
    <n v="4.6040000000000001"/>
    <s v="No"/>
    <n v="1207396"/>
    <n v="4"/>
    <x v="0"/>
    <n v="604"/>
    <s v="Yes"/>
    <n v="241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r>
  <r>
    <s v="B09CMP1SC8"/>
    <x v="1105"/>
    <x v="8"/>
    <s v="Computers&amp;Accessories"/>
    <s v="Accessories&amp;Peripherals"/>
    <s v="Cables&amp;Accessories"/>
    <s v="Computers&amp;Accessories|Accessories&amp;Peripherals|Cables&amp;Accessories|Cables|USBCables-Ambrane 2 in 1 Type-C &amp; Micro USB Cable with 60W / 3A Fast Charging, 480 mbps High Data, PD Technology &amp; Quick Charge 3.0, Compatible with All Type-C &amp; Micro USB Devices (ABDC-10, Black)"/>
    <s v="Cables"/>
    <n v="199"/>
    <x v="2"/>
    <n v="499"/>
    <n v="0.6"/>
    <n v="459.12024048096191"/>
    <s v="50% or More"/>
    <n v="4.6020000000000003"/>
    <s v="Yes"/>
    <n v="300398"/>
    <n v="4.0999999999999996"/>
    <x v="0"/>
    <n v="602"/>
    <s v="Yes"/>
    <n v="240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r>
  <r>
    <s v="B08X77LM8C"/>
    <x v="1106"/>
    <x v="200"/>
    <s v="Electronics"/>
    <s v="Headphones,Earbuds&amp;Accessories"/>
    <s v="Earpads"/>
    <s v="Electronics|Headphones,Earbuds&amp;Accessories|Earpads-Silicone Rubber Earbuds Tips, Eartips, Earpads, Earplugs, for Replacement in Earphones and Bluetooth Medium Size (10 Pcs Black)"/>
    <s v="N/A"/>
    <n v="99"/>
    <x v="2"/>
    <n v="999"/>
    <n v="0.9"/>
    <n v="989.09009009009014"/>
    <s v="50% or More"/>
    <n v="4.5940000000000003"/>
    <s v="Yes"/>
    <n v="593406"/>
    <n v="3.8"/>
    <x v="0"/>
    <n v="594"/>
    <s v="Yes"/>
    <n v="2376"/>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r>
  <r>
    <s v="B0B16KD737"/>
    <x v="1107"/>
    <x v="29"/>
    <s v="Electronics"/>
    <s v="HomeTheater,TV&amp;Video"/>
    <s v="Televisions"/>
    <s v="Electronics|HomeTheater,TV&amp;Video|Televisions|SmartTelevisions-VW 80 cm (32 inches) Playwall Frameless Series HD Ready Android Smart LED TV VW3251 (Black)"/>
    <s v="SmartTelevisions"/>
    <n v="8499"/>
    <x v="1"/>
    <n v="15999"/>
    <n v="0.47"/>
    <n v="15945.877929870618"/>
    <s v="&lt;50%"/>
    <n v="4.5919999999999996"/>
    <s v="No"/>
    <n v="9471408"/>
    <n v="4.3"/>
    <x v="0"/>
    <n v="592"/>
    <s v="Yes"/>
    <n v="236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r>
  <r>
    <s v="B09DDCQFMT"/>
    <x v="1108"/>
    <x v="163"/>
    <s v="Electronics"/>
    <s v="HomeTheater,TV&amp;Video"/>
    <s v="Accessories"/>
    <s v="Electronics|HomeTheater,TV&amp;Video|Accessories|RemoteControls-Electvision Remote Control Compatible with Amazon Fire tv Stick (Pairing Manual Will be Back Side Remote Control)(P)"/>
    <s v="RemoteControls"/>
    <n v="1299"/>
    <x v="1"/>
    <n v="1999"/>
    <n v="0.35"/>
    <n v="1934.0175087543771"/>
    <s v="&lt;50%"/>
    <n v="4.59"/>
    <s v="No"/>
    <n v="1179410"/>
    <n v="3.6"/>
    <x v="0"/>
    <n v="590"/>
    <s v="Yes"/>
    <n v="236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r>
  <r>
    <s v="B095K14P86"/>
    <x v="1109"/>
    <x v="201"/>
    <s v="Home&amp;Kitchen"/>
    <s v="Kitchen&amp;HomeAppliances"/>
    <s v="Coffee,Tea&amp;Espresso"/>
    <s v="Home&amp;Kitchen|Kitchen&amp;HomeAppliances|Coffee,Tea&amp;Espresso|StovetopEspressoPots-Saiyam Stainless Steel Espresso Maker Stovetop Coffee Percolator Italian Coffee Maker Moka Pot (4 Cup - 200 ml, Silver)"/>
    <s v="StovetopEspressoPots"/>
    <n v="599"/>
    <x v="1"/>
    <n v="1299"/>
    <n v="0.54"/>
    <n v="1252.8876058506544"/>
    <s v="50% or More"/>
    <n v="4.59"/>
    <s v="Yes"/>
    <n v="766410"/>
    <n v="4.2"/>
    <x v="0"/>
    <n v="590"/>
    <s v="Yes"/>
    <n v="236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r>
  <r>
    <s v="B077BTLQ67"/>
    <x v="1110"/>
    <x v="25"/>
    <s v="Home&amp;Kitchen"/>
    <s v="Heating,Cooling&amp;AirQuality"/>
    <s v="WaterHeaters&amp;Geysers"/>
    <s v="Home&amp;Kitchen|Heating,Cooling&amp;AirQuality|WaterHeaters&amp;Geysers|InstantWaterHeaters-Orient Electric Aura Neo Instant 3L Water Heater (Geyser), 5-level Safety Shield, Stainless Steel Tank (White &amp; Turquoise)"/>
    <s v="InstantWaterHeaters"/>
    <n v="2790"/>
    <x v="1"/>
    <n v="4890"/>
    <n v="0.43"/>
    <n v="4832.9447852760732"/>
    <s v="&lt;50%"/>
    <n v="4.5880000000000001"/>
    <s v="No"/>
    <n v="2875320"/>
    <n v="3.9"/>
    <x v="0"/>
    <n v="588"/>
    <s v="Yes"/>
    <n v="2352"/>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r>
  <r>
    <s v="B09H3BXWTK"/>
    <x v="1111"/>
    <x v="30"/>
    <s v="Home&amp;Kitchen"/>
    <s v="Kitchen&amp;HomeAppliances"/>
    <s v="SmallKitchenAppliances"/>
    <s v="Home&amp;Kitchen|Kitchen&amp;HomeAppliances|SmallKitchenAppliances|DigitalKitchenScales-Venus Digital Kitchen Weighing Scale &amp; Food Weight Machine for Health, Fitness, Home Baking &amp; Cooking Scale, 2 Year Warranty &amp; Battery Included (Weighing Scale Without Bowl) Capacity 10 Kg, 1 Gm"/>
    <s v="DigitalKitchenScales"/>
    <n v="599"/>
    <x v="1"/>
    <n v="2799"/>
    <n v="0.79"/>
    <n v="2777.5994998213646"/>
    <s v="50% or More"/>
    <n v="4.5780000000000003"/>
    <s v="Yes"/>
    <n v="1617822"/>
    <n v="3.9"/>
    <x v="0"/>
    <n v="578"/>
    <s v="Yes"/>
    <n v="231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r>
  <r>
    <s v="B09RZS1NQT"/>
    <x v="1112"/>
    <x v="8"/>
    <s v="Computers&amp;Accessories"/>
    <s v="Accessories&amp;Peripherals"/>
    <s v="Cables&amp;Accessories"/>
    <s v="Computers&amp;Accessories|Accessories&amp;Peripherals|Cables&amp;Accessories|Cables|USBCables-Sounce 65W OnePlus Dash Warp Charge Cable, 6.5A Type-C to USB C PD Data Sync Fast Charging Cable Compatible with One Plus 8T/ 9/ 9R/ 9 pro/ 9RT/ 10R/ Nord &amp; for All Type C Devices ‚Äì Red, 1 Meter"/>
    <s v="Cables"/>
    <n v="199"/>
    <x v="2"/>
    <n v="999"/>
    <n v="0.8"/>
    <n v="979.08008008008005"/>
    <s v="50% or More"/>
    <n v="4.5759999999999996"/>
    <s v="Yes"/>
    <n v="575424"/>
    <n v="4"/>
    <x v="0"/>
    <n v="576"/>
    <s v="Yes"/>
    <n v="230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r>
  <r>
    <s v="B09NNGHG22"/>
    <x v="1113"/>
    <x v="29"/>
    <s v="Electronics"/>
    <s v="HomeTheater,TV&amp;Video"/>
    <s v="Televisions"/>
    <s v="Electronics|HomeTheater,TV&amp;Video|Televisions|SmartTelevisions-Sansui 140cm (55 inches) 4K Ultra HD Certified Android LED TV with Dolby Audio &amp; Dolby Vision JSW55ASUHD (Mystique Black)"/>
    <s v="SmartTelevisions"/>
    <n v="32990"/>
    <x v="1"/>
    <n v="56790"/>
    <n v="0.42"/>
    <n v="56731.908786758235"/>
    <s v="&lt;50%"/>
    <n v="4.5670000000000002"/>
    <s v="No"/>
    <n v="32199930"/>
    <n v="4.3"/>
    <x v="0"/>
    <n v="567"/>
    <s v="Yes"/>
    <n v="2268"/>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r>
  <r>
    <s v="B09XRBJ94N"/>
    <x v="1114"/>
    <x v="35"/>
    <s v="Home&amp;Kitchen"/>
    <s v="Kitchen&amp;HomeAppliances"/>
    <s v="SmallKitchenAppliances"/>
    <s v="Home&amp;Kitchen|Kitchen&amp;HomeAppliances|SmallKitchenAppliances|SandwichMakers-iBELL SM1301 3-in-1 Sandwich Maker with Detachable Plates for Toast / Waffle / Grill , 750 Watt (Black)"/>
    <s v="SandwichMakers"/>
    <n v="2092"/>
    <x v="1"/>
    <n v="4600"/>
    <n v="0.55000000000000004"/>
    <n v="4554.521739130435"/>
    <s v="50% or More"/>
    <n v="4.5620000000000003"/>
    <s v="Yes"/>
    <n v="2585200"/>
    <n v="4.3"/>
    <x v="0"/>
    <n v="562"/>
    <s v="Yes"/>
    <n v="2248"/>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r>
  <r>
    <s v="B078JF6X9B"/>
    <x v="1115"/>
    <x v="25"/>
    <s v="Home&amp;Kitchen"/>
    <s v="Heating,Cooling&amp;AirQuality"/>
    <s v="WaterHeaters&amp;Geysers"/>
    <s v="Home&amp;Kitchen|Heating,Cooling&amp;AirQuality|WaterHeaters&amp;Geysers|InstantWaterHeaters-Havells Instanio 3-Litre 4.5KW Instant Water Heater (Geyser), White Blue"/>
    <s v="InstantWaterHeaters"/>
    <n v="3645"/>
    <x v="1"/>
    <n v="6070"/>
    <n v="0.4"/>
    <n v="6009.9505766062603"/>
    <s v="&lt;50%"/>
    <n v="4.5609999999999999"/>
    <s v="No"/>
    <n v="3405270"/>
    <n v="4.2"/>
    <x v="0"/>
    <n v="561"/>
    <s v="Yes"/>
    <n v="2244"/>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r>
  <r>
    <s v="B09G2VTHQM"/>
    <x v="1116"/>
    <x v="202"/>
    <s v="Home&amp;Kitchen"/>
    <s v="Kitchen&amp;HomeAppliances"/>
    <s v="SmallKitchenAppliances"/>
    <s v="Home&amp;Kitchen|Kitchen&amp;HomeAppliances|SmallKitchenAppliances|YogurtMakers-AGARO Classic Portable Yogurt Maker, 1.2L Capacity, Electric, Automatic, Grey and White, Medium (33603)"/>
    <s v="YogurtMakers"/>
    <n v="587"/>
    <x v="1"/>
    <n v="1295"/>
    <n v="0.55000000000000004"/>
    <n v="1249.6718146718147"/>
    <s v="50% or More"/>
    <n v="4.5570000000000004"/>
    <s v="Yes"/>
    <n v="721315"/>
    <n v="4.0999999999999996"/>
    <x v="0"/>
    <n v="557"/>
    <s v="Yes"/>
    <n v="2228"/>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r>
  <r>
    <s v="B08JV91JTK"/>
    <x v="1117"/>
    <x v="79"/>
    <s v="Home&amp;Kitchen"/>
    <s v="Kitchen&amp;HomeAppliances"/>
    <s v="SmallKitchenAppliances"/>
    <s v="Home&amp;Kitchen|Kitchen&amp;HomeAppliances|SmallKitchenAppliances|HandMixers-JM SELLER 180 W 2021 Edition Electric Beater High Speed Hand Mixer Egg Beater for Cake Making and Whipping Cream with 7 Speed Control (White) with Free Spatula and Oil Brush"/>
    <s v="HandMixers"/>
    <n v="474"/>
    <x v="0"/>
    <n v="1299"/>
    <n v="0.64"/>
    <n v="1262.5103926096997"/>
    <s v="50% or More"/>
    <n v="4.55"/>
    <s v="Yes"/>
    <n v="714450"/>
    <n v="4.0999999999999996"/>
    <x v="0"/>
    <n v="550"/>
    <s v="Yes"/>
    <n v="220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r>
  <r>
    <s v="B07J9KXQCC"/>
    <x v="1118"/>
    <x v="95"/>
    <s v="Home&amp;Kitchen"/>
    <s v="Heating,Cooling&amp;AirQuality"/>
    <s v="RoomHeaters"/>
    <s v="Home&amp;Kitchen|Heating,Cooling&amp;AirQuality|RoomHeaters|ElectricHeaters-Libra Room Heater for Home, Room Heaters Home for Winter, Electric Heater with 2000 Watts Power as per IS Specification for Small to Medium Rooms - FH12 (Grey)"/>
    <s v="ElectricHeaters"/>
    <n v="949"/>
    <x v="1"/>
    <n v="2299"/>
    <n v="0.59"/>
    <n v="2257.721183123097"/>
    <s v="50% or More"/>
    <n v="4.55"/>
    <s v="Yes"/>
    <n v="1264450"/>
    <n v="3.6"/>
    <x v="0"/>
    <n v="550"/>
    <s v="Yes"/>
    <n v="220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r>
  <r>
    <s v="B08BG4M4N7"/>
    <x v="1119"/>
    <x v="163"/>
    <s v="Electronics"/>
    <s v="HomeTheater,TV&amp;Video"/>
    <s v="Accessories"/>
    <s v="Electronics|HomeTheater,TV&amp;Video|Accessories|RemoteControls-PRUSHTI COVER AND BAGS, Protective Case for Airtel Xstream settop Box Remote Remote Control Pouch Cover Holder PU Leather Cover Holder(only Cover for Selling Purpose)"/>
    <s v="RemoteControls"/>
    <n v="199"/>
    <x v="2"/>
    <n v="499"/>
    <n v="0.6"/>
    <n v="459.12024048096191"/>
    <s v="50% or More"/>
    <n v="4.5380000000000003"/>
    <s v="Yes"/>
    <n v="268462"/>
    <n v="3.8"/>
    <x v="0"/>
    <n v="538"/>
    <s v="Yes"/>
    <n v="2152"/>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r>
  <r>
    <s v="B0B2DJDCPX"/>
    <x v="1120"/>
    <x v="8"/>
    <s v="Computers&amp;Accessories"/>
    <s v="Accessories&amp;Peripherals"/>
    <s v="Cables&amp;Accessories"/>
    <s v="Computers&amp;Accessories|Accessories&amp;Peripherals|Cables&amp;Accessories|Cables|USBCables-SWAPKART Fast Charging Cable and Data Sync USB Cable Compatible for iPhone 6/6S/7/7+/8/8+/10/11, 12, 13 Pro max iPad Air/Mini, iPod and iOS Devices (White)"/>
    <s v="Cables"/>
    <n v="209"/>
    <x v="0"/>
    <n v="499"/>
    <n v="0.57999999999999996"/>
    <n v="457.11623246492985"/>
    <s v="50% or More"/>
    <n v="4.5359999999999996"/>
    <s v="Yes"/>
    <n v="267464"/>
    <n v="3.9"/>
    <x v="0"/>
    <n v="536"/>
    <s v="Yes"/>
    <n v="214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r>
  <r>
    <s v="B0B7FJNSZR"/>
    <x v="1121"/>
    <x v="71"/>
    <s v="Home&amp;Kitchen"/>
    <s v="Kitchen&amp;HomeAppliances"/>
    <s v="WaterPurifiers&amp;Accessories"/>
    <s v="Home&amp;Kitchen|Kitchen&amp;HomeAppliances|WaterPurifiers&amp;Accessories|WaterFilters&amp;Purifiers-Proven¬Æ Copper + Mineral RO+UV+UF 10 to 12 Liter RO + UV + TDS ADJUSTER Water Purifier with Copper Charge Technology black &amp; copper Best For Home and Office (Made In India)"/>
    <s v="WaterFilters&amp;Purifiers"/>
    <n v="5395"/>
    <x v="1"/>
    <n v="19990"/>
    <n v="0.73"/>
    <n v="19963.011505752875"/>
    <s v="50% or More"/>
    <n v="4.5350000000000001"/>
    <s v="Yes"/>
    <n v="10694650"/>
    <n v="4.4000000000000004"/>
    <x v="0"/>
    <n v="535"/>
    <s v="Yes"/>
    <n v="2140"/>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r>
  <r>
    <s v="B0977CGNJJ"/>
    <x v="1122"/>
    <x v="203"/>
    <s v="Home&amp;Kitchen"/>
    <s v="Kitchen&amp;HomeAppliances"/>
    <s v="SmallKitchenAppliances"/>
    <s v="Home&amp;Kitchen|Kitchen&amp;HomeAppliances|SmallKitchenAppliances|StandMixers-AGARO Royal Stand 1000W Mixer with 5L SS Bowl and 8 Speed Setting, Includes Whisking Cone, Mixing Beater &amp; Dough Hook, and Splash Guard, 2 Years Warranty, (Black), Medium (33554)"/>
    <s v="StandMixers"/>
    <n v="5999"/>
    <x v="1"/>
    <n v="11495"/>
    <n v="0.48"/>
    <n v="11442.812092214006"/>
    <s v="&lt;50%"/>
    <n v="4.5339999999999998"/>
    <s v="No"/>
    <n v="6138330"/>
    <n v="4.3"/>
    <x v="0"/>
    <n v="534"/>
    <s v="Yes"/>
    <n v="213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r>
  <r>
    <s v="B09W9V2PXG"/>
    <x v="1123"/>
    <x v="30"/>
    <s v="Home&amp;Kitchen"/>
    <s v="Kitchen&amp;HomeAppliances"/>
    <s v="SmallKitchenAppliances"/>
    <s v="Home&amp;Kitchen|Kitchen&amp;HomeAppliances|SmallKitchenAppliances|DigitalKitchenScales-Themisto TH-WS20 Digital Kitchen Weighing Scale Stainless Steel (5Kg)"/>
    <s v="DigitalKitchenScales"/>
    <n v="759"/>
    <x v="1"/>
    <n v="1999"/>
    <n v="0.62"/>
    <n v="1961.0310155077539"/>
    <s v="50% or More"/>
    <n v="4.532"/>
    <s v="Yes"/>
    <n v="1063468"/>
    <n v="4.3"/>
    <x v="0"/>
    <n v="532"/>
    <s v="Yes"/>
    <n v="2128"/>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r>
  <r>
    <s v="B09PTT8DZF"/>
    <x v="1124"/>
    <x v="8"/>
    <s v="Computers&amp;Accessories"/>
    <s v="Accessories&amp;Peripherals"/>
    <s v="Cables&amp;Accessories"/>
    <s v="Computers&amp;Accessories|Accessories&amp;Peripherals|Cables&amp;Accessories|Cables|USBCables-Lenovo USB A to Type-C Tangle-free¬†¬†Aramid fiber braided¬†1.2m cable with 4A Fast charging &amp; 480 MBPS data transmission, certified 10000+ bend lifespan, Metallic Grey"/>
    <s v="Cables"/>
    <n v="417.44"/>
    <x v="0"/>
    <n v="670"/>
    <n v="0.38"/>
    <n v="607.69552238805966"/>
    <s v="&lt;50%"/>
    <n v="4.5229999999999997"/>
    <s v="No"/>
    <n v="350410"/>
    <n v="3.9"/>
    <x v="0"/>
    <n v="523"/>
    <s v="Yes"/>
    <n v="2092"/>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r>
  <r>
    <s v="B098LCVYPW"/>
    <x v="1125"/>
    <x v="163"/>
    <s v="Electronics"/>
    <s v="HomeTheater,TV&amp;Video"/>
    <s v="Accessories"/>
    <s v="Electronics|HomeTheater,TV&amp;Video|Accessories|RemoteControls-Dealfreez Case Compatible for Fire TV Stick 4K All Alexa Voice Remote Shockproof Silicone Anti-Lost Cover with Loop (C-Black)"/>
    <s v="RemoteControls"/>
    <n v="349"/>
    <x v="0"/>
    <n v="999"/>
    <n v="0.65"/>
    <n v="964.06506506506503"/>
    <s v="50% or More"/>
    <n v="4.5129999999999999"/>
    <s v="Yes"/>
    <n v="512487"/>
    <n v="4.2"/>
    <x v="0"/>
    <n v="513"/>
    <s v="Yes"/>
    <n v="205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r>
  <r>
    <s v="B09L8DSSFH"/>
    <x v="1126"/>
    <x v="163"/>
    <s v="Electronics"/>
    <s v="HomeTheater,TV&amp;Video"/>
    <s v="Accessories"/>
    <s v="Electronics|HomeTheater,TV&amp;Video|Accessories|RemoteControls-7SEVEN¬Æ Compatible for Samsung Smart 4K Ultra HD TV Monitor Remote Control Replacement of Original Samsung TV Remote for LED OLED UHD QLED and Suitable for 6 7 8 Series Samsung TV with Hot Keys BN59-01259E"/>
    <s v="RemoteControls"/>
    <n v="399"/>
    <x v="0"/>
    <n v="999"/>
    <n v="0.6"/>
    <n v="959.0600600600601"/>
    <s v="50% or More"/>
    <n v="4.4930000000000003"/>
    <s v="Yes"/>
    <n v="492507"/>
    <n v="3.6"/>
    <x v="0"/>
    <n v="493"/>
    <s v="Yes"/>
    <n v="1972"/>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r>
  <r>
    <s v="B09C6FML9B"/>
    <x v="1127"/>
    <x v="8"/>
    <s v="Computers&amp;Accessories"/>
    <s v="Accessories&amp;Peripherals"/>
    <s v="Cables&amp;Accessories"/>
    <s v="Computers&amp;Accessories|Accessories&amp;Peripherals|Cables&amp;Accessories|Cables|USBCables-Duracell Micro USB 3A Braided Sync &amp; Fast Charging Cable, 3.9 Feet (1.2M). Supports QC 2.0/3.0 Charging, High Speed Data Transmission - Black"/>
    <s v="Cables"/>
    <n v="320"/>
    <x v="0"/>
    <n v="599"/>
    <n v="0.47"/>
    <n v="545.57762938230383"/>
    <s v="&lt;50%"/>
    <n v="4.4909999999999997"/>
    <s v="No"/>
    <n v="294109"/>
    <n v="4.0999999999999996"/>
    <x v="0"/>
    <n v="491"/>
    <s v="Yes"/>
    <n v="1964"/>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r>
  <r>
    <s v="B0B9LDCX89"/>
    <x v="1128"/>
    <x v="117"/>
    <s v="Computers&amp;Accessories"/>
    <s v="Accessories&amp;Peripherals"/>
    <s v="Keyboards,Mice&amp;InputDevices"/>
    <s v="Computers&amp;Accessories|Accessories&amp;Peripherals|Keyboards,Mice&amp;InputDevices|Keyboard&amp;MiceAccessories|MousePads-STRIFF Mpad Mouse Mat 230X190X3mm Gaming Mouse Pad, Non-Slip Rubber Base, Waterproof Surface, Premium-Textured, Compatible with Laser and Optical Mice(Universe Black)"/>
    <s v="Keyboard&amp;MiceAccessories"/>
    <n v="129"/>
    <x v="2"/>
    <n v="999"/>
    <n v="0.87"/>
    <n v="986.08708708708707"/>
    <s v="50% or More"/>
    <n v="4.4909999999999997"/>
    <s v="Yes"/>
    <n v="490509"/>
    <n v="4.2"/>
    <x v="0"/>
    <n v="491"/>
    <s v="Yes"/>
    <n v="1964"/>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r>
  <r>
    <s v="B08GJNM9N7"/>
    <x v="1129"/>
    <x v="163"/>
    <s v="Electronics"/>
    <s v="HomeTheater,TV&amp;Video"/>
    <s v="Accessories"/>
    <s v="Electronics|HomeTheater,TV&amp;Video|Accessories|RemoteControls-LOHAYA Television Remote Compatible for VU LED LCD HD Tv Remote Control Model No :- EN2B27V"/>
    <s v="RemoteControls"/>
    <n v="299"/>
    <x v="0"/>
    <n v="1199"/>
    <n v="0.75"/>
    <n v="1174.0625521267723"/>
    <s v="50% or More"/>
    <n v="4.49"/>
    <s v="Yes"/>
    <n v="587510"/>
    <n v="3.7"/>
    <x v="0"/>
    <n v="490"/>
    <s v="Yes"/>
    <n v="196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r>
  <r>
    <s v="B09BL2KHQW"/>
    <x v="1130"/>
    <x v="108"/>
    <s v="Home&amp;Kitchen"/>
    <s v="Kitchen&amp;HomeAppliances"/>
    <s v="WaterPurifiers&amp;Accessories"/>
    <s v="Home&amp;Kitchen|Kitchen&amp;HomeAppliances|WaterPurifiers&amp;Accessories|WaterPurifierAccessories-KENT POWP-Sediment Filter 10'' Thread WCAP"/>
    <s v="WaterPurifierAccessories"/>
    <n v="231"/>
    <x v="0"/>
    <n v="260"/>
    <n v="0.11"/>
    <n v="171.15384615384616"/>
    <s v="&lt;50%"/>
    <n v="4.49"/>
    <s v="No"/>
    <n v="127400"/>
    <n v="4.0999999999999996"/>
    <x v="0"/>
    <n v="490"/>
    <s v="Yes"/>
    <n v="196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r>
  <r>
    <s v="B08Y57TPDM"/>
    <x v="1131"/>
    <x v="53"/>
    <s v="Electronics"/>
    <s v="GeneralPurposeBatteries&amp;BatteryChargers"/>
    <s v="N/A"/>
    <s v="Electronics|GeneralPurposeBatteries&amp;BatteryChargers-Duracell CR2016 3V Lithium Coin Battery, 5 pcs, 2016 Coin Button Cell Battery, DL2016"/>
    <s v="N/A"/>
    <n v="116"/>
    <x v="2"/>
    <n v="200"/>
    <n v="0.42"/>
    <n v="142"/>
    <s v="&lt;50%"/>
    <n v="4.4850000000000003"/>
    <s v="No"/>
    <n v="97000"/>
    <n v="4.3"/>
    <x v="0"/>
    <n v="485"/>
    <s v="Yes"/>
    <n v="1940"/>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r>
  <r>
    <s v="B08DCVRW98"/>
    <x v="1132"/>
    <x v="163"/>
    <s v="Electronics"/>
    <s v="HomeTheater,TV&amp;Video"/>
    <s v="Accessories"/>
    <s v="Electronics|HomeTheater,TV&amp;Video|Accessories|RemoteControls-SoniVision SA-D10 SA-D100 SA-D40 Home Theater Systems Remote Compatible with Sony RM-ANU156"/>
    <s v="RemoteControls"/>
    <n v="209"/>
    <x v="0"/>
    <n v="499"/>
    <n v="0.57999999999999996"/>
    <n v="457.11623246492985"/>
    <s v="50% or More"/>
    <n v="4.4790000000000001"/>
    <s v="Yes"/>
    <n v="239021"/>
    <n v="4"/>
    <x v="0"/>
    <n v="479"/>
    <s v="Yes"/>
    <n v="1916"/>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r>
  <r>
    <s v="B009P2LIL4"/>
    <x v="1133"/>
    <x v="189"/>
    <s v="Home&amp;Kitchen"/>
    <s v="Heating,Cooling&amp;AirQuality"/>
    <s v="RoomHeaters"/>
    <s v="Home&amp;Kitchen|Heating,Cooling&amp;AirQuality|RoomHeaters|HeatConvectors-Bajaj Majesty RX10 2000 Watts Heat Convector Room Heater (White, ISI Approved)"/>
    <s v="HeatConvectors"/>
    <n v="2219"/>
    <x v="1"/>
    <n v="3080"/>
    <n v="0.28000000000000003"/>
    <n v="3007.9545454545455"/>
    <s v="&lt;50%"/>
    <n v="4.468"/>
    <s v="No"/>
    <n v="1441440"/>
    <n v="3.6"/>
    <x v="0"/>
    <n v="468"/>
    <s v="Yes"/>
    <n v="1872"/>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r>
  <r>
    <s v="B07V5YF4ND"/>
    <x v="1134"/>
    <x v="163"/>
    <s v="Electronics"/>
    <s v="HomeTheater,TV&amp;Video"/>
    <s v="Accessories"/>
    <s v="Electronics|HomeTheater,TV&amp;Video|Accessories|RemoteControls-LOHAYA LCD/LED Remote Compatible for Sony Bravia Smart LCD LED UHD OLED QLED 4K Ultra HD TV Remote Control with YouTube &amp; Netflix Function [ Compatible for Sony Tv Remote Control ]"/>
    <s v="RemoteControls"/>
    <n v="299"/>
    <x v="0"/>
    <n v="1199"/>
    <n v="0.75"/>
    <n v="1174.0625521267723"/>
    <s v="50% or More"/>
    <n v="4.4660000000000002"/>
    <s v="Yes"/>
    <n v="558734"/>
    <n v="3.5"/>
    <x v="0"/>
    <n v="466"/>
    <s v="Yes"/>
    <n v="1864"/>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r>
  <r>
    <s v="B0B298D54H"/>
    <x v="1135"/>
    <x v="17"/>
    <s v="Electronics"/>
    <s v="WearableTechnology"/>
    <s v="SmartWatches"/>
    <s v="Electronics|WearableTechnology|SmartWatches-Prolet Classic Bumper Case Cover for Samsung Galaxy Watch 4 44mm TPU Plated Full Screen Protector (Black)"/>
    <s v="N/A"/>
    <n v="265"/>
    <x v="0"/>
    <n v="999"/>
    <n v="0.73"/>
    <n v="972.47347347347352"/>
    <s v="50% or More"/>
    <n v="4.4649999999999999"/>
    <s v="Yes"/>
    <n v="464535"/>
    <n v="3.7"/>
    <x v="0"/>
    <n v="465"/>
    <s v="Yes"/>
    <n v="1860"/>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r>
  <r>
    <s v="B09SZ5TWHW"/>
    <x v="1136"/>
    <x v="89"/>
    <s v="Home&amp;Kitchen"/>
    <s v="Kitchen&amp;HomeAppliances"/>
    <s v="Vacuum,Cleaning&amp;Ironing"/>
    <s v="Home&amp;Kitchen|Kitchen&amp;HomeAppliances|Vacuum,Cleaning&amp;Ironing|Vacuums&amp;FloorCare|Vacuums|HandheldVacuums-Swiss Military VC03 Wireless Car Vacuum Cleaner | Wireless Vacuum Cleaner for Home, Car, Living Room | Wireless Vacuum Cleaner Dust Collection/Lighting Car Pet Hair Vacuum with Powerful Motor"/>
    <s v="Vacuums&amp;FloorCare"/>
    <n v="1547"/>
    <x v="1"/>
    <n v="2890"/>
    <n v="0.46"/>
    <n v="2836.4705882352941"/>
    <s v="&lt;50%"/>
    <n v="4.4630000000000001"/>
    <s v="No"/>
    <n v="1338070"/>
    <n v="3.9"/>
    <x v="0"/>
    <n v="463"/>
    <s v="Yes"/>
    <n v="1852"/>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r>
  <r>
    <s v="B09C6HWG18"/>
    <x v="1137"/>
    <x v="8"/>
    <s v="Computers&amp;Accessories"/>
    <s v="Accessories&amp;Peripherals"/>
    <s v="Cables&amp;Accessories"/>
    <s v="Computers&amp;Accessories|Accessories&amp;Peripherals|Cables&amp;Accessories|Cables|USBCables-Duracell Type C To Type C 5A (100W) Braided Sync &amp; Fast Charging Cable, 3.9 Feet (1.2M). USB C to C Cable, Supports PD &amp; QC 3.0 Charging, 5 GBPS Data Transmission ‚Äì Black"/>
    <s v="Cables"/>
    <n v="970"/>
    <x v="1"/>
    <n v="1999"/>
    <n v="0.51"/>
    <n v="1950.4757378689344"/>
    <s v="50% or More"/>
    <n v="4.4619999999999997"/>
    <s v="Yes"/>
    <n v="923538"/>
    <n v="4.2"/>
    <x v="0"/>
    <n v="462"/>
    <s v="Yes"/>
    <n v="1848"/>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r>
  <r>
    <s v="B09J4YQYX3"/>
    <x v="1138"/>
    <x v="78"/>
    <s v="Home&amp;Kitchen"/>
    <s v="Kitchen&amp;HomeAppliances"/>
    <s v="SmallKitchenAppliances"/>
    <s v="Home&amp;Kitchen|Kitchen&amp;HomeAppliances|SmallKitchenAppliances|EggBoilers-Borosil Electric Egg Boiler, 8 Egg Capacity, For Hard, Soft, Medium Boiled Eggs, Steamed Vegetables, Transparent Lid, Stainless Steel Exterior (500 Watts)"/>
    <s v="EggBoilers"/>
    <n v="1399"/>
    <x v="1"/>
    <n v="2290"/>
    <n v="0.39"/>
    <n v="2228.9082969432316"/>
    <s v="&lt;50%"/>
    <n v="4.4610000000000003"/>
    <s v="No"/>
    <n v="1055690"/>
    <n v="4.4000000000000004"/>
    <x v="0"/>
    <n v="461"/>
    <s v="Yes"/>
    <n v="184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r>
  <r>
    <s v="B0B9XN9S3W"/>
    <x v="1139"/>
    <x v="164"/>
    <s v="Electronics"/>
    <s v="HomeTheater,TV&amp;Video"/>
    <s v="Televisions"/>
    <s v="Electronics|HomeTheater,TV&amp;Video|Televisions|StandardTelevisions-Acer 80 cm (32 inches) N Series HD Ready TV AR32NSV53HD (Black)"/>
    <s v="StandardTelevisions"/>
    <n v="7999"/>
    <x v="1"/>
    <n v="14990"/>
    <n v="0.47"/>
    <n v="14936.637758505671"/>
    <s v="&lt;50%"/>
    <n v="4.4569999999999999"/>
    <s v="No"/>
    <n v="6850430"/>
    <n v="4.3"/>
    <x v="0"/>
    <n v="457"/>
    <s v="Yes"/>
    <n v="1828"/>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r>
  <r>
    <s v="B09LMMFW3S"/>
    <x v="1140"/>
    <x v="158"/>
    <s v="Home&amp;Kitchen"/>
    <s v="Kitchen&amp;HomeAppliances"/>
    <s v="Coffee,Tea&amp;Espresso"/>
    <s v="Home&amp;Kitchen|Kitchen&amp;HomeAppliances|Coffee,Tea&amp;Espresso|MilkFrothers-IKEA Milk Frother for Your Milk, Coffee,(Cold and hot Drinks), Black"/>
    <s v="MilkFrothers"/>
    <n v="229"/>
    <x v="0"/>
    <n v="399"/>
    <n v="0.43"/>
    <n v="341.6065162907268"/>
    <s v="&lt;50%"/>
    <n v="4.4509999999999996"/>
    <s v="No"/>
    <n v="179949"/>
    <n v="3.6"/>
    <x v="0"/>
    <n v="451"/>
    <s v="Yes"/>
    <n v="1804"/>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r>
  <r>
    <s v="B09Q8HMKZX"/>
    <x v="1141"/>
    <x v="8"/>
    <s v="Computers&amp;Accessories"/>
    <s v="Accessories&amp;Peripherals"/>
    <s v="Cables&amp;Accessories"/>
    <s v="Computers&amp;Accessories|Accessories&amp;Peripherals|Cables&amp;Accessories|Cables|USBCables-Portronics Konnect L 20W PD Quick Charge Type-C to 8-Pin USB Mobile Charging Cable, 1.2M, Tangle Resistant, Fast Data Sync(Grey)"/>
    <s v="Cables"/>
    <n v="263"/>
    <x v="0"/>
    <n v="699"/>
    <n v="0.62"/>
    <n v="661.37482117310446"/>
    <s v="50% or More"/>
    <n v="4.45"/>
    <s v="Yes"/>
    <n v="314550"/>
    <n v="4.0999999999999996"/>
    <x v="0"/>
    <n v="450"/>
    <s v="Yes"/>
    <n v="180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r>
  <r>
    <s v="B09DL9978Y"/>
    <x v="1142"/>
    <x v="25"/>
    <s v="Home&amp;Kitchen"/>
    <s v="Heating,Cooling&amp;AirQuality"/>
    <s v="WaterHeaters&amp;Geysers"/>
    <s v="Home&amp;Kitchen|Heating,Cooling&amp;AirQuality|WaterHeaters&amp;Geysers|InstantWaterHeaters-Hindware Atlantic Compacto 3 Litre Instant water heater with Stainless Steel Tank, Robust Construction, Pressure Relief Valve And I-thermostat Feature (White And Grey)"/>
    <s v="InstantWaterHeaters"/>
    <n v="2399"/>
    <x v="1"/>
    <n v="4590"/>
    <n v="0.48"/>
    <n v="4537.7342047930288"/>
    <s v="&lt;50%"/>
    <n v="4.444"/>
    <s v="No"/>
    <n v="2037960"/>
    <n v="4.0999999999999996"/>
    <x v="0"/>
    <n v="444"/>
    <s v="Yes"/>
    <n v="177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r>
  <r>
    <s v="B0B5KZ3C53"/>
    <x v="1143"/>
    <x v="94"/>
    <s v="Home&amp;Kitchen"/>
    <s v="Kitchen&amp;HomeAppliances"/>
    <s v="SmallKitchenAppliances"/>
    <s v="Home&amp;Kitchen|Kitchen&amp;HomeAppliances|SmallKitchenAppliances|Rice&amp;PastaCookers-KENT Smart Multi Cooker Cum Kettle 1.2 Liter 800 Watts, Electric Cooker with Steamer &amp; Boiler for Idlis, Instant Noodles, Momos, Eggs, &amp; Steam Vegetables, Inner Stainless Steel &amp; Cool Touch Outer Body"/>
    <s v="Rice&amp;PastaCookers"/>
    <n v="1599"/>
    <x v="1"/>
    <n v="2900"/>
    <n v="0.45"/>
    <n v="2844.8620689655172"/>
    <s v="&lt;50%"/>
    <n v="4.4409999999999998"/>
    <s v="No"/>
    <n v="1278900"/>
    <n v="3.7"/>
    <x v="0"/>
    <n v="441"/>
    <s v="Yes"/>
    <n v="1764"/>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r>
  <r>
    <s v="B0B935YNR7"/>
    <x v="1144"/>
    <x v="130"/>
    <s v="Home&amp;Kitchen"/>
    <s v="Kitchen&amp;HomeAppliances"/>
    <s v="SmallKitchenAppliances"/>
    <s v="Home&amp;Kitchen|Kitchen&amp;HomeAppliances|SmallKitchenAppliances|MiniFoodProcessors&amp;Choppers-KENT Electric Chopper-B for Kitchen 250 Watt | Chop, Mince, Puree, Whisk, 400 ml Capacity | Stainless Steel Double Chopping Blades | Transparent Chopping Bowl | Anti-Skid | One Touch Operation | Black"/>
    <s v="MiniFoodProcessors&amp;Choppers"/>
    <n v="1349"/>
    <x v="1"/>
    <n v="2999"/>
    <n v="0.55000000000000004"/>
    <n v="2954.0183394464821"/>
    <s v="50% or More"/>
    <n v="4.4409999999999998"/>
    <s v="Yes"/>
    <n v="1322559"/>
    <n v="3.8"/>
    <x v="0"/>
    <n v="441"/>
    <s v="Yes"/>
    <n v="1764"/>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r>
  <r>
    <s v="B09GBBJV72"/>
    <x v="1145"/>
    <x v="42"/>
    <s v="Computers&amp;Accessories"/>
    <s v="Accessories&amp;Peripherals"/>
    <s v="Keyboards,Mice&amp;InputDevices"/>
    <s v="Computers&amp;Accessories|Accessories&amp;Peripherals|Keyboards,Mice&amp;InputDevices|Keyboard&amp;MouseSets-HP 330 Wireless Black Keyboard and Mouse Set with Numeric Keypad, 2.4GHz Wireless Connection and 1600 DPI, USB Receiver, LED Indicators , Black(2V9E6AA)"/>
    <s v="Keyboard&amp;MouseSets"/>
    <n v="1409"/>
    <x v="1"/>
    <n v="2199"/>
    <n v="0.36"/>
    <n v="2134.9254206457481"/>
    <s v="&lt;50%"/>
    <n v="4.4269999999999996"/>
    <s v="No"/>
    <n v="938973"/>
    <n v="3.9"/>
    <x v="0"/>
    <n v="427"/>
    <s v="Yes"/>
    <n v="1708"/>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r>
  <r>
    <s v="B09VT6JKRP"/>
    <x v="1146"/>
    <x v="8"/>
    <s v="Computers&amp;Accessories"/>
    <s v="Accessories&amp;Peripherals"/>
    <s v="Cables&amp;Accessories"/>
    <s v="Computers&amp;Accessories|Accessories&amp;Peripherals|Cables&amp;Accessories|Cables|USBCables-Lapster USB 3.0 A to Micro B SuperSpeed for hard disk cable - short cable"/>
    <s v="Cables"/>
    <n v="199"/>
    <x v="2"/>
    <n v="999"/>
    <n v="0.8"/>
    <n v="979.08008008008005"/>
    <s v="50% or More"/>
    <n v="4.4249999999999998"/>
    <s v="Yes"/>
    <n v="424575"/>
    <n v="4.0999999999999996"/>
    <x v="0"/>
    <n v="425"/>
    <s v="Yes"/>
    <n v="1700"/>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r>
  <r>
    <s v="B09127FZCK"/>
    <x v="1147"/>
    <x v="163"/>
    <s v="Electronics"/>
    <s v="HomeTheater,TV&amp;Video"/>
    <s v="Accessories"/>
    <s v="Electronics|HomeTheater,TV&amp;Video|Accessories|RemoteControls-Astigo Compatible Remote for Airtel Digital Set Top Box (Pairing Required with TV Remote)"/>
    <s v="RemoteControls"/>
    <n v="299"/>
    <x v="0"/>
    <n v="899"/>
    <n v="0.67"/>
    <n v="865.74082313681868"/>
    <s v="50% or More"/>
    <n v="4.4249999999999998"/>
    <s v="Yes"/>
    <n v="382075"/>
    <n v="3.8"/>
    <x v="0"/>
    <n v="425"/>
    <s v="Yes"/>
    <n v="1700"/>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r>
  <r>
    <s v="B099S26HWG"/>
    <x v="1148"/>
    <x v="129"/>
    <s v="OfficeProducts"/>
    <s v="OfficePaperProducts"/>
    <s v="Paper"/>
    <s v="OfficeProducts|OfficePaperProducts|Paper|Stationery|Notebooks,WritingPads&amp;Diaries|CompositionNotebooks-Classmate Pulse 1 Subject Notebook - 240mm x 180mm , Soft Cover, 180 Pages, Single Line, Pack of 4"/>
    <s v="Stationery"/>
    <n v="300"/>
    <x v="0"/>
    <n v="300"/>
    <n v="0"/>
    <n v="200"/>
    <s v="&lt;50%"/>
    <n v="4.4189999999999996"/>
    <s v="No"/>
    <n v="125700"/>
    <n v="4.2"/>
    <x v="0"/>
    <n v="419"/>
    <s v="Yes"/>
    <n v="1676"/>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r>
  <r>
    <s v="B08S74GTBT"/>
    <x v="1149"/>
    <x v="45"/>
    <s v="Electronics"/>
    <s v="HomeAudio"/>
    <s v="Speakers"/>
    <s v="Electronics|HomeAudio|Speakers|OutdoorSpeakers-Zebronics Astra 10 Portable Wireless BT v5.0 Speaker, 10W RMS Power, 15* Hours Backup, 2.25&quot; Drive Size, up to 6.4&quot; Mobile Holder Support, Carry Handle, USB, mSD, AUX Input and FM Radio with Antenna"/>
    <s v="OutdoorSpeakers"/>
    <n v="799"/>
    <x v="1"/>
    <n v="1999"/>
    <n v="0.6"/>
    <n v="1959.0300150075038"/>
    <s v="50% or More"/>
    <n v="4.4180000000000001"/>
    <s v="Yes"/>
    <n v="835582"/>
    <n v="3.7"/>
    <x v="0"/>
    <n v="418"/>
    <s v="Yes"/>
    <n v="167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r>
  <r>
    <s v="B09RFB2SJQ"/>
    <x v="1150"/>
    <x v="17"/>
    <s v="Electronics"/>
    <s v="WearableTechnology"/>
    <s v="SmartWatches"/>
    <s v="Electronics|WearableTechnology|SmartWatches-10WeRun Id-116 Bluetooth Smartwatch Wireless Fitness Band for Boys, Girls, Men, Women &amp; Kids | Sports Gym Watch for All Smart Phones I Heart Rate and spo2 Monitor"/>
    <s v="N/A"/>
    <n v="499"/>
    <x v="0"/>
    <n v="1899"/>
    <n v="0.74"/>
    <n v="1872.7230121116377"/>
    <s v="50% or More"/>
    <n v="4.4119999999999999"/>
    <s v="Yes"/>
    <n v="782388"/>
    <n v="4.0999999999999996"/>
    <x v="0"/>
    <n v="412"/>
    <s v="Yes"/>
    <n v="164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r>
  <r>
    <s v="B08498H13H"/>
    <x v="1151"/>
    <x v="153"/>
    <s v="Computers&amp;Accessories"/>
    <s v="Accessories&amp;Peripherals"/>
    <s v="PCGamingPeripherals"/>
    <s v="Computers&amp;Accessories|Accessories&amp;Peripherals|PCGamingPeripherals|GamingKeyboards-HP GK320 Wired Full Size RGB Backlight Mechanical Gaming Keyboard, 4 LED Indicators, Mechanical Switches, Double Injection Key Caps, and Windows Lock Key(4QN01AA)"/>
    <s v="GamingKeyboards"/>
    <n v="1519"/>
    <x v="1"/>
    <n v="3499"/>
    <n v="0.56999999999999995"/>
    <n v="3455.5875964561305"/>
    <s v="50% or More"/>
    <n v="4.4080000000000004"/>
    <s v="Yes"/>
    <n v="1427592"/>
    <n v="4.3"/>
    <x v="0"/>
    <n v="408"/>
    <s v="Yes"/>
    <n v="163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r>
  <r>
    <s v="B0BCKWZ884"/>
    <x v="1152"/>
    <x v="163"/>
    <s v="Electronics"/>
    <s v="HomeTheater,TV&amp;Video"/>
    <s v="Accessories"/>
    <s v="Electronics|HomeTheater,TV&amp;Video|Accessories|RemoteControls-Caldipree Silicone Case Cover Compatible for 2022 Samsung Smart TV Remote QLED TV BN68-13897A TM2280E (2022-BLACK)"/>
    <s v="RemoteControls"/>
    <n v="547"/>
    <x v="1"/>
    <n v="2999"/>
    <n v="0.82"/>
    <n v="2980.7605868622873"/>
    <s v="50% or More"/>
    <n v="4.407"/>
    <s v="Yes"/>
    <n v="1220593"/>
    <n v="4.3"/>
    <x v="0"/>
    <n v="407"/>
    <s v="Yes"/>
    <n v="1628"/>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r>
  <r>
    <s v="B0BBMPH39N"/>
    <x v="1153"/>
    <x v="93"/>
    <s v="Computers&amp;Accessories"/>
    <s v="Accessories&amp;Peripherals"/>
    <s v="Keyboards,Mice&amp;InputDevices"/>
    <s v="Computers&amp;Accessories|Accessories&amp;Peripherals|Keyboards,Mice&amp;InputDevices|GraphicTablets-Amazon Basics Magic Slate 8.5-inch LCD Writing Tablet with Stylus Pen, for Drawing, Playing, Noting by Kids &amp; Adults, Black"/>
    <s v="GraphicTablets"/>
    <n v="289"/>
    <x v="0"/>
    <n v="999"/>
    <n v="0.71"/>
    <n v="970.07107107107106"/>
    <s v="50% or More"/>
    <n v="4.4009999999999998"/>
    <s v="Yes"/>
    <n v="400599"/>
    <n v="4.0999999999999996"/>
    <x v="0"/>
    <n v="401"/>
    <s v="Yes"/>
    <n v="1604"/>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r>
  <r>
    <s v="B09ZPM4C2C"/>
    <x v="1154"/>
    <x v="29"/>
    <s v="Electronics"/>
    <s v="HomeTheater,TV&amp;Video"/>
    <s v="Televisions"/>
    <s v="Electronics|HomeTheater,TV&amp;Video|Televisions|SmartTelevisions-TCL 80 cm (32 inches) HD Ready Certified Android Smart LED TV 32S5205 (Black)"/>
    <s v="SmartTelevisions"/>
    <n v="10901"/>
    <x v="1"/>
    <n v="30990"/>
    <n v="0.65"/>
    <n v="30954.82413681833"/>
    <s v="50% or More"/>
    <n v="4.3979999999999997"/>
    <s v="Yes"/>
    <n v="12334020"/>
    <n v="4.0999999999999996"/>
    <x v="0"/>
    <n v="398"/>
    <s v="Yes"/>
    <n v="1592"/>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r>
  <r>
    <s v="B09VL9KFDB"/>
    <x v="1155"/>
    <x v="159"/>
    <s v="Home&amp;Kitchen"/>
    <s v="Heating,Cooling&amp;AirQuality"/>
    <s v="Fans"/>
    <s v="Home&amp;Kitchen|Heating,Cooling&amp;AirQuality|Fans|TableFans-Havells Gatik Neo 400mm Pedestal Fan (Aqua Blue)"/>
    <s v="TableFans"/>
    <n v="2399"/>
    <x v="1"/>
    <n v="4200"/>
    <n v="0.43"/>
    <n v="4142.8809523809523"/>
    <s v="&lt;50%"/>
    <n v="4.3970000000000002"/>
    <s v="No"/>
    <n v="1667400"/>
    <n v="3.8"/>
    <x v="0"/>
    <n v="397"/>
    <s v="Yes"/>
    <n v="1588"/>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r>
  <r>
    <s v="B09HCH3JZG"/>
    <x v="1156"/>
    <x v="0"/>
    <s v="Electronics"/>
    <s v="HomeTheater,TV&amp;Video"/>
    <s v="Accessories"/>
    <s v="Electronics|HomeTheater,TV&amp;Video|Accessories|Cables|HDMICables-Bestor ¬Æ 8K Hdmi 2.1 Cable 48Gbps 9.80Ft/Ultra High Speed Hdmi Braided Cord For Roku Tv/Ps5/Hdtv/Blu-Ray Projector, Laptop, Television, Personal Computer, Xbox, Ps4, Ps5, Ps4 Pro (1 M, Grey)"/>
    <s v="Cables"/>
    <n v="699"/>
    <x v="1"/>
    <n v="1899"/>
    <n v="0.63"/>
    <n v="1862.1911532385466"/>
    <s v="50% or More"/>
    <n v="4.3899999999999997"/>
    <s v="Yes"/>
    <n v="740610"/>
    <n v="4.4000000000000004"/>
    <x v="0"/>
    <n v="390"/>
    <s v="Yes"/>
    <n v="156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r>
  <r>
    <s v="B095X38CJS"/>
    <x v="1157"/>
    <x v="204"/>
    <s v="OfficeProducts"/>
    <s v="OfficePaperProducts"/>
    <s v="Paper"/>
    <s v="OfficeProducts|OfficePaperProducts|Paper|Copy&amp;PrintingPaper|ColouredPaper-BRUSTRO Copytinta Coloured Craft Paper A4 Size 80 GSM Mixed Bright Colour 40 Sheets Pack (10 cols X 4 Sheets) Double Side Color for Office Printing, Art and Craft."/>
    <s v="Copy&amp;PrintingPaper"/>
    <n v="99"/>
    <x v="2"/>
    <n v="99"/>
    <n v="0"/>
    <n v="-1"/>
    <s v="&lt;50%"/>
    <n v="4.3879999999999999"/>
    <s v="No"/>
    <n v="38412"/>
    <n v="4.3"/>
    <x v="0"/>
    <n v="388"/>
    <s v="Yes"/>
    <n v="155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r>
  <r>
    <s v="B018SJJ0GE"/>
    <x v="1158"/>
    <x v="205"/>
    <s v="Home&amp;Kitchen"/>
    <s v="Kitchen&amp;HomeAppliances"/>
    <s v="SmallKitchenAppliances"/>
    <s v="Home&amp;Kitchen|Kitchen&amp;HomeAppliances|SmallKitchenAppliances|RotiMakers-Libra Roti Maker Electric Automatic | chapati Maker Electric Automatic | roti Maker Machine with 900 Watts for Making Roti/Chapati/Parathas - Stainless Steel"/>
    <s v="RotiMakers"/>
    <n v="1999"/>
    <x v="1"/>
    <n v="2999"/>
    <n v="0.33"/>
    <n v="2932.344448149383"/>
    <s v="&lt;50%"/>
    <n v="4.3879999999999999"/>
    <s v="No"/>
    <n v="1163612"/>
    <n v="4.4000000000000004"/>
    <x v="0"/>
    <n v="388"/>
    <s v="Yes"/>
    <n v="155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r>
  <r>
    <s v="B09C6H53KH"/>
    <x v="1159"/>
    <x v="8"/>
    <s v="Computers&amp;Accessories"/>
    <s v="Accessories&amp;Peripherals"/>
    <s v="Cables&amp;Accessories"/>
    <s v="Computers&amp;Accessories|Accessories&amp;Peripherals|Cables&amp;Accessories|Cables|USBCables-Duracell Type-C To Micro 1.2M braided Sync &amp; Charge Cable, USB C to Micro Fast Charge Compatible for fast data transmission (Black)"/>
    <s v="Cables"/>
    <n v="368"/>
    <x v="0"/>
    <n v="699"/>
    <n v="0.47"/>
    <n v="646.35336194563661"/>
    <s v="&lt;50%"/>
    <n v="4.3870000000000005"/>
    <s v="No"/>
    <n v="270513"/>
    <n v="4.2"/>
    <x v="0"/>
    <n v="387"/>
    <s v="Yes"/>
    <n v="1548"/>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r>
  <r>
    <s v="B09474JWN6"/>
    <x v="1160"/>
    <x v="150"/>
    <s v="Home&amp;Kitchen"/>
    <s v="Kitchen&amp;HomeAppliances"/>
    <s v="Vacuum,Cleaning&amp;Ironing"/>
    <s v="Home&amp;Kitchen|Kitchen&amp;HomeAppliances|Vacuum,Cleaning&amp;Ironing|Irons,Steamers&amp;Accessories|LintShavers-HealthSense Rechargeable Lint Remover for Clothes | Fuzz and Fur Remover | Electric Fabric Shaver, Trimmer for Clothes, Carpet, Sofa, Sweaters, Curtains | One-Year Warranty Included - New-Feel LR350"/>
    <s v="Irons,Steamers&amp;Accessories"/>
    <n v="999"/>
    <x v="1"/>
    <n v="1500"/>
    <n v="0.33"/>
    <n v="1433.4"/>
    <s v="&lt;50%"/>
    <n v="4.3860000000000001"/>
    <s v="No"/>
    <n v="579000"/>
    <n v="4.2"/>
    <x v="0"/>
    <n v="386"/>
    <s v="Yes"/>
    <n v="1544"/>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r>
  <r>
    <s v="B0BDS8MY8J"/>
    <x v="1161"/>
    <x v="206"/>
    <s v="Computers&amp;Accessories"/>
    <s v="Components"/>
    <s v="InternalHardDrives"/>
    <s v="Computers&amp;Accessories|Components|InternalHardDrives-Lapster Caddy for ssd and HDD, Optical Bay 2nd Hard Drive Caddy, Caddy 9.5mm for Laptop"/>
    <s v="N/A"/>
    <n v="199"/>
    <x v="2"/>
    <n v="999"/>
    <n v="0.8"/>
    <n v="979.08008008008005"/>
    <s v="50% or More"/>
    <n v="4.3620000000000001"/>
    <s v="Yes"/>
    <n v="361638"/>
    <n v="4.2"/>
    <x v="0"/>
    <n v="362"/>
    <s v="Yes"/>
    <n v="1448"/>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r>
  <r>
    <s v="B08Y5QJTVK"/>
    <x v="1162"/>
    <x v="53"/>
    <s v="Electronics"/>
    <s v="GeneralPurposeBatteries&amp;BatteryChargers"/>
    <s v="N/A"/>
    <s v="Electronics|GeneralPurposeBatteries&amp;BatteryChargers-Duracell CR2025 3V Lithium Coin Battery, 5 pcs, 2025 Coin Button Cell Battery, DL2025"/>
    <s v="N/A"/>
    <n v="116"/>
    <x v="2"/>
    <n v="200"/>
    <n v="0.42"/>
    <n v="142"/>
    <s v="&lt;50%"/>
    <n v="4.3570000000000002"/>
    <s v="No"/>
    <n v="71400"/>
    <n v="4.4000000000000004"/>
    <x v="0"/>
    <n v="357"/>
    <s v="Yes"/>
    <n v="1428"/>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r>
  <r>
    <s v="B09JSW16QD"/>
    <x v="1163"/>
    <x v="8"/>
    <s v="Computers&amp;Accessories"/>
    <s v="Accessories&amp;Peripherals"/>
    <s v="Cables&amp;Accessories"/>
    <s v="Computers&amp;Accessories|Accessories&amp;Peripherals|Cables&amp;Accessories|Cables|USBCables-boAt LTG 550v3 Lightning Apple MFi Certified Cable with Spaceship Grade Aluminium Housing,Stress Resistance, Rapid 2.4A Charging &amp; 480mbps Data Sync, 1m Length &amp; 10000+ Bends Lifespan(Mercurial Black)"/>
    <s v="Cables"/>
    <n v="848.99"/>
    <x v="1"/>
    <n v="1490"/>
    <n v="0.43"/>
    <n v="1433.0208053691276"/>
    <s v="&lt;50%"/>
    <n v="4.3559999999999999"/>
    <s v="No"/>
    <n v="530440"/>
    <n v="3.9"/>
    <x v="0"/>
    <n v="356"/>
    <s v="Yes"/>
    <n v="1424"/>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r>
  <r>
    <s v="B01M265AAK"/>
    <x v="1164"/>
    <x v="95"/>
    <s v="Home&amp;Kitchen"/>
    <s v="Heating,Cooling&amp;AirQuality"/>
    <s v="RoomHeaters"/>
    <s v="Home&amp;Kitchen|Heating,Cooling&amp;AirQuality|RoomHeaters|ElectricHeaters-Morphy Richards Aristo 2000 Watts PTC Room Heater (White)"/>
    <s v="ElectricHeaters"/>
    <n v="3711"/>
    <x v="1"/>
    <n v="4495"/>
    <n v="0.17"/>
    <n v="4412.4416017797557"/>
    <s v="&lt;50%"/>
    <n v="4.3559999999999999"/>
    <s v="No"/>
    <n v="1600220"/>
    <n v="4.3"/>
    <x v="0"/>
    <n v="356"/>
    <s v="Yes"/>
    <n v="1424"/>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r>
  <r>
    <s v="B008FWZGSG"/>
    <x v="1165"/>
    <x v="8"/>
    <s v="Computers&amp;Accessories"/>
    <s v="Accessories&amp;Peripherals"/>
    <s v="Cables&amp;Accessories"/>
    <s v="Computers&amp;Accessories|Accessories&amp;Peripherals|Cables&amp;Accessories|Cables|USBCables-Samsung Original Type C to C Cable - 3.28 Feet (1 Meter), White"/>
    <s v="Cables"/>
    <n v="599"/>
    <x v="1"/>
    <n v="599"/>
    <n v="0"/>
    <n v="499"/>
    <s v="&lt;50%"/>
    <n v="4.3550000000000004"/>
    <s v="No"/>
    <n v="212645"/>
    <n v="4.3"/>
    <x v="0"/>
    <n v="355"/>
    <s v="Yes"/>
    <n v="142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r>
  <r>
    <s v="B09VC2D2WG"/>
    <x v="1166"/>
    <x v="93"/>
    <s v="Computers&amp;Accessories"/>
    <s v="Accessories&amp;Peripherals"/>
    <s v="Keyboards,Mice&amp;InputDevices"/>
    <s v="Computers&amp;Accessories|Accessories&amp;Peripherals|Keyboards,Mice&amp;InputDevices|GraphicTablets-Portronics Ruffpad 12E Re-Writable LCD Writing Pad with 30.4cm (12 inch) Writing Area, Single Tap Erase, Smart Lock, Long Battery Life, India's first notepad to save and share your child's first creatives via Ruffpad app on your Smartphone(Black)"/>
    <s v="GraphicTablets"/>
    <n v="469"/>
    <x v="0"/>
    <n v="1499"/>
    <n v="0.69"/>
    <n v="1467.7124749833222"/>
    <s v="50% or More"/>
    <n v="4.3520000000000003"/>
    <s v="Yes"/>
    <n v="527648"/>
    <n v="4.0999999999999996"/>
    <x v="0"/>
    <n v="352"/>
    <s v="Yes"/>
    <n v="140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r>
  <r>
    <s v="B0B466C3G4"/>
    <x v="1167"/>
    <x v="29"/>
    <s v="Electronics"/>
    <s v="HomeTheater,TV&amp;Video"/>
    <s v="Televisions"/>
    <s v="Electronics|HomeTheater,TV&amp;Video|Televisions|SmartTelevisions-Karbonn 80 cm (32 inches) Millenium Bezel-Less Series HD Ready Smart LED TV KJW32SKHD (Phantom Black)"/>
    <s v="SmartTelevisions"/>
    <n v="8990"/>
    <x v="1"/>
    <n v="18990"/>
    <n v="0.53"/>
    <n v="18942.659294365454"/>
    <s v="50% or More"/>
    <n v="4.3499999999999996"/>
    <s v="Yes"/>
    <n v="6646500"/>
    <n v="3.9"/>
    <x v="0"/>
    <n v="350"/>
    <s v="Yes"/>
    <n v="140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r>
  <r>
    <s v="B09JKNF147"/>
    <x v="1168"/>
    <x v="163"/>
    <s v="Electronics"/>
    <s v="HomeTheater,TV&amp;Video"/>
    <s v="Accessories"/>
    <s v="Electronics|HomeTheater,TV&amp;Video|Accessories|RemoteControls-Electvision Remote Control Compatible with Kodak/Thomson Smart led tv (Without Voice) Before Placing Order for verification Contact Our coustmer Care 7738090464"/>
    <s v="RemoteControls"/>
    <n v="339"/>
    <x v="0"/>
    <n v="1999"/>
    <n v="0.83"/>
    <n v="1982.0415207603801"/>
    <s v="50% or More"/>
    <n v="4.343"/>
    <s v="Yes"/>
    <n v="685657"/>
    <n v="4"/>
    <x v="0"/>
    <n v="343"/>
    <s v="Yes"/>
    <n v="137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r>
  <r>
    <s v="B09MB3DKG1"/>
    <x v="1169"/>
    <x v="198"/>
    <s v="Home&amp;Kitchen"/>
    <s v="Heating,Cooling&amp;AirQuality"/>
    <s v="RoomHeaters"/>
    <s v="Home&amp;Kitchen|Heating,Cooling&amp;AirQuality|RoomHeaters|HalogenHeaters-KHAITAN AVAANTE KA-2013 1200 Watt 3-Rod Halogen Heater (1200 Watts, Grey)"/>
    <s v="HalogenHeaters"/>
    <n v="2199"/>
    <x v="1"/>
    <n v="3999"/>
    <n v="0.45"/>
    <n v="3944.0112528132031"/>
    <s v="&lt;50%"/>
    <n v="4.34"/>
    <s v="No"/>
    <n v="1359660"/>
    <n v="3.5"/>
    <x v="0"/>
    <n v="340"/>
    <s v="Yes"/>
    <n v="136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r>
  <r>
    <s v="B08CKW1KH9"/>
    <x v="1170"/>
    <x v="163"/>
    <s v="Electronics"/>
    <s v="HomeTheater,TV&amp;Video"/>
    <s v="Accessories"/>
    <s v="Electronics|HomeTheater,TV&amp;Video|Accessories|RemoteControls-Tata Sky Universal Remote Compatible for SD/HD"/>
    <s v="RemoteControls"/>
    <n v="204"/>
    <x v="0"/>
    <n v="599"/>
    <n v="0.66"/>
    <n v="564.94323873121868"/>
    <s v="50% or More"/>
    <n v="4.3390000000000004"/>
    <s v="Yes"/>
    <n v="203061"/>
    <n v="3.6"/>
    <x v="0"/>
    <n v="339"/>
    <s v="Yes"/>
    <n v="13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r>
  <r>
    <s v="B08VGDBF3B"/>
    <x v="1171"/>
    <x v="114"/>
    <s v="Home&amp;Kitchen"/>
    <s v="HomeStorage&amp;Organization"/>
    <s v="LaundryOrganization"/>
    <s v="Home&amp;Kitchen|HomeStorage&amp;Organization|LaundryOrganization|LaundryBaskets-Kuber Industries Round Non Woven Fabric Foldable Laundry Basket|Toy Storage Basket|Cloth Storage Basket With Handles| Capicity 45 Ltr (Grey &amp; Black)-KUBMART11446"/>
    <s v="LaundryBaskets"/>
    <n v="395"/>
    <x v="0"/>
    <n v="499"/>
    <n v="0.21"/>
    <n v="419.84168336673349"/>
    <s v="&lt;50%"/>
    <n v="4.33"/>
    <s v="No"/>
    <n v="164670"/>
    <n v="4"/>
    <x v="0"/>
    <n v="330"/>
    <s v="Yes"/>
    <n v="132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r>
  <r>
    <s v="B0836JGZ74"/>
    <x v="1172"/>
    <x v="25"/>
    <s v="Home&amp;Kitchen"/>
    <s v="Heating,Cooling&amp;AirQuality"/>
    <s v="WaterHeaters&amp;Geysers"/>
    <s v="Home&amp;Kitchen|Heating,Cooling&amp;AirQuality|WaterHeaters&amp;Geysers|InstantWaterHeaters-CSI INTERNATIONAL¬Æ Instant Water Geyser, Water Heater, Portable Water Heater, Geyser Made of First Class ABS Plastic 3KW (White)"/>
    <s v="InstantWaterHeaters"/>
    <n v="1049"/>
    <x v="1"/>
    <n v="2499"/>
    <n v="0.57999999999999996"/>
    <n v="2457.0232092837136"/>
    <s v="50% or More"/>
    <n v="4.3280000000000003"/>
    <s v="Yes"/>
    <n v="819672"/>
    <n v="3.6"/>
    <x v="0"/>
    <n v="328"/>
    <s v="Yes"/>
    <n v="1312"/>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r>
  <r>
    <s v="B0B1MDZV9C"/>
    <x v="1173"/>
    <x v="89"/>
    <s v="Home&amp;Kitchen"/>
    <s v="Kitchen&amp;HomeAppliances"/>
    <s v="Vacuum,Cleaning&amp;Ironing"/>
    <s v="Home&amp;Kitchen|Kitchen&amp;HomeAppliances|Vacuum,Cleaning&amp;Ironing|Vacuums&amp;FloorCare|Vacuums|HandheldVacuums-INALSA Upright Vacuum Cleaner, 2-in-1,Handheld &amp; Stick for Home &amp; Office Use,800W- with 16KPA Strong Suction &amp; HEPA Filtration|0.8L Dust Tank|Includes Multiple Accessories,(Grey/Black)"/>
    <s v="Vacuums&amp;FloorCare"/>
    <n v="2286"/>
    <x v="1"/>
    <n v="4495"/>
    <n v="0.49"/>
    <n v="4444.1434927697437"/>
    <s v="&lt;50%"/>
    <n v="4.3259999999999996"/>
    <s v="No"/>
    <n v="1465370"/>
    <n v="3.9"/>
    <x v="0"/>
    <n v="326"/>
    <s v="Yes"/>
    <n v="1304"/>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r>
  <r>
    <s v="B09B125CFJ"/>
    <x v="1174"/>
    <x v="163"/>
    <s v="Electronics"/>
    <s v="HomeTheater,TV&amp;Video"/>
    <s v="Accessories"/>
    <s v="Electronics|HomeTheater,TV&amp;Video|Accessories|RemoteControls-7SEVEN¬Æ Compatible for Mi tv Remote Control Original Suitable with Smart Android 4K LED Non Voice Command Xiaomi Redmi Remote of 4A Model 32 43 55 65 inches"/>
    <s v="RemoteControls"/>
    <n v="349"/>
    <x v="0"/>
    <n v="799"/>
    <n v="0.56000000000000005"/>
    <n v="755.32040050062574"/>
    <s v="50% or More"/>
    <n v="4.3230000000000004"/>
    <s v="Yes"/>
    <n v="258077"/>
    <n v="3.6"/>
    <x v="0"/>
    <n v="323"/>
    <s v="Yes"/>
    <n v="1292"/>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r>
  <r>
    <s v="B0B2RBP83P"/>
    <x v="1175"/>
    <x v="207"/>
    <s v="Computers&amp;Accessories"/>
    <s v="Laptops"/>
    <s v="TraditionalLaptops"/>
    <s v="Computers&amp;Accessories|Laptops|TraditionalLaptops-Lenovo IdeaPad 3 11th Gen Intel Core i3 15.6&quot; FHD Thin &amp; Light Laptop(8GB/512GB SSD/Windows 11/Office 2021/2Yr Warranty/3months Xbox Game Pass/Platinum Grey/1.7Kg), 81X800LGIN"/>
    <s v="N/A"/>
    <n v="37247"/>
    <x v="1"/>
    <n v="59890"/>
    <n v="0.38"/>
    <n v="59827.807647353482"/>
    <s v="&lt;50%"/>
    <n v="4.3230000000000004"/>
    <s v="No"/>
    <n v="19344470"/>
    <n v="4"/>
    <x v="0"/>
    <n v="323"/>
    <s v="Yes"/>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r>
  <r>
    <s v="B08MZNT7GP"/>
    <x v="1176"/>
    <x v="70"/>
    <s v="Home&amp;Kitchen"/>
    <s v="Heating,Cooling&amp;AirQuality"/>
    <s v="RoomHeaters"/>
    <s v="Home&amp;Kitchen|Heating,Cooling&amp;AirQuality|RoomHeaters|FanHeaters-Havells OFR 13 Wave Fin with PTC Fan Heater 2900 Watts (Black)"/>
    <s v="FanHeaters"/>
    <n v="12499"/>
    <x v="1"/>
    <n v="19825"/>
    <n v="0.37"/>
    <n v="19761.953341740227"/>
    <s v="&lt;50%"/>
    <n v="4.3220000000000001"/>
    <s v="No"/>
    <n v="6383650"/>
    <n v="4.0999999999999996"/>
    <x v="0"/>
    <n v="322"/>
    <s v="Yes"/>
    <n v="128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r>
  <r>
    <s v="B0BFWGBX61"/>
    <x v="1177"/>
    <x v="8"/>
    <s v="Computers&amp;Accessories"/>
    <s v="Accessories&amp;Peripherals"/>
    <s v="Cables&amp;Accessories"/>
    <s v="Computers&amp;Accessories|Accessories&amp;Peripherals|Cables&amp;Accessories|Cables|USBCables-Ambrane Unbreakable 3A Fast Charging Braided Type C Cable    1.5 Meter (RCT15, Blue) Supports QC 2.0/3.0 Charging"/>
    <s v="Cables"/>
    <n v="199"/>
    <x v="2"/>
    <n v="349"/>
    <n v="0.43"/>
    <n v="291.97994269340973"/>
    <s v="&lt;50%"/>
    <n v="4.3140000000000001"/>
    <s v="No"/>
    <n v="109586"/>
    <n v="4.0999999999999996"/>
    <x v="0"/>
    <n v="314"/>
    <s v="Yes"/>
    <n v="125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r>
  <r>
    <s v="B07YQ5SN4H"/>
    <x v="1178"/>
    <x v="35"/>
    <s v="Home&amp;Kitchen"/>
    <s v="Kitchen&amp;HomeAppliances"/>
    <s v="SmallKitchenAppliances"/>
    <s v="Home&amp;Kitchen|Kitchen&amp;HomeAppliances|SmallKitchenAppliances|SandwichMakers-Cello Non-Stick Aluminium Sandwich Gas Toaster(Black)"/>
    <s v="SandwichMakers"/>
    <n v="299"/>
    <x v="0"/>
    <n v="595"/>
    <n v="0.5"/>
    <n v="544.74789915966392"/>
    <s v="50% or More"/>
    <n v="4.3140000000000001"/>
    <s v="Yes"/>
    <n v="186830"/>
    <n v="4"/>
    <x v="0"/>
    <n v="314"/>
    <s v="Yes"/>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r>
  <r>
    <s v="B09L8DT7D6"/>
    <x v="1179"/>
    <x v="163"/>
    <s v="Electronics"/>
    <s v="HomeTheater,TV&amp;Video"/>
    <s v="Accessories"/>
    <s v="Electronics|HomeTheater,TV&amp;Video|Accessories|RemoteControls-Sony TV - Remote Compatible for Sony LED Remote Control Works with Sony LED TV by Trend Trail Speed tech &amp; Remote hi Remote &amp; REO India only"/>
    <s v="RemoteControls"/>
    <n v="205"/>
    <x v="0"/>
    <n v="499"/>
    <n v="0.59"/>
    <n v="457.91783567134269"/>
    <s v="50% or More"/>
    <n v="4.3129999999999997"/>
    <s v="Yes"/>
    <n v="156187"/>
    <n v="3.8"/>
    <x v="0"/>
    <n v="313"/>
    <s v="Yes"/>
    <n v="1252"/>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r>
  <r>
    <s v="B09KRHXTLN"/>
    <x v="1180"/>
    <x v="70"/>
    <s v="Home&amp;Kitchen"/>
    <s v="Heating,Cooling&amp;AirQuality"/>
    <s v="RoomHeaters"/>
    <s v="Home&amp;Kitchen|Heating,Cooling&amp;AirQuality|RoomHeaters|FanHeaters-Candes Gloster All in One Silent Blower Fan Room Heater Ideal for Small and Medium Area, 2000 Watts (White)"/>
    <s v="FanHeaters"/>
    <n v="1069"/>
    <x v="1"/>
    <n v="1699"/>
    <n v="0.37"/>
    <n v="1636.08063566804"/>
    <s v="&lt;50%"/>
    <n v="4.3129999999999997"/>
    <s v="No"/>
    <n v="531787"/>
    <n v="3.9"/>
    <x v="0"/>
    <n v="313"/>
    <s v="Yes"/>
    <n v="1252"/>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r>
  <r>
    <s v="B0B2CZTCL2"/>
    <x v="1181"/>
    <x v="39"/>
    <s v="Home&amp;Kitchen"/>
    <s v="Kitchen&amp;HomeAppliances"/>
    <s v="SmallKitchenAppliances"/>
    <s v="Home&amp;Kitchen|Kitchen&amp;HomeAppliances|SmallKitchenAppliances|Kettles&amp;HotWaterDispensers|Kettle&amp;ToasterSets-Wipro Vesta 1.8 litre Cool touch electric Kettle with Auto cut off | Double Layer outer body | Triple Protection - Dry Boil, Steam &amp; Over Heat |Stainless Steel Inner Body | (Black, 1500 Watt)"/>
    <s v="Kettles&amp;HotWaterDispensers"/>
    <n v="1299"/>
    <x v="1"/>
    <n v="1999"/>
    <n v="0.35"/>
    <n v="1934.0175087543771"/>
    <s v="&lt;50%"/>
    <n v="4.3109999999999999"/>
    <s v="No"/>
    <n v="621689"/>
    <n v="3.8"/>
    <x v="0"/>
    <n v="311"/>
    <s v="Yes"/>
    <n v="1244"/>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r>
  <r>
    <s v="B0BBW521YC"/>
    <x v="1182"/>
    <x v="208"/>
    <s v="Electronics"/>
    <s v="Mobiles&amp;Accessories"/>
    <s v="MobileAccessories"/>
    <s v="Electronics|Mobiles&amp;Accessories|MobileAccessories|D√©cor|PhoneCharms-LAPSTER 12pcs Spiral Cable Protectors for Charger, Wires, Data Charger Cable Protector for Computers, Cell Phones etc.(Grey)"/>
    <s v="D√©cor"/>
    <n v="99"/>
    <x v="2"/>
    <n v="999"/>
    <n v="0.9"/>
    <n v="989.09009009009014"/>
    <s v="50% or More"/>
    <n v="4.3049999999999997"/>
    <s v="Yes"/>
    <n v="304695"/>
    <n v="4.4000000000000004"/>
    <x v="0"/>
    <n v="305"/>
    <s v="Yes"/>
    <n v="1220"/>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r>
  <r>
    <s v="B094G9L9LT"/>
    <x v="1183"/>
    <x v="11"/>
    <s v="Home&amp;Kitchen"/>
    <s v="Kitchen&amp;HomeAppliances"/>
    <s v="SmallKitchenAppliances"/>
    <s v="Home&amp;Kitchen|Kitchen&amp;HomeAppliances|SmallKitchenAppliances|Kettles&amp;HotWaterDispensers|ElectricKettles-KENT 16088 Vogue Electric Kettle 1.8 Litre 1500 W | Stainless Steel body | Auto shut off over heating protection | 1 Year Warranty"/>
    <s v="Kettles&amp;HotWaterDispensers"/>
    <n v="999"/>
    <x v="1"/>
    <n v="1950"/>
    <n v="0.49"/>
    <n v="1898.7692307692307"/>
    <s v="&lt;50%"/>
    <n v="4.3049999999999997"/>
    <s v="No"/>
    <n v="594750"/>
    <n v="3.8"/>
    <x v="0"/>
    <n v="305"/>
    <s v="Yes"/>
    <n v="1220"/>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r>
  <r>
    <s v="B09J2QCKKM"/>
    <x v="1184"/>
    <x v="38"/>
    <s v="Home&amp;Kitchen"/>
    <s v="Heating,Cooling&amp;AirQuality"/>
    <s v="WaterHeaters&amp;Geysers"/>
    <s v="Home&amp;Kitchen|Heating,Cooling&amp;AirQuality|WaterHeaters&amp;Geysers|ImmersionRods-Havells Zella Flap Auto Immersion Rod 1500 Watts"/>
    <s v="ImmersionRods"/>
    <n v="1499"/>
    <x v="1"/>
    <n v="3500"/>
    <n v="0.56999999999999995"/>
    <n v="3457.1714285714284"/>
    <s v="50% or More"/>
    <n v="4.3029999999999999"/>
    <s v="Yes"/>
    <n v="1060500"/>
    <n v="4.0999999999999996"/>
    <x v="0"/>
    <n v="303"/>
    <s v="Yes"/>
    <n v="1212"/>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r>
  <r>
    <s v="B0B8VQ7KDS"/>
    <x v="1185"/>
    <x v="132"/>
    <s v="Electronics"/>
    <s v="HomeTheater,TV&amp;Video"/>
    <s v="SatelliteEquipment"/>
    <s v="Electronics|HomeTheater,TV&amp;Video|SatelliteEquipment|SatelliteReceivers-Airtel Digital TV HD Set Top Box with FTA Pack | Unlimited Entertainment + Recording Feature + Free Standard Installation (6 Months Pack)"/>
    <s v="SatelliteReceivers"/>
    <n v="1299"/>
    <x v="1"/>
    <n v="2499"/>
    <n v="0.48"/>
    <n v="2447.0192076830731"/>
    <s v="&lt;50%"/>
    <n v="4.3010000000000002"/>
    <s v="No"/>
    <n v="752199"/>
    <n v="4.3"/>
    <x v="0"/>
    <n v="301"/>
    <s v="Yes"/>
    <n v="1204"/>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r>
  <r>
    <s v="B0BBWJFK5C"/>
    <x v="1186"/>
    <x v="195"/>
    <s v="Home&amp;Kitchen"/>
    <s v="Kitchen&amp;HomeAppliances"/>
    <s v="Vacuum,Cleaning&amp;Ironing"/>
    <s v="Home&amp;Kitchen|Kitchen&amp;HomeAppliances|Vacuum,Cleaning&amp;Ironing|PressureWashers,Steam&amp;WindowCleaners-Shakti Technology S3 High Pressure Car Washer Machine 1800 Watts and Pressure 120 Bar for Cleaning Car, Bike &amp; Home"/>
    <s v="PressureWashers,Steam&amp;WindowCleaners"/>
    <n v="4899"/>
    <x v="1"/>
    <n v="8999"/>
    <n v="0.46"/>
    <n v="8944.5606178464277"/>
    <s v="&lt;50%"/>
    <n v="4.2969999999999997"/>
    <s v="No"/>
    <n v="2672703"/>
    <n v="4.0999999999999996"/>
    <x v="0"/>
    <n v="297"/>
    <s v="Yes"/>
    <n v="118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r>
  <r>
    <s v="B08W9BK4MD"/>
    <x v="1187"/>
    <x v="114"/>
    <s v="Home&amp;Kitchen"/>
    <s v="HomeStorage&amp;Organization"/>
    <s v="LaundryOrganization"/>
    <s v="Home&amp;Kitchen|HomeStorage&amp;Organization|LaundryOrganization|LaundryBaskets-Tom &amp; Jerry Folding Laundry Basket for Clothes with Lid &amp; Handle, Toys Organiser, 75 Litre, Green"/>
    <s v="LaundryBaskets"/>
    <n v="351"/>
    <x v="0"/>
    <n v="899"/>
    <n v="0.61"/>
    <n v="859.95661846496102"/>
    <s v="50% or More"/>
    <n v="4.2960000000000003"/>
    <s v="Yes"/>
    <n v="266104"/>
    <n v="3.9"/>
    <x v="0"/>
    <n v="296"/>
    <s v="Yes"/>
    <n v="1184"/>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r>
  <r>
    <s v="B09BW2GP18"/>
    <x v="1188"/>
    <x v="8"/>
    <s v="Computers&amp;Accessories"/>
    <s v="Accessories&amp;Peripherals"/>
    <s v="Cables&amp;Accessories"/>
    <s v="Computers&amp;Accessories|Accessories&amp;Peripherals|Cables&amp;Accessories|Cables|USBCables-Croma 3A Fast charge 1m Type-C to All Type-C Phones sync and charge cable, Made in India, 480Mbps Data transfer rate, Tested Durability with 8000+ bends (12 months warranty) - CRCMA0106sTC10, Black"/>
    <s v="Cables"/>
    <n v="129"/>
    <x v="2"/>
    <n v="1000"/>
    <n v="0.87"/>
    <n v="987.1"/>
    <s v="50% or More"/>
    <n v="4.2949999999999999"/>
    <s v="Yes"/>
    <n v="295000"/>
    <n v="3.9"/>
    <x v="0"/>
    <n v="295"/>
    <s v="Yes"/>
    <n v="118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r>
  <r>
    <s v="B09LV1CMGH"/>
    <x v="1189"/>
    <x v="70"/>
    <s v="Home&amp;Kitchen"/>
    <s v="Heating,Cooling&amp;AirQuality"/>
    <s v="RoomHeaters"/>
    <s v="Home&amp;Kitchen|Heating,Cooling&amp;AirQuality|RoomHeaters|FanHeaters-Lifelong LLFH921 Regalia 2000 W Fan Heater, 3 Air Settings, Room Heater with Overheating Protection, 1 Year Warranty ( White, (ISI Certified, Ideal for small to medium room/area)"/>
    <s v="FanHeaters"/>
    <n v="899"/>
    <x v="1"/>
    <n v="2000"/>
    <n v="0.55000000000000004"/>
    <n v="1955.05"/>
    <s v="50% or More"/>
    <n v="4.2910000000000004"/>
    <s v="Yes"/>
    <n v="582000"/>
    <n v="3.6"/>
    <x v="0"/>
    <n v="291"/>
    <s v="Yes"/>
    <n v="1164"/>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r>
  <r>
    <s v="B09SFRNKSR"/>
    <x v="1190"/>
    <x v="150"/>
    <s v="Home&amp;Kitchen"/>
    <s v="Kitchen&amp;HomeAppliances"/>
    <s v="Vacuum,Cleaning&amp;Ironing"/>
    <s v="Home&amp;Kitchen|Kitchen&amp;HomeAppliances|Vacuum,Cleaning&amp;Ironing|Irons,Steamers&amp;Accessories|LintShavers-FABWARE Lint Remover for Clothes - Sticky Lint Roller for Clothes, Furniture, Wool, Coat, Car Seats, Carpet, Fabric, Dust Cleaner, Pet Hair Remover with 1 Handle &amp; 1 Refill Total 60 Sheets &amp; 1 Cover"/>
    <s v="Irons,Steamers&amp;Accessories"/>
    <n v="298"/>
    <x v="0"/>
    <n v="499"/>
    <n v="0.4"/>
    <n v="439.28056112224448"/>
    <s v="&lt;50%"/>
    <n v="4.29"/>
    <s v="No"/>
    <n v="144710"/>
    <n v="4.4000000000000004"/>
    <x v="0"/>
    <n v="290"/>
    <s v="Yes"/>
    <n v="116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r>
  <r>
    <s v="B09XHXXCFH"/>
    <x v="1191"/>
    <x v="94"/>
    <s v="Home&amp;Kitchen"/>
    <s v="Kitchen&amp;HomeAppliances"/>
    <s v="SmallKitchenAppliances"/>
    <s v="Home&amp;Kitchen|Kitchen&amp;HomeAppliances|SmallKitchenAppliances|Rice&amp;PastaCookers-AGARO Regal Electric Rice Cooker, 3L Ceramic Inner Bowl, Cooks Up to 600 Gms Raw Rice, SS Steamer, Preset Cooking Functions, Preset Timer, Keep Warm Function, LED Display, Black"/>
    <s v="Rice&amp;PastaCookers"/>
    <n v="3685"/>
    <x v="1"/>
    <n v="5495"/>
    <n v="0.33"/>
    <n v="5427.9390354868065"/>
    <s v="&lt;50%"/>
    <n v="4.29"/>
    <s v="No"/>
    <n v="1593550"/>
    <n v="4.0999999999999996"/>
    <x v="0"/>
    <n v="290"/>
    <s v="Yes"/>
    <n v="116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r>
  <r>
    <s v="B09HS1NDRQ"/>
    <x v="1192"/>
    <x v="114"/>
    <s v="Home&amp;Kitchen"/>
    <s v="HomeStorage&amp;Organization"/>
    <s v="LaundryOrganization"/>
    <s v="Home&amp;Kitchen|HomeStorage&amp;Organization|LaundryOrganization|LaundryBaskets-PrettyKrafts Laundry Square Shape Basket Bag/Foldable/Multipurpose/Carry Handles/Slanting Lid for Home, Cloth Storage,(Single) Jute Grey"/>
    <s v="LaundryBaskets"/>
    <n v="390"/>
    <x v="0"/>
    <n v="799"/>
    <n v="0.51"/>
    <n v="750.18898623279097"/>
    <s v="50% or More"/>
    <n v="4.2869999999999999"/>
    <s v="Yes"/>
    <n v="229313"/>
    <n v="3.8"/>
    <x v="0"/>
    <n v="287"/>
    <s v="Yes"/>
    <n v="1148"/>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r>
  <r>
    <s v="B09MM6P76N"/>
    <x v="1193"/>
    <x v="163"/>
    <s v="Electronics"/>
    <s v="HomeTheater,TV&amp;Video"/>
    <s v="Accessories"/>
    <s v="Electronics|HomeTheater,TV&amp;Video|Accessories|RemoteControls-7SEVEN¬Æ Compatible Lg Smart Tv Remote Suitable for Any LG LED OLED LCD UHD Plasma Android Television and AKB75095303 replacement of Original Lg Tv Remote Control"/>
    <s v="RemoteControls"/>
    <n v="349"/>
    <x v="0"/>
    <n v="599"/>
    <n v="0.42"/>
    <n v="540.73622704507511"/>
    <s v="&lt;50%"/>
    <n v="4.2839999999999998"/>
    <s v="No"/>
    <n v="170116"/>
    <n v="4.2"/>
    <x v="0"/>
    <n v="284"/>
    <s v="Yes"/>
    <n v="113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r>
  <r>
    <s v="B0BMGB3CH9"/>
    <x v="1194"/>
    <x v="2"/>
    <s v="Electronics"/>
    <s v="Mobiles&amp;Accessories"/>
    <s v="Smartphones&amp;BasicMobiles"/>
    <s v="Electronics|Mobiles&amp;Accessories|Smartphones&amp;BasicMobiles|Smartphones-Samsung Galaxy M04 Dark Blue, 4GB RAM, 64GB Storage | Upto 8GB RAM with RAM Plus | MediaTek Helio P35 | 5000 mAh Battery"/>
    <s v="Smartphones"/>
    <n v="9499"/>
    <x v="1"/>
    <n v="11999"/>
    <n v="0.21"/>
    <n v="11919.835069589133"/>
    <s v="&lt;50%"/>
    <n v="4.2839999999999998"/>
    <s v="No"/>
    <n v="3407716"/>
    <n v="4.2"/>
    <x v="0"/>
    <n v="284"/>
    <s v="Yes"/>
    <n v="113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r>
  <r>
    <s v="B0BMGB2TPR"/>
    <x v="1195"/>
    <x v="2"/>
    <s v="Electronics"/>
    <s v="Mobiles&amp;Accessories"/>
    <s v="Smartphones&amp;BasicMobiles"/>
    <s v="Electronics|Mobiles&amp;Accessories|Smartphones&amp;BasicMobiles|Smartphones-Samsung Galaxy M04 Light Green, 4GB RAM, 64GB Storage | Upto 8GB RAM with RAM Plus | MediaTek Helio P35 | 5000 mAh Battery"/>
    <s v="Smartphones"/>
    <n v="9499"/>
    <x v="1"/>
    <n v="11999"/>
    <n v="0.21"/>
    <n v="11919.835069589133"/>
    <s v="&lt;50%"/>
    <n v="4.2839999999999998"/>
    <s v="No"/>
    <n v="3407716"/>
    <n v="4.2"/>
    <x v="0"/>
    <n v="284"/>
    <s v="Yes"/>
    <n v="113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r>
  <r>
    <s v="B0BMGG6NKT"/>
    <x v="1196"/>
    <x v="2"/>
    <s v="Electronics"/>
    <s v="Mobiles&amp;Accessories"/>
    <s v="Smartphones&amp;BasicMobiles"/>
    <s v="Electronics|Mobiles&amp;Accessories|Smartphones&amp;BasicMobiles|Smartphones-Samsung Galaxy M04 Dark Blue, 4GB RAM, 128GB Storage | Upto 8GB RAM with RAM Plus | MediaTek Helio P35 | 5000 mAh Battery"/>
    <s v="Smartphones"/>
    <n v="10499"/>
    <x v="1"/>
    <n v="13499"/>
    <n v="0.22"/>
    <n v="13421.223868434699"/>
    <s v="&lt;50%"/>
    <n v="4.2839999999999998"/>
    <s v="No"/>
    <n v="3833716"/>
    <n v="4.2"/>
    <x v="0"/>
    <n v="284"/>
    <s v="Yes"/>
    <n v="113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r>
  <r>
    <s v="B09LRZYBH1"/>
    <x v="1197"/>
    <x v="209"/>
    <s v="Electronics"/>
    <s v="HomeAudio"/>
    <s v="Speakers"/>
    <s v="Electronics|HomeAudio|Speakers|TowerSpeakers-KRISONS Thunder Speaker, Multimedia Home Theatre, Floor Standing Speaker, LED Display with Bluetooth, FM, USB, Micro SD Card, AUX Connectivity"/>
    <s v="TowerSpeakers"/>
    <n v="2299"/>
    <x v="1"/>
    <n v="3999"/>
    <n v="0.43"/>
    <n v="3941.510627656914"/>
    <s v="&lt;50%"/>
    <n v="4.282"/>
    <s v="No"/>
    <n v="1127718"/>
    <n v="3.8"/>
    <x v="0"/>
    <n v="282"/>
    <s v="Yes"/>
    <n v="1128"/>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r>
  <r>
    <s v="B0B2DD8BQ8"/>
    <x v="1198"/>
    <x v="35"/>
    <s v="Home&amp;Kitchen"/>
    <s v="Kitchen&amp;HomeAppliances"/>
    <s v="SmallKitchenAppliances"/>
    <s v="Home&amp;Kitchen|Kitchen&amp;HomeAppliances|SmallKitchenAppliances|SandwichMakers-Wipro Vesta Grill 1000 Watt Sandwich Maker |Dual function-SW Maker&amp;Griller|Non stick Coat -BPA&amp;PTFE Free |Auto Temp Cut-off| Height Control -180·∂ø&amp;105·∂ø |2 year warranty|SS Finish|Standard size"/>
    <s v="SandwichMakers"/>
    <n v="2079"/>
    <x v="1"/>
    <n v="3099"/>
    <n v="0.33"/>
    <n v="3031.9138431752176"/>
    <s v="&lt;50%"/>
    <n v="4.282"/>
    <s v="No"/>
    <n v="873918"/>
    <n v="4.0999999999999996"/>
    <x v="0"/>
    <n v="282"/>
    <s v="Yes"/>
    <n v="112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r>
  <r>
    <s v="B09NY6TRXG"/>
    <x v="1199"/>
    <x v="2"/>
    <s v="Electronics"/>
    <s v="Mobiles&amp;Accessories"/>
    <s v="Smartphones&amp;BasicMobiles"/>
    <s v="Electronics|Mobiles&amp;Accessories|Smartphones&amp;BasicMobiles|Smartphones-POCO C31 (Royal Blue, 64 GB) (4 GB RAM)"/>
    <s v="Smartphones"/>
    <n v="8499"/>
    <x v="1"/>
    <n v="11999"/>
    <n v="0.28999999999999998"/>
    <n v="11928.169097424785"/>
    <s v="&lt;50%"/>
    <n v="4.2759999999999998"/>
    <s v="No"/>
    <n v="3311724"/>
    <n v="3.9"/>
    <x v="0"/>
    <n v="276"/>
    <s v="Yes"/>
    <n v="110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r>
  <r>
    <s v="B09SB6SJB4"/>
    <x v="1200"/>
    <x v="8"/>
    <s v="Computers&amp;Accessories"/>
    <s v="Accessories&amp;Peripherals"/>
    <s v="Cables&amp;Accessories"/>
    <s v="Computers&amp;Accessories|Accessories&amp;Peripherals|Cables&amp;Accessories|Cables|USBCables-Amazon Brand - Solimo Fast Charging Braided Type C Data Cable Seam, Suitable For All Supported Mobile Phones (1 Meter, Black)"/>
    <s v="Cables"/>
    <n v="129"/>
    <x v="2"/>
    <n v="599"/>
    <n v="0.78"/>
    <n v="577.4641068447412"/>
    <s v="50% or More"/>
    <n v="4.2649999999999997"/>
    <s v="Yes"/>
    <n v="158735"/>
    <n v="4.0999999999999996"/>
    <x v="0"/>
    <n v="265"/>
    <s v="Yes"/>
    <n v="1060"/>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r>
  <r>
    <s v="B09XTQFFCG"/>
    <x v="1201"/>
    <x v="89"/>
    <s v="Home&amp;Kitchen"/>
    <s v="Kitchen&amp;HomeAppliances"/>
    <s v="Vacuum,Cleaning&amp;Ironing"/>
    <s v="Home&amp;Kitchen|Kitchen&amp;HomeAppliances|Vacuum,Cleaning&amp;Ironing|Vacuums&amp;FloorCare|Vacuums|HandheldVacuums-FYA Handheld Vacuum Cleaner Cordless, Wireless Hand Vacuum&amp;Air Blower 2-in-1, Mini Portable Car Vacuum Cleaner with Powerful Suction, USB Rechargeable Vacuum for Pet Hair, Home and Car"/>
    <s v="Vacuums&amp;FloorCare"/>
    <n v="2669"/>
    <x v="1"/>
    <n v="3199"/>
    <n v="0.17"/>
    <n v="3115.5676773991872"/>
    <s v="&lt;50%"/>
    <n v="4.26"/>
    <s v="No"/>
    <n v="831740"/>
    <n v="3.9"/>
    <x v="0"/>
    <n v="260"/>
    <s v="Yes"/>
    <n v="104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r>
  <r>
    <s v="B09KNMLH4Y"/>
    <x v="1202"/>
    <x v="150"/>
    <s v="Home&amp;Kitchen"/>
    <s v="Kitchen&amp;HomeAppliances"/>
    <s v="Vacuum,Cleaning&amp;Ironing"/>
    <s v="Home&amp;Kitchen|Kitchen&amp;HomeAppliances|Vacuum,Cleaning&amp;Ironing|Irons,Steamers&amp;Accessories|LintShavers-R B Nova Lint/Fabric Shaver for Cloths, Lint Remover for Woolen Sweaters, Blankets, Jackets/Burr Remover Pill Remover from Carpets, Pack of 1"/>
    <s v="Irons,Steamers&amp;Accessories"/>
    <n v="398"/>
    <x v="0"/>
    <n v="1999"/>
    <n v="0.8"/>
    <n v="1979.0900450225113"/>
    <s v="50% or More"/>
    <n v="4.2569999999999997"/>
    <s v="Yes"/>
    <n v="513743"/>
    <n v="4.0999999999999996"/>
    <x v="0"/>
    <n v="257"/>
    <s v="Yes"/>
    <n v="102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r>
  <r>
    <s v="B09RF2QXGX"/>
    <x v="1203"/>
    <x v="109"/>
    <s v="Computers&amp;Accessories"/>
    <s v="Accessories&amp;Peripherals"/>
    <s v="LaptopAccessories"/>
    <s v="Computers&amp;Accessories|Accessories&amp;Peripherals|LaptopAccessories|CameraPrivacyCovers-Gizga Essentials Webcam Cover, Privacy Protector Webcam Cover Slide, Compatible with Laptop, Desktop, PC, Smartphone, Protect Your Privacy and Security, Strong Adhesive, Set of 3, Black"/>
    <s v="CameraPrivacyCovers"/>
    <n v="69"/>
    <x v="2"/>
    <n v="299"/>
    <n v="0.77"/>
    <n v="275.92307692307691"/>
    <s v="50% or More"/>
    <n v="4.2549999999999999"/>
    <s v="Yes"/>
    <n v="76245"/>
    <n v="4.3"/>
    <x v="0"/>
    <n v="255"/>
    <s v="Yes"/>
    <n v="1020"/>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r>
  <r>
    <s v="B08RWCZ6SY"/>
    <x v="1204"/>
    <x v="163"/>
    <s v="Electronics"/>
    <s v="HomeTheater,TV&amp;Video"/>
    <s v="Accessories"/>
    <s v="Electronics|HomeTheater,TV&amp;Video|Accessories|RemoteControls-7SEVEN¬Æ Compatible for Sony Bravia LCD LED UHD OLED QLED 4K Ultra HD TV remote control with YouTube and NETFLIX Hotkeys. Universal Replacement for Original Sony Smart Android tv Remote Control"/>
    <s v="RemoteControls"/>
    <n v="399"/>
    <x v="0"/>
    <n v="899"/>
    <n v="0.56000000000000005"/>
    <n v="854.61735261401554"/>
    <s v="50% or More"/>
    <n v="4.2539999999999996"/>
    <s v="Yes"/>
    <n v="228346"/>
    <n v="3.9"/>
    <x v="0"/>
    <n v="254"/>
    <s v="Yes"/>
    <n v="101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r>
  <r>
    <s v="B0B84KSH3X"/>
    <x v="1205"/>
    <x v="27"/>
    <s v="Home&amp;Kitchen"/>
    <s v="Kitchen&amp;HomeAppliances"/>
    <s v="Vacuum,Cleaning&amp;Ironing"/>
    <s v="Home&amp;Kitchen|Kitchen&amp;HomeAppliances|Vacuum,Cleaning&amp;Ironing|Irons,Steamers&amp;Accessories|Irons|DryIrons-Wipro Vesta 1200 Watt GD203 Heavyweight Automatic Dry Iron| Quick Heat Up| Anti bacterial German Weilburger Double Coated Black Soleplate |2 Years Warranty"/>
    <s v="Irons,Steamers&amp;Accessories"/>
    <n v="1049"/>
    <x v="1"/>
    <n v="1950"/>
    <n v="0.46"/>
    <n v="1896.2051282051282"/>
    <s v="&lt;50%"/>
    <n v="4.25"/>
    <s v="No"/>
    <n v="487500"/>
    <n v="3.8"/>
    <x v="0"/>
    <n v="250"/>
    <s v="Yes"/>
    <n v="100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r>
  <r>
    <s v="B09H39KTTB"/>
    <x v="1206"/>
    <x v="163"/>
    <s v="Electronics"/>
    <s v="HomeTheater,TV&amp;Video"/>
    <s v="Accessories"/>
    <s v="Electronics|HomeTheater,TV&amp;Video|Accessories|RemoteControls-Remote Compatible for Samsung LED/LCD Remote Control Works with Samsung LED/LCD TV by Trend Trail"/>
    <s v="RemoteControls"/>
    <n v="213"/>
    <x v="0"/>
    <n v="499"/>
    <n v="0.56999999999999995"/>
    <n v="456.31462925851702"/>
    <s v="50% or More"/>
    <n v="4.2460000000000004"/>
    <s v="Yes"/>
    <n v="122754"/>
    <n v="3.7"/>
    <x v="0"/>
    <n v="246"/>
    <s v="Yes"/>
    <n v="984"/>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r>
  <r>
    <s v="B0B5F3YZY4"/>
    <x v="1207"/>
    <x v="8"/>
    <s v="Computers&amp;Accessories"/>
    <s v="Accessories&amp;Peripherals"/>
    <s v="Cables&amp;Accessories"/>
    <s v="Computers&amp;Accessories|Accessories&amp;Peripherals|Cables&amp;Accessories|Cables|USBCables-Wayona 3in1 Nylon Braided 66W USB Fast Charging Cable with Type C, Lightening and Micro USB Port, Compatible with iPhone, iPad, Samsung Galaxy, OnePlus, Mi, Oppo, Vivo, iQOO, Xiaomi (1M, Black)"/>
    <s v="Cables"/>
    <n v="449"/>
    <x v="0"/>
    <n v="1099"/>
    <n v="0.59"/>
    <n v="1058.1446769790718"/>
    <s v="50% or More"/>
    <n v="4.242"/>
    <s v="Yes"/>
    <n v="265958"/>
    <n v="4"/>
    <x v="0"/>
    <n v="242"/>
    <s v="Yes"/>
    <n v="96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r>
  <r>
    <s v="B09N6TTHT6"/>
    <x v="1208"/>
    <x v="92"/>
    <s v="Computers&amp;Accessories"/>
    <s v="Accessories&amp;Peripherals"/>
    <s v="USBGadgets"/>
    <s v="Computers&amp;Accessories|Accessories&amp;Peripherals|USBGadgets|Lamps-E-COSMOS Plug in LED Night Light Mini USB LED Light Flexible USB LED Ambient Light Mini USB LED Light, LED Portable car Bulb, Indoor, Outdoor, Reading, Sleep (4 pcs)"/>
    <s v="Lamps"/>
    <n v="89"/>
    <x v="2"/>
    <n v="99"/>
    <n v="0.1"/>
    <n v="9.1010101010101039"/>
    <s v="&lt;50%"/>
    <n v="4.2409999999999997"/>
    <s v="No"/>
    <n v="23859"/>
    <n v="4.2"/>
    <x v="0"/>
    <n v="241"/>
    <s v="Yes"/>
    <n v="964"/>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r>
  <r>
    <s v="B0BMVWKZ8G"/>
    <x v="1209"/>
    <x v="17"/>
    <s v="Electronics"/>
    <s v="WearableTechnology"/>
    <s v="SmartWatches"/>
    <s v="Electronics|WearableTechnology|SmartWatches-Newly Launched Boult Dive+ with 1.85&quot; HD Display, Bluetooth Calling Smartwatch, 500 Nits Brightness, 7 Days Battery Life, 150+ Watch Faces, 100+ Sport Modes, IP68 Waterproof Smart Watch (Jet Black)"/>
    <s v="N/A"/>
    <n v="1999"/>
    <x v="1"/>
    <n v="8499"/>
    <n v="0.76"/>
    <n v="8475.4795858336274"/>
    <s v="50% or More"/>
    <n v="4.24"/>
    <s v="Yes"/>
    <n v="2039760"/>
    <n v="4.3"/>
    <x v="0"/>
    <n v="240"/>
    <s v="Yes"/>
    <n v="96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r>
  <r>
    <s v="B09CGLY5CX"/>
    <x v="1210"/>
    <x v="95"/>
    <s v="Home&amp;Kitchen"/>
    <s v="Heating,Cooling&amp;AirQuality"/>
    <s v="RoomHeaters"/>
    <s v="Home&amp;Kitchen|Heating,Cooling&amp;AirQuality|RoomHeaters|ElectricHeaters-Crompton Insta Comfort Heater 2000 Watts Heat Convector with Adjustable Thermostats, Hybrid Cyan, Standard (‚ÄéACGRH- INSTACOMFORT)"/>
    <s v="ElectricHeaters"/>
    <n v="1959"/>
    <x v="1"/>
    <n v="2400"/>
    <n v="0.18"/>
    <n v="2318.375"/>
    <s v="&lt;50%"/>
    <n v="4.2370000000000001"/>
    <s v="No"/>
    <n v="568800"/>
    <n v="4"/>
    <x v="0"/>
    <n v="237"/>
    <s v="Yes"/>
    <n v="948"/>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r>
  <r>
    <s v="B09NNZ1GF7"/>
    <x v="1211"/>
    <x v="150"/>
    <s v="Home&amp;Kitchen"/>
    <s v="Kitchen&amp;HomeAppliances"/>
    <s v="Vacuum,Cleaning&amp;Ironing"/>
    <s v="Home&amp;Kitchen|Kitchen&amp;HomeAppliances|Vacuum,Cleaning&amp;Ironing|Irons,Steamers&amp;Accessories|LintShavers-Lint Remover For Clothes With 1 Year Warranty Fabric Shaver Lint Shaver for Woolen Clothes Blanket Jackets Stainless Steel Blades,Bedding, Clothes and Furniture Best Remover for Fabrics Portable Lint Shavers (White Orange)"/>
    <s v="Irons,Steamers&amp;Accessories"/>
    <n v="445"/>
    <x v="0"/>
    <n v="999"/>
    <n v="0.55000000000000004"/>
    <n v="954.45545545545542"/>
    <s v="50% or More"/>
    <n v="4.2290000000000001"/>
    <s v="Yes"/>
    <n v="228771"/>
    <n v="4.3"/>
    <x v="0"/>
    <n v="229"/>
    <s v="Yes"/>
    <n v="916"/>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r>
  <r>
    <s v="B0B8ZM9RVV"/>
    <x v="1212"/>
    <x v="78"/>
    <s v="Home&amp;Kitchen"/>
    <s v="Kitchen&amp;HomeAppliances"/>
    <s v="SmallKitchenAppliances"/>
    <s v="Home&amp;Kitchen|Kitchen&amp;HomeAppliances|SmallKitchenAppliances|EggBoilers-Zuvexa Egg Boiler Poacher Automatic Off Steaming, Cooking, Boiling Double Layer 14 Egg Boiler (Multicolor)‚Ä¶"/>
    <s v="EggBoilers"/>
    <n v="419"/>
    <x v="0"/>
    <n v="999"/>
    <n v="0.57999999999999996"/>
    <n v="957.05805805805801"/>
    <s v="50% or More"/>
    <n v="4.2270000000000003"/>
    <s v="Yes"/>
    <n v="226773"/>
    <n v="4.4000000000000004"/>
    <x v="0"/>
    <n v="227"/>
    <s v="Yes"/>
    <n v="90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r>
  <r>
    <s v="B0B8CB7MHW"/>
    <x v="1213"/>
    <x v="72"/>
    <s v="Home&amp;Kitchen"/>
    <s v="Kitchen&amp;HomeAppliances"/>
    <s v="SmallKitchenAppliances"/>
    <s v="Home&amp;Kitchen|Kitchen&amp;HomeAppliances|SmallKitchenAppliances|HandBlenders-KNOWZA Electric Handheld Milk Wand Mixer Frother for Latte Coffee Hot Milk, Milk Frother for Coffee, Egg Beater, Hand Blender, Coffee Beater (BLACK COFFEE BEATER)"/>
    <s v="HandBlenders"/>
    <n v="426"/>
    <x v="0"/>
    <n v="999"/>
    <n v="0.56999999999999995"/>
    <n v="956.35735735735739"/>
    <s v="50% or More"/>
    <n v="4.2220000000000004"/>
    <s v="Yes"/>
    <n v="221778"/>
    <n v="4.0999999999999996"/>
    <x v="0"/>
    <n v="222"/>
    <s v="Yes"/>
    <n v="888"/>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r>
  <r>
    <s v="B09MMD1FDN"/>
    <x v="1214"/>
    <x v="163"/>
    <s v="Electronics"/>
    <s v="HomeTheater,TV&amp;Video"/>
    <s v="Accessories"/>
    <s v="Electronics|HomeTheater,TV&amp;Video|Accessories|RemoteControls-7SEVEN¬Æ Suitable Sony Tv Remote Original Bravia for Smart Android Television Compatible for Any Model of LCD LED OLED UHD 4K Universal Sony Remote Control"/>
    <s v="RemoteControls"/>
    <n v="349"/>
    <x v="0"/>
    <n v="699"/>
    <n v="0.5"/>
    <n v="649.071530758226"/>
    <s v="50% or More"/>
    <n v="4.2140000000000004"/>
    <s v="Yes"/>
    <n v="149586"/>
    <n v="3.9"/>
    <x v="0"/>
    <n v="214"/>
    <s v="Yes"/>
    <n v="85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r>
  <r>
    <s v="B09FHHTL8L"/>
    <x v="1215"/>
    <x v="180"/>
    <s v="Home&amp;Kitchen"/>
    <s v="HomeStorage&amp;Organization"/>
    <s v="LaundryOrganization"/>
    <s v="Home&amp;Kitchen|HomeStorage&amp;Organization|LaundryOrganization|IroningAccessories|SprayBottles-Empty Mist Trigger Plastic Spray Bottle for Multi use 200ml Pack of 2"/>
    <s v="IroningAccessories"/>
    <n v="85"/>
    <x v="2"/>
    <n v="199"/>
    <n v="0.56999999999999995"/>
    <n v="156.28643216080403"/>
    <s v="50% or More"/>
    <n v="4.2119999999999997"/>
    <s v="Yes"/>
    <n v="42188"/>
    <n v="4.0999999999999996"/>
    <x v="0"/>
    <n v="212"/>
    <s v="Yes"/>
    <n v="848"/>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r>
  <r>
    <s v="B0B97D658R"/>
    <x v="1216"/>
    <x v="165"/>
    <s v="Home&amp;Kitchen"/>
    <s v="Heating,Cooling&amp;AirQuality"/>
    <s v="Humidifiers"/>
    <s v="Home&amp;Kitchen|Heating,Cooling&amp;AirQuality|Humidifiers-Larrito wooden Cool Mist Humidifiers Essential Oil Diffuser Aroma Air Humidifier with Colorful Change for Car, Office, Babies, humidifiers for home, air humidifier for room (WOODEN HUMIDIFIRE-A)"/>
    <s v="N/A"/>
    <n v="499"/>
    <x v="0"/>
    <n v="799"/>
    <n v="0.38"/>
    <n v="736.54693366708386"/>
    <s v="&lt;50%"/>
    <n v="4.2119999999999997"/>
    <s v="No"/>
    <n v="169388"/>
    <n v="3.6"/>
    <x v="0"/>
    <n v="212"/>
    <s v="Yes"/>
    <n v="84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r>
  <r>
    <s v="B0BB3CBFBM"/>
    <x v="1217"/>
    <x v="29"/>
    <s v="Electronics"/>
    <s v="HomeTheater,TV&amp;Video"/>
    <s v="Televisions"/>
    <s v="Electronics|HomeTheater,TV&amp;Video|Televisions|SmartTelevisions-VU 138 cm (55 inches) Premium Series 4K Ultra HD Smart IPS LED TV 55UT (Black)"/>
    <s v="SmartTelevisions"/>
    <n v="29990"/>
    <x v="1"/>
    <n v="65000"/>
    <n v="0.54"/>
    <n v="64953.86153846154"/>
    <s v="50% or More"/>
    <n v="4.2110000000000003"/>
    <s v="Yes"/>
    <n v="13715000"/>
    <n v="4.0999999999999996"/>
    <x v="0"/>
    <n v="211"/>
    <s v="Yes"/>
    <n v="844"/>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r>
  <r>
    <s v="B0B5ZF3NRK"/>
    <x v="1218"/>
    <x v="8"/>
    <s v="Computers&amp;Accessories"/>
    <s v="Accessories&amp;Peripherals"/>
    <s v="Cables&amp;Accessories"/>
    <s v="Computers&amp;Accessories|Accessories&amp;Peripherals|Cables&amp;Accessories|Cables|USBCables-CEDO 65W OnePlus Dash Warp Charge Cable, USB A to Type C Data Sync Fast Charging Cable Compatible with One Plus 3 /3T /5 /5T /6 /6T /7 /7T /7 pro &amp; for All Type C Devices - 1 Meter, Red"/>
    <s v="Cables"/>
    <n v="349"/>
    <x v="0"/>
    <n v="599"/>
    <n v="0.42"/>
    <n v="540.73622704507511"/>
    <s v="&lt;50%"/>
    <n v="4.21"/>
    <s v="No"/>
    <n v="125790"/>
    <n v="4.0999999999999996"/>
    <x v="0"/>
    <n v="210"/>
    <s v="Yes"/>
    <n v="84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r>
  <r>
    <s v="B07QZ3CZ48"/>
    <x v="1219"/>
    <x v="1"/>
    <s v="Electronics"/>
    <s v="Headphones,Earbuds&amp;Accessories"/>
    <s v="Headphones"/>
    <s v="Electronics|Headphones,Earbuds&amp;Accessories|Headphones|In-Ear-boAt BassHeads 122 Wired Earphones with Heavy Bass, Integrated Controls and Mic (Gun Metal)"/>
    <s v="In-Ear"/>
    <n v="399"/>
    <x v="0"/>
    <n v="1290"/>
    <n v="0.69"/>
    <n v="1259.0697674418604"/>
    <s v="50% or More"/>
    <n v="4.2060000000000004"/>
    <s v="Yes"/>
    <n v="265740"/>
    <n v="4.2"/>
    <x v="0"/>
    <n v="206"/>
    <s v="Yes"/>
    <n v="824"/>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r>
  <r>
    <s v="B099FDW2ZF"/>
    <x v="1220"/>
    <x v="95"/>
    <s v="Home&amp;Kitchen"/>
    <s v="Heating,Cooling&amp;AirQuality"/>
    <s v="RoomHeaters"/>
    <s v="Home&amp;Kitchen|Heating,Cooling&amp;AirQuality|RoomHeaters|ElectricHeaters-Maharaja Whiteline Nano Carbon Neo, 500 Watts Room Heater (Black, White), Standard (5200100986)"/>
    <s v="ElectricHeaters"/>
    <n v="1235"/>
    <x v="1"/>
    <n v="1499"/>
    <n v="0.18"/>
    <n v="1416.6117411607738"/>
    <s v="&lt;50%"/>
    <n v="4.2030000000000003"/>
    <s v="No"/>
    <n v="304297"/>
    <n v="4.0999999999999996"/>
    <x v="0"/>
    <n v="203"/>
    <s v="Yes"/>
    <n v="812"/>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r>
  <r>
    <s v="B08YXJJW8H"/>
    <x v="1221"/>
    <x v="163"/>
    <s v="Electronics"/>
    <s v="HomeTheater,TV&amp;Video"/>
    <s v="Accessories"/>
    <s v="Electronics|HomeTheater,TV&amp;Video|Accessories|RemoteControls-LUNAGARIYA¬Æ, Protective Case Compatible with JIO Settop Box Remote Control,PU Leather Cover Holder (Before Placing Order,Please Compare The Dimensions of The Product with Your Remote)"/>
    <s v="RemoteControls"/>
    <n v="247"/>
    <x v="0"/>
    <n v="399"/>
    <n v="0.38"/>
    <n v="337.09523809523807"/>
    <s v="&lt;50%"/>
    <n v="4.2"/>
    <s v="No"/>
    <n v="79800"/>
    <n v="3.9"/>
    <x v="0"/>
    <n v="200"/>
    <s v="Yes"/>
    <n v="8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r>
  <r>
    <s v="B08RHPDNVV"/>
    <x v="1222"/>
    <x v="163"/>
    <s v="Electronics"/>
    <s v="HomeTheater,TV&amp;Video"/>
    <s v="Accessories"/>
    <s v="Electronics|HomeTheater,TV&amp;Video|Accessories|RemoteControls-7SEVEN¬Æ Compatible Tata Sky Remote Control Replacement of Original dth SD HD tata Play Set top Box Remote - IR Learning Universal Remote for Any Brand TV - Pairing Must"/>
    <s v="RemoteControls"/>
    <n v="235"/>
    <x v="0"/>
    <n v="599"/>
    <n v="0.61"/>
    <n v="559.76794657762935"/>
    <s v="50% or More"/>
    <n v="4.1970000000000001"/>
    <s v="Yes"/>
    <n v="118003"/>
    <n v="3.5"/>
    <x v="0"/>
    <n v="197"/>
    <s v="Yes"/>
    <n v="78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r>
  <r>
    <s v="B098TV3L96"/>
    <x v="1223"/>
    <x v="163"/>
    <s v="Electronics"/>
    <s v="HomeTheater,TV&amp;Video"/>
    <s v="Accessories"/>
    <s v="Electronics|HomeTheater,TV&amp;Video|Accessories|RemoteControls-Electvision Remote Control for led Smart tv Compatible with VU Smart Led (Without Voice)"/>
    <s v="RemoteControls"/>
    <n v="349"/>
    <x v="0"/>
    <n v="1999"/>
    <n v="0.83"/>
    <n v="1981.5412706353177"/>
    <s v="50% or More"/>
    <n v="4.1970000000000001"/>
    <s v="Yes"/>
    <n v="393803"/>
    <n v="3.8"/>
    <x v="0"/>
    <n v="197"/>
    <s v="Yes"/>
    <n v="78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r>
  <r>
    <s v="B07K19NYZ8"/>
    <x v="1224"/>
    <x v="70"/>
    <s v="Home&amp;Kitchen"/>
    <s v="Heating,Cooling&amp;AirQuality"/>
    <s v="RoomHeaters"/>
    <s v="Home&amp;Kitchen|Heating,Cooling&amp;AirQuality|RoomHeaters|FanHeaters-Usha Hc 812 T Thermo Fan Room Heater"/>
    <s v="FanHeaters"/>
    <n v="2320"/>
    <x v="1"/>
    <n v="3290"/>
    <n v="0.28999999999999998"/>
    <n v="3219.483282674772"/>
    <s v="&lt;50%"/>
    <n v="4.1950000000000003"/>
    <s v="No"/>
    <n v="641550"/>
    <n v="3.8"/>
    <x v="0"/>
    <n v="195"/>
    <s v="Yes"/>
    <n v="780"/>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r>
  <r>
    <s v="B09RQRZW2X"/>
    <x v="1225"/>
    <x v="163"/>
    <s v="Electronics"/>
    <s v="HomeTheater,TV&amp;Video"/>
    <s v="Accessories"/>
    <s v="Electronics|HomeTheater,TV&amp;Video|Accessories|RemoteControls-7SEVEN¬Æ Compatible Vu Smart Tv Remote Control Suitable for Original 4K Android LED Ultra HD UHD Vu Tv Remote with Non Voice Feature without google assistant"/>
    <s v="RemoteControls"/>
    <n v="499"/>
    <x v="0"/>
    <n v="899"/>
    <n v="0.44"/>
    <n v="843.49388209121241"/>
    <s v="&lt;50%"/>
    <n v="4.1849999999999996"/>
    <s v="No"/>
    <n v="166315"/>
    <n v="3.7"/>
    <x v="0"/>
    <n v="185"/>
    <s v="Yes"/>
    <n v="740"/>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r>
  <r>
    <s v="B0BDG6QDYD"/>
    <x v="1226"/>
    <x v="70"/>
    <s v="Home&amp;Kitchen"/>
    <s v="Heating,Cooling&amp;AirQuality"/>
    <s v="RoomHeaters"/>
    <s v="Home&amp;Kitchen|Heating,Cooling&amp;AirQuality|RoomHeaters|FanHeaters-Activa Heat-Max 2000 Watts Room Heater (White color ) with ABS body"/>
    <s v="FanHeaters"/>
    <n v="899"/>
    <x v="1"/>
    <n v="1990"/>
    <n v="0.55000000000000004"/>
    <n v="1944.824120603015"/>
    <s v="50% or More"/>
    <n v="4.1849999999999996"/>
    <s v="Yes"/>
    <n v="368150"/>
    <n v="4.0999999999999996"/>
    <x v="0"/>
    <n v="185"/>
    <s v="Yes"/>
    <n v="740"/>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r>
  <r>
    <s v="B09X5HD5T1"/>
    <x v="1227"/>
    <x v="158"/>
    <s v="Home&amp;Kitchen"/>
    <s v="Kitchen&amp;HomeAppliances"/>
    <s v="Coffee,Tea&amp;Espresso"/>
    <s v="Home&amp;Kitchen|Kitchen&amp;HomeAppliances|Coffee,Tea&amp;Espresso|MilkFrothers-Ikea Little Loved Corner PRODUKT Milk-frother, Coffee/Tea Frother, Handheld Milk Wand Mixer Frother, Black"/>
    <s v="MilkFrothers"/>
    <n v="229"/>
    <x v="0"/>
    <n v="499"/>
    <n v="0.54"/>
    <n v="453.10821643286573"/>
    <s v="50% or More"/>
    <n v="4.1849999999999996"/>
    <s v="Yes"/>
    <n v="92315"/>
    <n v="3.5"/>
    <x v="0"/>
    <n v="185"/>
    <s v="Yes"/>
    <n v="740"/>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r>
  <r>
    <s v="B09W5XR9RT"/>
    <x v="1228"/>
    <x v="8"/>
    <s v="Computers&amp;Accessories"/>
    <s v="Accessories&amp;Peripherals"/>
    <s v="Cables&amp;Accessories"/>
    <s v="Computers&amp;Accessories|Accessories&amp;Peripherals|Cables&amp;Accessories|Cables|USBCables-Duracell USB C To Lightning Apple Certified (Mfi) Braided Sync &amp; Charge Cable For Iphone, Ipad And Ipod. Fast Charging Lightning Cable, 3.9 Feet (1.2M) - Black"/>
    <s v="Cables"/>
    <n v="970"/>
    <x v="1"/>
    <n v="1999"/>
    <n v="0.51"/>
    <n v="1950.4757378689344"/>
    <s v="50% or More"/>
    <n v="4.1840000000000002"/>
    <s v="Yes"/>
    <n v="367816"/>
    <n v="4.4000000000000004"/>
    <x v="0"/>
    <n v="184"/>
    <s v="Yes"/>
    <n v="73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r>
  <r>
    <s v="B09HN7LD5L"/>
    <x v="1229"/>
    <x v="181"/>
    <s v="Electronics"/>
    <s v="HomeTheater,TV&amp;Video"/>
    <s v="Accessories"/>
    <s v="Electronics|HomeTheater,TV&amp;Video|Accessories|TVMounts,Stands&amp;Turntables|TVWall&amp;CeilingMounts-PROLEGEND¬Æ PL-T002 Universal TV Stand Table Top for Most 22 to 65 inch LCD Flat Screen TV, VESA up to 800 by 400mm"/>
    <s v="TVMounts,Stands&amp;Turntables"/>
    <n v="1850"/>
    <x v="1"/>
    <n v="4500"/>
    <n v="0.59"/>
    <n v="4458.8888888888887"/>
    <s v="50% or More"/>
    <n v="4.1840000000000002"/>
    <s v="Yes"/>
    <n v="828000"/>
    <n v="4"/>
    <x v="0"/>
    <n v="184"/>
    <s v="Yes"/>
    <n v="73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r>
  <r>
    <s v="B09H7JDJCW"/>
    <x v="1230"/>
    <x v="161"/>
    <s v="Home&amp;Kitchen"/>
    <s v="Kitchen&amp;HomeAppliances"/>
    <s v="Coffee,Tea&amp;Espresso"/>
    <s v="Home&amp;Kitchen|Kitchen&amp;HomeAppliances|Coffee,Tea&amp;Espresso|DripCoffeeMachines-PHILIPS Drip Coffee Maker HD7432/20, 0.6 L, Ideal for 2-7 cups, Black, Medium"/>
    <s v="DripCoffeeMachines"/>
    <n v="2999"/>
    <x v="1"/>
    <n v="3595"/>
    <n v="0.17"/>
    <n v="3511.5785813630041"/>
    <s v="&lt;50%"/>
    <n v="4.1779999999999999"/>
    <s v="No"/>
    <n v="639910"/>
    <n v="4"/>
    <x v="0"/>
    <n v="178"/>
    <s v="Yes"/>
    <n v="71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r>
  <r>
    <s v="B07VJ9ZTXS"/>
    <x v="1231"/>
    <x v="0"/>
    <s v="Electronics"/>
    <s v="HomeTheater,TV&amp;Video"/>
    <s v="Accessories"/>
    <s v="Electronics|HomeTheater,TV&amp;Video|Accessories|Cables|HDMICables-Aine HDMI Male to VGA Female Video Converter Adapter Cable (Black)"/>
    <s v="Cables"/>
    <n v="299"/>
    <x v="0"/>
    <n v="599"/>
    <n v="0.5"/>
    <n v="549.08347245409016"/>
    <s v="50% or More"/>
    <n v="4.1710000000000003"/>
    <s v="Yes"/>
    <n v="102429"/>
    <n v="4"/>
    <x v="0"/>
    <n v="171"/>
    <s v="Yes"/>
    <n v="684"/>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r>
  <r>
    <s v="B0B2CWRDB1"/>
    <x v="1232"/>
    <x v="195"/>
    <s v="Home&amp;Kitchen"/>
    <s v="Kitchen&amp;HomeAppliances"/>
    <s v="Vacuum,Cleaning&amp;Ironing"/>
    <s v="Home&amp;Kitchen|Kitchen&amp;HomeAppliances|Vacuum,Cleaning&amp;Ironing|PressureWashers,Steam&amp;WindowCleaners-Shakti Technology S5 High Pressure Car Washer Machine 1900 Watts and Pressure 125 Bar with 10 Meter Hose Pipe"/>
    <s v="PressureWashers,Steam&amp;WindowCleaners"/>
    <n v="5999"/>
    <x v="1"/>
    <n v="9999"/>
    <n v="0.4"/>
    <n v="9939.0040004000402"/>
    <s v="&lt;50%"/>
    <n v="4.17"/>
    <s v="No"/>
    <n v="1699830"/>
    <n v="4.2"/>
    <x v="0"/>
    <n v="170"/>
    <s v="Yes"/>
    <n v="68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r>
  <r>
    <s v="B09P182Z2H"/>
    <x v="1233"/>
    <x v="165"/>
    <s v="Home&amp;Kitchen"/>
    <s v="Heating,Cooling&amp;AirQuality"/>
    <s v="Humidifiers"/>
    <s v="Home&amp;Kitchen|Heating,Cooling&amp;AirQuality|Humidifiers-AGARO Glory Cool Mist Ultrasonic Humidifier, 4.5Litres, For Large Area, Room, Home, Office, Adjustable Mist Output, Ceramic Ball Filter, Ultra Quiet, 360¬∞ Rotatable Nozzle, Auto Shut Off, Grey"/>
    <s v="N/A"/>
    <n v="3290"/>
    <x v="1"/>
    <n v="5799"/>
    <n v="0.43"/>
    <n v="5742.2660803586823"/>
    <s v="&lt;50%"/>
    <n v="4.1680000000000001"/>
    <s v="No"/>
    <n v="974232"/>
    <n v="4.3"/>
    <x v="0"/>
    <n v="168"/>
    <s v="Yes"/>
    <n v="67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r>
  <r>
    <s v="B09H34V36W"/>
    <x v="1234"/>
    <x v="70"/>
    <s v="Home&amp;Kitchen"/>
    <s v="Heating,Cooling&amp;AirQuality"/>
    <s v="RoomHeaters"/>
    <s v="Home&amp;Kitchen|Heating,Cooling&amp;AirQuality|RoomHeaters|FanHeaters-Inalsa Electric Fan Heater Hotty - 2000 Watts Variable Temperature Control Cool/Warm/Hot Air Selector | Over Heat Protection | ISI Certification, White"/>
    <s v="FanHeaters"/>
    <n v="1349"/>
    <x v="1"/>
    <n v="2495"/>
    <n v="0.46"/>
    <n v="2440.931863727455"/>
    <s v="&lt;50%"/>
    <n v="4.1660000000000004"/>
    <s v="No"/>
    <n v="414170"/>
    <n v="3.8"/>
    <x v="0"/>
    <n v="166"/>
    <s v="Yes"/>
    <n v="664"/>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r>
  <r>
    <s v="B08G43CCLC"/>
    <x v="1235"/>
    <x v="6"/>
    <s v="Computers&amp;Accessories"/>
    <s v="NetworkingDevices"/>
    <s v="NetworkAdapters"/>
    <s v="Computers&amp;Accessories|NetworkingDevices|NetworkAdapters|WirelessUSBAdapters-NK STAR 950 Mbps USB WiFi Adapter Wireless Network Receiver Dongle for Desktop Laptop, (Support- Windows XP/7/8/10 &amp; MAC OS) NOt Support to DVR and HDTV"/>
    <s v="WirelessUSBAdapters"/>
    <n v="218"/>
    <x v="0"/>
    <n v="999"/>
    <n v="0.78"/>
    <n v="977.1781781781782"/>
    <s v="50% or More"/>
    <n v="4.1630000000000003"/>
    <s v="Yes"/>
    <n v="162837"/>
    <n v="4.2"/>
    <x v="0"/>
    <n v="163"/>
    <s v="Yes"/>
    <n v="652"/>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r>
  <r>
    <s v="B09MQ9PDHR"/>
    <x v="1236"/>
    <x v="70"/>
    <s v="Home&amp;Kitchen"/>
    <s v="Heating,Cooling&amp;AirQuality"/>
    <s v="RoomHeaters"/>
    <s v="Home&amp;Kitchen|Heating,Cooling&amp;AirQuality|RoomHeaters|FanHeaters-SaiEllin Room Heater For Home 2000 Watts Room Heater For Bedroom | ISI Approved With 1 Year Warranty | For 250 Sq. Feet Blower Heater &amp; Room Heaters Home For Winters"/>
    <s v="FanHeaters"/>
    <n v="979"/>
    <x v="1"/>
    <n v="1999"/>
    <n v="0.51"/>
    <n v="1950.0255127563782"/>
    <s v="50% or More"/>
    <n v="4.157"/>
    <s v="Yes"/>
    <n v="313843"/>
    <n v="3.9"/>
    <x v="0"/>
    <n v="157"/>
    <s v="Yes"/>
    <n v="628"/>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r>
  <r>
    <s v="B0BL11S5QK"/>
    <x v="1237"/>
    <x v="26"/>
    <s v="Home&amp;Kitchen"/>
    <s v="Kitchen&amp;HomeAppliances"/>
    <s v="SmallKitchenAppliances"/>
    <s v="Home&amp;Kitchen|Kitchen&amp;HomeAppliances|SmallKitchenAppliances|InductionCooktop-iBELL Induction Cooktop, 2000W with Auto Shut Off and Overheat Protection, BIS Certified, Black"/>
    <s v="InductionCooktop"/>
    <n v="1601"/>
    <x v="1"/>
    <n v="3890"/>
    <n v="0.59"/>
    <n v="3848.8431876606683"/>
    <s v="50% or More"/>
    <n v="4.1559999999999997"/>
    <s v="Yes"/>
    <n v="606840"/>
    <n v="4.2"/>
    <x v="0"/>
    <n v="156"/>
    <s v="Yes"/>
    <n v="624"/>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r>
  <r>
    <s v="B0BNV7JM5Y"/>
    <x v="1238"/>
    <x v="17"/>
    <s v="Electronics"/>
    <s v="WearableTechnology"/>
    <s v="SmartWatches"/>
    <s v="Electronics|WearableTechnology|SmartWatches-boAt Newly Launched Wave Electra with 1.81&quot; HD Display, Smart Calling with Ultra-Seamless BT Calling Chip,20 Built-In Watch Faces,100 + Sports Modes,Menu Personalization,In-Built Games(Charcoal Black)"/>
    <s v="N/A"/>
    <n v="2999"/>
    <x v="1"/>
    <n v="7990"/>
    <n v="0.62"/>
    <n v="7952.4655819774716"/>
    <s v="50% or More"/>
    <n v="4.1539999999999999"/>
    <s v="Yes"/>
    <n v="1230460"/>
    <n v="4.0999999999999996"/>
    <x v="0"/>
    <n v="154"/>
    <s v="Yes"/>
    <n v="61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r>
  <r>
    <s v="B0BNVBJW2S"/>
    <x v="1239"/>
    <x v="17"/>
    <s v="Electronics"/>
    <s v="WearableTechnology"/>
    <s v="SmartWatches"/>
    <s v="Electronics|WearableTechnology|SmartWatches-boAt Newly Launched Wave Electra with 1.81&quot; HD Display, Smart Calling Ultra-Seamless BT Calling Chip, 20 Built-in Watch Faces, 100 + Sports Modes, Menu Personalization, in-Built Games(Cherry Blossom)"/>
    <s v="N/A"/>
    <n v="2499"/>
    <x v="1"/>
    <n v="7990"/>
    <n v="0.69"/>
    <n v="7958.7234042553191"/>
    <s v="50% or More"/>
    <n v="4.1539999999999999"/>
    <s v="Yes"/>
    <n v="1230460"/>
    <n v="4.0999999999999996"/>
    <x v="0"/>
    <n v="154"/>
    <s v="Yes"/>
    <n v="61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r>
  <r>
    <s v="B08G1RW2Q3"/>
    <x v="1240"/>
    <x v="8"/>
    <s v="Computers&amp;Accessories"/>
    <s v="Accessories&amp;Peripherals"/>
    <s v="Cables&amp;Accessories"/>
    <s v="Computers&amp;Accessories|Accessories&amp;Peripherals|Cables&amp;Accessories|Cables|USBCables-EYNK Extra Long Micro USB Fast Charging USB Cable | Micro USB Data Cable | Quick Fast Charging Cable | Charger Sync Cable | High Speed Transfer Android Smartphones V8 Cable (2.4 Amp, 3m,) (White)"/>
    <s v="Cables"/>
    <n v="299"/>
    <x v="0"/>
    <n v="799"/>
    <n v="0.63"/>
    <n v="761.5782227784731"/>
    <s v="50% or More"/>
    <n v="4.1509999999999998"/>
    <s v="Yes"/>
    <n v="120649"/>
    <n v="4"/>
    <x v="0"/>
    <n v="151"/>
    <s v="Yes"/>
    <n v="604"/>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r>
  <r>
    <s v="B09VPH38JS"/>
    <x v="1241"/>
    <x v="26"/>
    <s v="Home&amp;Kitchen"/>
    <s v="Kitchen&amp;HomeAppliances"/>
    <s v="SmallKitchenAppliances"/>
    <s v="Home&amp;Kitchen|Kitchen&amp;HomeAppliances|SmallKitchenAppliances|InductionCooktop-SaleOn Instant Coal Heater 500W Charcoal Burner Electric Stove Hot Plate - Mix Colors - Pack of 1 - Only Charcoal Heater"/>
    <s v="InductionCooktop"/>
    <n v="697"/>
    <x v="1"/>
    <n v="1499"/>
    <n v="0.54"/>
    <n v="1452.5023348899267"/>
    <s v="50% or More"/>
    <n v="4.1440000000000001"/>
    <s v="Yes"/>
    <n v="215856"/>
    <n v="3.8"/>
    <x v="0"/>
    <n v="144"/>
    <s v="Yes"/>
    <n v="57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r>
  <r>
    <s v="B08QHLXWV3"/>
    <x v="1242"/>
    <x v="70"/>
    <s v="Home&amp;Kitchen"/>
    <s v="Heating,Cooling&amp;AirQuality"/>
    <s v="RoomHeaters"/>
    <s v="Home&amp;Kitchen|Heating,Cooling&amp;AirQuality|RoomHeaters|FanHeaters-Kenstar 2400 Watts 9 Fins Oil Filled Radiator with PTC Fan Heater (BLACK GOLD)"/>
    <s v="FanHeaters"/>
    <n v="6850"/>
    <x v="1"/>
    <n v="11990"/>
    <n v="0.43"/>
    <n v="11932.869057547956"/>
    <s v="&lt;50%"/>
    <n v="4.1440000000000001"/>
    <s v="No"/>
    <n v="1726560"/>
    <n v="3.9"/>
    <x v="0"/>
    <n v="144"/>
    <s v="Yes"/>
    <n v="57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r>
  <r>
    <s v="B09YHLPQYT"/>
    <x v="1243"/>
    <x v="163"/>
    <s v="Electronics"/>
    <s v="HomeTheater,TV&amp;Video"/>
    <s v="Accessories"/>
    <s v="Electronics|HomeTheater,TV&amp;Video|Accessories|RemoteControls-Shopoflux Silicone Remote Cover for Mi Smart TV and Mi TV Stick/MI Box S / 3S / MI 4X / 4A Smart LED TV (Black)"/>
    <s v="RemoteControls"/>
    <n v="246"/>
    <x v="0"/>
    <n v="600"/>
    <n v="0.59"/>
    <n v="559"/>
    <s v="50% or More"/>
    <n v="4.1429999999999998"/>
    <s v="Yes"/>
    <n v="85800"/>
    <n v="4.2"/>
    <x v="0"/>
    <n v="143"/>
    <s v="Yes"/>
    <n v="572"/>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r>
  <r>
    <s v="B08PKBMJKS"/>
    <x v="1244"/>
    <x v="163"/>
    <s v="Electronics"/>
    <s v="HomeTheater,TV&amp;Video"/>
    <s v="Accessories"/>
    <s v="Electronics|HomeTheater,TV&amp;Video|Accessories|RemoteControls-Airtel DigitalTV HD Setup Box Remote"/>
    <s v="RemoteControls"/>
    <n v="197"/>
    <x v="2"/>
    <n v="499"/>
    <n v="0.61"/>
    <n v="459.52104208416836"/>
    <s v="50% or More"/>
    <n v="4.1360000000000001"/>
    <s v="Yes"/>
    <n v="67864"/>
    <n v="3.8"/>
    <x v="0"/>
    <n v="136"/>
    <s v="Yes"/>
    <n v="54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r>
  <r>
    <s v="B0B8XNPQPN"/>
    <x v="1245"/>
    <x v="149"/>
    <s v="Home&amp;Kitchen"/>
    <s v="Kitchen&amp;HomeAppliances"/>
    <s v="SmallKitchenAppliances"/>
    <s v="Home&amp;Kitchen|Kitchen&amp;HomeAppliances|SmallKitchenAppliances|DeepFatFryers|AirFryers-Pigeon Healthifry Digital Air Fryer, 360¬∞ High Speed Air Circulation Technology 1200 W with Non-Stick 4.2 L Basket - Green"/>
    <s v="DeepFatFryers"/>
    <n v="3599"/>
    <x v="1"/>
    <n v="7950"/>
    <n v="0.55000000000000004"/>
    <n v="7904.7295597484281"/>
    <s v="50% or More"/>
    <n v="4.1360000000000001"/>
    <s v="Yes"/>
    <n v="1081200"/>
    <n v="4.2"/>
    <x v="0"/>
    <n v="136"/>
    <s v="Yes"/>
    <n v="544"/>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r>
  <r>
    <s v="B0BDZWMGZ1"/>
    <x v="1246"/>
    <x v="31"/>
    <s v="Home&amp;Kitchen"/>
    <s v="Kitchen&amp;HomeAppliances"/>
    <s v="SmallKitchenAppliances"/>
    <s v="Home&amp;Kitchen|Kitchen&amp;HomeAppliances|SmallKitchenAppliances|MixerGrinders-Activa Easy Mix Nutri Mixer Grinder 500 Watt | Long Lasting Shock Proof ABS Body | Heavy Duty Motor With Nano - Grinding Technology"/>
    <s v="MixerGrinders"/>
    <n v="1199"/>
    <x v="1"/>
    <n v="2990"/>
    <n v="0.6"/>
    <n v="2949.8996655518395"/>
    <s v="50% or More"/>
    <n v="4.133"/>
    <s v="Yes"/>
    <n v="397670"/>
    <n v="3.8"/>
    <x v="0"/>
    <n v="133"/>
    <s v="Yes"/>
    <n v="532"/>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r>
  <r>
    <s v="B0B21C4BMX"/>
    <x v="1247"/>
    <x v="8"/>
    <s v="Computers&amp;Accessories"/>
    <s v="Accessories&amp;Peripherals"/>
    <s v="Cables&amp;Accessories"/>
    <s v="Computers&amp;Accessories|Accessories&amp;Peripherals|Cables&amp;Accessories|Cables|USBCables-Portronics Konnect Spydr 31 3-in-1 Multi Functional Cable with 3.0A Output, Tangle Resistant, 1.2M Length, Nylon Braided(Zebra)"/>
    <s v="Cables"/>
    <n v="228"/>
    <x v="0"/>
    <n v="899"/>
    <n v="0.75"/>
    <n v="873.63848720800888"/>
    <s v="50% or More"/>
    <n v="4.1319999999999997"/>
    <s v="Yes"/>
    <n v="118668"/>
    <n v="3.8"/>
    <x v="0"/>
    <n v="132"/>
    <s v="Yes"/>
    <n v="528"/>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r>
  <r>
    <s v="B09XB1R2F3"/>
    <x v="1248"/>
    <x v="150"/>
    <s v="Home&amp;Kitchen"/>
    <s v="Kitchen&amp;HomeAppliances"/>
    <s v="Vacuum,Cleaning&amp;Ironing"/>
    <s v="Home&amp;Kitchen|Kitchen&amp;HomeAppliances|Vacuum,Cleaning&amp;Ironing|Irons,Steamers&amp;Accessories|LintShavers-Portable Lint Remover Pet Fur Remover Clothes Fuzz Remover Pet Hairball Quick Epilator Shaver Removing Dust Pet Hair from Clothing Furniture Perfect for Clothing,Furniture,Couch,Carpet (Standard)"/>
    <s v="Irons,Steamers&amp;Accessories"/>
    <n v="179"/>
    <x v="2"/>
    <n v="799"/>
    <n v="0.78"/>
    <n v="776.59699624530663"/>
    <s v="50% or More"/>
    <n v="4.1319999999999997"/>
    <s v="Yes"/>
    <n v="105468"/>
    <n v="3.5"/>
    <x v="0"/>
    <n v="132"/>
    <s v="Yes"/>
    <n v="528"/>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r>
  <r>
    <s v="B09NNJ9WYM"/>
    <x v="1249"/>
    <x v="29"/>
    <s v="Electronics"/>
    <s v="HomeTheater,TV&amp;Video"/>
    <s v="Televisions"/>
    <s v="Electronics|HomeTheater,TV&amp;Video|Televisions|SmartTelevisions-Sansui 80cm (32 inches) HD Ready Smart LED TV JSY32SKHD (BLACK) With Bezel-less Design"/>
    <s v="SmartTelevisions"/>
    <n v="10990"/>
    <x v="1"/>
    <n v="19990"/>
    <n v="0.45"/>
    <n v="19935.022511255629"/>
    <s v="&lt;50%"/>
    <n v="4.1289999999999996"/>
    <s v="No"/>
    <n v="2578710"/>
    <n v="3.7"/>
    <x v="0"/>
    <n v="129"/>
    <s v="Yes"/>
    <n v="516"/>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r>
  <r>
    <s v="B09NY7W8YD"/>
    <x v="1250"/>
    <x v="2"/>
    <s v="Electronics"/>
    <s v="Mobiles&amp;Accessories"/>
    <s v="Smartphones&amp;BasicMobiles"/>
    <s v="Electronics|Mobiles&amp;Accessories|Smartphones&amp;BasicMobiles|Smartphones-POCO C31 (Shadow Gray, 64 GB) (4 GB RAM)"/>
    <s v="Smartphones"/>
    <n v="7998"/>
    <x v="1"/>
    <n v="11999"/>
    <n v="0.33"/>
    <n v="11932.344445370447"/>
    <s v="&lt;50%"/>
    <n v="4.125"/>
    <s v="No"/>
    <n v="1499875"/>
    <n v="3.8"/>
    <x v="0"/>
    <n v="125"/>
    <s v="Yes"/>
    <n v="500"/>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r>
  <r>
    <s v="B08RZ12GKR"/>
    <x v="1251"/>
    <x v="163"/>
    <s v="Electronics"/>
    <s v="HomeTheater,TV&amp;Video"/>
    <s v="Accessories"/>
    <s v="Electronics|HomeTheater,TV&amp;Video|Accessories|RemoteControls-Tata Sky Digital TV HD Setup Box Remote"/>
    <s v="RemoteControls"/>
    <n v="215"/>
    <x v="0"/>
    <n v="499"/>
    <n v="0.56999999999999995"/>
    <n v="455.91382765531063"/>
    <s v="50% or More"/>
    <n v="4.1210000000000004"/>
    <s v="Yes"/>
    <n v="60379"/>
    <n v="3.5"/>
    <x v="0"/>
    <n v="121"/>
    <s v="Yes"/>
    <n v="484"/>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r>
  <r>
    <s v="B0B54Y2SNX"/>
    <x v="1252"/>
    <x v="63"/>
    <s v="Electronics"/>
    <s v="Mobiles&amp;Accessories"/>
    <s v="MobileAccessories"/>
    <s v="Electronics|Mobiles&amp;Accessories|MobileAccessories|Chargers|WallChargers-iPhone Original 20W C Type Fast PD Charger Compatible with I-Phone13/13 mini/13pro/13 pro Max I-Phone 12/12 Pro/12mini/12 Pro Max, I-Phone11/11 Pro/11 Pro Max 2020 (Only Adapter)"/>
    <s v="Chargers"/>
    <n v="799"/>
    <x v="1"/>
    <n v="3990"/>
    <n v="0.8"/>
    <n v="3969.9749373433583"/>
    <s v="50% or More"/>
    <n v="4.1189999999999998"/>
    <s v="Yes"/>
    <n v="474810"/>
    <n v="3.8"/>
    <x v="0"/>
    <n v="119"/>
    <s v="Yes"/>
    <n v="476"/>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r>
  <r>
    <s v="B0B2DZ5S6R"/>
    <x v="1253"/>
    <x v="39"/>
    <s v="Home&amp;Kitchen"/>
    <s v="Kitchen&amp;HomeAppliances"/>
    <s v="SmallKitchenAppliances"/>
    <s v="Home&amp;Kitchen|Kitchen&amp;HomeAppliances|SmallKitchenAppliances|Kettles&amp;HotWaterDispensers|Kettle&amp;ToasterSets-Amazon Basics 1500 W Electric Kettle (Stainless Steel Body, 1.5 L)"/>
    <s v="Kettles&amp;HotWaterDispensers"/>
    <n v="749"/>
    <x v="1"/>
    <n v="1299"/>
    <n v="0.42"/>
    <n v="1241.3402617397999"/>
    <s v="&lt;50%"/>
    <n v="4.1189999999999998"/>
    <s v="No"/>
    <n v="154581"/>
    <n v="4"/>
    <x v="0"/>
    <n v="119"/>
    <s v="Yes"/>
    <n v="476"/>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r>
  <r>
    <s v="B08XXVXP3J"/>
    <x v="1254"/>
    <x v="8"/>
    <s v="Computers&amp;Accessories"/>
    <s v="Accessories&amp;Peripherals"/>
    <s v="Cables&amp;Accessories"/>
    <s v="Computers&amp;Accessories|Accessories&amp;Peripherals|Cables&amp;Accessories|Cables|USBCables-Storite Super Speed USB 3.0 Male to Male Cable for Hard Drive Enclosures, Laptop Cooling Pad, DVD Players(60cm,Black)"/>
    <s v="Cables"/>
    <n v="249"/>
    <x v="0"/>
    <n v="999"/>
    <n v="0.75"/>
    <n v="974.07507507507512"/>
    <s v="50% or More"/>
    <n v="4.1120000000000001"/>
    <s v="Yes"/>
    <n v="111888"/>
    <n v="4.3"/>
    <x v="0"/>
    <n v="112"/>
    <s v="Yes"/>
    <n v="448"/>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r>
  <r>
    <s v="B0B467CCB9"/>
    <x v="1255"/>
    <x v="164"/>
    <s v="Electronics"/>
    <s v="HomeTheater,TV&amp;Video"/>
    <s v="Televisions"/>
    <s v="Electronics|HomeTheater,TV&amp;Video|Televisions|StandardTelevisions-Karbonn 80 cm (32 Inches) Millennium Series HD Ready LED TV KJW32NSHDF (Phantom Black) with Bezel-Less Design"/>
    <s v="StandardTelevisions"/>
    <n v="6999"/>
    <x v="1"/>
    <n v="16990"/>
    <n v="0.59"/>
    <n v="16948.805179517363"/>
    <s v="50% or More"/>
    <n v="4.1100000000000003"/>
    <s v="Yes"/>
    <n v="1868900"/>
    <n v="3.8"/>
    <x v="0"/>
    <n v="110"/>
    <s v="Yes"/>
    <n v="44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r>
  <r>
    <s v="B0B8ZKWGKD"/>
    <x v="1256"/>
    <x v="181"/>
    <s v="Electronics"/>
    <s v="HomeTheater,TV&amp;Video"/>
    <s v="Accessories"/>
    <s v="Electronics|HomeTheater,TV&amp;Video|Accessories|TVMounts,Stands&amp;Turntables|TVWall&amp;CeilingMounts-ZORBES¬Æ Wall Adapter Holder for Alexa Echo Dot 4th Generation,A Space-Saving Solution with Cord Management for Your Smart Home Speakers -White (Holder Only)"/>
    <s v="TVMounts,Stands&amp;Turntables"/>
    <n v="893"/>
    <x v="1"/>
    <n v="1052"/>
    <n v="0.15"/>
    <n v="967.11406844106466"/>
    <s v="&lt;50%"/>
    <n v="4.1059999999999999"/>
    <s v="No"/>
    <n v="111512"/>
    <n v="4.3"/>
    <x v="0"/>
    <n v="106"/>
    <s v="Yes"/>
    <n v="424"/>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r>
  <r>
    <s v="B0B3DV7S9B"/>
    <x v="1257"/>
    <x v="32"/>
    <s v="Electronics"/>
    <s v="Mobiles&amp;Accessories"/>
    <s v="MobileAccessories"/>
    <s v="Electronics|Mobiles&amp;Accessories|MobileAccessories|Stands-EN LIGNE Adjustable Cell Phone Stand, Foldable Portable Phone Stand Phone Holder for Desk, Desktop Tablet Stand Compatible with Mobile Phone/iPad/Tablet (Black)"/>
    <s v="Stands"/>
    <n v="209"/>
    <x v="0"/>
    <n v="499"/>
    <n v="0.57999999999999996"/>
    <n v="457.11623246492985"/>
    <s v="50% or More"/>
    <n v="4.1040000000000001"/>
    <s v="Yes"/>
    <n v="51896"/>
    <n v="3.6"/>
    <x v="0"/>
    <n v="104"/>
    <s v="Yes"/>
    <n v="41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r>
  <r>
    <s v="B0B59K1C8F"/>
    <x v="1258"/>
    <x v="150"/>
    <s v="Home&amp;Kitchen"/>
    <s v="Kitchen&amp;HomeAppliances"/>
    <s v="Vacuum,Cleaning&amp;Ironing"/>
    <s v="Home&amp;Kitchen|Kitchen&amp;HomeAppliances|Vacuum,Cleaning&amp;Ironing|Irons,Steamers&amp;Accessories|LintShavers-Wolpin 1 Lint Roller with 60 Sheets Remove Clothes Lint Dog Hair Dust (19 x 13 cm) Orange"/>
    <s v="Irons,Steamers&amp;Accessories"/>
    <n v="179"/>
    <x v="2"/>
    <n v="799"/>
    <n v="0.78"/>
    <n v="776.59699624530663"/>
    <s v="50% or More"/>
    <n v="4.101"/>
    <s v="Yes"/>
    <n v="80699"/>
    <n v="3.6"/>
    <x v="0"/>
    <n v="101"/>
    <s v="Yes"/>
    <n v="404"/>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r>
  <r>
    <s v="B0B4PPD89B"/>
    <x v="1259"/>
    <x v="68"/>
    <s v="Home&amp;Kitchen"/>
    <s v="Kitchen&amp;HomeAppliances"/>
    <s v="SmallKitchenAppliances"/>
    <s v="Home&amp;Kitchen|Kitchen&amp;HomeAppliances|SmallKitchenAppliances|VacuumSealers-Kitchenwell 18Pc Plastic Food Snack Bag Pouch Clip Sealer for Keeping Food Fresh for Home, Kitchen, Camping Snack Seal Sealing Bag Clips (Multi-Color) | (Pack of 18)|"/>
    <s v="VacuumSealers"/>
    <n v="79"/>
    <x v="2"/>
    <n v="79"/>
    <n v="0"/>
    <n v="-21"/>
    <s v="&lt;50%"/>
    <n v="4.0970000000000004"/>
    <s v="No"/>
    <n v="7663"/>
    <n v="4"/>
    <x v="0"/>
    <n v="97"/>
    <s v="Yes"/>
    <n v="388"/>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r>
  <r>
    <s v="B0BCYQY9X5"/>
    <x v="1260"/>
    <x v="71"/>
    <s v="Home&amp;Kitchen"/>
    <s v="Kitchen&amp;HomeAppliances"/>
    <s v="WaterPurifiers&amp;Accessories"/>
    <s v="Home&amp;Kitchen|Kitchen&amp;HomeAppliances|WaterPurifiers&amp;Accessories|WaterFilters&amp;Purifiers-Livpure Glo Star RO+UV+UF+Mineraliser - 7 L Storage Tank, 15 LPH Water Purifier for Home, Black"/>
    <s v="WaterFilters&amp;Purifiers"/>
    <n v="8499"/>
    <x v="1"/>
    <n v="16490"/>
    <n v="0.48"/>
    <n v="16438.459672528807"/>
    <s v="&lt;50%"/>
    <n v="4.0970000000000004"/>
    <s v="No"/>
    <n v="1599530"/>
    <n v="4.3"/>
    <x v="0"/>
    <n v="97"/>
    <s v="Yes"/>
    <n v="388"/>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r>
  <r>
    <s v="B0B9RZ4G4W"/>
    <x v="1261"/>
    <x v="72"/>
    <s v="Home&amp;Kitchen"/>
    <s v="Kitchen&amp;HomeAppliances"/>
    <s v="SmallKitchenAppliances"/>
    <s v="Home&amp;Kitchen|Kitchen&amp;HomeAppliances|SmallKitchenAppliances|HandBlenders-Amazon Basics 300 W Hand Blender with Stainless Steel Stem for Hot/Cold Blending and In-Built Cord Hook, ISI-Marked, Black"/>
    <s v="HandBlenders"/>
    <n v="799"/>
    <x v="1"/>
    <n v="1699"/>
    <n v="0.53"/>
    <n v="1651.9723366686287"/>
    <s v="50% or More"/>
    <n v="4.0970000000000004"/>
    <s v="Yes"/>
    <n v="164803"/>
    <n v="4"/>
    <x v="0"/>
    <n v="97"/>
    <s v="Yes"/>
    <n v="388"/>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r>
  <r>
    <s v="B08MVSGXMY"/>
    <x v="1262"/>
    <x v="95"/>
    <s v="Home&amp;Kitchen"/>
    <s v="Heating,Cooling&amp;AirQuality"/>
    <s v="RoomHeaters"/>
    <s v="Home&amp;Kitchen|Heating,Cooling&amp;AirQuality|RoomHeaters|ElectricHeaters-Crompton Insta Comfy 800 Watt Room Heater with 2 Heat Settings(Grey Blue)"/>
    <s v="ElectricHeaters"/>
    <n v="1498"/>
    <x v="1"/>
    <n v="2300"/>
    <n v="0.35"/>
    <n v="2234.8695652173915"/>
    <s v="&lt;50%"/>
    <n v="4.0949999999999998"/>
    <s v="No"/>
    <n v="218500"/>
    <n v="3.8"/>
    <x v="0"/>
    <n v="95"/>
    <s v="Yes"/>
    <n v="380"/>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r>
  <r>
    <s v="B09Z7YGV3R"/>
    <x v="1263"/>
    <x v="54"/>
    <s v="Computers&amp;Accessories"/>
    <s v="Accessories&amp;Peripherals"/>
    <s v="LaptopAccessories"/>
    <s v="Computers&amp;Accessories|Accessories&amp;Peripherals|LaptopAccessories|Lapdesks-Anjaney Enterprise Smart Multipurpose Foldable Laptop Table with Cup Holder, Study Table, Bed Table, Breakfast Table, Foldable and Portable/Ergonomic &amp; Rounded Edges/Non-Slip (Black)"/>
    <s v="Lapdesks"/>
    <n v="269"/>
    <x v="0"/>
    <n v="699"/>
    <n v="0.62"/>
    <n v="660.51645207439196"/>
    <s v="50% or More"/>
    <n v="4.093"/>
    <s v="Yes"/>
    <n v="65007"/>
    <n v="4"/>
    <x v="0"/>
    <n v="93"/>
    <s v="Yes"/>
    <n v="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r>
  <r>
    <s v="B0B84QN4CN"/>
    <x v="1264"/>
    <x v="27"/>
    <s v="Home&amp;Kitchen"/>
    <s v="Kitchen&amp;HomeAppliances"/>
    <s v="Vacuum,Cleaning&amp;Ironing"/>
    <s v="Home&amp;Kitchen|Kitchen&amp;HomeAppliances|Vacuum,Cleaning&amp;Ironing|Irons,Steamers&amp;Accessories|Irons|DryIrons-Wipro Vesta 1200 Watt GD201 Lightweight Automatic Dry Iron| Quick Heat Up| Stylish &amp; Sleek |Anti bacterial German Weilburger Double Coated Soleplate |2 Years Warranty"/>
    <s v="Irons,Steamers&amp;Accessories"/>
    <n v="660"/>
    <x v="1"/>
    <n v="1100"/>
    <n v="0.4"/>
    <n v="1040"/>
    <s v="&lt;50%"/>
    <n v="4.0910000000000002"/>
    <s v="No"/>
    <n v="100100"/>
    <n v="3.6"/>
    <x v="0"/>
    <n v="91"/>
    <s v="Yes"/>
    <n v="364"/>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r>
  <r>
    <s v="B0B61GCHC1"/>
    <x v="1265"/>
    <x v="8"/>
    <s v="Computers&amp;Accessories"/>
    <s v="Accessories&amp;Peripherals"/>
    <s v="Cables&amp;Accessories"/>
    <s v="Computers&amp;Accessories|Accessories&amp;Peripherals|Cables&amp;Accessories|Cables|USBCables-LS LAPSTER Quality Assured USB 2.0 morpho cable, morpho device cable for Mso 1300 E3/E2/E Biometric Finger Print Scanner morpho USB cable (Black)"/>
    <s v="Cables"/>
    <n v="199"/>
    <x v="2"/>
    <n v="999"/>
    <n v="0.8"/>
    <n v="979.08008008008005"/>
    <s v="50% or More"/>
    <n v="4.0869999999999997"/>
    <s v="Yes"/>
    <n v="86913"/>
    <n v="4.3"/>
    <x v="0"/>
    <n v="87"/>
    <s v="Yes"/>
    <n v="348"/>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r>
  <r>
    <s v="B0B61HYR92"/>
    <x v="1266"/>
    <x v="8"/>
    <s v="Computers&amp;Accessories"/>
    <s v="Accessories&amp;Peripherals"/>
    <s v="Cables&amp;Accessories"/>
    <s v="Computers&amp;Accessories|Accessories&amp;Peripherals|Cables&amp;Accessories|Cables|USBCables-Lapster usb 2.0 mantra cable, mantra mfs 100 data cable (black)"/>
    <s v="Cables"/>
    <n v="199"/>
    <x v="2"/>
    <n v="999"/>
    <n v="0.8"/>
    <n v="979.08008008008005"/>
    <s v="50% or More"/>
    <n v="4.085"/>
    <s v="Yes"/>
    <n v="84915"/>
    <n v="4.2"/>
    <x v="0"/>
    <n v="85"/>
    <s v="Yes"/>
    <n v="340"/>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r>
  <r>
    <s v="B081RLM75M"/>
    <x v="1267"/>
    <x v="150"/>
    <s v="Home&amp;Kitchen"/>
    <s v="Kitchen&amp;HomeAppliances"/>
    <s v="Vacuum,Cleaning&amp;Ironing"/>
    <s v="Home&amp;Kitchen|Kitchen&amp;HomeAppliances|Vacuum,Cleaning&amp;Ironing|Irons,Steamers&amp;Accessories|LintShavers-LACOPINE Mini Pocket Size Lint Roller (White)"/>
    <s v="Irons,Steamers&amp;Accessories"/>
    <n v="369"/>
    <x v="0"/>
    <n v="599"/>
    <n v="0.38"/>
    <n v="537.39732888146909"/>
    <s v="&lt;50%"/>
    <n v="4.0819999999999999"/>
    <s v="No"/>
    <n v="49118"/>
    <n v="3.9"/>
    <x v="0"/>
    <n v="82"/>
    <s v="Yes"/>
    <n v="32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r>
  <r>
    <s v="B09X79PP8F"/>
    <x v="1268"/>
    <x v="8"/>
    <s v="Computers&amp;Accessories"/>
    <s v="Accessories&amp;Peripherals"/>
    <s v="Cables&amp;Accessories"/>
    <s v="Computers&amp;Accessories|Accessories&amp;Peripherals|Cables&amp;Accessories|Cables|USBCables-MI 2-in-1 USB Type C Cable (Micro USB to Type C) 30cm for Smartphone, Headphone, Laptop (White)"/>
    <s v="Cables"/>
    <n v="179"/>
    <x v="2"/>
    <n v="299"/>
    <n v="0.4"/>
    <n v="239.13377926421404"/>
    <s v="&lt;50%"/>
    <n v="4.0810000000000004"/>
    <s v="No"/>
    <n v="24219"/>
    <n v="3.9"/>
    <x v="0"/>
    <n v="81"/>
    <s v="Yes"/>
    <n v="32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r>
  <r>
    <s v="B09M3F4HGB"/>
    <x v="1269"/>
    <x v="95"/>
    <s v="Home&amp;Kitchen"/>
    <s v="Heating,Cooling&amp;AirQuality"/>
    <s v="RoomHeaters"/>
    <s v="Home&amp;Kitchen|Heating,Cooling&amp;AirQuality|RoomHeaters|ElectricHeaters-Borosil Volcano 13 Fin Oil Filled Radiator Room Heater, 2900 W, Black"/>
    <s v="ElectricHeaters"/>
    <n v="9495"/>
    <x v="1"/>
    <n v="18990"/>
    <n v="0.5"/>
    <n v="18940"/>
    <s v="50% or More"/>
    <n v="4.0789999999999997"/>
    <s v="Yes"/>
    <n v="1500210"/>
    <n v="4.2"/>
    <x v="0"/>
    <n v="79"/>
    <s v="Yes"/>
    <n v="316"/>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r>
  <r>
    <s v="B0BHVPTM2C"/>
    <x v="1270"/>
    <x v="54"/>
    <s v="Computers&amp;Accessories"/>
    <s v="Accessories&amp;Peripherals"/>
    <s v="LaptopAccessories"/>
    <s v="Computers&amp;Accessories|Accessories&amp;Peripherals|LaptopAccessories|Lapdesks-HB Plus Folding Height Adjustable Aluminum Foldable Portable Adjustment Desktop Laptop Holder Riser Stand"/>
    <s v="Lapdesks"/>
    <n v="398"/>
    <x v="0"/>
    <n v="1949"/>
    <n v="0.8"/>
    <n v="1928.5792714212416"/>
    <s v="50% or More"/>
    <n v="4.0750000000000002"/>
    <s v="Yes"/>
    <n v="146175"/>
    <n v="4"/>
    <x v="0"/>
    <n v="75"/>
    <s v="Yes"/>
    <n v="30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r>
  <r>
    <s v="B0BG62HMDJ"/>
    <x v="1271"/>
    <x v="18"/>
    <s v="Computers&amp;Accessories"/>
    <s v="ExternalDevices&amp;DataStorage"/>
    <s v="ExternalHardDisks"/>
    <s v="Computers&amp;Accessories|ExternalDevices&amp;DataStorage|ExternalHardDisks-Cablet 2.5 Inch SATA USB 3.0 HDD/SSD Portable External Enclosure for 7mm and 9.5mm, Tool-Free Design, Supports UASP Max 6TB"/>
    <s v="N/A"/>
    <n v="499"/>
    <x v="0"/>
    <n v="775"/>
    <n v="0.36"/>
    <n v="710.61290322580646"/>
    <s v="&lt;50%"/>
    <n v="4.0739999999999998"/>
    <s v="No"/>
    <n v="57350"/>
    <n v="4.3"/>
    <x v="0"/>
    <n v="74"/>
    <s v="Yes"/>
    <n v="296"/>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r>
  <r>
    <s v="B098T9CJVQ"/>
    <x v="1272"/>
    <x v="72"/>
    <s v="Home&amp;Kitchen"/>
    <s v="Kitchen&amp;HomeAppliances"/>
    <s v="SmallKitchenAppliances"/>
    <s v="Home&amp;Kitchen|Kitchen&amp;HomeAppliances|SmallKitchenAppliances|HandBlenders-Sui Generis Electric Handheld Milk Wand Mixer Frother for Latte Coffee Hot Milk, Milk Frother, Electric Coffee Beater, Egg Beater, Latte Maker, Mini Hand Blender Cappuccino Maker (Multicolor)"/>
    <s v="HandBlenders"/>
    <n v="210"/>
    <x v="0"/>
    <n v="699"/>
    <n v="0.7"/>
    <n v="668.9570815450644"/>
    <s v="50% or More"/>
    <n v="4.0739999999999998"/>
    <s v="Yes"/>
    <n v="51726"/>
    <n v="3.7"/>
    <x v="0"/>
    <n v="74"/>
    <s v="Yes"/>
    <n v="296"/>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r>
  <r>
    <s v="B0BP18W8TM"/>
    <x v="1273"/>
    <x v="17"/>
    <s v="Electronics"/>
    <s v="WearableTechnology"/>
    <s v="SmartWatches"/>
    <s v="Electronics|WearableTechnology|SmartWatches-Fire-Boltt Gladiator 1.96&quot; Biggest Display Smart Watch with Bluetooth Calling, Voice Assistant &amp;123 Sports Modes, 8 Unique UI Interactions, SpO2, 24/7 Heart Rate Tracking"/>
    <s v="N/A"/>
    <n v="3999"/>
    <x v="1"/>
    <n v="9999"/>
    <n v="0.6"/>
    <n v="9959.0060006000604"/>
    <s v="50% or More"/>
    <n v="4.0730000000000004"/>
    <s v="Yes"/>
    <n v="729927"/>
    <n v="4.4000000000000004"/>
    <x v="0"/>
    <n v="73"/>
    <s v="Yes"/>
    <n v="292"/>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r>
  <r>
    <s v="B0BPBXNQQT"/>
    <x v="1274"/>
    <x v="95"/>
    <s v="Home&amp;Kitchen"/>
    <s v="Heating,Cooling&amp;AirQuality"/>
    <s v="RoomHeaters"/>
    <s v="Home&amp;Kitchen|Heating,Cooling&amp;AirQuality|RoomHeaters|ElectricHeaters-Room Heater Warmer Wall-Outlet 400 Watts Electric Handy Room Heater (Room Heaters Home for Bedroom, Reading Books, Work, bathrooms, Rooms, Offices, Home Offices,2022"/>
    <s v="ElectricHeaters"/>
    <n v="799"/>
    <x v="1"/>
    <n v="1989"/>
    <n v="0.6"/>
    <n v="1948.8290598290598"/>
    <s v="50% or More"/>
    <n v="4.07"/>
    <s v="Yes"/>
    <n v="139230"/>
    <n v="4.3"/>
    <x v="0"/>
    <n v="70"/>
    <s v="Yes"/>
    <n v="28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r>
  <r>
    <s v="B097RN7BBK"/>
    <x v="1275"/>
    <x v="39"/>
    <s v="Home&amp;Kitchen"/>
    <s v="Kitchen&amp;HomeAppliances"/>
    <s v="SmallKitchenAppliances"/>
    <s v="Home&amp;Kitchen|Kitchen&amp;HomeAppliances|SmallKitchenAppliances|Kettles&amp;HotWaterDispensers|Kettle&amp;ToasterSets-Kitchen Kit Electric Kettle, 1.8L Stainless Steel Tea Kettle, Fast Boil Water Warmer with Auto Shut Off and Boil Dry Protection Tech"/>
    <s v="Kettles&amp;HotWaterDispensers"/>
    <n v="479"/>
    <x v="0"/>
    <n v="1999"/>
    <n v="0.76"/>
    <n v="1975.0380190095048"/>
    <s v="50% or More"/>
    <n v="4.0659999999999998"/>
    <s v="Yes"/>
    <n v="2130934"/>
    <n v="3.4"/>
    <x v="2"/>
    <n v="1066"/>
    <s v="No"/>
    <n v="3198"/>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r>
  <r>
    <s v="B0BHNHMR3H"/>
    <x v="1276"/>
    <x v="55"/>
    <s v="Home&amp;Kitchen"/>
    <s v="Kitchen&amp;HomeAppliances"/>
    <s v="SmallKitchenAppliances"/>
    <s v="Home&amp;Kitchen|Kitchen&amp;HomeAppliances|SmallKitchenAppliances|JuicerMixerGrinders-LONAXA Mini Travel Rechargeable Fruit Juicer - USB Electric Fruit &amp; Vegetable Juice Blender/Grinder for Home and Office Use (Multicolor)‚Ä¶"/>
    <s v="JuicerMixerGrinders"/>
    <n v="499"/>
    <x v="0"/>
    <n v="1299"/>
    <n v="0.62"/>
    <n v="1260.5858352578907"/>
    <s v="50% or More"/>
    <n v="4.0650000000000004"/>
    <s v="Yes"/>
    <n v="84435"/>
    <n v="3.9"/>
    <x v="0"/>
    <n v="65"/>
    <s v="Yes"/>
    <n v="260"/>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r>
  <r>
    <s v="B09ZPJT8B2"/>
    <x v="1277"/>
    <x v="29"/>
    <s v="Electronics"/>
    <s v="HomeTheater,TV&amp;Video"/>
    <s v="Televisions"/>
    <s v="Electronics|HomeTheater,TV&amp;Video|Televisions|SmartTelevisions-TCL 80 cm (32 inches) HD Ready Certified Android Smart LED TV 32S615 (Black)"/>
    <s v="SmartTelevisions"/>
    <n v="11990"/>
    <x v="1"/>
    <n v="31990"/>
    <n v="0.63"/>
    <n v="31952.519537355423"/>
    <s v="50% or More"/>
    <n v="4.0640000000000001"/>
    <s v="Yes"/>
    <n v="2047360"/>
    <n v="4.2"/>
    <x v="0"/>
    <n v="64"/>
    <s v="Yes"/>
    <n v="256"/>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r>
  <r>
    <s v="B08MVXPTDG"/>
    <x v="1278"/>
    <x v="70"/>
    <s v="Home&amp;Kitchen"/>
    <s v="Heating,Cooling&amp;AirQuality"/>
    <s v="RoomHeaters"/>
    <s v="Home&amp;Kitchen|Heating,Cooling&amp;AirQuality|RoomHeaters|FanHeaters-Crompton Insta Delight Fan Circulator Room Heater with 3 Heat Settings (Slate Grey &amp; Black, 2000 Watt)"/>
    <s v="FanHeaters"/>
    <n v="2590"/>
    <x v="1"/>
    <n v="4200"/>
    <n v="0.38"/>
    <n v="4138.333333333333"/>
    <s v="&lt;50%"/>
    <n v="4.0629999999999997"/>
    <s v="No"/>
    <n v="264600"/>
    <n v="4.0999999999999996"/>
    <x v="0"/>
    <n v="63"/>
    <s v="Yes"/>
    <n v="252"/>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r>
  <r>
    <s v="B08T8KWNQ9"/>
    <x v="1279"/>
    <x v="25"/>
    <s v="Home&amp;Kitchen"/>
    <s v="Heating,Cooling&amp;AirQuality"/>
    <s v="WaterHeaters&amp;Geysers"/>
    <s v="Home&amp;Kitchen|Heating,Cooling&amp;AirQuality|WaterHeaters&amp;Geysers|InstantWaterHeaters-TE‚Ñ¢ Instant Electric Heating Hot and Cold Water Geyser Tap Water with Digital Display (White)"/>
    <s v="InstantWaterHeaters"/>
    <n v="1449"/>
    <x v="1"/>
    <n v="4999"/>
    <n v="0.71"/>
    <n v="4970.014202840568"/>
    <s v="50% or More"/>
    <n v="4.0629999999999997"/>
    <s v="Yes"/>
    <n v="314937"/>
    <n v="3.6"/>
    <x v="0"/>
    <n v="63"/>
    <s v="Yes"/>
    <n v="252"/>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r>
  <r>
    <s v="B0B65MJ45G"/>
    <x v="1280"/>
    <x v="8"/>
    <s v="Computers&amp;Accessories"/>
    <s v="Accessories&amp;Peripherals"/>
    <s v="Cables&amp;Accessories"/>
    <s v="Computers&amp;Accessories|Accessories&amp;Peripherals|Cables&amp;Accessories|Cables|USBCables-Zebronics CU3100V Fast charging Type C cable with QC 18W support, 3A max capacity, 1 meter braided cable, Data transfer and Superior durability (Braided Black + White)"/>
    <s v="Cables"/>
    <n v="139"/>
    <x v="2"/>
    <n v="549"/>
    <n v="0.75"/>
    <n v="523.68123861566482"/>
    <s v="50% or More"/>
    <n v="4.0609999999999999"/>
    <s v="Yes"/>
    <n v="33489"/>
    <n v="3.9"/>
    <x v="0"/>
    <n v="61"/>
    <s v="Yes"/>
    <n v="2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r>
  <r>
    <s v="B0B65P827P"/>
    <x v="1281"/>
    <x v="8"/>
    <s v="Computers&amp;Accessories"/>
    <s v="Accessories&amp;Peripherals"/>
    <s v="Cables&amp;Accessories"/>
    <s v="Computers&amp;Accessories|Accessories&amp;Peripherals|Cables&amp;Accessories|Cables|USBCables-Zebronics CU3100V Fast charging Type C cable with QC 18W support, 3A max capacity, 1 meter braided cable, Data transfer and Superior durability (Braided Black )"/>
    <s v="Cables"/>
    <n v="128.31"/>
    <x v="2"/>
    <n v="549"/>
    <n v="0.77"/>
    <n v="525.62841530054641"/>
    <s v="50% or More"/>
    <n v="4.0609999999999999"/>
    <s v="Yes"/>
    <n v="33489"/>
    <n v="3.9"/>
    <x v="0"/>
    <n v="61"/>
    <s v="Yes"/>
    <n v="2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r>
  <r>
    <s v="B0B3RHX6B6"/>
    <x v="1282"/>
    <x v="8"/>
    <s v="Computers&amp;Accessories"/>
    <s v="Accessories&amp;Peripherals"/>
    <s v="Cables&amp;Accessories"/>
    <s v="Computers&amp;Accessories|Accessories&amp;Peripherals|Cables&amp;Accessories|Cables|USBCables-Ambrane BCL-15 Lightning Cable for Smartphone (1.5m Black)"/>
    <s v="Cables"/>
    <n v="149"/>
    <x v="2"/>
    <n v="399"/>
    <n v="0.63"/>
    <n v="361.65664160401002"/>
    <s v="50% or More"/>
    <n v="4.0570000000000004"/>
    <s v="Yes"/>
    <n v="22743"/>
    <n v="3.9"/>
    <x v="0"/>
    <n v="57"/>
    <s v="Yes"/>
    <n v="228"/>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r>
  <r>
    <s v="B09R1YFL6S"/>
    <x v="1283"/>
    <x v="70"/>
    <s v="Home&amp;Kitchen"/>
    <s v="Heating,Cooling&amp;AirQuality"/>
    <s v="RoomHeaters"/>
    <s v="Home&amp;Kitchen|Heating,Cooling&amp;AirQuality|RoomHeaters|FanHeaters-Candes BlowHot All in One Silent Blower Fan Room Heater (ABS Body, White, Brown) 2000 Watts"/>
    <s v="FanHeaters"/>
    <n v="1090"/>
    <x v="1"/>
    <n v="2999"/>
    <n v="0.64"/>
    <n v="2962.6545515171724"/>
    <s v="50% or More"/>
    <n v="4.0570000000000004"/>
    <s v="Yes"/>
    <n v="170943"/>
    <n v="3.5"/>
    <x v="0"/>
    <n v="57"/>
    <s v="Yes"/>
    <n v="228"/>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r>
  <r>
    <s v="B0B3TBY2YX"/>
    <x v="1284"/>
    <x v="11"/>
    <s v="Home&amp;Kitchen"/>
    <s v="Kitchen&amp;HomeAppliances"/>
    <s v="SmallKitchenAppliances"/>
    <s v="Home&amp;Kitchen|Kitchen&amp;HomeAppliances|SmallKitchenAppliances|Kettles&amp;HotWaterDispensers|ElectricKettles-AGARO Royal Double Layered Kettle, 1.5 Litres, Double Layered Cool Touch , Dry Boiling Protection, Black"/>
    <s v="Kettles&amp;HotWaterDispensers"/>
    <n v="1260"/>
    <x v="1"/>
    <n v="2299"/>
    <n v="0.45"/>
    <n v="2244.193562418443"/>
    <s v="&lt;50%"/>
    <n v="4.0549999999999997"/>
    <s v="No"/>
    <n v="126445"/>
    <n v="4.3"/>
    <x v="0"/>
    <n v="55"/>
    <s v="Yes"/>
    <n v="220"/>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r>
  <r>
    <s v="B0BNQMF152"/>
    <x v="1285"/>
    <x v="55"/>
    <s v="Home&amp;Kitchen"/>
    <s v="Kitchen&amp;HomeAppliances"/>
    <s v="SmallKitchenAppliances"/>
    <s v="Home&amp;Kitchen|Kitchen&amp;HomeAppliances|SmallKitchenAppliances|JuicerMixerGrinders-ROYAL STEP Portable Electric USB Juice Maker Juicer Bottle Blender Grinder Mixer,6 Blades Rechargeable Bottle with (MULTII) (MULTI COLOUR 6 BLED JUICER MIXER)"/>
    <s v="JuicerMixerGrinders"/>
    <n v="499"/>
    <x v="0"/>
    <n v="2199"/>
    <n v="0.77"/>
    <n v="2176.3078672123693"/>
    <s v="50% or More"/>
    <n v="4.0529999999999999"/>
    <s v="Yes"/>
    <n v="116547"/>
    <n v="3.7"/>
    <x v="0"/>
    <n v="53"/>
    <s v="Yes"/>
    <n v="212"/>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r>
  <r>
    <s v="B09VH568H7"/>
    <x v="1286"/>
    <x v="8"/>
    <s v="Computers&amp;Accessories"/>
    <s v="Accessories&amp;Peripherals"/>
    <s v="Cables&amp;Accessories"/>
    <s v="Computers&amp;Accessories|Accessories&amp;Peripherals|Cables&amp;Accessories|Cables|USBCables-Amazon Brand - Solimo 3A Fast Charging Tough Type C USB Data Cable¬† ‚Äì 1 Meter"/>
    <s v="Cables"/>
    <n v="119"/>
    <x v="2"/>
    <n v="299"/>
    <n v="0.6"/>
    <n v="259.20066889632108"/>
    <s v="50% or More"/>
    <n v="4.0510000000000002"/>
    <s v="Yes"/>
    <n v="15249"/>
    <n v="3.8"/>
    <x v="0"/>
    <n v="51"/>
    <s v="Yes"/>
    <n v="204"/>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r>
  <r>
    <s v="B099PR2GQJ"/>
    <x v="1287"/>
    <x v="95"/>
    <s v="Home&amp;Kitchen"/>
    <s v="Heating,Cooling&amp;AirQuality"/>
    <s v="RoomHeaters"/>
    <s v="Home&amp;Kitchen|Heating,Cooling&amp;AirQuality|RoomHeaters|ElectricHeaters-HOMEPACK 750W Radiant Room Home Office Heaters For Winter"/>
    <s v="ElectricHeaters"/>
    <n v="649"/>
    <x v="1"/>
    <n v="999"/>
    <n v="0.35"/>
    <n v="934.03503503503498"/>
    <s v="&lt;50%"/>
    <n v="4.0490000000000004"/>
    <s v="No"/>
    <n v="48951"/>
    <n v="3.8"/>
    <x v="0"/>
    <n v="49"/>
    <s v="Yes"/>
    <n v="196"/>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r>
  <r>
    <s v="B0BBMGLQDW"/>
    <x v="1288"/>
    <x v="0"/>
    <s v="Electronics"/>
    <s v="HomeTheater,TV&amp;Video"/>
    <s v="Accessories"/>
    <s v="Electronics|HomeTheater,TV&amp;Video|Accessories|Cables|HDMICables-Tuarso 8K HDMI 2.1 Cable 48Gbps , 1.5 Meter High-Speed Braided HDMI Cable ( 8K@60HZ„ÄÅ4K@120HZ„ÄÅ2K@240HZ ) HDMI 2.1 Cable Compatible with Monitors , Television , Laptops , Projectors , Game Consoles and more with HDMI Ports Device"/>
    <s v="Cables"/>
    <n v="599"/>
    <x v="1"/>
    <n v="1999"/>
    <n v="0.7"/>
    <n v="1969.0350175087544"/>
    <s v="50% or More"/>
    <n v="4.0469999999999997"/>
    <s v="Yes"/>
    <n v="93953"/>
    <n v="4.2"/>
    <x v="0"/>
    <n v="47"/>
    <s v="Yes"/>
    <n v="188"/>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r>
  <r>
    <s v="B0BPCJM7TB"/>
    <x v="1289"/>
    <x v="72"/>
    <s v="Home&amp;Kitchen"/>
    <s v="Kitchen&amp;HomeAppliances"/>
    <s v="SmallKitchenAppliances"/>
    <s v="Home&amp;Kitchen|Kitchen&amp;HomeAppliances|SmallKitchenAppliances|HandBlenders-WIDEWINGS Electric Handheld Milk Wand Mixer Frother for Latte Coffee Hot Milk, Milk Frother for Coffee, Egg Beater, Hand Blender, Coffee Beater with Stand"/>
    <s v="HandBlenders"/>
    <n v="259"/>
    <x v="0"/>
    <n v="999"/>
    <n v="0.74"/>
    <n v="973.07407407407413"/>
    <s v="50% or More"/>
    <n v="4.0430000000000001"/>
    <s v="Yes"/>
    <n v="42957"/>
    <n v="4"/>
    <x v="0"/>
    <n v="43"/>
    <s v="Yes"/>
    <n v="172"/>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r>
  <r>
    <s v="B0941392C8"/>
    <x v="1290"/>
    <x v="8"/>
    <s v="Computers&amp;Accessories"/>
    <s v="Accessories&amp;Peripherals"/>
    <s v="Cables&amp;Accessories"/>
    <s v="Computers&amp;Accessories|Accessories&amp;Peripherals|Cables&amp;Accessories|Cables|USBCables-Lava Charging Adapter Elements D3 2A Fast Charging Speed Usb Type C Data Cable, White"/>
    <s v="Cables"/>
    <n v="129"/>
    <x v="2"/>
    <n v="449"/>
    <n v="0.71"/>
    <n v="420.26948775055678"/>
    <s v="50% or More"/>
    <n v="4.0410000000000004"/>
    <s v="Yes"/>
    <n v="18409"/>
    <n v="3.7"/>
    <x v="0"/>
    <n v="41"/>
    <s v="Yes"/>
    <n v="164"/>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r>
  <r>
    <s v="B0BJYSCWFQ"/>
    <x v="1291"/>
    <x v="192"/>
    <s v="Home&amp;Kitchen"/>
    <s v="Kitchen&amp;HomeAppliances"/>
    <s v="SmallKitchenAppliances"/>
    <s v="Home&amp;Kitchen|Kitchen&amp;HomeAppliances|SmallKitchenAppliances|WaffleMakers&amp;Irons-Kitchengenix's Mini Waffle Maker 4 Inch- 350 Watts: Stainless Steel Non-Stick Electric Iron Machine for Individual Belgian Waffles, Pan Cakes, Paninis or Other Snacks (Red)"/>
    <s v="WaffleMakers&amp;Irons"/>
    <n v="899"/>
    <x v="1"/>
    <n v="1999"/>
    <n v="0.55000000000000004"/>
    <n v="1954.0275137568785"/>
    <s v="50% or More"/>
    <n v="4.0389999999999997"/>
    <s v="Yes"/>
    <n v="77961"/>
    <n v="4.2"/>
    <x v="0"/>
    <n v="39"/>
    <s v="Yes"/>
    <n v="156"/>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r>
  <r>
    <s v="B0BHZCNC4P"/>
    <x v="1292"/>
    <x v="163"/>
    <s v="Electronics"/>
    <s v="HomeTheater,TV&amp;Video"/>
    <s v="Accessories"/>
    <s v="Electronics|HomeTheater,TV&amp;Video|Accessories|RemoteControls-Remote Control Compatible for Amazon Fire Tv Stick Remote Control [ 3rd Gen ](Not Compatible for Fire TV Edition Smart TV) from basesailor"/>
    <s v="RemoteControls"/>
    <n v="1499"/>
    <x v="1"/>
    <n v="3999"/>
    <n v="0.63"/>
    <n v="3961.515628907227"/>
    <s v="50% or More"/>
    <n v="4.0369999999999999"/>
    <s v="Yes"/>
    <n v="147963"/>
    <n v="3.7"/>
    <x v="0"/>
    <n v="37"/>
    <s v="Yes"/>
    <n v="148"/>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r>
  <r>
    <s v="B0BGSV43WY"/>
    <x v="1293"/>
    <x v="17"/>
    <s v="Electronics"/>
    <s v="WearableTechnology"/>
    <s v="SmartWatches"/>
    <s v="Electronics|WearableTechnology|SmartWatches-Noise ColorFit Pro 4 Alpha Bluetooth Calling Smart Watch with 1.78 AMOLED Display, Tru Sync, 60hz Refresh Rate, instacharge, Gesture Control, Functional 360 Digital Crown (Jet Black)"/>
    <s v="N/A"/>
    <n v="4499"/>
    <x v="1"/>
    <n v="7999"/>
    <n v="0.44"/>
    <n v="7942.7554694336795"/>
    <s v="&lt;50%"/>
    <n v="4.0369999999999999"/>
    <s v="No"/>
    <n v="295963"/>
    <n v="3.5"/>
    <x v="0"/>
    <n v="37"/>
    <s v="Yes"/>
    <n v="148"/>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r>
  <r>
    <s v="B0BHYLCL19"/>
    <x v="1294"/>
    <x v="108"/>
    <s v="Home&amp;Kitchen"/>
    <s v="Kitchen&amp;HomeAppliances"/>
    <s v="WaterPurifiers&amp;Accessories"/>
    <s v="Home&amp;Kitchen|Kitchen&amp;HomeAppliances|WaterPurifiers&amp;Accessories|WaterPurifierAccessories-AVNISH Tap Water Purifier Filter Faucet 6 Layer Carbon Activated Dust Chlorine Remover Water Softener for Drinking Cartridge Alkaline Taps for Kitchen Sink Bathroom Wash Basin (6-Layer Filtration)"/>
    <s v="WaterPurifierAccessories"/>
    <n v="193"/>
    <x v="2"/>
    <n v="399"/>
    <n v="0.52"/>
    <n v="350.62907268170426"/>
    <s v="50% or More"/>
    <n v="4.0369999999999999"/>
    <s v="Yes"/>
    <n v="14763"/>
    <n v="3.6"/>
    <x v="0"/>
    <n v="37"/>
    <s v="Yes"/>
    <n v="148"/>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r>
  <r>
    <s v="B0BCZCQTJX"/>
    <x v="1295"/>
    <x v="163"/>
    <s v="Electronics"/>
    <s v="HomeTheater,TV&amp;Video"/>
    <s v="Accessories"/>
    <s v="Electronics|HomeTheater,TV&amp;Video|Accessories|RemoteControls-Firestick Remote"/>
    <s v="RemoteControls"/>
    <n v="1434"/>
    <x v="1"/>
    <n v="3999"/>
    <n v="0.64"/>
    <n v="3963.1410352588146"/>
    <s v="50% or More"/>
    <n v="4.032"/>
    <s v="Yes"/>
    <n v="127968"/>
    <n v="4"/>
    <x v="0"/>
    <n v="32"/>
    <s v="Yes"/>
    <n v="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r>
  <r>
    <s v="B0BLV1GNLN"/>
    <x v="1296"/>
    <x v="111"/>
    <s v="Electronics"/>
    <s v="HomeTheater,TV&amp;Video"/>
    <s v="Projectors"/>
    <s v="Electronics|HomeTheater,TV&amp;Video|Projectors-WZATCO Pixel | Portable LED Projector | Native 720p with Full HD 1080P Support | 2000 Lumens (200 ANSI) | 176&quot; Large Screen | Projector for Home and Outdoor | Compatible with TV Stick, PC, PS4"/>
    <s v="N/A"/>
    <n v="6490"/>
    <x v="1"/>
    <n v="9990"/>
    <n v="0.35"/>
    <n v="9925.0350350350345"/>
    <s v="&lt;50%"/>
    <n v="4.0270000000000001"/>
    <s v="No"/>
    <n v="269730"/>
    <n v="4"/>
    <x v="0"/>
    <n v="27"/>
    <s v="Yes"/>
    <n v="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r>
  <r>
    <s v="B016MDK4F4"/>
    <x v="1297"/>
    <x v="0"/>
    <s v="Electronics"/>
    <s v="HomeTheater,TV&amp;Video"/>
    <s v="Accessories"/>
    <s v="Electronics|HomeTheater,TV&amp;Video|Accessories|Cables|HDMICables-Technotech High Speed HDMI Cable 5 Meter V1.4 - Supports Full HD 1080p (Color May Vary)"/>
    <s v="Cables"/>
    <n v="185"/>
    <x v="2"/>
    <n v="499"/>
    <n v="0.63"/>
    <n v="461.92585170340681"/>
    <s v="50% or More"/>
    <n v="4.0250000000000004"/>
    <s v="Yes"/>
    <n v="12475"/>
    <n v="4.2"/>
    <x v="0"/>
    <n v="25"/>
    <s v="Yes"/>
    <n v="100"/>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r>
  <r>
    <s v="B0B7NWGXS6"/>
    <x v="1298"/>
    <x v="95"/>
    <s v="Home&amp;Kitchen"/>
    <s v="Heating,Cooling&amp;AirQuality"/>
    <s v="RoomHeaters"/>
    <s v="Home&amp;Kitchen|Heating,Cooling&amp;AirQuality|RoomHeaters|ElectricHeaters-Havells Bero Quartz Heater Black 800w 2 Heat Settings 2 Year Product Warranty"/>
    <s v="ElectricHeaters"/>
    <n v="2439"/>
    <x v="1"/>
    <n v="2545"/>
    <n v="0.04"/>
    <n v="2449.1650294695482"/>
    <s v="&lt;50%"/>
    <n v="4.0250000000000004"/>
    <s v="No"/>
    <n v="63625"/>
    <n v="4.0999999999999996"/>
    <x v="0"/>
    <n v="25"/>
    <s v="Yes"/>
    <n v="100"/>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r>
  <r>
    <s v="B07VSG5SXZ"/>
    <x v="1299"/>
    <x v="0"/>
    <s v="Electronics"/>
    <s v="HomeTheater,TV&amp;Video"/>
    <s v="Accessories"/>
    <s v="Electronics|HomeTheater,TV&amp;Video|Accessories|Cables|HDMICables-ZEBRONICS HAA2021 HDMI version 2.1 cable with 8K @ 60Hz, 4K @ 120Hz, eARC &amp; CEC support, 3D compatible, 2 meters length, 48Gbps max and Gold-plated connectors"/>
    <s v="Cables"/>
    <n v="637"/>
    <x v="1"/>
    <n v="1499"/>
    <n v="0.57999999999999996"/>
    <n v="1456.5050033355569"/>
    <s v="50% or More"/>
    <n v="4.024"/>
    <s v="Yes"/>
    <n v="35976"/>
    <n v="4.0999999999999996"/>
    <x v="0"/>
    <n v="24"/>
    <s v="Yes"/>
    <n v="96"/>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r>
  <r>
    <s v="B09NFSHCWN"/>
    <x v="1300"/>
    <x v="95"/>
    <s v="Home&amp;Kitchen"/>
    <s v="Heating,Cooling&amp;AirQuality"/>
    <s v="RoomHeaters"/>
    <s v="Home&amp;Kitchen|Heating,Cooling&amp;AirQuality|RoomHeaters|ElectricHeaters-Hilton Quartz Heater 400/800-Watt ISI 2 Rods Multi Mode Heater Long Lasting Quick Heating Extremely Warm (Grey)"/>
    <s v="ElectricHeaters"/>
    <n v="1149"/>
    <x v="1"/>
    <n v="1899"/>
    <n v="0.39"/>
    <n v="1838.4944707740917"/>
    <s v="&lt;50%"/>
    <n v="4.024"/>
    <s v="No"/>
    <n v="45576"/>
    <n v="3.5"/>
    <x v="0"/>
    <n v="24"/>
    <s v="Yes"/>
    <n v="96"/>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r>
  <r>
    <s v="B07H8W9PB6"/>
    <x v="1301"/>
    <x v="93"/>
    <s v="Computers&amp;Accessories"/>
    <s v="Accessories&amp;Peripherals"/>
    <s v="Keyboards,Mice&amp;InputDevices"/>
    <s v="Computers&amp;Accessories|Accessories&amp;Peripherals|Keyboards,Mice&amp;InputDevices|GraphicTablets-KLAM LCD Writing Tablet Screenwriting Toys Board Smart Digital E-Note Pad 8.5 Inch Light Weight Magic Slate for Drawing Playing Noting by Kids and Adults Best Birthday Gift Girls Boys, Multicolor"/>
    <s v="GraphicTablets"/>
    <n v="175"/>
    <x v="2"/>
    <n v="499"/>
    <n v="0.65"/>
    <n v="463.92985971943887"/>
    <s v="50% or More"/>
    <n v="4.0209999999999999"/>
    <s v="Yes"/>
    <n v="10479"/>
    <n v="4.0999999999999996"/>
    <x v="0"/>
    <n v="21"/>
    <s v="Yes"/>
    <n v="84"/>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r>
  <r>
    <s v="B0BPBG712X"/>
    <x v="1302"/>
    <x v="70"/>
    <s v="Home&amp;Kitchen"/>
    <s v="Heating,Cooling&amp;AirQuality"/>
    <s v="RoomHeaters"/>
    <s v="Home&amp;Kitchen|Heating,Cooling&amp;AirQuality|RoomHeaters|FanHeaters-Portable, Handy Compact Plug-in Portable Digital Electric Heater Fan Wall-Outlet Handy Air Warmer Blower Adjustable Timer Digital Display Heater for Home/Office/Camper (Black, 400 Watts)"/>
    <s v="FanHeaters"/>
    <n v="799"/>
    <x v="1"/>
    <n v="1199"/>
    <n v="0.33"/>
    <n v="1132.3611342785655"/>
    <s v="&lt;50%"/>
    <n v="4.0170000000000003"/>
    <s v="No"/>
    <n v="20383"/>
    <n v="4.4000000000000004"/>
    <x v="0"/>
    <n v="17"/>
    <s v="Yes"/>
    <n v="68"/>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r>
  <r>
    <s v="B09VGKFM7Y"/>
    <x v="1303"/>
    <x v="63"/>
    <s v="Electronics"/>
    <s v="Mobiles&amp;Accessories"/>
    <s v="MobileAccessories"/>
    <s v="Electronics|Mobiles&amp;Accessories|MobileAccessories|Chargers|WallChargers-Amazon Basics 2 Amp USB Wall Charger &amp; Micro USB Cable (White)"/>
    <s v="Chargers"/>
    <n v="219"/>
    <x v="0"/>
    <n v="499"/>
    <n v="0.56000000000000005"/>
    <n v="455.11222444889779"/>
    <s v="50% or More"/>
    <n v="4.0140000000000002"/>
    <s v="Yes"/>
    <n v="6986"/>
    <n v="4.4000000000000004"/>
    <x v="0"/>
    <n v="14"/>
    <s v="Yes"/>
    <n v="5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r>
  <r>
    <s v="B09XJ1LM7R"/>
    <x v="1304"/>
    <x v="163"/>
    <s v="Electronics"/>
    <s v="HomeTheater,TV&amp;Video"/>
    <s v="Accessories"/>
    <s v="Electronics|HomeTheater,TV&amp;Video|Accessories|RemoteControls-7SEVEN¬Æ Compatible for Tata Sky Remote Original Set Top¬†HD Box and Suitable for SD Tata Play setup Box Remote Control"/>
    <s v="RemoteControls"/>
    <n v="399"/>
    <x v="0"/>
    <n v="799"/>
    <n v="0.5"/>
    <n v="749.06257822277848"/>
    <s v="50% or More"/>
    <n v="4.0119999999999996"/>
    <s v="Yes"/>
    <n v="9588"/>
    <n v="4.3"/>
    <x v="0"/>
    <n v="12"/>
    <s v="Yes"/>
    <n v="4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r>
  <r>
    <s v="B0B4SJKRDF"/>
    <x v="1305"/>
    <x v="119"/>
    <s v="Home&amp;Kitchen"/>
    <s v="Kitchen&amp;HomeAppliances"/>
    <s v="SmallKitchenAppliances"/>
    <s v="Home&amp;Kitchen|Kitchen&amp;HomeAppliances|SmallKitchenAppliances|DigitalKitchenScales|DigitalScales-Kitchenwell Multipurpose Portable Electronic Digital Weighing Scale Weight Machine | Weight Machine | 10 Kg"/>
    <s v="DigitalKitchenScales"/>
    <n v="239"/>
    <x v="0"/>
    <n v="239"/>
    <n v="0"/>
    <n v="139"/>
    <s v="&lt;50%"/>
    <n v="4.0069999999999997"/>
    <s v="No"/>
    <n v="1673"/>
    <n v="4.3"/>
    <x v="0"/>
    <n v="7"/>
    <s v="Yes"/>
    <n v="28"/>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r>
  <r>
    <s v="B0BN2576GQ"/>
    <x v="1306"/>
    <x v="150"/>
    <s v="Home&amp;Kitchen"/>
    <s v="Kitchen&amp;HomeAppliances"/>
    <s v="Vacuum,Cleaning&amp;Ironing"/>
    <s v="Home&amp;Kitchen|Kitchen&amp;HomeAppliances|Vacuum,Cleaning&amp;Ironing|Irons,Steamers&amp;Accessories|LintShavers-C (DEVICE) Lint Remover for Woolen Clothes, Electric Lint Remover, Best Lint Shaver for Clothes Pack of 1"/>
    <s v="Irons,Steamers&amp;Accessories"/>
    <n v="469"/>
    <x v="0"/>
    <n v="1599"/>
    <n v="0.71"/>
    <n v="1569.6691682301439"/>
    <s v="50% or More"/>
    <n v="4.0060000000000002"/>
    <s v="Yes"/>
    <n v="9594"/>
    <n v="3.7"/>
    <x v="0"/>
    <n v="6"/>
    <s v="Yes"/>
    <n v="2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r>
  <r>
    <s v="B0BGPN4GGH"/>
    <x v="1307"/>
    <x v="95"/>
    <s v="Home&amp;Kitchen"/>
    <s v="Heating,Cooling&amp;AirQuality"/>
    <s v="RoomHeaters"/>
    <s v="Home&amp;Kitchen|Heating,Cooling&amp;AirQuality|RoomHeaters|ElectricHeaters-Lifelong LLQH925 Dyno Quartz Heater 2 Power settings Tip Over Cut-off Switch 800 Watt Silent operation Power Indicator 2 Rod Room Heater (1 Year Warranty, Grey)"/>
    <s v="ElectricHeaters"/>
    <n v="1099"/>
    <x v="1"/>
    <n v="2400"/>
    <n v="0.54"/>
    <n v="2354.2083333333335"/>
    <s v="50% or More"/>
    <n v="4.0039999999999996"/>
    <s v="Yes"/>
    <n v="9600"/>
    <n v="3.8"/>
    <x v="0"/>
    <n v="4"/>
    <s v="Yes"/>
    <n v="1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r>
  <r>
    <s v="B0BNLFQDG2"/>
    <x v="1308"/>
    <x v="95"/>
    <s v="Home&amp;Kitchen"/>
    <s v="Heating,Cooling&amp;AirQuality"/>
    <s v="RoomHeaters"/>
    <s v="Home&amp;Kitchen|Heating,Cooling&amp;AirQuality|RoomHeaters|ElectricHeaters-Longway Blaze 2 Rod Quartz Room Heater (White, Gray, 800 watts)"/>
    <s v="ElectricHeaters"/>
    <n v="929"/>
    <x v="1"/>
    <n v="2199"/>
    <n v="0.57999999999999996"/>
    <n v="2156.7535243292405"/>
    <s v="50% or More"/>
    <n v="4.0039999999999996"/>
    <s v="Yes"/>
    <n v="8796"/>
    <n v="3.7"/>
    <x v="0"/>
    <n v="4"/>
    <s v="Yes"/>
    <n v="16"/>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r>
  <r>
    <s v="B0BL3R4RGS"/>
    <x v="1309"/>
    <x v="55"/>
    <s v="Home&amp;Kitchen"/>
    <s v="Kitchen&amp;HomeAppliances"/>
    <s v="SmallKitchenAppliances"/>
    <s v="Home&amp;Kitchen|Kitchen&amp;HomeAppliances|SmallKitchenAppliances|JuicerMixerGrinders-VAPJA¬Æ Portable Mini Juicer Cup Blender USB Rechargeable with 4 Blades for Shakes and Smoothies Fruits Vegetables Juice Maker Grinder Mixer Strong Cutting Bottle Sports Travel Outdoors Gym (BOTTLE)"/>
    <s v="JuicerMixerGrinders"/>
    <n v="649"/>
    <x v="1"/>
    <n v="999"/>
    <n v="0.35"/>
    <n v="934.03503503503498"/>
    <s v="&lt;50%"/>
    <n v="4.0039999999999996"/>
    <s v="No"/>
    <n v="3996"/>
    <n v="3.6"/>
    <x v="0"/>
    <n v="4"/>
    <s v="Yes"/>
    <n v="1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r>
  <r>
    <s v="B08QX1CC14"/>
    <x v="1310"/>
    <x v="29"/>
    <s v="Electronics"/>
    <s v="HomeTheater,TV&amp;Video"/>
    <s v="Televisions"/>
    <s v="Electronics|HomeTheater,TV&amp;Video|Televisions|SmartTelevisions-SKYWALL 81.28 cm (32 inches) HD Ready Smart LED TV 32SWELS-PRO (Black)"/>
    <s v="SmartTelevisions"/>
    <n v="7299"/>
    <x v="1"/>
    <n v="19125"/>
    <n v="0.62"/>
    <n v="19086.835294117645"/>
    <s v="50% or More"/>
    <n v="3.9020000000000001"/>
    <s v="Yes"/>
    <n v="17250750"/>
    <n v="3.4"/>
    <x v="2"/>
    <n v="902"/>
    <s v="Yes"/>
    <n v="270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r>
  <r>
    <s v="B0B82YGCF6"/>
    <x v="1311"/>
    <x v="17"/>
    <s v="Electronics"/>
    <s v="WearableTechnology"/>
    <s v="SmartWatches"/>
    <s v="Electronics|WearableTechnology|SmartWatches-Tokdis MX-1 Pro Bluetooth Calling Smartwatch - 1.69‚Äù LCD Display, Multiple Watch Faces, Sleep Monitor, Heart &amp; SpO2 Monitoring, Multiple Sports Modes, Water Resistant"/>
    <s v="N/A"/>
    <n v="899"/>
    <x v="1"/>
    <n v="3499"/>
    <n v="0.74"/>
    <n v="3473.3069448413835"/>
    <s v="50% or More"/>
    <n v="3.681"/>
    <s v="Yes"/>
    <n v="2382819"/>
    <n v="3"/>
    <x v="2"/>
    <n v="681"/>
    <s v="Yes"/>
    <n v="204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r>
  <r>
    <s v="B08YK7BBD2"/>
    <x v="1312"/>
    <x v="68"/>
    <s v="Home&amp;Kitchen"/>
    <s v="Kitchen&amp;HomeAppliances"/>
    <s v="SmallKitchenAppliances"/>
    <s v="Home&amp;Kitchen|Kitchen&amp;HomeAppliances|SmallKitchenAppliances|VacuumSealers-Nirdambhay Mini Bag Sealer, 2 in 1 Heat Sealer and Cutter Handheld Sealing Machine Portable Bag Resealer Sealer for Plastic Bags Food Storage Snack Fresh Bag Sealer (Including 2 AA Battery)"/>
    <s v="VacuumSealers"/>
    <n v="429"/>
    <x v="0"/>
    <n v="999"/>
    <n v="0.56999999999999995"/>
    <n v="956.05705705705702"/>
    <s v="50% or More"/>
    <n v="3.617"/>
    <s v="Yes"/>
    <n v="616383"/>
    <n v="3"/>
    <x v="2"/>
    <n v="617"/>
    <s v="Yes"/>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r>
  <r>
    <s v="B08XMSKKMM"/>
    <x v="1313"/>
    <x v="163"/>
    <s v="Electronics"/>
    <s v="HomeTheater,TV&amp;Video"/>
    <s v="Accessories"/>
    <s v="Electronics|HomeTheater,TV&amp;Video|Accessories|RemoteControls-7SEVEN¬Æ Bluetooth Voice Command Remote for Xiaomi Redmi Mi Smart TV with Netflix &amp; Prime Video Hot Keys XMRM-00A"/>
    <s v="RemoteControls"/>
    <n v="799"/>
    <x v="1"/>
    <n v="1999"/>
    <n v="0.6"/>
    <n v="1959.0300150075038"/>
    <s v="50% or More"/>
    <n v="3.5760000000000001"/>
    <s v="Yes"/>
    <n v="1151424"/>
    <n v="3.3"/>
    <x v="2"/>
    <n v="576"/>
    <s v="Yes"/>
    <n v="172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r>
  <r>
    <s v="B0B4KPCBSH"/>
    <x v="1314"/>
    <x v="210"/>
    <s v="Home&amp;Kitchen"/>
    <s v="Kitchen&amp;HomeAppliances"/>
    <s v="Coffee,Tea&amp;Espresso"/>
    <s v="Home&amp;Kitchen|Kitchen&amp;HomeAppliances|Coffee,Tea&amp;Espresso|CoffeeGrinders|ElectricGrinders-IKEA Frother for Milk"/>
    <s v="CoffeeGrinders"/>
    <n v="244"/>
    <x v="0"/>
    <n v="499"/>
    <n v="0.51"/>
    <n v="450.10220440881761"/>
    <s v="50% or More"/>
    <n v="3.4779999999999998"/>
    <s v="Yes"/>
    <n v="238522"/>
    <n v="3.3"/>
    <x v="2"/>
    <n v="478"/>
    <s v="Yes"/>
    <n v="1434"/>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r>
  <r>
    <s v="B097ZQTDVZ"/>
    <x v="1315"/>
    <x v="163"/>
    <s v="Electronics"/>
    <s v="HomeTheater,TV&amp;Video"/>
    <s v="Accessories"/>
    <s v="Electronics|HomeTheater,TV&amp;Video|Accessories|RemoteControls-7SEVEN¬Æ TCL Remote Control Smart TV RC802V Remote Compatible for TCL TV Remote Original 55EP680 40A325 49S6500 55P8S 55P8 50P8 65P8 40S6500 43S6500FS 49S6800FS 49S6800 49S6510FS(Without Voice Function/Google Assistant and Non-Bluetooth remote)"/>
    <s v="RemoteControls"/>
    <n v="399"/>
    <x v="0"/>
    <n v="899"/>
    <n v="0.56000000000000005"/>
    <n v="854.61735261401554"/>
    <s v="50% or More"/>
    <n v="3.431"/>
    <s v="Yes"/>
    <n v="387469"/>
    <n v="3.4"/>
    <x v="2"/>
    <n v="431"/>
    <s v="Yes"/>
    <n v="1293"/>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r>
  <r>
    <s v="B09Y358DZQ"/>
    <x v="1316"/>
    <x v="31"/>
    <s v="Home&amp;Kitchen"/>
    <s v="Kitchen&amp;HomeAppliances"/>
    <s v="SmallKitchenAppliances"/>
    <s v="Home&amp;Kitchen|Kitchen&amp;HomeAppliances|SmallKitchenAppliances|MixerGrinders-Pigeon Zest Mixer Grinder 3 Speed Control 750 Watt Powerful Copper Motor with 3 Stainless Steel Jars for Dry Grinding, Wet Grinding and Making Chutney and 3 Polycarbonate lids - Blue"/>
    <s v="MixerGrinders"/>
    <n v="2033"/>
    <x v="1"/>
    <n v="4295"/>
    <n v="0.53"/>
    <n v="4247.6658905704307"/>
    <s v="50% or More"/>
    <n v="3.4220000000000002"/>
    <s v="Yes"/>
    <n v="1812490"/>
    <n v="3.4"/>
    <x v="2"/>
    <n v="422"/>
    <s v="Yes"/>
    <n v="1266"/>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r>
  <r>
    <s v="B08RX8G496"/>
    <x v="1317"/>
    <x v="163"/>
    <s v="Electronics"/>
    <s v="HomeTheater,TV&amp;Video"/>
    <s v="Accessories"/>
    <s v="Electronics|HomeTheater,TV&amp;Video|Accessories|RemoteControls-LRIPL Mi Remote Control with Netflix &amp; Prime Video Button Compatible for Mi 4X LED Android Smart TV 4A Remote Control (32&quot;/43&quot;) with Voice Command (Pairing Required)"/>
    <s v="RemoteControls"/>
    <n v="655"/>
    <x v="1"/>
    <n v="1099"/>
    <n v="0.4"/>
    <n v="1039.400363967243"/>
    <s v="&lt;50%"/>
    <n v="3.2850000000000001"/>
    <s v="No"/>
    <n v="313215"/>
    <n v="3.2"/>
    <x v="2"/>
    <n v="285"/>
    <s v="Yes"/>
    <n v="85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r>
  <r>
    <s v="B07H5PBN54"/>
    <x v="1318"/>
    <x v="25"/>
    <s v="Home&amp;Kitchen"/>
    <s v="Heating,Cooling&amp;AirQuality"/>
    <s v="WaterHeaters&amp;Geysers"/>
    <s v="Home&amp;Kitchen|Heating,Cooling&amp;AirQuality|WaterHeaters&amp;Geysers|InstantWaterHeaters-INDIAS¬Æ‚Ñ¢ Electro-Instant Water Geyser A.B.S. Body Shock Proof Can be Used in Bathroom, Kitchen, wash Area, Hotels, Hospital etc."/>
    <s v="InstantWaterHeaters"/>
    <n v="999"/>
    <x v="1"/>
    <n v="2600"/>
    <n v="0.62"/>
    <n v="2561.5769230769229"/>
    <s v="50% or More"/>
    <n v="3.2519999999999998"/>
    <s v="Yes"/>
    <n v="655200"/>
    <n v="3.4"/>
    <x v="2"/>
    <n v="252"/>
    <s v="Yes"/>
    <n v="756"/>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r>
  <r>
    <s v="B09P8M18QM"/>
    <x v="1319"/>
    <x v="163"/>
    <s v="Electronics"/>
    <s v="HomeTheater,TV&amp;Video"/>
    <s v="Accessories"/>
    <s v="Electronics|HomeTheater,TV&amp;Video|Accessories|RemoteControls-7SEVEN¬Æ Compatible with Fire Tv Stick Remote with Voice Command Feature Suitable for Second Generation Amazon Fire Tv Stick Remote Only - Pairing Must"/>
    <s v="RemoteControls"/>
    <n v="1369"/>
    <x v="1"/>
    <n v="2999"/>
    <n v="0.54"/>
    <n v="2953.3514504834943"/>
    <s v="50% or More"/>
    <n v="3.2269999999999999"/>
    <s v="Yes"/>
    <n v="680773"/>
    <n v="3.3"/>
    <x v="2"/>
    <n v="227"/>
    <s v="Yes"/>
    <n v="68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r>
  <r>
    <s v="B0BBLHTRM9"/>
    <x v="1320"/>
    <x v="108"/>
    <s v="Home&amp;Kitchen"/>
    <s v="Kitchen&amp;HomeAppliances"/>
    <s v="WaterPurifiers&amp;Accessories"/>
    <s v="Home&amp;Kitchen|Kitchen&amp;HomeAppliances|WaterPurifiers&amp;Accessories|WaterPurifierAccessories-IONIX Tap filter Multilayer | Activated Carbon Faucet Water Filters Universal Interface Home Kitchen Faucet Tap Water Clean Purifier Filter Cartridge Five Layer Water Filter-Pack of 1"/>
    <s v="WaterPurifierAccessories"/>
    <n v="199"/>
    <x v="2"/>
    <n v="699"/>
    <n v="0.72"/>
    <n v="670.53075822603716"/>
    <s v="50% or More"/>
    <n v="3.1589999999999998"/>
    <s v="Yes"/>
    <n v="111141"/>
    <n v="2.9"/>
    <x v="2"/>
    <n v="159"/>
    <s v="Yes"/>
    <n v="47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r>
  <r>
    <s v="B0B9JZW1SQ"/>
    <x v="1321"/>
    <x v="130"/>
    <s v="Home&amp;Kitchen"/>
    <s v="Kitchen&amp;HomeAppliances"/>
    <s v="SmallKitchenAppliances"/>
    <s v="Home&amp;Kitchen|Kitchen&amp;HomeAppliances|SmallKitchenAppliances|MiniFoodProcessors&amp;Choppers-4 in 1 Handheld Electric Vegetable Cutter Set,Wireless Food Processor Electric Food Chopper for Garlic Chili Pepper Onion Ginger Celery Meat with Brush"/>
    <s v="MiniFoodProcessors&amp;Choppers"/>
    <n v="498"/>
    <x v="0"/>
    <n v="1200"/>
    <n v="0.59"/>
    <n v="1158.5"/>
    <s v="50% or More"/>
    <n v="3.113"/>
    <s v="Yes"/>
    <n v="135600"/>
    <n v="3.2"/>
    <x v="2"/>
    <n v="113"/>
    <s v="Yes"/>
    <n v="339"/>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r>
  <r>
    <s v="B09ZTZ9N3Q"/>
    <x v="1322"/>
    <x v="70"/>
    <s v="Home&amp;Kitchen"/>
    <s v="Heating,Cooling&amp;AirQuality"/>
    <s v="RoomHeaters"/>
    <s v="Home&amp;Kitchen|Heating,Cooling&amp;AirQuality|RoomHeaters|FanHeaters-Amazon Basics 2000/1000 Watt Room Heater with Adjustable Thermostat (ISI certified, White color, Ideal for small to medium room/area)"/>
    <s v="FanHeaters"/>
    <n v="1049"/>
    <x v="1"/>
    <n v="1699"/>
    <n v="0.38"/>
    <n v="1637.2577987051206"/>
    <s v="&lt;50%"/>
    <n v="3.1110000000000002"/>
    <s v="No"/>
    <n v="188589"/>
    <n v="3.1"/>
    <x v="2"/>
    <n v="111"/>
    <s v="Yes"/>
    <n v="33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r>
  <r>
    <s v="B0BNDGL26T"/>
    <x v="1323"/>
    <x v="55"/>
    <s v="Home&amp;Kitchen"/>
    <s v="Kitchen&amp;HomeAppliances"/>
    <s v="SmallKitchenAppliances"/>
    <s v="Home&amp;Kitchen|Kitchen&amp;HomeAppliances|SmallKitchenAppliances|JuicerMixerGrinders-MR. BRAND Portable USB Juicer Electric USB Juice Maker Mixer Bottle Blender Grinder Mixer,6 Blades Rechargeable Bottle with (Multi color) (MULTI MIXER 6 BLED)"/>
    <s v="JuicerMixerGrinders"/>
    <n v="499"/>
    <x v="0"/>
    <n v="2199"/>
    <n v="0.77"/>
    <n v="2176.3078672123693"/>
    <s v="50% or More"/>
    <n v="3.109"/>
    <s v="Yes"/>
    <n v="239691"/>
    <n v="2.8"/>
    <x v="2"/>
    <n v="109"/>
    <s v="Yes"/>
    <n v="327"/>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r>
  <r>
    <s v="B09F6D21BY"/>
    <x v="1324"/>
    <x v="163"/>
    <s v="Electronics"/>
    <s v="HomeTheater,TV&amp;Video"/>
    <s v="Accessories"/>
    <s v="Electronics|HomeTheater,TV&amp;Video|Accessories|RemoteControls-7SEVEN Compatible LG TV Remote Suitable for LG Non Magic Smart tv Remote Control (Mouse &amp; Voice Non-Support) MR20GA Prime Video and Netflix Hotkeys"/>
    <s v="RemoteControls"/>
    <n v="790"/>
    <x v="1"/>
    <n v="1999"/>
    <n v="0.6"/>
    <n v="1959.48024012006"/>
    <s v="50% or More"/>
    <n v="3.1030000000000002"/>
    <s v="Yes"/>
    <n v="205897"/>
    <n v="3"/>
    <x v="2"/>
    <n v="103"/>
    <s v="Yes"/>
    <n v="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r>
  <r>
    <s v="B0BBVKRP7B"/>
    <x v="1325"/>
    <x v="17"/>
    <s v="Electronics"/>
    <s v="WearableTechnology"/>
    <s v="SmartWatches"/>
    <s v="Electronics|WearableTechnology|SmartWatches-SHREENOVA ID116 Plus Bluetooth Fitness Smart Watch for Men Women and Kids Activity Tracker (Black)"/>
    <s v="N/A"/>
    <n v="281"/>
    <x v="0"/>
    <n v="1999"/>
    <n v="0.86"/>
    <n v="1984.9429714857429"/>
    <s v="50% or More"/>
    <n v="3.0870000000000002"/>
    <s v="Yes"/>
    <n v="173913"/>
    <n v="2.8"/>
    <x v="2"/>
    <n v="87"/>
    <s v="Yes"/>
    <n v="26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r>
  <r>
    <s v="B09TY4MSH3"/>
    <x v="1295"/>
    <x v="163"/>
    <s v="Electronics"/>
    <s v="HomeTheater,TV&amp;Video"/>
    <s v="Accessories"/>
    <s v="Electronics|HomeTheater,TV&amp;Video|Accessories|RemoteControls-Firestick Remote"/>
    <s v="RemoteControls"/>
    <n v="1289"/>
    <x v="1"/>
    <n v="2499"/>
    <n v="0.48"/>
    <n v="2447.4193677470989"/>
    <s v="&lt;50%"/>
    <n v="3.073"/>
    <s v="No"/>
    <n v="182427"/>
    <n v="3.3"/>
    <x v="2"/>
    <n v="73"/>
    <s v="Yes"/>
    <n v="219"/>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r>
  <r>
    <s v="B0B9F9PT8R"/>
    <x v="1326"/>
    <x v="95"/>
    <s v="Home&amp;Kitchen"/>
    <s v="Heating,Cooling&amp;AirQuality"/>
    <s v="RoomHeaters"/>
    <s v="Home&amp;Kitchen|Heating,Cooling&amp;AirQuality|RoomHeaters|ElectricHeaters-Eopora PTC Ceramic Fast Heating Room Heater for Bedroom, 1500/1000 Watts Room Heater for Home, Electric Heater, Electric Fan Heater for Home Office Bedroom (White)"/>
    <s v="ElectricHeaters"/>
    <n v="1529"/>
    <x v="1"/>
    <n v="2999"/>
    <n v="0.49"/>
    <n v="2948.0163387795933"/>
    <s v="&lt;50%"/>
    <n v="3.0289999999999999"/>
    <s v="No"/>
    <n v="86971"/>
    <n v="3.3"/>
    <x v="2"/>
    <n v="29"/>
    <s v="Yes"/>
    <n v="8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r>
  <r>
    <s v="B0B7L86YCB"/>
    <x v="1327"/>
    <x v="68"/>
    <s v="Home&amp;Kitchen"/>
    <s v="Kitchen&amp;HomeAppliances"/>
    <s v="SmallKitchenAppliances"/>
    <s v="Home&amp;Kitchen|Kitchen&amp;HomeAppliances|SmallKitchenAppliances|VacuumSealers-Green Tales Heat Seal Mini Food Sealer-Impulse Machine for Sealing Plastic Bags Packaging"/>
    <s v="VacuumSealers"/>
    <n v="161"/>
    <x v="2"/>
    <n v="300"/>
    <n v="0.46"/>
    <n v="246.33333333333334"/>
    <s v="&lt;50%"/>
    <n v="3.024"/>
    <s v="No"/>
    <n v="7200"/>
    <n v="2.6"/>
    <x v="2"/>
    <n v="24"/>
    <s v="Yes"/>
    <n v="72"/>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r>
  <r>
    <s v="B09LV13JFB"/>
    <x v="1328"/>
    <x v="163"/>
    <s v="Electronics"/>
    <s v="HomeTheater,TV&amp;Video"/>
    <s v="Accessories"/>
    <s v="Electronics|HomeTheater,TV&amp;Video|Accessories|RemoteControls-LOHAYA Voice Assistant Remote Compatible for Airtel Xstream Set-Top Box Remote Control with Netflix Function (Black) (Non - Voice)"/>
    <s v="RemoteControls"/>
    <n v="399"/>
    <x v="0"/>
    <n v="999"/>
    <n v="0.6"/>
    <n v="959.0600600600601"/>
    <s v="50% or More"/>
    <n v="3.0230000000000001"/>
    <s v="Yes"/>
    <n v="22977"/>
    <n v="3.3"/>
    <x v="2"/>
    <n v="23"/>
    <s v="Yes"/>
    <n v="69"/>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r>
  <r>
    <s v="B0BMZ6SY89"/>
    <x v="1329"/>
    <x v="70"/>
    <s v="Home&amp;Kitchen"/>
    <s v="Heating,Cooling&amp;AirQuality"/>
    <s v="RoomHeaters"/>
    <s v="Home&amp;Kitchen|Heating,Cooling&amp;AirQuality|RoomHeaters|FanHeaters-!!HANEUL!!1000 Watt/2000-Watt Room Heater!! Fan Heater!!Pure White!!HN-2500!!Made in India!!Thermoset!!"/>
    <s v="FanHeaters"/>
    <n v="899"/>
    <x v="1"/>
    <n v="1599"/>
    <n v="0.44"/>
    <n v="1542.7773608505315"/>
    <s v="&lt;50%"/>
    <n v="3.0150000000000001"/>
    <s v="No"/>
    <n v="23985"/>
    <n v="3.4"/>
    <x v="2"/>
    <n v="15"/>
    <s v="Yes"/>
    <n v="4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r>
  <r>
    <s v="B0BMFD94VD"/>
    <x v="1330"/>
    <x v="68"/>
    <s v="Home&amp;Kitchen"/>
    <s v="Kitchen&amp;HomeAppliances"/>
    <s v="SmallKitchenAppliances"/>
    <s v="Home&amp;Kitchen|Kitchen&amp;HomeAppliances|SmallKitchenAppliances|VacuumSealers-White Feather Portable Heat Sealer Mini Sealing Machine for Food Storage Vacuum Bag, Chip, Plastic, Snack Bags, Package Home Closer Storage Tool (Multicolor) Random Colour"/>
    <s v="VacuumSealers"/>
    <n v="199"/>
    <x v="2"/>
    <n v="499"/>
    <n v="0.6"/>
    <n v="459.12024048096191"/>
    <s v="50% or More"/>
    <n v="3.012"/>
    <s v="Yes"/>
    <n v="5988"/>
    <n v="3.3"/>
    <x v="2"/>
    <n v="12"/>
    <s v="Yes"/>
    <n v="36"/>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r>
  <r>
    <s v="B09ZVJXN5L"/>
    <x v="1331"/>
    <x v="70"/>
    <s v="Home&amp;Kitchen"/>
    <s v="Heating,Cooling&amp;AirQuality"/>
    <s v="RoomHeaters"/>
    <s v="Home&amp;Kitchen|Heating,Cooling&amp;AirQuality|RoomHeaters|FanHeaters-KNYUC MART Mini Electric Handy Room Heater Compact Plug-in, The Wall Outlet 400 Watts, Handy Air Warmer Blower Adjustable Timer Digital Display"/>
    <s v="FanHeaters"/>
    <n v="778"/>
    <x v="1"/>
    <n v="999"/>
    <n v="0.22"/>
    <n v="921.12212212212216"/>
    <s v="&lt;50%"/>
    <n v="3.008"/>
    <s v="No"/>
    <n v="7992"/>
    <n v="3.3"/>
    <x v="2"/>
    <n v="8"/>
    <s v="Yes"/>
    <n v="24"/>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r>
  <r>
    <s v="B0B3JSWG81"/>
    <x v="1332"/>
    <x v="150"/>
    <s v="Home&amp;Kitchen"/>
    <s v="Kitchen&amp;HomeAppliances"/>
    <s v="Vacuum,Cleaning&amp;Ironing"/>
    <s v="Home&amp;Kitchen|Kitchen&amp;HomeAppliances|Vacuum,Cleaning&amp;Ironing|Irons,Steamers&amp;Accessories|LintShavers-NGI Store 2 Pieces Pet Hair Removers for Your Laundry Catcher Lint Remover for Washing Machine Lint Remover Reusable Portable Silica Gel Clothes Washer Dryer Floating Ball"/>
    <s v="Irons,Steamers&amp;Accessories"/>
    <n v="199"/>
    <x v="2"/>
    <n v="999"/>
    <n v="0.8"/>
    <n v="979.08008008008005"/>
    <s v="50% or More"/>
    <n v="3.0019999999999998"/>
    <s v="Yes"/>
    <n v="1998"/>
    <n v="3.1"/>
    <x v="2"/>
    <n v="2"/>
    <s v="Yes"/>
    <n v="6"/>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r>
  <r>
    <s v="B0B94JPY2N"/>
    <x v="1333"/>
    <x v="8"/>
    <s v="Computers&amp;Accessories"/>
    <s v="Accessories&amp;Peripherals"/>
    <s v="Cables&amp;Accessories"/>
    <s v="Computers&amp;Accessories|Accessories&amp;Peripherals|Cables&amp;Accessories|Cables|USBCables-Amazon Brand - Solimo 65W Fast Charging Braided Type C to C Data Cable | Suitable For All Supported Mobile Phones (1 Meter, Black)"/>
    <s v="Cables"/>
    <n v="199"/>
    <x v="2"/>
    <n v="999"/>
    <n v="0.8"/>
    <n v="979.08008008008005"/>
    <s v="50% or More"/>
    <n v="3"/>
    <s v="Yes"/>
    <n v="0"/>
    <n v="3"/>
    <x v="2"/>
    <n v="0"/>
    <s v="Yes"/>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r>
  <r>
    <s v="B0BFBNXS94"/>
    <x v="1334"/>
    <x v="72"/>
    <s v="Home&amp;Kitchen"/>
    <s v="Kitchen&amp;HomeAppliances"/>
    <s v="SmallKitchenAppliances"/>
    <s v="Home&amp;Kitchen|Kitchen&amp;HomeAppliances|SmallKitchenAppliances|HandBlenders-Personal Size Blender, Portable Blender, Battery Powered USB Blender, with Four Blades, Mini Blender Travel Bottle for Juice, Shakes, and Smoothies (Pink)"/>
    <s v="HandBlenders"/>
    <n v="669"/>
    <x v="1"/>
    <n v="1499"/>
    <n v="0.55000000000000004"/>
    <n v="1454.3702468312208"/>
    <s v="50% or More"/>
    <n v="2.0129999999999999"/>
    <s v="Yes"/>
    <n v="19487"/>
    <n v="2.2999999999999998"/>
    <x v="3"/>
    <n v="13"/>
    <s v="Yes"/>
    <n v="26"/>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r>
  <r>
    <s v="B0BPJBTB3F"/>
    <x v="1335"/>
    <x v="70"/>
    <s v="Home&amp;Kitchen"/>
    <s v="Heating,Cooling&amp;AirQuality"/>
    <s v="RoomHeaters"/>
    <s v="Home&amp;Kitchen|Heating,Cooling&amp;AirQuality|RoomHeaters|FanHeaters-Khaitan ORFin Fan heater for Home and kitchen-K0 2215"/>
    <s v="FanHeaters"/>
    <n v="1299"/>
    <x v="1"/>
    <n v="2495"/>
    <n v="0.48"/>
    <n v="2442.935871743487"/>
    <s v="&lt;50%"/>
    <n v="2.0019999999999998"/>
    <s v="No"/>
    <n v="4990"/>
    <n v="2"/>
    <x v="3"/>
    <n v="2"/>
    <s v="Yes"/>
    <n v="4"/>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r>
  <r>
    <s v="B08L12N5H1"/>
    <x v="1336"/>
    <x v="89"/>
    <s v="Home&amp;Kitchen"/>
    <s v="Kitchen&amp;HomeAppliances"/>
    <s v="Vacuum,Cleaning&amp;Ironing"/>
    <s v="Home&amp;Kitchen|Kitchen&amp;HomeAppliances|Vacuum,Cleaning&amp;Ironing|Vacuums&amp;FloorCare|Vacuums|HandheldVacuums-Eureka Forbes car Vac 100 Watts Powerful Suction Vacuum Cleaner with Washable HEPA Filter, 3 Accessories,Compact,Light Weight &amp; Easy to use (Black and Red)"/>
    <s v="Vacuums&amp;FloorCare"/>
    <n v="2099"/>
    <x v="1"/>
    <n v="2499"/>
    <n v="0.16"/>
    <n v="2415.0064025610245"/>
    <s v="&lt;50%"/>
    <n v="0.99199999999999999"/>
    <s v="No"/>
    <n v="2479008"/>
    <n v="0"/>
    <x v="4"/>
    <n v="992"/>
    <s v="Yes"/>
    <n v="0"/>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r>
  <r>
    <m/>
    <x v="1337"/>
    <x v="211"/>
    <m/>
    <m/>
    <m/>
    <m/>
    <m/>
    <m/>
    <x v="3"/>
    <m/>
    <m/>
    <m/>
    <m/>
    <m/>
    <m/>
    <m/>
    <m/>
    <x v="5"/>
    <m/>
    <m/>
    <m/>
    <m/>
    <m/>
    <m/>
    <m/>
    <m/>
    <m/>
    <m/>
    <m/>
  </r>
  <r>
    <m/>
    <x v="1337"/>
    <x v="211"/>
    <m/>
    <m/>
    <m/>
    <m/>
    <m/>
    <m/>
    <x v="3"/>
    <m/>
    <m/>
    <m/>
    <m/>
    <m/>
    <m/>
    <m/>
    <m/>
    <x v="5"/>
    <m/>
    <m/>
    <m/>
    <m/>
    <m/>
    <m/>
    <m/>
    <m/>
    <m/>
    <m/>
    <m/>
  </r>
  <r>
    <m/>
    <x v="1337"/>
    <x v="211"/>
    <m/>
    <m/>
    <m/>
    <m/>
    <m/>
    <m/>
    <x v="3"/>
    <m/>
    <m/>
    <m/>
    <m/>
    <m/>
    <m/>
    <m/>
    <m/>
    <x v="5"/>
    <m/>
    <m/>
    <m/>
    <m/>
    <m/>
    <m/>
    <m/>
    <m/>
    <m/>
    <m/>
    <m/>
  </r>
  <r>
    <m/>
    <x v="1337"/>
    <x v="211"/>
    <m/>
    <m/>
    <m/>
    <m/>
    <m/>
    <m/>
    <x v="3"/>
    <m/>
    <m/>
    <m/>
    <m/>
    <m/>
    <m/>
    <m/>
    <m/>
    <x v="5"/>
    <m/>
    <m/>
    <m/>
    <m/>
    <m/>
    <m/>
    <m/>
    <m/>
    <m/>
    <m/>
    <m/>
  </r>
  <r>
    <m/>
    <x v="1337"/>
    <x v="211"/>
    <m/>
    <m/>
    <m/>
    <m/>
    <m/>
    <m/>
    <x v="3"/>
    <m/>
    <m/>
    <m/>
    <m/>
    <m/>
    <m/>
    <m/>
    <m/>
    <x v="5"/>
    <m/>
    <m/>
    <m/>
    <m/>
    <m/>
    <m/>
    <m/>
    <m/>
    <m/>
    <m/>
    <m/>
  </r>
  <r>
    <m/>
    <x v="1337"/>
    <x v="211"/>
    <m/>
    <m/>
    <m/>
    <m/>
    <m/>
    <m/>
    <x v="3"/>
    <m/>
    <m/>
    <m/>
    <m/>
    <m/>
    <m/>
    <m/>
    <m/>
    <x v="5"/>
    <m/>
    <m/>
    <m/>
    <m/>
    <m/>
    <m/>
    <m/>
    <m/>
    <m/>
    <m/>
    <m/>
  </r>
  <r>
    <m/>
    <x v="1337"/>
    <x v="211"/>
    <m/>
    <m/>
    <m/>
    <m/>
    <m/>
    <m/>
    <x v="3"/>
    <m/>
    <m/>
    <m/>
    <m/>
    <m/>
    <m/>
    <m/>
    <m/>
    <x v="5"/>
    <m/>
    <m/>
    <m/>
    <m/>
    <m/>
    <m/>
    <m/>
    <m/>
    <m/>
    <m/>
    <m/>
  </r>
  <r>
    <m/>
    <x v="1337"/>
    <x v="211"/>
    <m/>
    <m/>
    <m/>
    <m/>
    <m/>
    <m/>
    <x v="3"/>
    <m/>
    <m/>
    <m/>
    <m/>
    <m/>
    <m/>
    <m/>
    <m/>
    <x v="5"/>
    <m/>
    <m/>
    <m/>
    <m/>
    <m/>
    <m/>
    <m/>
    <m/>
    <m/>
    <m/>
    <m/>
  </r>
  <r>
    <m/>
    <x v="1337"/>
    <x v="211"/>
    <m/>
    <m/>
    <m/>
    <m/>
    <m/>
    <m/>
    <x v="3"/>
    <m/>
    <m/>
    <m/>
    <m/>
    <m/>
    <m/>
    <m/>
    <m/>
    <x v="5"/>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E76E94-229A-465B-A7AA-FA0B1BCD95C1}"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216" firstHeaderRow="1" firstDataRow="1" firstDataCol="1"/>
  <pivotFields count="30">
    <pivotField showAll="0"/>
    <pivotField showAll="0"/>
    <pivotField axis="axisRow" showAll="0">
      <items count="213">
        <item x="194"/>
        <item x="156"/>
        <item x="135"/>
        <item x="83"/>
        <item x="133"/>
        <item x="67"/>
        <item x="125"/>
        <item x="57"/>
        <item x="128"/>
        <item x="197"/>
        <item x="8"/>
        <item x="62"/>
        <item x="134"/>
        <item x="93"/>
        <item x="80"/>
        <item x="117"/>
        <item x="42"/>
        <item x="41"/>
        <item x="23"/>
        <item x="106"/>
        <item x="61"/>
        <item x="109"/>
        <item x="49"/>
        <item x="54"/>
        <item x="115"/>
        <item x="58"/>
        <item x="40"/>
        <item x="153"/>
        <item x="73"/>
        <item x="90"/>
        <item x="107"/>
        <item x="74"/>
        <item x="56"/>
        <item x="77"/>
        <item x="92"/>
        <item x="127"/>
        <item x="206"/>
        <item x="15"/>
        <item x="51"/>
        <item x="18"/>
        <item x="131"/>
        <item x="33"/>
        <item x="4"/>
        <item x="207"/>
        <item x="183"/>
        <item x="103"/>
        <item x="104"/>
        <item x="14"/>
        <item x="60"/>
        <item x="6"/>
        <item x="9"/>
        <item x="12"/>
        <item x="126"/>
        <item x="190"/>
        <item x="185"/>
        <item x="64"/>
        <item x="105"/>
        <item x="166"/>
        <item x="5"/>
        <item x="19"/>
        <item x="34"/>
        <item x="59"/>
        <item x="142"/>
        <item x="140"/>
        <item x="81"/>
        <item x="52"/>
        <item x="66"/>
        <item x="99"/>
        <item x="16"/>
        <item x="172"/>
        <item x="53"/>
        <item x="44"/>
        <item x="50"/>
        <item x="138"/>
        <item x="82"/>
        <item x="200"/>
        <item x="1"/>
        <item x="13"/>
        <item x="24"/>
        <item x="69"/>
        <item x="173"/>
        <item x="191"/>
        <item x="22"/>
        <item x="137"/>
        <item x="45"/>
        <item x="155"/>
        <item x="209"/>
        <item x="199"/>
        <item x="0"/>
        <item x="46"/>
        <item x="20"/>
        <item x="102"/>
        <item x="163"/>
        <item x="181"/>
        <item x="196"/>
        <item x="111"/>
        <item x="132"/>
        <item x="29"/>
        <item x="164"/>
        <item x="28"/>
        <item x="91"/>
        <item x="152"/>
        <item x="36"/>
        <item x="7"/>
        <item x="63"/>
        <item x="141"/>
        <item x="208"/>
        <item x="48"/>
        <item x="175"/>
        <item x="193"/>
        <item x="123"/>
        <item x="88"/>
        <item x="86"/>
        <item x="85"/>
        <item x="32"/>
        <item x="75"/>
        <item x="10"/>
        <item x="2"/>
        <item x="65"/>
        <item x="17"/>
        <item x="169"/>
        <item x="147"/>
        <item x="110"/>
        <item x="113"/>
        <item x="116"/>
        <item x="84"/>
        <item x="176"/>
        <item x="162"/>
        <item x="47"/>
        <item x="98"/>
        <item x="143"/>
        <item x="159"/>
        <item x="165"/>
        <item x="171"/>
        <item x="178"/>
        <item x="95"/>
        <item x="70"/>
        <item x="198"/>
        <item x="189"/>
        <item x="38"/>
        <item x="25"/>
        <item x="87"/>
        <item x="180"/>
        <item x="167"/>
        <item x="114"/>
        <item x="3"/>
        <item x="210"/>
        <item x="148"/>
        <item x="188"/>
        <item x="161"/>
        <item x="168"/>
        <item x="158"/>
        <item x="201"/>
        <item x="96"/>
        <item x="187"/>
        <item x="149"/>
        <item x="30"/>
        <item x="119"/>
        <item x="78"/>
        <item x="72"/>
        <item x="79"/>
        <item x="26"/>
        <item x="55"/>
        <item x="179"/>
        <item x="186"/>
        <item x="11"/>
        <item x="39"/>
        <item x="100"/>
        <item x="130"/>
        <item x="31"/>
        <item x="118"/>
        <item x="124"/>
        <item x="94"/>
        <item x="205"/>
        <item x="35"/>
        <item x="174"/>
        <item x="154"/>
        <item x="203"/>
        <item x="68"/>
        <item x="192"/>
        <item x="202"/>
        <item x="27"/>
        <item x="37"/>
        <item x="150"/>
        <item x="195"/>
        <item x="182"/>
        <item x="43"/>
        <item x="89"/>
        <item x="146"/>
        <item x="112"/>
        <item x="97"/>
        <item x="71"/>
        <item x="108"/>
        <item x="184"/>
        <item x="136"/>
        <item x="21"/>
        <item x="121"/>
        <item x="157"/>
        <item x="101"/>
        <item x="204"/>
        <item x="170"/>
        <item x="129"/>
        <item x="122"/>
        <item x="120"/>
        <item x="177"/>
        <item x="151"/>
        <item x="144"/>
        <item x="139"/>
        <item x="145"/>
        <item x="160"/>
        <item x="76"/>
        <item x="21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g. Discount Percentage" fld="11"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54EBDC-DB87-404C-BD67-8FB24AD4E48E}"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216" firstHeaderRow="1" firstDataRow="1" firstDataCol="1"/>
  <pivotFields count="30">
    <pivotField showAll="0"/>
    <pivotField showAll="0"/>
    <pivotField axis="axisRow" showAll="0">
      <items count="213">
        <item x="194"/>
        <item x="156"/>
        <item x="135"/>
        <item x="83"/>
        <item x="133"/>
        <item x="67"/>
        <item x="125"/>
        <item x="57"/>
        <item x="128"/>
        <item x="197"/>
        <item x="8"/>
        <item x="62"/>
        <item x="134"/>
        <item x="93"/>
        <item x="80"/>
        <item x="117"/>
        <item x="42"/>
        <item x="41"/>
        <item x="23"/>
        <item x="106"/>
        <item x="61"/>
        <item x="109"/>
        <item x="49"/>
        <item x="54"/>
        <item x="115"/>
        <item x="58"/>
        <item x="40"/>
        <item x="153"/>
        <item x="73"/>
        <item x="90"/>
        <item x="107"/>
        <item x="74"/>
        <item x="56"/>
        <item x="77"/>
        <item x="92"/>
        <item x="127"/>
        <item x="206"/>
        <item x="15"/>
        <item x="51"/>
        <item x="18"/>
        <item x="131"/>
        <item x="33"/>
        <item x="4"/>
        <item x="207"/>
        <item x="183"/>
        <item x="103"/>
        <item x="104"/>
        <item x="14"/>
        <item x="60"/>
        <item x="6"/>
        <item x="9"/>
        <item x="12"/>
        <item x="126"/>
        <item x="190"/>
        <item x="185"/>
        <item x="64"/>
        <item x="105"/>
        <item x="166"/>
        <item x="5"/>
        <item x="19"/>
        <item x="34"/>
        <item x="59"/>
        <item x="142"/>
        <item x="140"/>
        <item x="81"/>
        <item x="52"/>
        <item x="66"/>
        <item x="99"/>
        <item x="16"/>
        <item x="172"/>
        <item x="53"/>
        <item x="44"/>
        <item x="50"/>
        <item x="138"/>
        <item x="82"/>
        <item x="200"/>
        <item x="1"/>
        <item x="13"/>
        <item x="24"/>
        <item x="69"/>
        <item x="173"/>
        <item x="191"/>
        <item x="22"/>
        <item x="137"/>
        <item x="45"/>
        <item x="155"/>
        <item x="209"/>
        <item x="199"/>
        <item x="0"/>
        <item x="46"/>
        <item x="20"/>
        <item x="102"/>
        <item x="163"/>
        <item x="181"/>
        <item x="196"/>
        <item x="111"/>
        <item x="132"/>
        <item x="29"/>
        <item x="164"/>
        <item x="28"/>
        <item x="91"/>
        <item x="152"/>
        <item x="36"/>
        <item x="7"/>
        <item x="63"/>
        <item x="141"/>
        <item x="208"/>
        <item x="48"/>
        <item x="175"/>
        <item x="193"/>
        <item x="123"/>
        <item x="88"/>
        <item x="86"/>
        <item x="85"/>
        <item x="32"/>
        <item x="75"/>
        <item x="10"/>
        <item x="2"/>
        <item x="65"/>
        <item x="17"/>
        <item x="169"/>
        <item x="147"/>
        <item x="110"/>
        <item x="113"/>
        <item x="116"/>
        <item x="84"/>
        <item x="176"/>
        <item x="162"/>
        <item x="47"/>
        <item x="98"/>
        <item x="143"/>
        <item x="159"/>
        <item x="165"/>
        <item x="171"/>
        <item x="178"/>
        <item x="95"/>
        <item x="70"/>
        <item x="198"/>
        <item x="189"/>
        <item x="38"/>
        <item x="25"/>
        <item x="87"/>
        <item x="180"/>
        <item x="167"/>
        <item x="114"/>
        <item x="3"/>
        <item x="210"/>
        <item x="148"/>
        <item x="188"/>
        <item x="161"/>
        <item x="168"/>
        <item x="158"/>
        <item x="201"/>
        <item x="96"/>
        <item x="187"/>
        <item x="149"/>
        <item x="30"/>
        <item x="119"/>
        <item x="78"/>
        <item x="72"/>
        <item x="79"/>
        <item x="26"/>
        <item x="55"/>
        <item x="179"/>
        <item x="186"/>
        <item x="11"/>
        <item x="39"/>
        <item x="100"/>
        <item x="130"/>
        <item x="31"/>
        <item x="118"/>
        <item x="124"/>
        <item x="94"/>
        <item x="205"/>
        <item x="35"/>
        <item x="174"/>
        <item x="154"/>
        <item x="203"/>
        <item x="68"/>
        <item x="192"/>
        <item x="202"/>
        <item x="27"/>
        <item x="37"/>
        <item x="150"/>
        <item x="195"/>
        <item x="182"/>
        <item x="43"/>
        <item x="89"/>
        <item x="146"/>
        <item x="112"/>
        <item x="97"/>
        <item x="71"/>
        <item x="108"/>
        <item x="184"/>
        <item x="136"/>
        <item x="21"/>
        <item x="121"/>
        <item x="157"/>
        <item x="101"/>
        <item x="204"/>
        <item x="170"/>
        <item x="129"/>
        <item x="122"/>
        <item x="120"/>
        <item x="177"/>
        <item x="151"/>
        <item x="144"/>
        <item x="139"/>
        <item x="145"/>
        <item x="160"/>
        <item x="76"/>
        <item x="2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Unique Key" fld="6"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3921FD-7B45-47DB-B9E5-F4B591159D0D}"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216" firstHeaderRow="1" firstDataRow="1" firstDataCol="1"/>
  <pivotFields count="30">
    <pivotField showAll="0"/>
    <pivotField showAll="0"/>
    <pivotField axis="axisRow" showAll="0">
      <items count="213">
        <item x="194"/>
        <item x="156"/>
        <item x="135"/>
        <item x="83"/>
        <item x="133"/>
        <item x="67"/>
        <item x="125"/>
        <item x="57"/>
        <item x="128"/>
        <item x="197"/>
        <item x="8"/>
        <item x="62"/>
        <item x="134"/>
        <item x="93"/>
        <item x="80"/>
        <item x="117"/>
        <item x="42"/>
        <item x="41"/>
        <item x="23"/>
        <item x="106"/>
        <item x="61"/>
        <item x="109"/>
        <item x="49"/>
        <item x="54"/>
        <item x="115"/>
        <item x="58"/>
        <item x="40"/>
        <item x="153"/>
        <item x="73"/>
        <item x="90"/>
        <item x="107"/>
        <item x="74"/>
        <item x="56"/>
        <item x="77"/>
        <item x="92"/>
        <item x="127"/>
        <item x="206"/>
        <item x="15"/>
        <item x="51"/>
        <item x="18"/>
        <item x="131"/>
        <item x="33"/>
        <item x="4"/>
        <item x="207"/>
        <item x="183"/>
        <item x="103"/>
        <item x="104"/>
        <item x="14"/>
        <item x="60"/>
        <item x="6"/>
        <item x="9"/>
        <item x="12"/>
        <item x="126"/>
        <item x="190"/>
        <item x="185"/>
        <item x="64"/>
        <item x="105"/>
        <item x="166"/>
        <item x="5"/>
        <item x="19"/>
        <item x="34"/>
        <item x="59"/>
        <item x="142"/>
        <item x="140"/>
        <item x="81"/>
        <item x="52"/>
        <item x="66"/>
        <item x="99"/>
        <item x="16"/>
        <item x="172"/>
        <item x="53"/>
        <item x="44"/>
        <item x="50"/>
        <item x="138"/>
        <item x="82"/>
        <item x="200"/>
        <item x="1"/>
        <item x="13"/>
        <item x="24"/>
        <item x="69"/>
        <item x="173"/>
        <item x="191"/>
        <item x="22"/>
        <item x="137"/>
        <item x="45"/>
        <item x="155"/>
        <item x="209"/>
        <item x="199"/>
        <item x="0"/>
        <item x="46"/>
        <item x="20"/>
        <item x="102"/>
        <item x="163"/>
        <item x="181"/>
        <item x="196"/>
        <item x="111"/>
        <item x="132"/>
        <item x="29"/>
        <item x="164"/>
        <item x="28"/>
        <item x="91"/>
        <item x="152"/>
        <item x="36"/>
        <item x="7"/>
        <item x="63"/>
        <item x="141"/>
        <item x="208"/>
        <item x="48"/>
        <item x="175"/>
        <item x="193"/>
        <item x="123"/>
        <item x="88"/>
        <item x="86"/>
        <item x="85"/>
        <item x="32"/>
        <item x="75"/>
        <item x="10"/>
        <item x="2"/>
        <item x="65"/>
        <item x="17"/>
        <item x="169"/>
        <item x="147"/>
        <item x="110"/>
        <item x="113"/>
        <item x="116"/>
        <item x="84"/>
        <item x="176"/>
        <item x="162"/>
        <item x="47"/>
        <item x="98"/>
        <item x="143"/>
        <item x="159"/>
        <item x="165"/>
        <item x="171"/>
        <item x="178"/>
        <item x="95"/>
        <item x="70"/>
        <item x="198"/>
        <item x="189"/>
        <item x="38"/>
        <item x="25"/>
        <item x="87"/>
        <item x="180"/>
        <item x="167"/>
        <item x="114"/>
        <item x="3"/>
        <item x="210"/>
        <item x="148"/>
        <item x="188"/>
        <item x="161"/>
        <item x="168"/>
        <item x="158"/>
        <item x="201"/>
        <item x="96"/>
        <item x="187"/>
        <item x="149"/>
        <item x="30"/>
        <item x="119"/>
        <item x="78"/>
        <item x="72"/>
        <item x="79"/>
        <item x="26"/>
        <item x="55"/>
        <item x="179"/>
        <item x="186"/>
        <item x="11"/>
        <item x="39"/>
        <item x="100"/>
        <item x="130"/>
        <item x="31"/>
        <item x="118"/>
        <item x="124"/>
        <item x="94"/>
        <item x="205"/>
        <item x="35"/>
        <item x="174"/>
        <item x="154"/>
        <item x="203"/>
        <item x="68"/>
        <item x="192"/>
        <item x="202"/>
        <item x="27"/>
        <item x="37"/>
        <item x="150"/>
        <item x="195"/>
        <item x="182"/>
        <item x="43"/>
        <item x="89"/>
        <item x="146"/>
        <item x="112"/>
        <item x="97"/>
        <item x="71"/>
        <item x="108"/>
        <item x="184"/>
        <item x="136"/>
        <item x="21"/>
        <item x="121"/>
        <item x="157"/>
        <item x="101"/>
        <item x="204"/>
        <item x="170"/>
        <item x="129"/>
        <item x="122"/>
        <item x="120"/>
        <item x="177"/>
        <item x="151"/>
        <item x="144"/>
        <item x="139"/>
        <item x="145"/>
        <item x="160"/>
        <item x="76"/>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rating_count" fld="1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7854C2-7780-45FC-B97B-9A6FBFBBB45A}"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1342" firstHeaderRow="1" firstDataRow="1" firstDataCol="1"/>
  <pivotFields count="30">
    <pivotField showAll="0"/>
    <pivotField axis="axisRow" showAll="0" sortType="descending">
      <items count="1339">
        <item x="1046"/>
        <item x="1329"/>
        <item x="678"/>
        <item x="1150"/>
        <item x="552"/>
        <item x="350"/>
        <item x="1321"/>
        <item x="1324"/>
        <item x="1313"/>
        <item x="1174"/>
        <item x="1126"/>
        <item x="1204"/>
        <item x="1304"/>
        <item x="1193"/>
        <item x="1222"/>
        <item x="1225"/>
        <item x="1319"/>
        <item x="1214"/>
        <item x="1315"/>
        <item x="704"/>
        <item x="674"/>
        <item x="672"/>
        <item x="671"/>
        <item x="936"/>
        <item x="673"/>
        <item x="670"/>
        <item x="1139"/>
        <item x="935"/>
        <item x="881"/>
        <item x="619"/>
        <item x="1246"/>
        <item x="1226"/>
        <item x="714"/>
        <item x="758"/>
        <item x="734"/>
        <item x="365"/>
        <item x="366"/>
        <item x="1116"/>
        <item x="792"/>
        <item x="1233"/>
        <item x="852"/>
        <item x="1064"/>
        <item x="501"/>
        <item x="360"/>
        <item x="1191"/>
        <item x="1284"/>
        <item x="1122"/>
        <item x="1043"/>
        <item x="1231"/>
        <item x="461"/>
        <item x="465"/>
        <item x="424"/>
        <item x="249"/>
        <item x="426"/>
        <item x="752"/>
        <item x="1185"/>
        <item x="971"/>
        <item x="860"/>
        <item x="1244"/>
        <item x="962"/>
        <item x="854"/>
        <item x="1027"/>
        <item x="710"/>
        <item x="172"/>
        <item x="864"/>
        <item x="1253"/>
        <item x="410"/>
        <item x="1303"/>
        <item x="1322"/>
        <item x="1261"/>
        <item x="1100"/>
        <item x="291"/>
        <item x="1"/>
        <item x="2"/>
        <item x="1153"/>
        <item x="1018"/>
        <item x="593"/>
        <item x="439"/>
        <item x="24"/>
        <item x="143"/>
        <item x="510"/>
        <item x="275"/>
        <item x="1040"/>
        <item x="297"/>
        <item x="1286"/>
        <item x="1333"/>
        <item x="1200"/>
        <item x="507"/>
        <item x="879"/>
        <item x="738"/>
        <item x="399"/>
        <item x="70"/>
        <item x="218"/>
        <item x="188"/>
        <item x="413"/>
        <item x="733"/>
        <item x="632"/>
        <item x="633"/>
        <item x="0"/>
        <item x="622"/>
        <item x="136"/>
        <item x="1076"/>
        <item x="54"/>
        <item x="53"/>
        <item x="119"/>
        <item x="523"/>
        <item x="597"/>
        <item x="376"/>
        <item x="65"/>
        <item x="40"/>
        <item x="64"/>
        <item x="377"/>
        <item x="378"/>
        <item x="349"/>
        <item x="181"/>
        <item x="182"/>
        <item x="565"/>
        <item x="566"/>
        <item x="1105"/>
        <item x="294"/>
        <item x="771"/>
        <item x="966"/>
        <item x="965"/>
        <item x="967"/>
        <item x="893"/>
        <item x="1282"/>
        <item x="1061"/>
        <item x="909"/>
        <item x="803"/>
        <item x="1177"/>
        <item x="114"/>
        <item x="113"/>
        <item x="115"/>
        <item x="777"/>
        <item x="761"/>
        <item x="961"/>
        <item x="817"/>
        <item x="1263"/>
        <item x="512"/>
        <item x="412"/>
        <item x="333"/>
        <item x="650"/>
        <item x="986"/>
        <item x="1010"/>
        <item x="427"/>
        <item x="298"/>
        <item x="543"/>
        <item x="1086"/>
        <item x="1147"/>
        <item x="680"/>
        <item x="189"/>
        <item x="1294"/>
        <item x="489"/>
        <item x="1075"/>
        <item x="463"/>
        <item x="636"/>
        <item x="781"/>
        <item x="237"/>
        <item x="104"/>
        <item x="486"/>
        <item x="595"/>
        <item x="135"/>
        <item x="731"/>
        <item x="234"/>
        <item x="1133"/>
        <item x="921"/>
        <item x="841"/>
        <item x="916"/>
        <item x="601"/>
        <item x="760"/>
        <item x="1057"/>
        <item x="1044"/>
        <item x="690"/>
        <item x="122"/>
        <item x="651"/>
        <item x="1077"/>
        <item x="821"/>
        <item x="254"/>
        <item x="750"/>
        <item x="872"/>
        <item x="878"/>
        <item x="890"/>
        <item x="888"/>
        <item x="557"/>
        <item x="558"/>
        <item x="257"/>
        <item x="940"/>
        <item x="956"/>
        <item x="1156"/>
        <item x="958"/>
        <item x="897"/>
        <item x="970"/>
        <item x="177"/>
        <item x="178"/>
        <item x="111"/>
        <item x="187"/>
        <item x="186"/>
        <item x="266"/>
        <item x="17"/>
        <item x="31"/>
        <item x="103"/>
        <item x="434"/>
        <item x="1091"/>
        <item x="4"/>
        <item x="3"/>
        <item x="5"/>
        <item x="63"/>
        <item x="1219"/>
        <item x="57"/>
        <item x="10"/>
        <item x="25"/>
        <item x="26"/>
        <item x="58"/>
        <item x="48"/>
        <item x="46"/>
        <item x="129"/>
        <item x="201"/>
        <item x="267"/>
        <item x="629"/>
        <item x="588"/>
        <item x="1163"/>
        <item x="342"/>
        <item x="1239"/>
        <item x="1238"/>
        <item x="28"/>
        <item x="39"/>
        <item x="148"/>
        <item x="44"/>
        <item x="41"/>
        <item x="90"/>
        <item x="49"/>
        <item x="47"/>
        <item x="300"/>
        <item x="790"/>
        <item x="123"/>
        <item x="393"/>
        <item x="911"/>
        <item x="910"/>
        <item x="268"/>
        <item x="307"/>
        <item x="306"/>
        <item x="304"/>
        <item x="305"/>
        <item x="253"/>
        <item x="252"/>
        <item x="251"/>
        <item x="68"/>
        <item x="102"/>
        <item x="532"/>
        <item x="1138"/>
        <item x="579"/>
        <item x="844"/>
        <item x="949"/>
        <item x="1269"/>
        <item x="422"/>
        <item x="190"/>
        <item x="396"/>
        <item x="472"/>
        <item x="392"/>
        <item x="1003"/>
        <item x="62"/>
        <item x="747"/>
        <item x="884"/>
        <item x="42"/>
        <item x="207"/>
        <item x="347"/>
        <item x="71"/>
        <item x="540"/>
        <item x="943"/>
        <item x="859"/>
        <item x="1157"/>
        <item x="977"/>
        <item x="865"/>
        <item x="1104"/>
        <item x="137"/>
        <item x="436"/>
        <item x="216"/>
        <item x="265"/>
        <item x="398"/>
        <item x="1306"/>
        <item x="693"/>
        <item x="1271"/>
        <item x="876"/>
        <item x="1152"/>
        <item x="270"/>
        <item x="583"/>
        <item x="458"/>
        <item x="452"/>
        <item x="661"/>
        <item x="728"/>
        <item x="826"/>
        <item x="1283"/>
        <item x="1180"/>
        <item x="724"/>
        <item x="520"/>
        <item x="429"/>
        <item x="994"/>
        <item x="1005"/>
        <item x="720"/>
        <item x="556"/>
        <item x="406"/>
        <item x="584"/>
        <item x="686"/>
        <item x="471"/>
        <item x="1218"/>
        <item x="561"/>
        <item x="1178"/>
        <item x="712"/>
        <item x="594"/>
        <item x="617"/>
        <item x="813"/>
        <item x="768"/>
        <item x="445"/>
        <item x="819"/>
        <item x="625"/>
        <item x="1148"/>
        <item x="498"/>
        <item x="989"/>
        <item x="470"/>
        <item x="634"/>
        <item x="487"/>
        <item x="503"/>
        <item x="1067"/>
        <item x="953"/>
        <item x="715"/>
        <item x="900"/>
        <item x="941"/>
        <item x="1188"/>
        <item x="596"/>
        <item x="824"/>
        <item x="454"/>
        <item x="358"/>
        <item x="756"/>
        <item x="453"/>
        <item x="1065"/>
        <item x="337"/>
        <item x="388"/>
        <item x="648"/>
        <item x="1210"/>
        <item x="1262"/>
        <item x="1278"/>
        <item x="348"/>
        <item x="546"/>
        <item x="494"/>
        <item x="645"/>
        <item x="1080"/>
        <item x="50"/>
        <item x="833"/>
        <item x="198"/>
        <item x="1059"/>
        <item x="1097"/>
        <item x="1172"/>
        <item x="1066"/>
        <item x="467"/>
        <item x="1125"/>
        <item x="702"/>
        <item x="185"/>
        <item x="145"/>
        <item x="147"/>
        <item x="490"/>
        <item x="1041"/>
        <item x="343"/>
        <item x="609"/>
        <item x="359"/>
        <item x="258"/>
        <item x="589"/>
        <item x="246"/>
        <item x="524"/>
        <item x="723"/>
        <item x="924"/>
        <item x="795"/>
        <item x="1131"/>
        <item x="1162"/>
        <item x="1127"/>
        <item x="197"/>
        <item x="419"/>
        <item x="162"/>
        <item x="1137"/>
        <item x="1159"/>
        <item x="184"/>
        <item x="292"/>
        <item x="874"/>
        <item x="1228"/>
        <item x="903"/>
        <item x="667"/>
        <item x="652"/>
        <item x="653"/>
        <item x="972"/>
        <item x="616"/>
        <item x="751"/>
        <item x="1208"/>
        <item x="637"/>
        <item x="449"/>
        <item x="1108"/>
        <item x="1168"/>
        <item x="1223"/>
        <item x="180"/>
        <item x="179"/>
        <item x="105"/>
        <item x="847"/>
        <item x="1215"/>
        <item x="1257"/>
        <item x="793"/>
        <item x="124"/>
        <item x="371"/>
        <item x="1326"/>
        <item x="508"/>
        <item x="767"/>
        <item x="825"/>
        <item x="618"/>
        <item x="308"/>
        <item x="277"/>
        <item x="1082"/>
        <item x="757"/>
        <item x="1336"/>
        <item x="814"/>
        <item x="1000"/>
        <item x="149"/>
        <item x="691"/>
        <item x="1095"/>
        <item x="1053"/>
        <item x="1240"/>
        <item x="331"/>
        <item x="1190"/>
        <item x="527"/>
        <item x="808"/>
        <item x="1273"/>
        <item x="120"/>
        <item x="183"/>
        <item x="243"/>
        <item x="242"/>
        <item x="244"/>
        <item x="373"/>
        <item x="167"/>
        <item x="192"/>
        <item x="264"/>
        <item x="493"/>
        <item x="1079"/>
        <item x="318"/>
        <item x="1295"/>
        <item x="480"/>
        <item x="477"/>
        <item x="479"/>
        <item x="482"/>
        <item x="867"/>
        <item x="481"/>
        <item x="485"/>
        <item x="478"/>
        <item x="476"/>
        <item x="868"/>
        <item x="828"/>
        <item x="621"/>
        <item x="1201"/>
        <item x="1028"/>
        <item x="725"/>
        <item x="1015"/>
        <item x="1098"/>
        <item x="241"/>
        <item x="580"/>
        <item x="345"/>
        <item x="354"/>
        <item x="1016"/>
        <item x="457"/>
        <item x="599"/>
        <item x="214"/>
        <item x="227"/>
        <item x="614"/>
        <item x="341"/>
        <item x="459"/>
        <item x="1203"/>
        <item x="1072"/>
        <item x="109"/>
        <item x="405"/>
        <item x="1102"/>
        <item x="1327"/>
        <item x="468"/>
        <item x="810"/>
        <item x="226"/>
        <item x="1298"/>
        <item x="807"/>
        <item x="600"/>
        <item x="571"/>
        <item x="1155"/>
        <item x="978"/>
        <item x="699"/>
        <item x="317"/>
        <item x="917"/>
        <item x="1094"/>
        <item x="1115"/>
        <item x="414"/>
        <item x="1176"/>
        <item x="529"/>
        <item x="538"/>
        <item x="1184"/>
        <item x="1270"/>
        <item x="339"/>
        <item x="1160"/>
        <item x="466"/>
        <item x="882"/>
        <item x="1300"/>
        <item x="791"/>
        <item x="1142"/>
        <item x="1058"/>
        <item x="990"/>
        <item x="944"/>
        <item x="1042"/>
        <item x="1287"/>
        <item x="1045"/>
        <item x="707"/>
        <item x="157"/>
        <item x="1145"/>
        <item x="823"/>
        <item x="683"/>
        <item x="569"/>
        <item x="256"/>
        <item x="697"/>
        <item x="1151"/>
        <item x="763"/>
        <item x="668"/>
        <item x="850"/>
        <item x="573"/>
        <item x="656"/>
        <item x="80"/>
        <item x="749"/>
        <item x="743"/>
        <item x="567"/>
        <item x="92"/>
        <item x="521"/>
        <item x="238"/>
        <item x="497"/>
        <item x="666"/>
        <item x="440"/>
        <item x="385"/>
        <item x="905"/>
        <item x="1060"/>
        <item x="1237"/>
        <item x="915"/>
        <item x="861"/>
        <item x="1085"/>
        <item x="1114"/>
        <item x="1033"/>
        <item x="988"/>
        <item x="717"/>
        <item x="1314"/>
        <item x="1227"/>
        <item x="1140"/>
        <item x="631"/>
        <item x="698"/>
        <item x="613"/>
        <item x="1234"/>
        <item x="526"/>
        <item x="643"/>
        <item x="430"/>
        <item x="340"/>
        <item x="1173"/>
        <item x="1090"/>
        <item x="525"/>
        <item x="1318"/>
        <item x="217"/>
        <item x="169"/>
        <item x="117"/>
        <item x="848"/>
        <item x="1037"/>
        <item x="687"/>
        <item x="1036"/>
        <item x="946"/>
        <item x="932"/>
        <item x="655"/>
        <item x="375"/>
        <item x="984"/>
        <item x="933"/>
        <item x="1320"/>
        <item x="1252"/>
        <item x="514"/>
        <item x="273"/>
        <item x="259"/>
        <item x="260"/>
        <item x="261"/>
        <item x="281"/>
        <item x="282"/>
        <item x="284"/>
        <item x="279"/>
        <item x="283"/>
        <item x="280"/>
        <item x="475"/>
        <item x="473"/>
        <item x="474"/>
        <item x="1099"/>
        <item x="939"/>
        <item x="460"/>
        <item x="14"/>
        <item x="15"/>
        <item x="94"/>
        <item x="52"/>
        <item x="346"/>
        <item x="81"/>
        <item x="59"/>
        <item x="1070"/>
        <item x="1117"/>
        <item x="947"/>
        <item x="1167"/>
        <item x="1255"/>
        <item x="451"/>
        <item x="1242"/>
        <item x="899"/>
        <item x="669"/>
        <item x="796"/>
        <item x="602"/>
        <item x="367"/>
        <item x="370"/>
        <item x="918"/>
        <item x="919"/>
        <item x="1183"/>
        <item x="1144"/>
        <item x="423"/>
        <item x="539"/>
        <item x="1130"/>
        <item x="1143"/>
        <item x="1169"/>
        <item x="1335"/>
        <item x="1011"/>
        <item x="320"/>
        <item x="830"/>
        <item x="295"/>
        <item x="1275"/>
        <item x="695"/>
        <item x="1291"/>
        <item x="1259"/>
        <item x="1305"/>
        <item x="1301"/>
        <item x="1213"/>
        <item x="1331"/>
        <item x="950"/>
        <item x="922"/>
        <item x="611"/>
        <item x="951"/>
        <item x="784"/>
        <item x="963"/>
        <item x="1197"/>
        <item x="533"/>
        <item x="1171"/>
        <item x="455"/>
        <item x="1013"/>
        <item x="721"/>
        <item x="938"/>
        <item x="1267"/>
        <item x="981"/>
        <item x="1182"/>
        <item x="982"/>
        <item x="1008"/>
        <item x="831"/>
        <item x="1161"/>
        <item x="948"/>
        <item x="506"/>
        <item x="1266"/>
        <item x="1146"/>
        <item x="1073"/>
        <item x="1216"/>
        <item x="846"/>
        <item x="1290"/>
        <item x="741"/>
        <item x="437"/>
        <item x="209"/>
        <item x="604"/>
        <item x="646"/>
        <item x="679"/>
        <item x="1175"/>
        <item x="1124"/>
        <item x="762"/>
        <item x="973"/>
        <item x="974"/>
        <item x="411"/>
        <item x="1035"/>
        <item x="1118"/>
        <item x="1158"/>
        <item x="906"/>
        <item x="1026"/>
        <item x="1189"/>
        <item x="112"/>
        <item x="902"/>
        <item x="689"/>
        <item x="1004"/>
        <item x="1307"/>
        <item x="926"/>
        <item x="638"/>
        <item x="997"/>
        <item x="530"/>
        <item x="1211"/>
        <item x="1009"/>
        <item x="930"/>
        <item x="441"/>
        <item x="1260"/>
        <item x="165"/>
        <item x="83"/>
        <item x="271"/>
        <item x="421"/>
        <item x="417"/>
        <item x="374"/>
        <item x="319"/>
        <item x="245"/>
        <item x="142"/>
        <item x="89"/>
        <item x="382"/>
        <item x="213"/>
        <item x="562"/>
        <item x="313"/>
        <item x="420"/>
        <item x="1134"/>
        <item x="1020"/>
        <item x="1129"/>
        <item x="998"/>
        <item x="1328"/>
        <item x="1276"/>
        <item x="1308"/>
        <item x="889"/>
        <item x="1317"/>
        <item x="675"/>
        <item x="1265"/>
        <item x="395"/>
        <item x="1221"/>
        <item x="662"/>
        <item x="528"/>
        <item x="1050"/>
        <item x="898"/>
        <item x="1220"/>
        <item x="696"/>
        <item x="274"/>
        <item x="1047"/>
        <item x="208"/>
        <item x="153"/>
        <item x="155"/>
        <item x="23"/>
        <item x="22"/>
        <item x="330"/>
        <item x="154"/>
        <item x="262"/>
        <item x="199"/>
        <item x="250"/>
        <item x="263"/>
        <item x="1268"/>
        <item x="914"/>
        <item x="110"/>
        <item x="152"/>
        <item x="194"/>
        <item x="156"/>
        <item x="705"/>
        <item x="293"/>
        <item x="21"/>
        <item x="975"/>
        <item x="827"/>
        <item x="170"/>
        <item x="980"/>
        <item x="171"/>
        <item x="883"/>
        <item x="836"/>
        <item x="904"/>
        <item x="355"/>
        <item x="809"/>
        <item x="737"/>
        <item x="1164"/>
        <item x="316"/>
        <item x="677"/>
        <item x="716"/>
        <item x="786"/>
        <item x="484"/>
        <item x="483"/>
        <item x="1323"/>
        <item x="753"/>
        <item x="740"/>
        <item x="858"/>
        <item x="1209"/>
        <item x="1083"/>
        <item x="1332"/>
        <item x="1312"/>
        <item x="1235"/>
        <item x="1017"/>
        <item x="1071"/>
        <item x="404"/>
        <item x="353"/>
        <item x="739"/>
        <item x="55"/>
        <item x="56"/>
        <item x="642"/>
        <item x="1293"/>
        <item x="174"/>
        <item x="175"/>
        <item x="173"/>
        <item x="73"/>
        <item x="456"/>
        <item x="624"/>
        <item x="127"/>
        <item x="128"/>
        <item x="570"/>
        <item x="549"/>
        <item x="548"/>
        <item x="446"/>
        <item x="1034"/>
        <item x="35"/>
        <item x="34"/>
        <item x="33"/>
        <item x="32"/>
        <item x="363"/>
        <item x="934"/>
        <item x="657"/>
        <item x="418"/>
        <item x="845"/>
        <item x="204"/>
        <item x="560"/>
        <item x="141"/>
        <item x="433"/>
        <item x="775"/>
        <item x="559"/>
        <item x="585"/>
        <item x="586"/>
        <item x="139"/>
        <item x="140"/>
        <item x="311"/>
        <item x="312"/>
        <item x="310"/>
        <item x="1081"/>
        <item x="500"/>
        <item x="85"/>
        <item x="150"/>
        <item x="151"/>
        <item x="357"/>
        <item x="1006"/>
        <item x="1038"/>
        <item x="372"/>
        <item x="276"/>
        <item x="1110"/>
        <item x="394"/>
        <item x="612"/>
        <item x="299"/>
        <item x="368"/>
        <item x="959"/>
        <item x="202"/>
        <item x="206"/>
        <item x="719"/>
        <item x="628"/>
        <item x="894"/>
        <item x="778"/>
        <item x="774"/>
        <item x="834"/>
        <item x="722"/>
        <item x="804"/>
        <item x="692"/>
        <item x="1334"/>
        <item x="700"/>
        <item x="886"/>
        <item x="880"/>
        <item x="496"/>
        <item x="785"/>
        <item x="1230"/>
        <item x="851"/>
        <item x="887"/>
        <item x="770"/>
        <item x="735"/>
        <item x="336"/>
        <item x="130"/>
        <item x="544"/>
        <item x="873"/>
        <item x="987"/>
        <item x="464"/>
        <item x="832"/>
        <item x="564"/>
        <item x="361"/>
        <item x="203"/>
        <item x="303"/>
        <item x="126"/>
        <item x="797"/>
        <item x="869"/>
        <item x="568"/>
        <item x="1054"/>
        <item x="694"/>
        <item x="462"/>
        <item x="36"/>
        <item x="513"/>
        <item x="93"/>
        <item x="309"/>
        <item x="1245"/>
        <item x="351"/>
        <item x="11"/>
        <item x="1316"/>
        <item x="608"/>
        <item x="840"/>
        <item x="541"/>
        <item x="542"/>
        <item x="1199"/>
        <item x="1250"/>
        <item x="1084"/>
        <item x="676"/>
        <item x="519"/>
        <item x="1248"/>
        <item x="1302"/>
        <item x="509"/>
        <item x="654"/>
        <item x="296"/>
        <item x="450"/>
        <item x="857"/>
        <item x="321"/>
        <item x="663"/>
        <item x="578"/>
        <item x="1141"/>
        <item x="952"/>
        <item x="381"/>
        <item x="920"/>
        <item x="1247"/>
        <item x="322"/>
        <item x="870"/>
        <item x="764"/>
        <item x="314"/>
        <item x="1166"/>
        <item x="736"/>
        <item x="913"/>
        <item x="937"/>
        <item x="993"/>
        <item x="415"/>
        <item x="682"/>
        <item x="161"/>
        <item x="822"/>
        <item x="703"/>
        <item x="82"/>
        <item x="116"/>
        <item x="369"/>
        <item x="582"/>
        <item x="344"/>
        <item x="166"/>
        <item x="335"/>
        <item x="380"/>
        <item x="615"/>
        <item x="929"/>
        <item x="125"/>
        <item x="1030"/>
        <item x="713"/>
        <item x="635"/>
        <item x="957"/>
        <item x="1192"/>
        <item x="553"/>
        <item x="435"/>
        <item x="1229"/>
        <item x="1135"/>
        <item x="1121"/>
        <item x="1119"/>
        <item x="301"/>
        <item x="362"/>
        <item x="746"/>
        <item x="744"/>
        <item x="745"/>
        <item x="1023"/>
        <item x="1024"/>
        <item x="221"/>
        <item x="1025"/>
        <item x="222"/>
        <item x="1022"/>
        <item x="220"/>
        <item x="60"/>
        <item x="86"/>
        <item x="765"/>
        <item x="776"/>
        <item x="517"/>
        <item x="727"/>
        <item x="1202"/>
        <item x="766"/>
        <item x="531"/>
        <item x="1087"/>
        <item x="976"/>
        <item x="592"/>
        <item x="131"/>
        <item x="67"/>
        <item x="386"/>
        <item x="168"/>
        <item x="995"/>
        <item x="332"/>
        <item x="387"/>
        <item x="364"/>
        <item x="144"/>
        <item x="215"/>
        <item x="107"/>
        <item x="400"/>
        <item x="401"/>
        <item x="402"/>
        <item x="862"/>
        <item x="863"/>
        <item x="108"/>
        <item x="106"/>
        <item x="6"/>
        <item x="8"/>
        <item x="7"/>
        <item x="9"/>
        <item x="536"/>
        <item x="535"/>
        <item x="537"/>
        <item x="99"/>
        <item x="98"/>
        <item x="100"/>
        <item x="211"/>
        <item x="210"/>
        <item x="212"/>
        <item x="159"/>
        <item x="158"/>
        <item x="160"/>
        <item x="856"/>
        <item x="1052"/>
        <item x="1012"/>
        <item x="1206"/>
        <item x="1292"/>
        <item x="272"/>
        <item x="491"/>
        <item x="925"/>
        <item x="1088"/>
        <item x="701"/>
        <item x="1092"/>
        <item x="630"/>
        <item x="627"/>
        <item x="1274"/>
        <item x="829"/>
        <item x="1285"/>
        <item x="742"/>
        <item x="626"/>
        <item x="685"/>
        <item x="1062"/>
        <item x="1103"/>
        <item x="1236"/>
        <item x="754"/>
        <item x="1109"/>
        <item x="1241"/>
        <item x="783"/>
        <item x="574"/>
        <item x="575"/>
        <item x="576"/>
        <item x="577"/>
        <item x="820"/>
        <item x="499"/>
        <item x="325"/>
        <item x="326"/>
        <item x="163"/>
        <item x="29"/>
        <item x="30"/>
        <item x="688"/>
        <item x="1196"/>
        <item x="1194"/>
        <item x="1195"/>
        <item x="287"/>
        <item x="285"/>
        <item x="288"/>
        <item x="289"/>
        <item x="286"/>
        <item x="290"/>
        <item x="87"/>
        <item x="248"/>
        <item x="247"/>
        <item x="502"/>
        <item x="191"/>
        <item x="664"/>
        <item x="551"/>
        <item x="164"/>
        <item x="1165"/>
        <item x="121"/>
        <item x="12"/>
        <item x="269"/>
        <item x="13"/>
        <item x="88"/>
        <item x="61"/>
        <item x="16"/>
        <item x="95"/>
        <item x="240"/>
        <item x="176"/>
        <item x="78"/>
        <item x="75"/>
        <item x="69"/>
        <item x="77"/>
        <item x="74"/>
        <item x="76"/>
        <item x="1113"/>
        <item x="1249"/>
        <item x="518"/>
        <item x="96"/>
        <item x="97"/>
        <item x="43"/>
        <item x="1186"/>
        <item x="1232"/>
        <item x="1243"/>
        <item x="660"/>
        <item x="1325"/>
        <item x="1106"/>
        <item x="334"/>
        <item x="849"/>
        <item x="1101"/>
        <item x="1089"/>
        <item x="954"/>
        <item x="1310"/>
        <item x="442"/>
        <item x="979"/>
        <item x="773"/>
        <item x="866"/>
        <item x="1132"/>
        <item x="581"/>
        <item x="1179"/>
        <item x="855"/>
        <item x="955"/>
        <item x="1112"/>
        <item x="534"/>
        <item x="598"/>
        <item x="665"/>
        <item x="969"/>
        <item x="572"/>
        <item x="505"/>
        <item x="193"/>
        <item x="907"/>
        <item x="554"/>
        <item x="871"/>
        <item x="1254"/>
        <item x="960"/>
        <item x="843"/>
        <item x="788"/>
        <item x="896"/>
        <item x="892"/>
        <item x="891"/>
        <item x="223"/>
        <item x="1063"/>
        <item x="875"/>
        <item x="1128"/>
        <item x="838"/>
        <item x="118"/>
        <item x="839"/>
        <item x="488"/>
        <item x="732"/>
        <item x="1272"/>
        <item x="755"/>
        <item x="550"/>
        <item x="718"/>
        <item x="522"/>
        <item x="610"/>
        <item x="806"/>
        <item x="842"/>
        <item x="964"/>
        <item x="329"/>
        <item x="908"/>
        <item x="1120"/>
        <item x="759"/>
        <item x="945"/>
        <item x="91"/>
        <item x="1136"/>
        <item x="1049"/>
        <item x="1069"/>
        <item x="1068"/>
        <item x="779"/>
        <item x="901"/>
        <item x="200"/>
        <item x="983"/>
        <item x="794"/>
        <item x="432"/>
        <item x="923"/>
        <item x="1251"/>
        <item x="545"/>
        <item x="787"/>
        <item x="1170"/>
        <item x="769"/>
        <item x="591"/>
        <item x="789"/>
        <item x="1154"/>
        <item x="1277"/>
        <item x="1279"/>
        <item x="1297"/>
        <item x="590"/>
        <item x="772"/>
        <item x="1096"/>
        <item x="992"/>
        <item x="1123"/>
        <item x="1074"/>
        <item x="438"/>
        <item x="408"/>
        <item x="407"/>
        <item x="644"/>
        <item x="1311"/>
        <item x="1187"/>
        <item x="389"/>
        <item x="931"/>
        <item x="403"/>
        <item x="225"/>
        <item x="239"/>
        <item x="224"/>
        <item x="72"/>
        <item x="101"/>
        <item x="138"/>
        <item x="37"/>
        <item x="409"/>
        <item x="18"/>
        <item x="51"/>
        <item x="27"/>
        <item x="327"/>
        <item x="235"/>
        <item x="236"/>
        <item x="45"/>
        <item x="19"/>
        <item x="20"/>
        <item x="1019"/>
        <item x="1288"/>
        <item x="323"/>
        <item x="324"/>
        <item x="647"/>
        <item x="639"/>
        <item x="607"/>
        <item x="996"/>
        <item x="1039"/>
        <item x="397"/>
        <item x="748"/>
        <item x="818"/>
        <item x="134"/>
        <item x="516"/>
        <item x="133"/>
        <item x="356"/>
        <item x="1007"/>
        <item x="328"/>
        <item x="659"/>
        <item x="428"/>
        <item x="132"/>
        <item x="706"/>
        <item x="681"/>
        <item x="1224"/>
        <item x="942"/>
        <item x="563"/>
        <item x="384"/>
        <item x="383"/>
        <item x="640"/>
        <item x="658"/>
        <item x="1309"/>
        <item x="805"/>
        <item x="1111"/>
        <item x="928"/>
        <item x="623"/>
        <item x="620"/>
        <item x="985"/>
        <item x="278"/>
        <item x="1021"/>
        <item x="1051"/>
        <item x="1217"/>
        <item x="729"/>
        <item x="730"/>
        <item x="709"/>
        <item x="708"/>
        <item x="603"/>
        <item x="1107"/>
        <item x="379"/>
        <item x="1048"/>
        <item x="1207"/>
        <item x="231"/>
        <item x="232"/>
        <item x="229"/>
        <item x="391"/>
        <item x="390"/>
        <item x="233"/>
        <item x="228"/>
        <item x="448"/>
        <item x="605"/>
        <item x="1032"/>
        <item x="1031"/>
        <item x="802"/>
        <item x="799"/>
        <item x="801"/>
        <item x="230"/>
        <item x="800"/>
        <item x="815"/>
        <item x="447"/>
        <item x="816"/>
        <item x="606"/>
        <item x="999"/>
        <item x="352"/>
        <item x="726"/>
        <item x="853"/>
        <item x="504"/>
        <item x="991"/>
        <item x="1093"/>
        <item x="1002"/>
        <item x="219"/>
        <item x="66"/>
        <item x="782"/>
        <item x="1330"/>
        <item x="1289"/>
        <item x="877"/>
        <item x="1014"/>
        <item x="1181"/>
        <item x="1264"/>
        <item x="1205"/>
        <item x="1078"/>
        <item x="968"/>
        <item x="1198"/>
        <item x="1258"/>
        <item x="425"/>
        <item x="205"/>
        <item x="495"/>
        <item x="1296"/>
        <item x="431"/>
        <item x="38"/>
        <item x="711"/>
        <item x="927"/>
        <item x="1149"/>
        <item x="1281"/>
        <item x="1280"/>
        <item x="1299"/>
        <item x="315"/>
        <item x="837"/>
        <item x="555"/>
        <item x="511"/>
        <item x="515"/>
        <item x="912"/>
        <item x="255"/>
        <item x="835"/>
        <item x="780"/>
        <item x="338"/>
        <item x="79"/>
        <item x="416"/>
        <item x="492"/>
        <item x="587"/>
        <item x="798"/>
        <item x="684"/>
        <item x="146"/>
        <item x="649"/>
        <item x="895"/>
        <item x="84"/>
        <item x="196"/>
        <item x="302"/>
        <item x="885"/>
        <item x="443"/>
        <item x="641"/>
        <item x="547"/>
        <item x="1001"/>
        <item x="195"/>
        <item x="444"/>
        <item x="469"/>
        <item x="1256"/>
        <item x="811"/>
        <item x="1055"/>
        <item x="812"/>
        <item x="1056"/>
        <item x="1212"/>
        <item x="1029"/>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9">
    <i>
      <x v="1143"/>
    </i>
    <i>
      <x v="1002"/>
    </i>
    <i>
      <x v="82"/>
    </i>
    <i>
      <x v="1141"/>
    </i>
    <i>
      <x v="826"/>
    </i>
    <i>
      <x v="567"/>
    </i>
    <i>
      <x v="1336"/>
    </i>
    <i>
      <x v="1096"/>
    </i>
    <i>
      <x v="1106"/>
    </i>
    <i>
      <x v="767"/>
    </i>
    <i>
      <x v="425"/>
    </i>
    <i>
      <x v="289"/>
    </i>
    <i>
      <x v="1271"/>
    </i>
    <i>
      <x v="1105"/>
    </i>
    <i>
      <x v="1130"/>
    </i>
    <i>
      <x v="1234"/>
    </i>
    <i>
      <x v="1107"/>
    </i>
    <i>
      <x v="1294"/>
    </i>
    <i>
      <x v="1129"/>
    </i>
    <i>
      <x v="727"/>
    </i>
    <i>
      <x v="975"/>
    </i>
    <i>
      <x v="688"/>
    </i>
    <i>
      <x v="696"/>
    </i>
    <i>
      <x v="702"/>
    </i>
    <i>
      <x v="706"/>
    </i>
    <i>
      <x v="542"/>
    </i>
    <i>
      <x v="2"/>
    </i>
    <i>
      <x v="143"/>
    </i>
    <i>
      <x v="1060"/>
    </i>
    <i>
      <x v="1075"/>
    </i>
    <i>
      <x v="1192"/>
    </i>
    <i>
      <x v="1077"/>
    </i>
    <i>
      <x v="1128"/>
    </i>
    <i>
      <x v="1131"/>
    </i>
    <i>
      <x v="1191"/>
    </i>
    <i>
      <x v="1132"/>
    </i>
    <i>
      <x v="1201"/>
    </i>
    <i>
      <x v="1134"/>
    </i>
    <i>
      <x v="1244"/>
    </i>
    <i>
      <x v="1017"/>
    </i>
    <i>
      <x v="1076"/>
    </i>
    <i>
      <x v="1059"/>
    </i>
    <i>
      <x v="1135"/>
    </i>
    <i>
      <x v="971"/>
    </i>
    <i>
      <x v="698"/>
    </i>
    <i>
      <x v="825"/>
    </i>
    <i>
      <x v="701"/>
    </i>
    <i>
      <x v="850"/>
    </i>
    <i>
      <x v="695"/>
    </i>
    <i>
      <x v="720"/>
    </i>
    <i>
      <x v="796"/>
    </i>
    <i>
      <x v="1001"/>
    </i>
    <i>
      <x v="565"/>
    </i>
    <i>
      <x v="460"/>
    </i>
    <i>
      <x v="453"/>
    </i>
    <i>
      <x v="357"/>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0"/>
    </i>
    <i>
      <x v="1275"/>
    </i>
    <i>
      <x v="1207"/>
    </i>
    <i>
      <x v="1067"/>
    </i>
    <i>
      <x v="1178"/>
    </i>
    <i>
      <x v="1068"/>
    </i>
    <i>
      <x v="1184"/>
    </i>
    <i>
      <x v="1069"/>
    </i>
    <i>
      <x v="1243"/>
    </i>
    <i>
      <x v="1070"/>
    </i>
    <i>
      <x v="1295"/>
    </i>
    <i>
      <x v="1071"/>
    </i>
    <i>
      <x v="1179"/>
    </i>
    <i>
      <x v="1072"/>
    </i>
    <i>
      <x v="1181"/>
    </i>
    <i>
      <x v="1091"/>
    </i>
    <i>
      <x v="1057"/>
    </i>
    <i>
      <x v="1032"/>
    </i>
    <i>
      <x v="1230"/>
    </i>
    <i>
      <x v="1133"/>
    </i>
    <i>
      <x v="1274"/>
    </i>
    <i>
      <x v="1335"/>
    </i>
    <i>
      <x v="1276"/>
    </i>
    <i>
      <x v="1054"/>
    </i>
    <i>
      <x v="1321"/>
    </i>
    <i>
      <x v="1173"/>
    </i>
    <i>
      <x v="1166"/>
    </i>
    <i>
      <x v="941"/>
    </i>
    <i>
      <x v="863"/>
    </i>
    <i>
      <x v="856"/>
    </i>
    <i>
      <x v="721"/>
    </i>
    <i>
      <x v="871"/>
    </i>
    <i>
      <x v="693"/>
    </i>
    <i>
      <x v="700"/>
    </i>
    <i>
      <x v="746"/>
    </i>
    <i>
      <x v="862"/>
    </i>
    <i>
      <x v="674"/>
    </i>
    <i>
      <x v="867"/>
    </i>
    <i>
      <x v="836"/>
    </i>
    <i>
      <x v="893"/>
    </i>
    <i>
      <x v="848"/>
    </i>
    <i>
      <x v="959"/>
    </i>
    <i>
      <x v="699"/>
    </i>
    <i>
      <x v="851"/>
    </i>
    <i>
      <x v="835"/>
    </i>
    <i>
      <x v="487"/>
    </i>
    <i>
      <x v="562"/>
    </i>
    <i>
      <x v="517"/>
    </i>
    <i>
      <x v="359"/>
    </i>
    <i>
      <x v="633"/>
    </i>
    <i>
      <x v="406"/>
    </i>
    <i>
      <x v="663"/>
    </i>
    <i>
      <x v="361"/>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108"/>
    </i>
    <i>
      <x v="1262"/>
    </i>
    <i>
      <x v="1242"/>
    </i>
    <i>
      <x v="1036"/>
    </i>
    <i>
      <x v="1285"/>
    </i>
    <i>
      <x v="1073"/>
    </i>
    <i>
      <x v="1231"/>
    </i>
    <i>
      <x v="1037"/>
    </i>
    <i>
      <x v="1257"/>
    </i>
    <i>
      <x v="1006"/>
    </i>
    <i>
      <x v="1062"/>
    </i>
    <i>
      <x v="1140"/>
    </i>
    <i>
      <x v="1033"/>
    </i>
    <i>
      <x v="1053"/>
    </i>
    <i>
      <x v="1222"/>
    </i>
    <i>
      <x v="1019"/>
    </i>
    <i>
      <x v="1237"/>
    </i>
    <i>
      <x v="1144"/>
    </i>
    <i>
      <x v="1061"/>
    </i>
    <i>
      <x v="1145"/>
    </i>
    <i>
      <x v="1259"/>
    </i>
    <i>
      <x v="1146"/>
    </i>
    <i>
      <x v="1265"/>
    </i>
    <i>
      <x v="1147"/>
    </i>
    <i>
      <x v="1123"/>
    </i>
    <i>
      <x v="1148"/>
    </i>
    <i>
      <x v="1066"/>
    </i>
    <i>
      <x v="1151"/>
    </i>
    <i>
      <x v="1034"/>
    </i>
    <i>
      <x v="1056"/>
    </i>
    <i>
      <x v="1217"/>
    </i>
    <i>
      <x v="1154"/>
    </i>
    <i>
      <x v="1111"/>
    </i>
    <i>
      <x v="1332"/>
    </i>
    <i>
      <x v="1014"/>
    </i>
    <i>
      <x v="1334"/>
    </i>
    <i>
      <x v="1238"/>
    </i>
    <i>
      <x v="1021"/>
    </i>
    <i>
      <x v="1115"/>
    </i>
    <i>
      <x v="1177"/>
    </i>
    <i>
      <x v="1254"/>
    </i>
    <i>
      <x v="1065"/>
    </i>
    <i>
      <x v="1258"/>
    </i>
    <i>
      <x v="1093"/>
    </i>
    <i>
      <x v="1261"/>
    </i>
    <i>
      <x v="1027"/>
    </i>
    <i>
      <x v="1264"/>
    </i>
    <i>
      <x v="1028"/>
    </i>
    <i>
      <x v="1266"/>
    </i>
    <i>
      <x v="1182"/>
    </i>
    <i>
      <x v="1118"/>
    </i>
    <i>
      <x v="1029"/>
    </i>
    <i>
      <x v="1031"/>
    </i>
    <i>
      <x v="1186"/>
    </i>
    <i>
      <x v="1063"/>
    </i>
    <i>
      <x v="1030"/>
    </i>
    <i>
      <x v="1320"/>
    </i>
    <i>
      <x v="1058"/>
    </i>
    <i>
      <x v="1330"/>
    </i>
    <i>
      <x v="1193"/>
    </i>
    <i>
      <x v="1012"/>
    </i>
    <i>
      <x v="1064"/>
    </i>
    <i>
      <x v="1168"/>
    </i>
    <i>
      <x v="1152"/>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6"/>
    </i>
    <i>
      <x v="516"/>
    </i>
    <i>
      <x v="480"/>
    </i>
    <i>
      <x v="409"/>
    </i>
    <i>
      <x v="362"/>
    </i>
    <i>
      <x v="518"/>
    </i>
    <i>
      <x v="374"/>
    </i>
    <i>
      <x v="519"/>
    </i>
    <i>
      <x v="475"/>
    </i>
    <i>
      <x v="526"/>
    </i>
    <i>
      <x v="585"/>
    </i>
    <i>
      <x v="456"/>
    </i>
    <i>
      <x v="589"/>
    </i>
    <i>
      <x v="539"/>
    </i>
    <i>
      <x v="621"/>
    </i>
    <i>
      <x v="347"/>
    </i>
    <i>
      <x v="628"/>
    </i>
    <i>
      <x v="355"/>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60"/>
    </i>
    <i>
      <x v="1315"/>
    </i>
    <i>
      <x v="1185"/>
    </i>
    <i>
      <x v="1081"/>
    </i>
    <i>
      <x v="1202"/>
    </i>
    <i>
      <x v="1215"/>
    </i>
    <i>
      <x v="1039"/>
    </i>
    <i>
      <x v="1040"/>
    </i>
    <i>
      <x v="1188"/>
    </i>
    <i>
      <x v="1218"/>
    </i>
    <i>
      <x v="1194"/>
    </i>
    <i>
      <x v="1092"/>
    </i>
    <i>
      <x v="1055"/>
    </i>
    <i>
      <x v="1227"/>
    </i>
    <i>
      <x v="1020"/>
    </i>
    <i>
      <x v="1157"/>
    </i>
    <i>
      <x v="1116"/>
    </i>
    <i>
      <x v="1158"/>
    </i>
    <i>
      <x v="1117"/>
    </i>
    <i>
      <x v="1232"/>
    </i>
    <i>
      <x v="1190"/>
    </i>
    <i>
      <x v="1233"/>
    </i>
    <i>
      <x v="1121"/>
    </i>
    <i>
      <x v="1159"/>
    </i>
    <i>
      <x v="1197"/>
    </i>
    <i>
      <x v="1161"/>
    </i>
    <i>
      <x v="1035"/>
    </i>
    <i>
      <x v="1163"/>
    </i>
    <i>
      <x v="1024"/>
    </i>
    <i>
      <x v="1239"/>
    </i>
    <i>
      <x v="1110"/>
    </i>
    <i>
      <x v="1240"/>
    </i>
    <i>
      <x v="1263"/>
    </i>
    <i>
      <x v="1041"/>
    </i>
    <i>
      <x v="1183"/>
    </i>
    <i>
      <x v="1052"/>
    </i>
    <i>
      <x v="1269"/>
    </i>
    <i>
      <x v="1172"/>
    </i>
    <i>
      <x v="1272"/>
    </i>
    <i>
      <x v="1246"/>
    </i>
    <i>
      <x v="1187"/>
    </i>
    <i>
      <x v="1247"/>
    </i>
    <i>
      <x v="1189"/>
    </i>
    <i>
      <x v="1248"/>
    </i>
    <i>
      <x v="1080"/>
    </i>
    <i>
      <x v="1249"/>
    </i>
    <i>
      <x v="1119"/>
    </i>
    <i>
      <x v="1250"/>
    </i>
    <i>
      <x v="1327"/>
    </i>
    <i>
      <x v="1251"/>
    </i>
    <i>
      <x v="1195"/>
    </i>
    <i>
      <x v="1252"/>
    </i>
    <i>
      <x v="1150"/>
    </i>
    <i>
      <x v="1253"/>
    </i>
    <i>
      <x v="1010"/>
    </i>
    <i>
      <x v="1171"/>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2"/>
    </i>
    <i>
      <x v="433"/>
    </i>
    <i>
      <x v="385"/>
    </i>
    <i>
      <x v="654"/>
    </i>
    <i>
      <x v="457"/>
    </i>
    <i>
      <x v="429"/>
    </i>
    <i>
      <x v="386"/>
    </i>
    <i>
      <x v="626"/>
    </i>
    <i>
      <x v="390"/>
    </i>
    <i>
      <x v="651"/>
    </i>
    <i>
      <x v="465"/>
    </i>
    <i>
      <x v="553"/>
    </i>
    <i>
      <x v="473"/>
    </i>
    <i>
      <x v="358"/>
    </i>
    <i>
      <x v="476"/>
    </i>
    <i>
      <x v="431"/>
    </i>
    <i>
      <x v="365"/>
    </i>
    <i>
      <x v="608"/>
    </i>
    <i>
      <x v="483"/>
    </i>
    <i>
      <x v="634"/>
    </i>
    <i>
      <x v="484"/>
    </i>
    <i>
      <x v="535"/>
    </i>
    <i>
      <x v="485"/>
    </i>
    <i>
      <x v="652"/>
    </i>
    <i>
      <x v="488"/>
    </i>
    <i>
      <x v="551"/>
    </i>
    <i>
      <x v="492"/>
    </i>
    <i>
      <x v="560"/>
    </i>
    <i>
      <x v="496"/>
    </i>
    <i>
      <x v="378"/>
    </i>
    <i>
      <x v="512"/>
    </i>
    <i>
      <x v="428"/>
    </i>
    <i>
      <x v="521"/>
    </i>
    <i>
      <x v="430"/>
    </i>
    <i>
      <x v="522"/>
    </i>
    <i>
      <x v="432"/>
    </i>
    <i>
      <x v="354"/>
    </i>
    <i>
      <x v="602"/>
    </i>
    <i>
      <x v="527"/>
    </i>
    <i>
      <x v="435"/>
    </i>
    <i>
      <x v="528"/>
    </i>
    <i>
      <x v="632"/>
    </i>
    <i>
      <x v="416"/>
    </i>
    <i>
      <x v="635"/>
    </i>
    <i>
      <x v="530"/>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167"/>
    </i>
    <i>
      <x v="1011"/>
    </i>
    <i>
      <x v="1328"/>
    </i>
    <i>
      <x v="1042"/>
    </i>
    <i>
      <x v="1256"/>
    </i>
    <i>
      <x v="1114"/>
    </i>
    <i>
      <x v="1169"/>
    </i>
    <i>
      <x v="1043"/>
    </i>
    <i>
      <x v="1079"/>
    </i>
    <i>
      <x v="1044"/>
    </i>
    <i>
      <x v="1086"/>
    </i>
    <i>
      <x v="1045"/>
    </i>
    <i>
      <x v="1164"/>
    </i>
    <i>
      <x v="1046"/>
    </i>
    <i>
      <x v="1293"/>
    </i>
    <i>
      <x v="1047"/>
    </i>
    <i>
      <x v="1314"/>
    </i>
    <i>
      <x v="1048"/>
    </i>
    <i>
      <x v="1333"/>
    </i>
    <i>
      <x v="1122"/>
    </i>
    <i>
      <x v="1236"/>
    </i>
    <i>
      <x v="1049"/>
    </i>
    <i>
      <x v="1082"/>
    </i>
    <i>
      <x v="1124"/>
    </i>
    <i>
      <x v="1255"/>
    </i>
    <i>
      <x v="1212"/>
    </i>
    <i>
      <x v="1160"/>
    </i>
    <i>
      <x v="1125"/>
    </i>
    <i>
      <x v="1280"/>
    </i>
    <i>
      <x v="1216"/>
    </i>
    <i>
      <x v="1286"/>
    </i>
    <i>
      <x v="1126"/>
    </i>
    <i>
      <x v="1099"/>
    </i>
    <i>
      <x v="1221"/>
    </i>
    <i>
      <x v="1299"/>
    </i>
    <i>
      <x v="1050"/>
    </i>
    <i>
      <x v="1324"/>
    </i>
    <i>
      <x v="1229"/>
    </i>
    <i>
      <x v="1331"/>
    </i>
    <i>
      <x v="1007"/>
    </i>
    <i>
      <x v="1078"/>
    </i>
    <i>
      <x v="1013"/>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1"/>
    </i>
    <i>
      <x v="629"/>
    </i>
    <i>
      <x v="611"/>
    </i>
    <i>
      <x v="536"/>
    </i>
    <i>
      <x v="466"/>
    </i>
    <i>
      <x v="540"/>
    </i>
    <i>
      <x v="462"/>
    </i>
    <i>
      <x v="490"/>
    </i>
    <i>
      <x v="450"/>
    </i>
    <i>
      <x v="470"/>
    </i>
    <i>
      <x v="400"/>
    </i>
    <i>
      <x v="493"/>
    </i>
    <i>
      <x v="524"/>
    </i>
    <i>
      <x v="661"/>
    </i>
    <i>
      <x v="366"/>
    </i>
    <i>
      <x v="550"/>
    </i>
    <i>
      <x v="607"/>
    </i>
    <i>
      <x v="387"/>
    </i>
    <i>
      <x v="616"/>
    </i>
    <i>
      <x v="498"/>
    </i>
    <i>
      <x v="625"/>
    </i>
    <i>
      <x v="559"/>
    </i>
    <i>
      <x v="531"/>
    </i>
    <i>
      <x v="501"/>
    </i>
    <i>
      <x v="337"/>
    </i>
    <i>
      <x v="503"/>
    </i>
    <i>
      <x v="478"/>
    </i>
    <i>
      <x v="563"/>
    </i>
    <i>
      <x v="590"/>
    </i>
    <i>
      <x v="564"/>
    </i>
    <i>
      <x v="592"/>
    </i>
    <i>
      <x v="504"/>
    </i>
    <i>
      <x v="598"/>
    </i>
    <i>
      <x v="566"/>
    </i>
    <i>
      <x v="605"/>
    </i>
    <i>
      <x v="340"/>
    </i>
    <i>
      <x v="464"/>
    </i>
    <i>
      <x v="427"/>
    </i>
    <i>
      <x v="615"/>
    </i>
    <i>
      <x v="363"/>
    </i>
    <i>
      <x v="336"/>
    </i>
    <i>
      <x v="578"/>
    </i>
    <i>
      <x v="623"/>
    </i>
    <i>
      <x v="579"/>
    </i>
    <i>
      <x v="367"/>
    </i>
    <i>
      <x v="580"/>
    </i>
    <i>
      <x v="630"/>
    </i>
    <i>
      <x v="581"/>
    </i>
    <i>
      <x v="360"/>
    </i>
    <i>
      <x v="582"/>
    </i>
    <i>
      <x v="534"/>
    </i>
    <i>
      <x v="583"/>
    </i>
    <i>
      <x v="643"/>
    </i>
    <i>
      <x v="341"/>
    </i>
    <i>
      <x v="461"/>
    </i>
    <i>
      <x v="653"/>
    </i>
    <i>
      <x v="373"/>
    </i>
    <i>
      <x v="655"/>
    </i>
    <i>
      <x v="546"/>
    </i>
    <i>
      <x v="342"/>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214"/>
    </i>
    <i>
      <x v="1278"/>
    </i>
    <i>
      <x v="1268"/>
    </i>
    <i>
      <x v="1224"/>
    </i>
    <i>
      <x v="1211"/>
    </i>
    <i>
      <x v="1018"/>
    </i>
    <i>
      <x v="1325"/>
    </i>
    <i>
      <x v="1200"/>
    </i>
    <i>
      <x v="1103"/>
    </i>
    <i>
      <x v="1235"/>
    </i>
    <i>
      <x v="1209"/>
    </i>
    <i>
      <x v="1038"/>
    </i>
    <i>
      <x v="1291"/>
    </i>
    <i>
      <x v="1136"/>
    </i>
    <i>
      <x v="1317"/>
    </i>
    <i>
      <x v="1241"/>
    </i>
    <i>
      <x v="1026"/>
    </i>
    <i>
      <x v="1008"/>
    </i>
    <i>
      <x v="1009"/>
    </i>
    <i>
      <x v="1203"/>
    </i>
    <i>
      <x v="1208"/>
    </i>
    <i>
      <x v="1245"/>
    </i>
    <i>
      <x v="1120"/>
    </i>
    <i>
      <x v="1085"/>
    </i>
    <i>
      <x v="1210"/>
    </i>
    <i>
      <x v="1204"/>
    </i>
    <i>
      <x v="1289"/>
    </i>
    <i>
      <x v="1149"/>
    </i>
    <i>
      <x v="1292"/>
    </i>
    <i>
      <x v="1089"/>
    </i>
    <i>
      <x v="1302"/>
    </i>
    <i>
      <x v="1206"/>
    </i>
    <i>
      <x v="1100"/>
    </i>
    <i>
      <x v="1104"/>
    </i>
    <i>
      <x v="1023"/>
    </i>
    <i>
      <x v="1095"/>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45"/>
    </i>
    <i>
      <x v="408"/>
    </i>
    <i>
      <x v="642"/>
    </i>
    <i>
      <x v="537"/>
    </i>
    <i>
      <x v="576"/>
    </i>
    <i>
      <x v="588"/>
    </i>
    <i>
      <x v="448"/>
    </i>
    <i>
      <x v="508"/>
    </i>
    <i>
      <x v="640"/>
    </i>
    <i>
      <x v="509"/>
    </i>
    <i>
      <x v="440"/>
    </i>
    <i>
      <x v="491"/>
    </i>
    <i>
      <x v="442"/>
    </i>
    <i>
      <x v="597"/>
    </i>
    <i>
      <x v="335"/>
    </i>
    <i>
      <x v="421"/>
    </i>
    <i>
      <x v="447"/>
    </i>
    <i>
      <x v="599"/>
    </i>
    <i>
      <x v="494"/>
    </i>
    <i>
      <x v="513"/>
    </i>
    <i>
      <x v="570"/>
    </i>
    <i>
      <x v="352"/>
    </i>
    <i>
      <x v="641"/>
    </i>
    <i>
      <x v="338"/>
    </i>
    <i>
      <x v="500"/>
    </i>
    <i>
      <x v="609"/>
    </i>
    <i>
      <x v="646"/>
    </i>
    <i>
      <x v="610"/>
    </i>
    <i>
      <x v="648"/>
    </i>
    <i>
      <x v="412"/>
    </i>
    <i>
      <x v="575"/>
    </i>
    <i>
      <x v="413"/>
    </i>
    <i>
      <x v="577"/>
    </i>
    <i>
      <x v="344"/>
    </i>
    <i>
      <x v="443"/>
    </i>
    <i>
      <x v="520"/>
    </i>
    <i>
      <x v="446"/>
    </i>
    <i>
      <x v="402"/>
    </i>
    <i>
      <x v="666"/>
    </i>
    <i>
      <x v="627"/>
    </i>
    <i>
      <x v="436"/>
    </i>
    <i>
      <x v="3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138"/>
    </i>
    <i>
      <x v="1305"/>
    </i>
    <i>
      <x v="1300"/>
    </i>
    <i>
      <x v="1228"/>
    </i>
    <i>
      <x v="1313"/>
    </i>
    <i>
      <x v="1112"/>
    </i>
    <i>
      <x v="1101"/>
    </i>
    <i>
      <x v="1051"/>
    </i>
    <i>
      <x v="1142"/>
    </i>
    <i>
      <x v="1176"/>
    </i>
    <i>
      <x v="1310"/>
    </i>
    <i>
      <x v="1213"/>
    </i>
    <i>
      <x v="1022"/>
    </i>
    <i>
      <x v="1196"/>
    </i>
    <i>
      <x v="1094"/>
    </i>
    <i>
      <x v="1297"/>
    </i>
    <i>
      <x v="1175"/>
    </i>
    <i>
      <x v="1298"/>
    </i>
    <i>
      <x v="1102"/>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64"/>
    </i>
    <i>
      <x v="538"/>
    </i>
    <i>
      <x v="471"/>
    </i>
    <i>
      <x v="554"/>
    </i>
    <i>
      <x v="392"/>
    </i>
    <i>
      <x v="556"/>
    </i>
    <i>
      <x v="569"/>
    </i>
    <i>
      <x v="449"/>
    </i>
    <i>
      <x v="507"/>
    </i>
    <i>
      <x v="645"/>
    </i>
    <i>
      <x v="606"/>
    </i>
    <i>
      <x v="417"/>
    </i>
    <i>
      <x v="404"/>
    </i>
    <i>
      <x v="510"/>
    </i>
    <i>
      <x v="444"/>
    </i>
    <i>
      <x v="600"/>
    </i>
    <i>
      <x v="343"/>
    </i>
    <i>
      <x v="398"/>
    </i>
    <i>
      <x v="594"/>
    </i>
    <i>
      <x v="603"/>
    </i>
    <i>
      <x v="452"/>
    </i>
    <i>
      <x v="604"/>
    </i>
    <i>
      <x v="593"/>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219"/>
    </i>
    <i>
      <x v="1025"/>
    </i>
    <i>
      <x v="1199"/>
    </i>
    <i>
      <x v="1205"/>
    </i>
    <i>
      <x v="1326"/>
    </i>
    <i>
      <x v="1113"/>
    </i>
    <i>
      <x v="1220"/>
    </i>
    <i>
      <x v="1198"/>
    </i>
    <i>
      <x v="1323"/>
    </i>
    <i>
      <x v="1308"/>
    </i>
    <i>
      <x v="1084"/>
    </i>
    <i>
      <x v="1290"/>
    </i>
    <i>
      <x v="1281"/>
    </i>
    <i>
      <x v="1165"/>
    </i>
    <i>
      <x v="1283"/>
    </i>
    <i>
      <x v="1267"/>
    </i>
    <i>
      <x v="1109"/>
    </i>
    <i>
      <x v="1319"/>
    </i>
    <i>
      <x v="1097"/>
    </i>
    <i>
      <x v="1273"/>
    </i>
    <i>
      <x v="1279"/>
    </i>
    <i>
      <x v="923"/>
    </i>
    <i>
      <x v="680"/>
    </i>
    <i>
      <x v="708"/>
    </i>
    <i>
      <x v="888"/>
    </i>
    <i>
      <x v="681"/>
    </i>
    <i>
      <x v="778"/>
    </i>
    <i>
      <x v="906"/>
    </i>
    <i>
      <x v="726"/>
    </i>
    <i>
      <x v="686"/>
    </i>
    <i>
      <x v="936"/>
    </i>
    <i>
      <x v="723"/>
    </i>
    <i>
      <x v="682"/>
    </i>
    <i>
      <x v="754"/>
    </i>
    <i>
      <x v="874"/>
    </i>
    <i>
      <x v="927"/>
    </i>
    <i>
      <x v="819"/>
    </i>
    <i>
      <x v="919"/>
    </i>
    <i>
      <x v="678"/>
    </i>
    <i>
      <x v="679"/>
    </i>
    <i>
      <x v="942"/>
    </i>
    <i>
      <x v="860"/>
    </i>
    <i>
      <x v="1003"/>
    </i>
    <i>
      <x v="958"/>
    </i>
    <i>
      <x v="877"/>
    </i>
    <i>
      <x v="389"/>
    </i>
    <i>
      <x v="395"/>
    </i>
    <i>
      <x v="349"/>
    </i>
    <i>
      <x v="613"/>
    </i>
    <i>
      <x v="555"/>
    </i>
    <i>
      <x v="572"/>
    </i>
    <i>
      <x v="658"/>
    </i>
    <i>
      <x v="506"/>
    </i>
    <i>
      <x v="549"/>
    </i>
    <i>
      <x v="482"/>
    </i>
    <i>
      <x v="407"/>
    </i>
    <i>
      <x v="403"/>
    </i>
    <i>
      <x v="388"/>
    </i>
    <i>
      <x v="636"/>
    </i>
    <i>
      <x v="601"/>
    </i>
    <i>
      <x v="418"/>
    </i>
    <i>
      <x v="339"/>
    </i>
    <i>
      <x v="638"/>
    </i>
    <i>
      <x v="612"/>
    </i>
    <i>
      <x v="479"/>
    </i>
    <i>
      <x v="325"/>
    </i>
    <i>
      <x v="30"/>
    </i>
    <i>
      <x v="263"/>
    </i>
    <i>
      <x v="198"/>
    </i>
    <i>
      <x v="148"/>
    </i>
    <i>
      <x v="201"/>
    </i>
    <i>
      <x v="240"/>
    </i>
    <i>
      <x v="293"/>
    </i>
    <i>
      <x v="242"/>
    </i>
    <i>
      <x v="32"/>
    </i>
    <i>
      <x v="269"/>
    </i>
    <i>
      <x v="53"/>
    </i>
    <i>
      <x v="58"/>
    </i>
    <i>
      <x v="191"/>
    </i>
    <i>
      <x v="239"/>
    </i>
    <i>
      <x v="84"/>
    </i>
    <i>
      <x v="241"/>
    </i>
    <i>
      <x v="261"/>
    </i>
    <i>
      <x v="265"/>
    </i>
    <i>
      <x v="1005"/>
    </i>
    <i>
      <x v="1127"/>
    </i>
    <i>
      <x v="1288"/>
    </i>
    <i>
      <x v="1139"/>
    </i>
    <i>
      <x v="1296"/>
    </i>
    <i>
      <x v="1155"/>
    </i>
    <i>
      <x v="1322"/>
    </i>
    <i>
      <x v="1303"/>
    </i>
    <i>
      <x v="1074"/>
    </i>
    <i>
      <x v="1087"/>
    </i>
    <i>
      <x v="1016"/>
    </i>
    <i>
      <x v="1170"/>
    </i>
    <i>
      <x v="930"/>
    </i>
    <i>
      <x v="776"/>
    </i>
    <i>
      <x v="709"/>
    </i>
    <i>
      <x v="935"/>
    </i>
    <i>
      <x v="872"/>
    </i>
    <i>
      <x v="769"/>
    </i>
    <i>
      <x v="713"/>
    </i>
    <i>
      <x v="940"/>
    </i>
    <i>
      <x v="1004"/>
    </i>
    <i>
      <x v="928"/>
    </i>
    <i>
      <x v="725"/>
    </i>
    <i>
      <x v="523"/>
    </i>
    <i>
      <x v="350"/>
    </i>
    <i>
      <x v="659"/>
    </i>
    <i>
      <x v="617"/>
    </i>
    <i>
      <x v="455"/>
    </i>
    <i>
      <x v="596"/>
    </i>
    <i>
      <x v="639"/>
    </i>
    <i>
      <x v="147"/>
    </i>
    <i>
      <x v="153"/>
    </i>
    <i>
      <x v="279"/>
    </i>
    <i>
      <x v="57"/>
    </i>
    <i>
      <x v="262"/>
    </i>
    <i>
      <x v="202"/>
    </i>
    <i>
      <x v="255"/>
    </i>
    <i>
      <x v="15"/>
    </i>
    <i>
      <x v="56"/>
    </i>
    <i>
      <x v="180"/>
    </i>
    <i>
      <x v="61"/>
    </i>
    <i>
      <x v="439"/>
    </i>
    <i>
      <x v="1225"/>
    </i>
    <i>
      <x v="1162"/>
    </i>
    <i>
      <x v="1287"/>
    </i>
    <i>
      <x v="1282"/>
    </i>
    <i>
      <x v="1312"/>
    </i>
    <i>
      <x v="1156"/>
    </i>
    <i>
      <x v="1137"/>
    </i>
    <i>
      <x v="1316"/>
    </i>
    <i>
      <x v="1098"/>
    </i>
    <i>
      <x v="1284"/>
    </i>
    <i>
      <x v="1223"/>
    </i>
    <i>
      <x v="1307"/>
    </i>
    <i>
      <x v="1226"/>
    </i>
    <i>
      <x v="943"/>
    </i>
    <i>
      <x v="673"/>
    </i>
    <i>
      <x v="753"/>
    </i>
    <i>
      <x v="676"/>
    </i>
    <i>
      <x v="677"/>
    </i>
    <i>
      <x v="614"/>
    </i>
    <i>
      <x v="393"/>
    </i>
    <i>
      <x v="401"/>
    </i>
    <i>
      <x v="468"/>
    </i>
    <i>
      <x v="515"/>
    </i>
    <i>
      <x v="463"/>
    </i>
    <i>
      <x v="545"/>
    </i>
    <i>
      <x v="568"/>
    </i>
    <i>
      <x v="657"/>
    </i>
    <i>
      <x v="351"/>
    </i>
    <i>
      <x v="146"/>
    </i>
    <i>
      <x v="9"/>
    </i>
    <i>
      <x v="264"/>
    </i>
    <i>
      <x v="164"/>
    </i>
    <i>
      <x v="10"/>
    </i>
    <i>
      <x v="151"/>
    </i>
    <i>
      <x v="1329"/>
    </i>
    <i>
      <x v="1318"/>
    </i>
    <i>
      <x v="1153"/>
    </i>
    <i>
      <x v="1306"/>
    </i>
    <i>
      <x v="1309"/>
    </i>
    <i>
      <x v="1311"/>
    </i>
    <i>
      <x v="1088"/>
    </i>
    <i>
      <x v="955"/>
    </i>
    <i>
      <x v="783"/>
    </i>
    <i>
      <x v="802"/>
    </i>
    <i>
      <x v="707"/>
    </i>
    <i>
      <x v="892"/>
    </i>
    <i>
      <x v="544"/>
    </i>
    <i>
      <x v="467"/>
    </i>
    <i>
      <x v="650"/>
    </i>
    <i>
      <x v="618"/>
    </i>
    <i>
      <x v="620"/>
    </i>
    <i>
      <x v="525"/>
    </i>
    <i>
      <x v="499"/>
    </i>
    <i>
      <x v="587"/>
    </i>
    <i>
      <x v="514"/>
    </i>
    <i>
      <x v="60"/>
    </i>
    <i>
      <x v="14"/>
    </i>
    <i>
      <x v="271"/>
    </i>
    <i>
      <x v="291"/>
    </i>
    <i>
      <x v="256"/>
    </i>
    <i>
      <x v="1304"/>
    </i>
    <i>
      <x v="1301"/>
    </i>
    <i>
      <x v="1090"/>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1337"/>
    </i>
    <i>
      <x v="414"/>
    </i>
    <i t="grand">
      <x/>
    </i>
  </rowItems>
  <colItems count="1">
    <i/>
  </colItems>
  <dataFields count="1">
    <dataField name="Average of rating" fld="17" subtotal="average" baseField="1" baseItem="0"/>
  </dataFields>
  <formats count="5">
    <format dxfId="16">
      <pivotArea dataOnly="0" labelOnly="1" fieldPosition="0">
        <references count="1">
          <reference field="1" count="5">
            <x v="82"/>
            <x v="826"/>
            <x v="1002"/>
            <x v="1141"/>
            <x v="1143"/>
          </reference>
        </references>
      </pivotArea>
    </format>
    <format dxfId="12">
      <pivotArea collapsedLevelsAreSubtotals="1" fieldPosition="0">
        <references count="1">
          <reference field="1" count="1">
            <x v="1143"/>
          </reference>
        </references>
      </pivotArea>
    </format>
    <format dxfId="10">
      <pivotArea dataOnly="0" labelOnly="1" fieldPosition="0">
        <references count="1">
          <reference field="1" count="1">
            <x v="1143"/>
          </reference>
        </references>
      </pivotArea>
    </format>
    <format dxfId="8">
      <pivotArea collapsedLevelsAreSubtotals="1" fieldPosition="0">
        <references count="1">
          <reference field="1" count="4">
            <x v="82"/>
            <x v="826"/>
            <x v="1002"/>
            <x v="1141"/>
          </reference>
        </references>
      </pivotArea>
    </format>
    <format dxfId="6">
      <pivotArea dataOnly="0" labelOnly="1" fieldPosition="0">
        <references count="1">
          <reference field="1" count="4">
            <x v="82"/>
            <x v="826"/>
            <x v="1002"/>
            <x v="114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A6FAAF-C7D7-4D5E-BB11-E8292D9DD7A2}"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C216" firstHeaderRow="0" firstDataRow="1" firstDataCol="1"/>
  <pivotFields count="30">
    <pivotField showAll="0"/>
    <pivotField showAll="0"/>
    <pivotField axis="axisRow" showAll="0">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pivotField>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g. Actual Price" fld="10" subtotal="average" baseField="2" baseItem="0" numFmtId="166"/>
    <dataField name="Avg. Discounted Price" fld="8" subtotal="average" baseField="2" baseItem="0" numFmtId="166"/>
  </dataFields>
  <formats count="4">
    <format dxfId="22">
      <pivotArea outline="0" collapsedLevelsAreSubtotals="1" fieldPosition="0">
        <references count="1">
          <reference field="4294967294" count="1" selected="0">
            <x v="0"/>
          </reference>
        </references>
      </pivotArea>
    </format>
    <format dxfId="21">
      <pivotArea dataOnly="0" labelOnly="1" outline="0" fieldPosition="0">
        <references count="1">
          <reference field="4294967294" count="1">
            <x v="0"/>
          </reference>
        </references>
      </pivotArea>
    </format>
    <format dxfId="20">
      <pivotArea outline="0" collapsedLevelsAreSubtotals="1" fieldPosition="0">
        <references count="1">
          <reference field="4294967294" count="1" selected="0">
            <x v="1"/>
          </reference>
        </references>
      </pivotArea>
    </format>
    <format dxfId="19">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CBC7E4-D3DA-4B09-95F9-BE4E603CF0FD}"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A3:B10" firstHeaderRow="1" firstDataRow="1" firstDataCol="1"/>
  <pivotFields count="3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3"/>
        <item x="2"/>
        <item x="0"/>
        <item x="1"/>
        <item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7">
    <i>
      <x/>
    </i>
    <i>
      <x v="1"/>
    </i>
    <i>
      <x v="2"/>
    </i>
    <i>
      <x v="3"/>
    </i>
    <i>
      <x v="4"/>
    </i>
    <i>
      <x v="5"/>
    </i>
    <i t="grand">
      <x/>
    </i>
  </rowItems>
  <colItems count="1">
    <i/>
  </colItems>
  <dataFields count="1">
    <dataField name="Number of Products" fld="1"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81B90D-AABE-4C24-8D39-6760EE9DBCA6}"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216" firstHeaderRow="1" firstDataRow="1" firstDataCol="1"/>
  <pivotFields count="30">
    <pivotField showAll="0"/>
    <pivotField showAll="0"/>
    <pivotField axis="axisRow" showAll="0">
      <items count="213">
        <item x="194"/>
        <item x="156"/>
        <item x="135"/>
        <item x="83"/>
        <item x="133"/>
        <item x="67"/>
        <item x="125"/>
        <item x="57"/>
        <item x="128"/>
        <item x="197"/>
        <item x="8"/>
        <item x="62"/>
        <item x="134"/>
        <item x="93"/>
        <item x="80"/>
        <item x="117"/>
        <item x="42"/>
        <item x="41"/>
        <item x="23"/>
        <item x="106"/>
        <item x="61"/>
        <item x="109"/>
        <item x="49"/>
        <item x="54"/>
        <item x="115"/>
        <item x="58"/>
        <item x="40"/>
        <item x="153"/>
        <item x="73"/>
        <item x="90"/>
        <item x="107"/>
        <item x="74"/>
        <item x="56"/>
        <item x="77"/>
        <item x="92"/>
        <item x="127"/>
        <item x="206"/>
        <item x="15"/>
        <item x="51"/>
        <item x="18"/>
        <item x="131"/>
        <item x="33"/>
        <item x="4"/>
        <item x="207"/>
        <item x="183"/>
        <item x="103"/>
        <item x="104"/>
        <item x="14"/>
        <item x="60"/>
        <item x="6"/>
        <item x="9"/>
        <item x="12"/>
        <item x="126"/>
        <item x="190"/>
        <item x="185"/>
        <item x="64"/>
        <item x="105"/>
        <item x="166"/>
        <item x="5"/>
        <item x="19"/>
        <item x="34"/>
        <item x="59"/>
        <item x="142"/>
        <item x="140"/>
        <item x="81"/>
        <item x="52"/>
        <item x="66"/>
        <item x="99"/>
        <item x="16"/>
        <item x="172"/>
        <item x="53"/>
        <item x="44"/>
        <item x="50"/>
        <item x="138"/>
        <item x="82"/>
        <item x="200"/>
        <item x="1"/>
        <item x="13"/>
        <item x="24"/>
        <item x="69"/>
        <item x="173"/>
        <item x="191"/>
        <item x="22"/>
        <item x="137"/>
        <item x="45"/>
        <item x="155"/>
        <item x="209"/>
        <item x="199"/>
        <item x="0"/>
        <item x="46"/>
        <item x="20"/>
        <item x="102"/>
        <item x="163"/>
        <item x="181"/>
        <item x="196"/>
        <item x="111"/>
        <item x="132"/>
        <item x="29"/>
        <item x="164"/>
        <item x="28"/>
        <item x="91"/>
        <item x="152"/>
        <item x="36"/>
        <item x="7"/>
        <item x="63"/>
        <item x="141"/>
        <item x="208"/>
        <item x="48"/>
        <item x="175"/>
        <item x="193"/>
        <item x="123"/>
        <item x="88"/>
        <item x="86"/>
        <item x="85"/>
        <item x="32"/>
        <item x="75"/>
        <item x="10"/>
        <item x="2"/>
        <item x="65"/>
        <item x="17"/>
        <item x="169"/>
        <item x="147"/>
        <item x="110"/>
        <item x="113"/>
        <item x="116"/>
        <item x="84"/>
        <item x="176"/>
        <item x="162"/>
        <item x="47"/>
        <item x="98"/>
        <item x="143"/>
        <item x="159"/>
        <item x="165"/>
        <item x="171"/>
        <item x="178"/>
        <item x="95"/>
        <item x="70"/>
        <item x="198"/>
        <item x="189"/>
        <item x="38"/>
        <item x="25"/>
        <item x="87"/>
        <item x="180"/>
        <item x="167"/>
        <item x="114"/>
        <item x="3"/>
        <item x="210"/>
        <item x="148"/>
        <item x="188"/>
        <item x="161"/>
        <item x="168"/>
        <item x="158"/>
        <item x="201"/>
        <item x="96"/>
        <item x="187"/>
        <item x="149"/>
        <item x="30"/>
        <item x="119"/>
        <item x="78"/>
        <item x="72"/>
        <item x="79"/>
        <item x="26"/>
        <item x="55"/>
        <item x="179"/>
        <item x="186"/>
        <item x="11"/>
        <item x="39"/>
        <item x="100"/>
        <item x="130"/>
        <item x="31"/>
        <item x="118"/>
        <item x="124"/>
        <item x="94"/>
        <item x="205"/>
        <item x="35"/>
        <item x="174"/>
        <item x="154"/>
        <item x="203"/>
        <item x="68"/>
        <item x="192"/>
        <item x="202"/>
        <item x="27"/>
        <item x="37"/>
        <item x="150"/>
        <item x="195"/>
        <item x="182"/>
        <item x="43"/>
        <item x="89"/>
        <item x="146"/>
        <item x="112"/>
        <item x="97"/>
        <item x="71"/>
        <item x="108"/>
        <item x="184"/>
        <item x="136"/>
        <item x="21"/>
        <item x="121"/>
        <item x="157"/>
        <item x="101"/>
        <item x="204"/>
        <item x="170"/>
        <item x="129"/>
        <item x="122"/>
        <item x="120"/>
        <item x="177"/>
        <item x="151"/>
        <item x="144"/>
        <item x="139"/>
        <item x="145"/>
        <item x="160"/>
        <item x="76"/>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Potential Revenue" fld="16" baseField="0" baseItem="0" numFmtId="166"/>
  </dataFields>
  <formats count="2">
    <format dxfId="57">
      <pivotArea outline="0" collapsedLevelsAreSubtotals="1"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8551FC-2EDC-46AB-A30D-5E5B5B9B6C7B}"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ice Range Bucket">
  <location ref="A3:B8" firstHeaderRow="1" firstDataRow="1" firstDataCol="1"/>
  <pivotFields count="30">
    <pivotField showAll="0"/>
    <pivotField dataField="1" showAll="0"/>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37CFB4-3A94-4994-A30A-06B1DBCD12AC}"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ess than 1000?">
  <location ref="A3:B7" firstHeaderRow="1" firstDataRow="1" firstDataCol="1"/>
  <pivotFields count="3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9"/>
  </rowFields>
  <rowItems count="4">
    <i>
      <x/>
    </i>
    <i>
      <x v="1"/>
    </i>
    <i>
      <x v="2"/>
    </i>
    <i t="grand">
      <x/>
    </i>
  </rowItems>
  <colItems count="1">
    <i/>
  </colItems>
  <dataFields count="1">
    <dataField name="Count" fld="1"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E3FF63-E0A0-4317-8948-A205CCBE5034}"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3:B216" firstHeaderRow="1" firstDataRow="1" firstDataCol="1"/>
  <pivotFields count="30">
    <pivotField showAll="0"/>
    <pivotField showAll="0"/>
    <pivotField axis="axisRow" showAll="0" sortType="descending">
      <items count="213">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x="2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v="1"/>
    </i>
    <i>
      <x v="119"/>
    </i>
    <i>
      <x v="6"/>
    </i>
    <i>
      <x v="101"/>
    </i>
    <i>
      <x v="75"/>
    </i>
    <i>
      <x v="10"/>
    </i>
    <i>
      <x v="106"/>
    </i>
    <i>
      <x v="156"/>
    </i>
    <i>
      <x v="14"/>
    </i>
    <i>
      <x v="73"/>
    </i>
    <i>
      <x v="88"/>
    </i>
    <i>
      <x v="15"/>
    </i>
    <i>
      <x v="192"/>
    </i>
    <i>
      <x v="23"/>
    </i>
    <i>
      <x v="114"/>
    </i>
    <i>
      <x v="13"/>
    </i>
    <i>
      <x v="76"/>
    </i>
    <i>
      <x v="24"/>
    </i>
    <i>
      <x v="105"/>
    </i>
    <i>
      <x v="92"/>
    </i>
    <i>
      <x v="104"/>
    </i>
    <i>
      <x v="110"/>
    </i>
    <i>
      <x v="25"/>
    </i>
    <i>
      <x v="183"/>
    </i>
    <i>
      <x v="20"/>
    </i>
    <i>
      <x v="112"/>
    </i>
    <i>
      <x v="36"/>
    </i>
    <i>
      <x v="65"/>
    </i>
    <i>
      <x v="191"/>
    </i>
    <i>
      <x v="28"/>
    </i>
    <i>
      <x v="29"/>
    </i>
    <i>
      <x v="49"/>
    </i>
    <i>
      <x v="30"/>
    </i>
    <i>
      <x v="21"/>
    </i>
    <i>
      <x v="58"/>
    </i>
    <i>
      <x v="162"/>
    </i>
    <i>
      <x v="163"/>
    </i>
    <i>
      <x v="127"/>
    </i>
    <i>
      <x v="74"/>
    </i>
    <i>
      <x v="89"/>
    </i>
    <i>
      <x v="166"/>
    </i>
    <i>
      <x v="93"/>
    </i>
    <i>
      <x v="99"/>
    </i>
    <i>
      <x v="107"/>
    </i>
    <i>
      <x v="69"/>
    </i>
    <i>
      <x v="108"/>
    </i>
    <i>
      <x v="155"/>
    </i>
    <i>
      <x v="31"/>
    </i>
    <i>
      <x v="202"/>
    </i>
    <i>
      <x v="12"/>
    </i>
    <i>
      <x v="159"/>
    </i>
    <i>
      <x v="78"/>
    </i>
    <i>
      <x v="80"/>
    </i>
    <i>
      <x v="102"/>
    </i>
    <i>
      <x v="53"/>
    </i>
    <i>
      <x v="100"/>
    </i>
    <i>
      <x v="158"/>
    </i>
    <i>
      <x v="140"/>
    </i>
    <i>
      <x v="34"/>
    </i>
    <i>
      <x v="32"/>
    </i>
    <i>
      <x v="82"/>
    </i>
    <i>
      <x v="68"/>
    </i>
    <i>
      <x v="77"/>
    </i>
    <i>
      <x v="17"/>
    </i>
    <i>
      <x v="42"/>
    </i>
    <i>
      <x v="174"/>
    </i>
    <i>
      <x v="41"/>
    </i>
    <i>
      <x v="144"/>
    </i>
    <i>
      <x v="11"/>
    </i>
    <i>
      <x v="136"/>
    </i>
    <i>
      <x v="109"/>
    </i>
    <i>
      <x v="50"/>
    </i>
    <i>
      <x v="113"/>
    </i>
    <i>
      <x v="8"/>
    </i>
    <i>
      <x v="18"/>
    </i>
    <i>
      <x v="45"/>
    </i>
    <i>
      <x v="5"/>
    </i>
    <i>
      <x v="115"/>
    </i>
    <i>
      <x v="66"/>
    </i>
    <i>
      <x v="97"/>
    </i>
    <i>
      <x v="79"/>
    </i>
    <i>
      <x v="9"/>
    </i>
    <i>
      <x v="160"/>
    </i>
    <i>
      <x v="35"/>
    </i>
    <i>
      <x v="103"/>
    </i>
    <i>
      <x v="189"/>
    </i>
    <i>
      <x v="98"/>
    </i>
    <i>
      <x v="169"/>
    </i>
    <i>
      <x v="182"/>
    </i>
    <i>
      <x v="96"/>
    </i>
    <i>
      <x v="67"/>
    </i>
    <i>
      <x v="165"/>
    </i>
    <i>
      <x v="51"/>
    </i>
    <i>
      <x v="85"/>
    </i>
    <i>
      <x v="195"/>
    </i>
    <i>
      <x v="178"/>
    </i>
    <i>
      <x v="147"/>
    </i>
    <i>
      <x v="84"/>
    </i>
    <i>
      <x v="3"/>
    </i>
    <i>
      <x v="135"/>
    </i>
    <i>
      <x v="143"/>
    </i>
    <i>
      <x v="145"/>
    </i>
    <i>
      <x v="161"/>
    </i>
    <i>
      <x v="90"/>
    </i>
    <i>
      <x v="133"/>
    </i>
    <i>
      <x v="141"/>
    </i>
    <i>
      <x v="168"/>
    </i>
    <i>
      <x v="26"/>
    </i>
    <i>
      <x v="194"/>
    </i>
    <i>
      <x v="128"/>
    </i>
    <i>
      <x v="139"/>
    </i>
    <i>
      <x v="27"/>
    </i>
    <i>
      <x v="142"/>
    </i>
    <i>
      <x v="37"/>
    </i>
    <i>
      <x v="193"/>
    </i>
    <i>
      <x v="181"/>
    </i>
    <i>
      <x v="180"/>
    </i>
    <i>
      <x v="187"/>
    </i>
    <i>
      <x v="7"/>
    </i>
    <i>
      <x v="179"/>
    </i>
    <i>
      <x v="152"/>
    </i>
    <i>
      <x v="44"/>
    </i>
    <i>
      <x v="151"/>
    </i>
    <i>
      <x v="134"/>
    </i>
    <i>
      <x v="120"/>
    </i>
    <i>
      <x v="188"/>
    </i>
    <i>
      <x v="200"/>
    </i>
    <i>
      <x v="95"/>
    </i>
    <i>
      <x v="153"/>
    </i>
    <i>
      <x v="146"/>
    </i>
    <i>
      <x v="111"/>
    </i>
    <i>
      <x v="149"/>
    </i>
    <i>
      <x v="4"/>
    </i>
    <i>
      <x v="22"/>
    </i>
    <i>
      <x v="91"/>
    </i>
    <i>
      <x v="185"/>
    </i>
    <i>
      <x v="117"/>
    </i>
    <i>
      <x v="38"/>
    </i>
    <i>
      <x v="177"/>
    </i>
    <i>
      <x v="54"/>
    </i>
    <i>
      <x v="184"/>
    </i>
    <i>
      <x v="157"/>
    </i>
    <i>
      <x v="164"/>
    </i>
    <i>
      <x v="63"/>
    </i>
    <i>
      <x v="137"/>
    </i>
    <i>
      <x v="40"/>
    </i>
    <i>
      <x v="172"/>
    </i>
    <i>
      <x v="16"/>
    </i>
    <i>
      <x v="59"/>
    </i>
    <i>
      <x v="19"/>
    </i>
    <i>
      <x v="131"/>
    </i>
    <i>
      <x v="132"/>
    </i>
    <i>
      <x v="86"/>
    </i>
    <i>
      <x v="126"/>
    </i>
    <i>
      <x v="70"/>
    </i>
    <i>
      <x/>
    </i>
    <i>
      <x v="48"/>
    </i>
    <i>
      <x v="61"/>
    </i>
    <i>
      <x v="130"/>
    </i>
    <i>
      <x v="186"/>
    </i>
    <i>
      <x v="154"/>
    </i>
    <i>
      <x v="171"/>
    </i>
    <i>
      <x v="64"/>
    </i>
    <i>
      <x v="83"/>
    </i>
    <i>
      <x v="43"/>
    </i>
    <i>
      <x v="39"/>
    </i>
    <i>
      <x v="94"/>
    </i>
    <i>
      <x v="2"/>
    </i>
    <i>
      <x v="46"/>
    </i>
    <i>
      <x v="47"/>
    </i>
    <i>
      <x v="129"/>
    </i>
    <i>
      <x v="173"/>
    </i>
    <i>
      <x v="201"/>
    </i>
    <i>
      <x v="57"/>
    </i>
    <i>
      <x v="167"/>
    </i>
    <i>
      <x v="116"/>
    </i>
    <i>
      <x v="138"/>
    </i>
    <i>
      <x v="148"/>
    </i>
    <i>
      <x v="60"/>
    </i>
    <i>
      <x v="209"/>
    </i>
    <i>
      <x v="52"/>
    </i>
    <i>
      <x v="87"/>
    </i>
    <i>
      <x v="71"/>
    </i>
    <i>
      <x v="125"/>
    </i>
    <i>
      <x v="33"/>
    </i>
    <i>
      <x v="208"/>
    </i>
    <i>
      <x v="72"/>
    </i>
    <i>
      <x v="55"/>
    </i>
    <i>
      <x v="150"/>
    </i>
    <i>
      <x v="124"/>
    </i>
    <i>
      <x v="170"/>
    </i>
    <i>
      <x v="118"/>
    </i>
    <i>
      <x v="203"/>
    </i>
    <i>
      <x v="56"/>
    </i>
    <i>
      <x v="207"/>
    </i>
    <i>
      <x v="204"/>
    </i>
    <i>
      <x v="122"/>
    </i>
    <i>
      <x v="175"/>
    </i>
    <i>
      <x v="190"/>
    </i>
    <i>
      <x v="198"/>
    </i>
    <i>
      <x v="205"/>
    </i>
    <i>
      <x v="199"/>
    </i>
    <i>
      <x v="81"/>
    </i>
    <i>
      <x v="211"/>
    </i>
    <i>
      <x v="206"/>
    </i>
    <i>
      <x v="210"/>
    </i>
    <i>
      <x v="123"/>
    </i>
    <i>
      <x v="197"/>
    </i>
    <i>
      <x v="176"/>
    </i>
    <i>
      <x v="62"/>
    </i>
    <i>
      <x v="196"/>
    </i>
    <i>
      <x v="121"/>
    </i>
    <i t="grand">
      <x/>
    </i>
  </rowItems>
  <colItems count="1">
    <i/>
  </colItems>
  <dataFields count="1">
    <dataField name="Max Discount Percentage" fld="11" subtotal="max" baseField="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E9C5B5-8A05-4C5F-B598-71BF7D963BD5}" name="Table2" displayName="Table2" ref="A1:AE1352" totalsRowShown="0" headerRowDxfId="55" dataDxfId="54">
  <autoFilter ref="A1:AE1352" xr:uid="{B7E9C5B5-8A05-4C5F-B598-71BF7D963BD5}"/>
  <sortState xmlns:xlrd2="http://schemas.microsoft.com/office/spreadsheetml/2017/richdata2" ref="A2:AE1352">
    <sortCondition descending="1" ref="O1:O1352"/>
  </sortState>
  <tableColumns count="31">
    <tableColumn id="1" xr3:uid="{C1AD5713-BADA-4852-AA24-201B92D81E01}" name="product id" dataDxfId="53"/>
    <tableColumn id="2" xr3:uid="{4412634E-1972-4FDB-9EC1-A13BE4BA1465}" name="product name" dataDxfId="52"/>
    <tableColumn id="3" xr3:uid="{059A8851-C2DC-4CA3-A6FE-136E8E99ABC0}" name="category" dataDxfId="51"/>
    <tableColumn id="4" xr3:uid="{FE8D2800-15AC-480A-95E2-E7B8FB356A66}" name="Main Category" dataDxfId="50"/>
    <tableColumn id="5" xr3:uid="{4DCBE9E5-DBEF-4D89-8044-A7E563659B1F}" name="Level 2 Category" dataDxfId="49"/>
    <tableColumn id="6" xr3:uid="{4402C498-6E37-4ECD-8929-326656F34866}" name="Level 3 Category" dataDxfId="48"/>
    <tableColumn id="25" xr3:uid="{890E7918-FA48-4FDD-B22D-7D3836041D27}" name="Unique Key" dataDxfId="47">
      <calculatedColumnFormula>Table2[category] &amp; "-" &amp; Table2[product name]</calculatedColumnFormula>
    </tableColumn>
    <tableColumn id="7" xr3:uid="{EF347D67-C2F9-436E-918C-9BE3EEA0D61D}" name="Level 4 Category" dataDxfId="46"/>
    <tableColumn id="8" xr3:uid="{2F52F100-E847-49BF-994B-115DD69E1778}" name="Discounted Price" dataDxfId="45"/>
    <tableColumn id="9" xr3:uid="{25B378E2-C932-4803-9498-DBB52B8B9CFE}" name="Price Range Bucket" dataDxfId="44">
      <calculatedColumnFormula>IF(I2&lt;200,"&lt;₹200",IF(OR(I2=200,I2&lt;=500),"₹200 - ₹500","&gt;₹500"))</calculatedColumnFormula>
    </tableColumn>
    <tableColumn id="10" xr3:uid="{2340FED5-F6DE-4CC0-8EDF-9DC922901884}" name="Actual Price" dataDxfId="43"/>
    <tableColumn id="11" xr3:uid="{94D0BE09-8B90-450E-ADCB-B207176F4727}" name="Discount Percentage" dataDxfId="42"/>
    <tableColumn id="24" xr3:uid="{B61DC120-E755-4717-8746-56C45E12FB90}" name="Average Discount %" dataDxfId="41">
      <calculatedColumnFormula>Table2[[#This Row],[Actual Price]] - Table2[[#This Row],[Discounted Price]] / Table2[[#This Row],[Actual Price]] * 100</calculatedColumnFormula>
    </tableColumn>
    <tableColumn id="12" xr3:uid="{45B3D09F-A63A-4130-A52B-CF29B75CF6C8}" name="Discount Range Bucket" dataDxfId="40">
      <calculatedColumnFormula>IF(L2&gt;=50%,"50% or More","&lt;50%")</calculatedColumnFormula>
    </tableColumn>
    <tableColumn id="34" xr3:uid="{AFB6FA58-C8B5-4E38-AAC6-599567308520}" name="Combined Score" dataDxfId="39">
      <calculatedColumnFormula>Table2[[#This Row],[Rounded Rating Column]] + (Table2[[#This Row],[rating_count]] / 1000)</calculatedColumnFormula>
    </tableColumn>
    <tableColumn id="28" xr3:uid="{C6C8D875-5A9A-4F42-B813-95C0FB8F89D9}" name="50% or More" dataDxfId="38">
      <calculatedColumnFormula>IF(Table2[[#This Row],[Discount Percentage]] &gt;= 0.5, "Yes", "No")</calculatedColumnFormula>
    </tableColumn>
    <tableColumn id="30" xr3:uid="{C9E9BBB7-93D2-42A0-9398-8FFCB3CDA5D1}" name="Potential Revenue" dataDxfId="37">
      <calculatedColumnFormula>Table2[[#This Row],[Actual Price]] * Table2[[#This Row],[rating_count]]</calculatedColumnFormula>
    </tableColumn>
    <tableColumn id="13" xr3:uid="{1D65F1A3-2593-4F7B-8C8A-3E43F84DBEAB}" name="rating" dataDxfId="36"/>
    <tableColumn id="29" xr3:uid="{4E6755D8-7AF6-4F57-ACB7-D13FAA227AB2}" name="Rounded Rating Column" dataDxfId="35">
      <calculatedColumnFormula>ROUND(Table2[[#This Row],[rating]], 0)</calculatedColumnFormula>
    </tableColumn>
    <tableColumn id="14" xr3:uid="{8EDAA6B6-826A-46BE-A185-4B6E438B10CA}" name="rating_count" dataDxfId="34"/>
    <tableColumn id="33" xr3:uid="{A50912FE-5216-45BC-9B2B-F08D97019ECA}" name="Less than 1000?" dataDxfId="33">
      <calculatedColumnFormula>IF(Table2[[#This Row],[rating_count]] &lt; 1000, "Yes", "No")</calculatedColumnFormula>
    </tableColumn>
    <tableColumn id="32" xr3:uid="{C6EEB3C8-0F87-42B2-B046-3210F2D3DEE9}" name="Weighted Rating Total" dataDxfId="32">
      <calculatedColumnFormula>Table2[[#This Row],[Rounded Rating Column]] * Table2[[#This Row],[rating_count]]</calculatedColumnFormula>
    </tableColumn>
    <tableColumn id="15" xr3:uid="{BCEF8ACE-B3E1-4D9F-B64E-C3D7070F69C9}" name="Total Potential Revenue" dataDxfId="31">
      <calculatedColumnFormula>K2*T2</calculatedColumnFormula>
    </tableColumn>
    <tableColumn id="16" xr3:uid="{E2A81DEE-A3A5-4A95-937F-CB5323249B2A}" name="about_product" dataDxfId="30"/>
    <tableColumn id="17" xr3:uid="{212A5995-732F-49BC-890E-0D77B709A939}" name="user_id" dataDxfId="29"/>
    <tableColumn id="18" xr3:uid="{8565F4B4-9794-4963-AA9D-4BE4FF7F320B}" name="user_name" dataDxfId="28"/>
    <tableColumn id="19" xr3:uid="{A7B687C3-EE2A-4ECE-8C3A-16C6A7F89DA7}" name="review_id" dataDxfId="27"/>
    <tableColumn id="20" xr3:uid="{D6EA1B42-E1BC-4E79-9AA7-91F03B954E00}" name="review_title" dataDxfId="26"/>
    <tableColumn id="21" xr3:uid="{7CC72910-3C53-4A83-A71C-0CA58E0222F3}" name="review_content" dataDxfId="25"/>
    <tableColumn id="22" xr3:uid="{A94CB1C9-2062-4F2B-976D-06D8FDF51BA8}" name="img_link" dataDxfId="24"/>
    <tableColumn id="23" xr3:uid="{8AC50EA3-DCCE-40FE-B098-B0EFFE195B6E}" name="product_link" dataDxf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466"/>
  <sheetViews>
    <sheetView zoomScale="80" zoomScaleNormal="80" workbookViewId="0">
      <selection activeCell="P1" sqref="A1:XFD1048576"/>
    </sheetView>
  </sheetViews>
  <sheetFormatPr defaultColWidth="12.6640625" defaultRowHeight="15" customHeight="1"/>
  <cols>
    <col min="1" max="1" width="16.21875" customWidth="1"/>
    <col min="2" max="2" width="21.33203125" customWidth="1"/>
    <col min="3" max="3" width="17.77734375" customWidth="1"/>
    <col min="4" max="4" width="18.33203125" customWidth="1"/>
    <col min="5" max="5" width="27.6640625" customWidth="1"/>
    <col min="6" max="6" width="15.88671875" customWidth="1"/>
    <col min="7" max="7" width="52.33203125" customWidth="1"/>
    <col min="8" max="8" width="38.109375" customWidth="1"/>
    <col min="9" max="9" width="16.77734375" style="23" customWidth="1"/>
    <col min="10" max="10" width="17.109375" style="23" customWidth="1"/>
    <col min="11" max="11" width="15.88671875" style="23" customWidth="1"/>
    <col min="12" max="13" width="17.44140625" customWidth="1"/>
    <col min="14" max="17" width="19.109375" customWidth="1"/>
    <col min="18" max="19" width="19.33203125" customWidth="1"/>
    <col min="20" max="20" width="12.44140625" customWidth="1"/>
    <col min="21" max="21" width="26.21875" customWidth="1"/>
    <col min="22" max="22" width="20.109375" style="23" customWidth="1"/>
    <col min="23" max="23" width="21" customWidth="1"/>
    <col min="24" max="24" width="21.44140625" customWidth="1"/>
    <col min="25" max="25" width="20" customWidth="1"/>
    <col min="26" max="26" width="20.6640625" customWidth="1"/>
    <col min="27" max="27" width="23.77734375" customWidth="1"/>
    <col min="28" max="28" width="13.44140625" customWidth="1"/>
    <col min="29" max="29" width="11.44140625" customWidth="1"/>
    <col min="30" max="30" width="22.77734375" customWidth="1"/>
  </cols>
  <sheetData>
    <row r="1" spans="1:31">
      <c r="A1" t="s">
        <v>13072</v>
      </c>
      <c r="B1" t="s">
        <v>13071</v>
      </c>
      <c r="C1" t="s">
        <v>0</v>
      </c>
      <c r="D1" t="s">
        <v>12825</v>
      </c>
      <c r="E1" t="s">
        <v>12826</v>
      </c>
      <c r="F1" t="s">
        <v>12827</v>
      </c>
      <c r="G1" t="s">
        <v>13070</v>
      </c>
      <c r="H1" s="2" t="s">
        <v>13063</v>
      </c>
      <c r="I1" s="20" t="s">
        <v>13093</v>
      </c>
      <c r="J1" s="20" t="s">
        <v>13066</v>
      </c>
      <c r="K1" s="20" t="s">
        <v>13092</v>
      </c>
      <c r="L1" s="2" t="s">
        <v>13091</v>
      </c>
      <c r="M1" t="s">
        <v>13067</v>
      </c>
      <c r="N1" s="2" t="s">
        <v>13065</v>
      </c>
      <c r="O1" s="2" t="s">
        <v>13114</v>
      </c>
      <c r="P1" s="2" t="s">
        <v>13084</v>
      </c>
      <c r="Q1" s="2" t="s">
        <v>13103</v>
      </c>
      <c r="R1" t="s">
        <v>1</v>
      </c>
      <c r="S1" s="2" t="s">
        <v>13099</v>
      </c>
      <c r="T1" s="21" t="s">
        <v>2</v>
      </c>
      <c r="U1" s="27" t="s">
        <v>13112</v>
      </c>
      <c r="V1" s="27" t="s">
        <v>13109</v>
      </c>
      <c r="W1" s="22" t="s">
        <v>13064</v>
      </c>
      <c r="X1" t="s">
        <v>3</v>
      </c>
      <c r="Y1" t="s">
        <v>4</v>
      </c>
      <c r="Z1" t="s">
        <v>5</v>
      </c>
      <c r="AA1" t="s">
        <v>6</v>
      </c>
      <c r="AB1" t="s">
        <v>7</v>
      </c>
      <c r="AC1" t="s">
        <v>8</v>
      </c>
      <c r="AD1" t="s">
        <v>9</v>
      </c>
      <c r="AE1" t="s">
        <v>10</v>
      </c>
    </row>
    <row r="2" spans="1:31">
      <c r="A2" t="s">
        <v>123</v>
      </c>
      <c r="B2" t="s">
        <v>124</v>
      </c>
      <c r="C2" t="s">
        <v>125</v>
      </c>
      <c r="D2" t="s">
        <v>12831</v>
      </c>
      <c r="E2" t="s">
        <v>12832</v>
      </c>
      <c r="F2" t="s">
        <v>12833</v>
      </c>
      <c r="G2" t="str">
        <f>Table2[category] &amp; "-" &amp; Table2[product name]</f>
        <v>Electronics|HomeTheater,TV&amp;Video|Accessories|Cables|HDMICables-AmazonBasics Flexible Premium HDMI Cable (Black, 4K@60Hz, 18Gbps), 3-Foot</v>
      </c>
      <c r="H2" t="s">
        <v>12824</v>
      </c>
      <c r="I2" s="23">
        <v>219</v>
      </c>
      <c r="J2" s="23" t="str">
        <f t="shared" ref="J2:J65" si="0">IF(I2&lt;200,"&lt;₹200",IF(OR(I2=200,I2&lt;=500),"₹200 - ₹500","&gt;₹500"))</f>
        <v>₹200 - ₹500</v>
      </c>
      <c r="K2" s="23">
        <v>700</v>
      </c>
      <c r="L2" s="24">
        <v>0.69</v>
      </c>
      <c r="M2" s="25">
        <f>Table2[[#This Row],[Actual Price]] - Table2[[#This Row],[Discounted Price]] / Table2[[#This Row],[Actual Price]] * 100</f>
        <v>668.71428571428567</v>
      </c>
      <c r="N2" s="24" t="str">
        <f t="shared" ref="N2:N65" si="1">IF(L2&gt;=50%,"50% or More","&lt;50%")</f>
        <v>50% or More</v>
      </c>
      <c r="O2" s="21">
        <f>Table2[[#This Row],[Rounded Rating Column]] + (Table2[[#This Row],[rating_count]] / 1000)</f>
        <v>430.97300000000001</v>
      </c>
      <c r="P2" s="24" t="str">
        <f>IF(Table2[[#This Row],[Discount Percentage]] &gt;= 0.5, "Yes", "No")</f>
        <v>Yes</v>
      </c>
      <c r="Q2" s="26">
        <f>Table2[[#This Row],[Actual Price]] * Table2[[#This Row],[rating_count]]</f>
        <v>298881100</v>
      </c>
      <c r="R2">
        <v>4.4000000000000004</v>
      </c>
      <c r="S2">
        <f>ROUND(Table2[[#This Row],[rating]], 0)</f>
        <v>4</v>
      </c>
      <c r="T2" s="21">
        <v>426973</v>
      </c>
      <c r="U2" s="21" t="str">
        <f>IF(Table2[[#This Row],[rating_count]] &lt; 1000, "Yes", "No")</f>
        <v>No</v>
      </c>
      <c r="V2" s="21">
        <f>Table2[[#This Row],[Rounded Rating Column]] * Table2[[#This Row],[rating_count]]</f>
        <v>1707892</v>
      </c>
      <c r="W2" s="25">
        <f t="shared" ref="W2:W65" si="2">K2*T2</f>
        <v>298881100</v>
      </c>
      <c r="X2" t="s">
        <v>126</v>
      </c>
      <c r="Y2" t="s">
        <v>127</v>
      </c>
      <c r="Z2" t="s">
        <v>128</v>
      </c>
      <c r="AA2" t="s">
        <v>129</v>
      </c>
      <c r="AB2" t="s">
        <v>130</v>
      </c>
      <c r="AC2" t="s">
        <v>131</v>
      </c>
      <c r="AD2" t="s">
        <v>132</v>
      </c>
      <c r="AE2" t="s">
        <v>133</v>
      </c>
    </row>
    <row r="3" spans="1:31">
      <c r="A3" t="s">
        <v>455</v>
      </c>
      <c r="B3" t="s">
        <v>456</v>
      </c>
      <c r="C3" t="s">
        <v>125</v>
      </c>
      <c r="D3" t="s">
        <v>12831</v>
      </c>
      <c r="E3" t="s">
        <v>12832</v>
      </c>
      <c r="F3" t="s">
        <v>12833</v>
      </c>
      <c r="G3" t="str">
        <f>Table2[category] &amp; "-" &amp; Table2[product name]</f>
        <v>Electronics|HomeTheater,TV&amp;Video|Accessories|Cables|HDMICables-Amazon Basics High-Speed HDMI Cable, 6 Feet - Supports Ethernet, 3D, 4K video,Black</v>
      </c>
      <c r="H3" t="s">
        <v>12824</v>
      </c>
      <c r="I3" s="23">
        <v>309</v>
      </c>
      <c r="J3" s="23" t="str">
        <f t="shared" si="0"/>
        <v>₹200 - ₹500</v>
      </c>
      <c r="K3" s="23">
        <v>475</v>
      </c>
      <c r="L3" s="24">
        <v>0.35</v>
      </c>
      <c r="M3" s="25">
        <f>Table2[[#This Row],[Actual Price]] - Table2[[#This Row],[Discounted Price]] / Table2[[#This Row],[Actual Price]] * 100</f>
        <v>409.9473684210526</v>
      </c>
      <c r="N3" s="24" t="str">
        <f t="shared" si="1"/>
        <v>&lt;50%</v>
      </c>
      <c r="O3" s="21">
        <f>Table2[[#This Row],[Rounded Rating Column]] + (Table2[[#This Row],[rating_count]] / 1000)</f>
        <v>430.97300000000001</v>
      </c>
      <c r="P3" s="24" t="str">
        <f>IF(Table2[[#This Row],[Discount Percentage]] &gt;= 0.5, "Yes", "No")</f>
        <v>No</v>
      </c>
      <c r="Q3" s="26">
        <f>Table2[[#This Row],[Actual Price]] * Table2[[#This Row],[rating_count]]</f>
        <v>202812175</v>
      </c>
      <c r="R3">
        <v>4.4000000000000004</v>
      </c>
      <c r="S3">
        <f>ROUND(Table2[[#This Row],[rating]], 0)</f>
        <v>4</v>
      </c>
      <c r="T3" s="21">
        <v>426973</v>
      </c>
      <c r="U3" s="21" t="str">
        <f>IF(Table2[[#This Row],[rating_count]] &lt; 1000, "Yes", "No")</f>
        <v>No</v>
      </c>
      <c r="V3" s="21">
        <f>Table2[[#This Row],[Rounded Rating Column]] * Table2[[#This Row],[rating_count]]</f>
        <v>1707892</v>
      </c>
      <c r="W3" s="25">
        <f t="shared" si="2"/>
        <v>202812175</v>
      </c>
      <c r="X3" t="s">
        <v>457</v>
      </c>
      <c r="Y3" t="s">
        <v>127</v>
      </c>
      <c r="Z3" t="s">
        <v>128</v>
      </c>
      <c r="AA3" t="s">
        <v>129</v>
      </c>
      <c r="AB3" t="s">
        <v>130</v>
      </c>
      <c r="AC3" t="s">
        <v>131</v>
      </c>
      <c r="AD3" t="s">
        <v>458</v>
      </c>
      <c r="AE3" t="s">
        <v>459</v>
      </c>
    </row>
    <row r="4" spans="1:31">
      <c r="A4" t="s">
        <v>617</v>
      </c>
      <c r="B4" t="s">
        <v>618</v>
      </c>
      <c r="C4" t="s">
        <v>125</v>
      </c>
      <c r="D4" t="s">
        <v>12831</v>
      </c>
      <c r="E4" t="s">
        <v>12832</v>
      </c>
      <c r="F4" t="s">
        <v>12833</v>
      </c>
      <c r="G4" t="str">
        <f>Table2[category] &amp; "-" &amp; Table2[product name]</f>
        <v>Electronics|HomeTheater,TV&amp;Video|Accessories|Cables|HDMICables-Amazon Basics High-Speed HDMI Cable, 6 Feet (2-Pack),Black</v>
      </c>
      <c r="H4" t="s">
        <v>12824</v>
      </c>
      <c r="I4" s="23">
        <v>309</v>
      </c>
      <c r="J4" s="23" t="str">
        <f t="shared" si="0"/>
        <v>₹200 - ₹500</v>
      </c>
      <c r="K4" s="25">
        <v>1400</v>
      </c>
      <c r="L4" s="24">
        <v>0.78</v>
      </c>
      <c r="M4" s="25">
        <f>Table2[[#This Row],[Actual Price]] - Table2[[#This Row],[Discounted Price]] / Table2[[#This Row],[Actual Price]] * 100</f>
        <v>1377.9285714285713</v>
      </c>
      <c r="N4" s="24" t="str">
        <f t="shared" si="1"/>
        <v>50% or More</v>
      </c>
      <c r="O4" s="21">
        <f>Table2[[#This Row],[Rounded Rating Column]] + (Table2[[#This Row],[rating_count]] / 1000)</f>
        <v>430.97300000000001</v>
      </c>
      <c r="P4" s="24" t="str">
        <f>IF(Table2[[#This Row],[Discount Percentage]] &gt;= 0.5, "Yes", "No")</f>
        <v>Yes</v>
      </c>
      <c r="Q4" s="26">
        <f>Table2[[#This Row],[Actual Price]] * Table2[[#This Row],[rating_count]]</f>
        <v>597762200</v>
      </c>
      <c r="R4">
        <v>4.4000000000000004</v>
      </c>
      <c r="S4">
        <f>ROUND(Table2[[#This Row],[rating]], 0)</f>
        <v>4</v>
      </c>
      <c r="T4" s="21">
        <v>426973</v>
      </c>
      <c r="U4" s="21" t="str">
        <f>IF(Table2[[#This Row],[rating_count]] &lt; 1000, "Yes", "No")</f>
        <v>No</v>
      </c>
      <c r="V4" s="21">
        <f>Table2[[#This Row],[Rounded Rating Column]] * Table2[[#This Row],[rating_count]]</f>
        <v>1707892</v>
      </c>
      <c r="W4" s="25">
        <f t="shared" si="2"/>
        <v>597762200</v>
      </c>
      <c r="X4" t="s">
        <v>619</v>
      </c>
      <c r="Y4" t="s">
        <v>127</v>
      </c>
      <c r="Z4" t="s">
        <v>128</v>
      </c>
      <c r="AA4" t="s">
        <v>129</v>
      </c>
      <c r="AB4" t="s">
        <v>130</v>
      </c>
      <c r="AC4" t="s">
        <v>131</v>
      </c>
      <c r="AD4" t="s">
        <v>620</v>
      </c>
      <c r="AE4" t="s">
        <v>621</v>
      </c>
    </row>
    <row r="5" spans="1:31">
      <c r="A5" t="s">
        <v>3124</v>
      </c>
      <c r="B5" t="s">
        <v>3125</v>
      </c>
      <c r="C5" t="s">
        <v>3074</v>
      </c>
      <c r="D5" t="s">
        <v>12831</v>
      </c>
      <c r="E5" t="s">
        <v>12862</v>
      </c>
      <c r="F5" t="s">
        <v>12863</v>
      </c>
      <c r="G5" t="str">
        <f>Table2[category] &amp; "-" &amp; Table2[product name]</f>
        <v>Electronics|Headphones,Earbuds&amp;Accessories|Headphones|In-Ear-boAt Bassheads 100 in Ear Wired Earphones with Mic(Taffy Pink)</v>
      </c>
      <c r="H5" t="s">
        <v>12864</v>
      </c>
      <c r="I5" s="23">
        <v>349</v>
      </c>
      <c r="J5" s="23" t="str">
        <f t="shared" si="0"/>
        <v>₹200 - ₹500</v>
      </c>
      <c r="K5" s="23">
        <v>999</v>
      </c>
      <c r="L5" s="24">
        <v>0.65</v>
      </c>
      <c r="M5" s="25">
        <f>Table2[[#This Row],[Actual Price]] - Table2[[#This Row],[Discounted Price]] / Table2[[#This Row],[Actual Price]] * 100</f>
        <v>964.06506506506503</v>
      </c>
      <c r="N5" s="24" t="str">
        <f t="shared" si="1"/>
        <v>50% or More</v>
      </c>
      <c r="O5" s="21">
        <f>Table2[[#This Row],[Rounded Rating Column]] + (Table2[[#This Row],[rating_count]] / 1000)</f>
        <v>367.71300000000002</v>
      </c>
      <c r="P5" s="24" t="str">
        <f>IF(Table2[[#This Row],[Discount Percentage]] &gt;= 0.5, "Yes", "No")</f>
        <v>Yes</v>
      </c>
      <c r="Q5" s="26">
        <f>Table2[[#This Row],[Actual Price]] * Table2[[#This Row],[rating_count]]</f>
        <v>363349287</v>
      </c>
      <c r="R5">
        <v>4.0999999999999996</v>
      </c>
      <c r="S5">
        <f>ROUND(Table2[[#This Row],[rating]], 0)</f>
        <v>4</v>
      </c>
      <c r="T5" s="21">
        <v>363713</v>
      </c>
      <c r="U5" s="21" t="str">
        <f>IF(Table2[[#This Row],[rating_count]] &lt; 1000, "Yes", "No")</f>
        <v>No</v>
      </c>
      <c r="V5" s="21">
        <f>Table2[[#This Row],[Rounded Rating Column]] * Table2[[#This Row],[rating_count]]</f>
        <v>1454852</v>
      </c>
      <c r="W5" s="25">
        <f t="shared" si="2"/>
        <v>363349287</v>
      </c>
      <c r="X5" t="s">
        <v>3126</v>
      </c>
      <c r="Y5" t="s">
        <v>3127</v>
      </c>
      <c r="Z5" t="s">
        <v>3128</v>
      </c>
      <c r="AA5" t="s">
        <v>3129</v>
      </c>
      <c r="AB5" t="s">
        <v>3130</v>
      </c>
      <c r="AC5" t="s">
        <v>3131</v>
      </c>
      <c r="AD5" t="s">
        <v>3132</v>
      </c>
      <c r="AE5" t="s">
        <v>3133</v>
      </c>
    </row>
    <row r="6" spans="1:31">
      <c r="A6" t="s">
        <v>3463</v>
      </c>
      <c r="B6" t="s">
        <v>3464</v>
      </c>
      <c r="C6" t="s">
        <v>3074</v>
      </c>
      <c r="D6" t="s">
        <v>12831</v>
      </c>
      <c r="E6" t="s">
        <v>12862</v>
      </c>
      <c r="F6" t="s">
        <v>12863</v>
      </c>
      <c r="G6" t="str">
        <f>Table2[category] &amp; "-" &amp; Table2[product name]</f>
        <v>Electronics|Headphones,Earbuds&amp;Accessories|Headphones|In-Ear-boAt Bassheads 100 in Ear Wired Earphones with Mic(Furious Red)</v>
      </c>
      <c r="H6" t="s">
        <v>12864</v>
      </c>
      <c r="I6" s="23">
        <v>379</v>
      </c>
      <c r="J6" s="23" t="str">
        <f t="shared" si="0"/>
        <v>₹200 - ₹500</v>
      </c>
      <c r="K6" s="23">
        <v>999</v>
      </c>
      <c r="L6" s="24">
        <v>0.62</v>
      </c>
      <c r="M6" s="25">
        <f>Table2[[#This Row],[Actual Price]] - Table2[[#This Row],[Discounted Price]] / Table2[[#This Row],[Actual Price]] * 100</f>
        <v>961.06206206206207</v>
      </c>
      <c r="N6" s="24" t="str">
        <f t="shared" si="1"/>
        <v>50% or More</v>
      </c>
      <c r="O6" s="21">
        <f>Table2[[#This Row],[Rounded Rating Column]] + (Table2[[#This Row],[rating_count]] / 1000)</f>
        <v>367.71300000000002</v>
      </c>
      <c r="P6" s="24" t="str">
        <f>IF(Table2[[#This Row],[Discount Percentage]] &gt;= 0.5, "Yes", "No")</f>
        <v>Yes</v>
      </c>
      <c r="Q6" s="26">
        <f>Table2[[#This Row],[Actual Price]] * Table2[[#This Row],[rating_count]]</f>
        <v>363349287</v>
      </c>
      <c r="R6">
        <v>4.0999999999999996</v>
      </c>
      <c r="S6">
        <f>ROUND(Table2[[#This Row],[rating]], 0)</f>
        <v>4</v>
      </c>
      <c r="T6" s="21">
        <v>363713</v>
      </c>
      <c r="U6" s="21" t="str">
        <f>IF(Table2[[#This Row],[rating_count]] &lt; 1000, "Yes", "No")</f>
        <v>No</v>
      </c>
      <c r="V6" s="21">
        <f>Table2[[#This Row],[Rounded Rating Column]] * Table2[[#This Row],[rating_count]]</f>
        <v>1454852</v>
      </c>
      <c r="W6" s="25">
        <f t="shared" si="2"/>
        <v>363349287</v>
      </c>
      <c r="X6" t="s">
        <v>3465</v>
      </c>
      <c r="Y6" t="s">
        <v>3127</v>
      </c>
      <c r="Z6" t="s">
        <v>3128</v>
      </c>
      <c r="AA6" t="s">
        <v>3129</v>
      </c>
      <c r="AB6" t="s">
        <v>3130</v>
      </c>
      <c r="AC6" t="s">
        <v>3131</v>
      </c>
      <c r="AD6" t="s">
        <v>3466</v>
      </c>
      <c r="AE6" t="s">
        <v>3467</v>
      </c>
    </row>
    <row r="7" spans="1:31">
      <c r="A7" t="s">
        <v>4758</v>
      </c>
      <c r="B7" t="s">
        <v>4759</v>
      </c>
      <c r="C7" t="s">
        <v>3074</v>
      </c>
      <c r="D7" t="s">
        <v>12831</v>
      </c>
      <c r="E7" t="s">
        <v>12862</v>
      </c>
      <c r="F7" t="s">
        <v>12863</v>
      </c>
      <c r="G7" t="str">
        <f>Table2[category] &amp; "-" &amp; Table2[product name]</f>
        <v>Electronics|Headphones,Earbuds&amp;Accessories|Headphones|In-Ear-boAt BassHeads 100 in-Ear Wired Headphones with Mic (Black)</v>
      </c>
      <c r="H7" t="s">
        <v>12864</v>
      </c>
      <c r="I7" s="23">
        <v>365</v>
      </c>
      <c r="J7" s="23" t="str">
        <f t="shared" si="0"/>
        <v>₹200 - ₹500</v>
      </c>
      <c r="K7" s="23">
        <v>999</v>
      </c>
      <c r="L7" s="24">
        <v>0.63</v>
      </c>
      <c r="M7" s="25">
        <f>Table2[[#This Row],[Actual Price]] - Table2[[#This Row],[Discounted Price]] / Table2[[#This Row],[Actual Price]] * 100</f>
        <v>962.46346346346343</v>
      </c>
      <c r="N7" s="24" t="str">
        <f t="shared" si="1"/>
        <v>50% or More</v>
      </c>
      <c r="O7" s="21">
        <f>Table2[[#This Row],[Rounded Rating Column]] + (Table2[[#This Row],[rating_count]] / 1000)</f>
        <v>367.71100000000001</v>
      </c>
      <c r="P7" s="24" t="str">
        <f>IF(Table2[[#This Row],[Discount Percentage]] &gt;= 0.5, "Yes", "No")</f>
        <v>Yes</v>
      </c>
      <c r="Q7" s="26">
        <f>Table2[[#This Row],[Actual Price]] * Table2[[#This Row],[rating_count]]</f>
        <v>363347289</v>
      </c>
      <c r="R7">
        <v>4.0999999999999996</v>
      </c>
      <c r="S7">
        <f>ROUND(Table2[[#This Row],[rating]], 0)</f>
        <v>4</v>
      </c>
      <c r="T7" s="21">
        <v>363711</v>
      </c>
      <c r="U7" s="21" t="str">
        <f>IF(Table2[[#This Row],[rating_count]] &lt; 1000, "Yes", "No")</f>
        <v>No</v>
      </c>
      <c r="V7" s="21">
        <f>Table2[[#This Row],[Rounded Rating Column]] * Table2[[#This Row],[rating_count]]</f>
        <v>1454844</v>
      </c>
      <c r="W7" s="25">
        <f t="shared" si="2"/>
        <v>363347289</v>
      </c>
      <c r="X7" t="s">
        <v>3465</v>
      </c>
      <c r="Y7" t="s">
        <v>3127</v>
      </c>
      <c r="Z7" t="s">
        <v>3128</v>
      </c>
      <c r="AA7" t="s">
        <v>3129</v>
      </c>
      <c r="AB7" t="s">
        <v>3130</v>
      </c>
      <c r="AC7" t="s">
        <v>3131</v>
      </c>
      <c r="AD7" t="s">
        <v>4760</v>
      </c>
      <c r="AE7" t="s">
        <v>4761</v>
      </c>
    </row>
    <row r="8" spans="1:31">
      <c r="A8" t="s">
        <v>3256</v>
      </c>
      <c r="B8" t="s">
        <v>3257</v>
      </c>
      <c r="C8" t="s">
        <v>2998</v>
      </c>
      <c r="D8" t="s">
        <v>12831</v>
      </c>
      <c r="E8" t="s">
        <v>12854</v>
      </c>
      <c r="F8" t="s">
        <v>12857</v>
      </c>
      <c r="G8" t="str">
        <f>Table2[category] &amp; "-" &amp; Table2[product name]</f>
        <v>Electronics|Mobiles&amp;Accessories|Smartphones&amp;BasicMobiles|Smartphones-Redmi 9 Activ (Carbon Black, 4GB RAM, 64GB Storage) | Octa-core Helio G35 | 5000 mAh Battery</v>
      </c>
      <c r="H8" t="s">
        <v>12858</v>
      </c>
      <c r="I8" s="25">
        <v>8499</v>
      </c>
      <c r="J8" s="23" t="str">
        <f t="shared" si="0"/>
        <v>&gt;₹500</v>
      </c>
      <c r="K8" s="25">
        <v>10999</v>
      </c>
      <c r="L8" s="24">
        <v>0.23</v>
      </c>
      <c r="M8" s="25">
        <f>Table2[[#This Row],[Actual Price]] - Table2[[#This Row],[Discounted Price]] / Table2[[#This Row],[Actual Price]] * 100</f>
        <v>10921.72933903082</v>
      </c>
      <c r="N8" s="24" t="str">
        <f t="shared" si="1"/>
        <v>&lt;50%</v>
      </c>
      <c r="O8" s="21">
        <f>Table2[[#This Row],[Rounded Rating Column]] + (Table2[[#This Row],[rating_count]] / 1000)</f>
        <v>317.83600000000001</v>
      </c>
      <c r="P8" s="24" t="str">
        <f>IF(Table2[[#This Row],[Discount Percentage]] &gt;= 0.5, "Yes", "No")</f>
        <v>No</v>
      </c>
      <c r="Q8" s="26">
        <f>Table2[[#This Row],[Actual Price]] * Table2[[#This Row],[rating_count]]</f>
        <v>3451882164</v>
      </c>
      <c r="R8">
        <v>4.0999999999999996</v>
      </c>
      <c r="S8">
        <f>ROUND(Table2[[#This Row],[rating]], 0)</f>
        <v>4</v>
      </c>
      <c r="T8" s="21">
        <v>313836</v>
      </c>
      <c r="U8" s="21" t="str">
        <f>IF(Table2[[#This Row],[rating_count]] &lt; 1000, "Yes", "No")</f>
        <v>No</v>
      </c>
      <c r="V8" s="21">
        <f>Table2[[#This Row],[Rounded Rating Column]] * Table2[[#This Row],[rating_count]]</f>
        <v>1255344</v>
      </c>
      <c r="W8" s="25">
        <f t="shared" si="2"/>
        <v>3451882164</v>
      </c>
      <c r="X8" t="s">
        <v>3258</v>
      </c>
      <c r="Y8" t="s">
        <v>3259</v>
      </c>
      <c r="Z8" t="s">
        <v>3260</v>
      </c>
      <c r="AA8" t="s">
        <v>3261</v>
      </c>
      <c r="AB8" t="s">
        <v>3262</v>
      </c>
      <c r="AC8" t="s">
        <v>3263</v>
      </c>
      <c r="AD8" t="s">
        <v>3264</v>
      </c>
      <c r="AE8" t="s">
        <v>3265</v>
      </c>
    </row>
    <row r="9" spans="1:31">
      <c r="A9" t="s">
        <v>3266</v>
      </c>
      <c r="B9" t="s">
        <v>3267</v>
      </c>
      <c r="C9" t="s">
        <v>2998</v>
      </c>
      <c r="D9" t="s">
        <v>12831</v>
      </c>
      <c r="E9" t="s">
        <v>12854</v>
      </c>
      <c r="F9" t="s">
        <v>12857</v>
      </c>
      <c r="G9" t="str">
        <f>Table2[category] &amp; "-" &amp; Table2[product name]</f>
        <v>Electronics|Mobiles&amp;Accessories|Smartphones&amp;BasicMobiles|Smartphones-Redmi 9A Sport (Coral Green, 2GB RAM, 32GB Storage) | 2GHz Octa-core Helio G25 Processor | 5000 mAh Battery</v>
      </c>
      <c r="H9" t="s">
        <v>12858</v>
      </c>
      <c r="I9" s="25">
        <v>6499</v>
      </c>
      <c r="J9" s="23" t="str">
        <f t="shared" si="0"/>
        <v>&gt;₹500</v>
      </c>
      <c r="K9" s="25">
        <v>8499</v>
      </c>
      <c r="L9" s="24">
        <v>0.24</v>
      </c>
      <c r="M9" s="25">
        <f>Table2[[#This Row],[Actual Price]] - Table2[[#This Row],[Discounted Price]] / Table2[[#This Row],[Actual Price]] * 100</f>
        <v>8422.5321802565013</v>
      </c>
      <c r="N9" s="24" t="str">
        <f t="shared" si="1"/>
        <v>&lt;50%</v>
      </c>
      <c r="O9" s="21">
        <f>Table2[[#This Row],[Rounded Rating Column]] + (Table2[[#This Row],[rating_count]] / 1000)</f>
        <v>317.83600000000001</v>
      </c>
      <c r="P9" s="24" t="str">
        <f>IF(Table2[[#This Row],[Discount Percentage]] &gt;= 0.5, "Yes", "No")</f>
        <v>No</v>
      </c>
      <c r="Q9" s="26">
        <f>Table2[[#This Row],[Actual Price]] * Table2[[#This Row],[rating_count]]</f>
        <v>2667292164</v>
      </c>
      <c r="R9">
        <v>4.0999999999999996</v>
      </c>
      <c r="S9">
        <f>ROUND(Table2[[#This Row],[rating]], 0)</f>
        <v>4</v>
      </c>
      <c r="T9" s="21">
        <v>313836</v>
      </c>
      <c r="U9" s="21" t="str">
        <f>IF(Table2[[#This Row],[rating_count]] &lt; 1000, "Yes", "No")</f>
        <v>No</v>
      </c>
      <c r="V9" s="21">
        <f>Table2[[#This Row],[Rounded Rating Column]] * Table2[[#This Row],[rating_count]]</f>
        <v>1255344</v>
      </c>
      <c r="W9" s="25">
        <f t="shared" si="2"/>
        <v>2667292164</v>
      </c>
      <c r="X9" t="s">
        <v>3268</v>
      </c>
      <c r="Y9" t="s">
        <v>3259</v>
      </c>
      <c r="Z9" t="s">
        <v>3260</v>
      </c>
      <c r="AA9" t="s">
        <v>3261</v>
      </c>
      <c r="AB9" t="s">
        <v>3262</v>
      </c>
      <c r="AC9" t="s">
        <v>3263</v>
      </c>
      <c r="AD9" t="s">
        <v>3269</v>
      </c>
      <c r="AE9" t="s">
        <v>3270</v>
      </c>
    </row>
    <row r="10" spans="1:31">
      <c r="A10" t="s">
        <v>3923</v>
      </c>
      <c r="B10" t="s">
        <v>3924</v>
      </c>
      <c r="C10" t="s">
        <v>2998</v>
      </c>
      <c r="D10" t="s">
        <v>12831</v>
      </c>
      <c r="E10" t="s">
        <v>12854</v>
      </c>
      <c r="F10" t="s">
        <v>12857</v>
      </c>
      <c r="G10" t="str">
        <f>Table2[category] &amp; "-" &amp; Table2[product name]</f>
        <v>Electronics|Mobiles&amp;Accessories|Smartphones&amp;BasicMobiles|Smartphones-Redmi 9A Sport (Carbon Black, 2GB RAM, 32GB Storage) | 2GHz Octa-core Helio G25 Processor | 5000 mAh Battery</v>
      </c>
      <c r="H10" t="s">
        <v>12858</v>
      </c>
      <c r="I10" s="25">
        <v>6499</v>
      </c>
      <c r="J10" s="23" t="str">
        <f t="shared" si="0"/>
        <v>&gt;₹500</v>
      </c>
      <c r="K10" s="25">
        <v>7999</v>
      </c>
      <c r="L10" s="24">
        <v>0.19</v>
      </c>
      <c r="M10" s="25">
        <f>Table2[[#This Row],[Actual Price]] - Table2[[#This Row],[Discounted Price]] / Table2[[#This Row],[Actual Price]] * 100</f>
        <v>7917.752344043005</v>
      </c>
      <c r="N10" s="24" t="str">
        <f t="shared" si="1"/>
        <v>&lt;50%</v>
      </c>
      <c r="O10" s="21">
        <f>Table2[[#This Row],[Rounded Rating Column]] + (Table2[[#This Row],[rating_count]] / 1000)</f>
        <v>317.83199999999999</v>
      </c>
      <c r="P10" s="24" t="str">
        <f>IF(Table2[[#This Row],[Discount Percentage]] &gt;= 0.5, "Yes", "No")</f>
        <v>No</v>
      </c>
      <c r="Q10" s="26">
        <f>Table2[[#This Row],[Actual Price]] * Table2[[#This Row],[rating_count]]</f>
        <v>2510342168</v>
      </c>
      <c r="R10">
        <v>4.0999999999999996</v>
      </c>
      <c r="S10">
        <f>ROUND(Table2[[#This Row],[rating]], 0)</f>
        <v>4</v>
      </c>
      <c r="T10" s="21">
        <v>313832</v>
      </c>
      <c r="U10" s="21" t="str">
        <f>IF(Table2[[#This Row],[rating_count]] &lt; 1000, "Yes", "No")</f>
        <v>No</v>
      </c>
      <c r="V10" s="21">
        <f>Table2[[#This Row],[Rounded Rating Column]] * Table2[[#This Row],[rating_count]]</f>
        <v>1255328</v>
      </c>
      <c r="W10" s="25">
        <f t="shared" si="2"/>
        <v>2510342168</v>
      </c>
      <c r="X10" t="s">
        <v>3925</v>
      </c>
      <c r="Y10" t="s">
        <v>3259</v>
      </c>
      <c r="Z10" t="s">
        <v>3260</v>
      </c>
      <c r="AA10" t="s">
        <v>3261</v>
      </c>
      <c r="AB10" t="s">
        <v>3262</v>
      </c>
      <c r="AC10" t="s">
        <v>3263</v>
      </c>
      <c r="AD10" t="s">
        <v>3926</v>
      </c>
      <c r="AE10" t="s">
        <v>3927</v>
      </c>
    </row>
    <row r="11" spans="1:31">
      <c r="A11" t="s">
        <v>4620</v>
      </c>
      <c r="B11" t="s">
        <v>4621</v>
      </c>
      <c r="C11" t="s">
        <v>2998</v>
      </c>
      <c r="D11" t="s">
        <v>12831</v>
      </c>
      <c r="E11" t="s">
        <v>12854</v>
      </c>
      <c r="F11" t="s">
        <v>12857</v>
      </c>
      <c r="G11" t="str">
        <f>Table2[category] &amp; "-" &amp; Table2[product name]</f>
        <v>Electronics|Mobiles&amp;Accessories|Smartphones&amp;BasicMobiles|Smartphones-Redmi 9A Sport (Coral Green, 3GB RAM, 32GB Storage) | 2GHz Octa-core Helio G25 Processor | 5000 mAh Battery</v>
      </c>
      <c r="H11" t="s">
        <v>12858</v>
      </c>
      <c r="I11" s="25">
        <v>7499</v>
      </c>
      <c r="J11" s="23" t="str">
        <f t="shared" si="0"/>
        <v>&gt;₹500</v>
      </c>
      <c r="K11" s="25">
        <v>9499</v>
      </c>
      <c r="L11" s="24">
        <v>0.21</v>
      </c>
      <c r="M11" s="25">
        <f>Table2[[#This Row],[Actual Price]] - Table2[[#This Row],[Discounted Price]] / Table2[[#This Row],[Actual Price]] * 100</f>
        <v>9420.0548478787241</v>
      </c>
      <c r="N11" s="24" t="str">
        <f t="shared" si="1"/>
        <v>&lt;50%</v>
      </c>
      <c r="O11" s="21">
        <f>Table2[[#This Row],[Rounded Rating Column]] + (Table2[[#This Row],[rating_count]] / 1000)</f>
        <v>317.83199999999999</v>
      </c>
      <c r="P11" s="24" t="str">
        <f>IF(Table2[[#This Row],[Discount Percentage]] &gt;= 0.5, "Yes", "No")</f>
        <v>No</v>
      </c>
      <c r="Q11" s="26">
        <f>Table2[[#This Row],[Actual Price]] * Table2[[#This Row],[rating_count]]</f>
        <v>2981090168</v>
      </c>
      <c r="R11">
        <v>4.0999999999999996</v>
      </c>
      <c r="S11">
        <f>ROUND(Table2[[#This Row],[rating]], 0)</f>
        <v>4</v>
      </c>
      <c r="T11" s="21">
        <v>313832</v>
      </c>
      <c r="U11" s="21" t="str">
        <f>IF(Table2[[#This Row],[rating_count]] &lt; 1000, "Yes", "No")</f>
        <v>No</v>
      </c>
      <c r="V11" s="21">
        <f>Table2[[#This Row],[Rounded Rating Column]] * Table2[[#This Row],[rating_count]]</f>
        <v>1255328</v>
      </c>
      <c r="W11" s="25">
        <f t="shared" si="2"/>
        <v>2981090168</v>
      </c>
      <c r="X11" t="s">
        <v>4622</v>
      </c>
      <c r="Y11" t="s">
        <v>3259</v>
      </c>
      <c r="Z11" t="s">
        <v>3260</v>
      </c>
      <c r="AA11" t="s">
        <v>3261</v>
      </c>
      <c r="AB11" t="s">
        <v>3262</v>
      </c>
      <c r="AC11" t="s">
        <v>3263</v>
      </c>
      <c r="AD11" t="s">
        <v>3269</v>
      </c>
      <c r="AE11" t="s">
        <v>4623</v>
      </c>
    </row>
    <row r="12" spans="1:31">
      <c r="A12" t="s">
        <v>6110</v>
      </c>
      <c r="B12" t="s">
        <v>6111</v>
      </c>
      <c r="C12" t="s">
        <v>3074</v>
      </c>
      <c r="D12" t="s">
        <v>12831</v>
      </c>
      <c r="E12" t="s">
        <v>12862</v>
      </c>
      <c r="F12" t="s">
        <v>12863</v>
      </c>
      <c r="G12" t="str">
        <f>Table2[category] &amp; "-" &amp; Table2[product name]</f>
        <v>Electronics|Headphones,Earbuds&amp;Accessories|Headphones|In-Ear-boAt Bassheads 225 in Ear Wired Earphones with Mic(Blue)</v>
      </c>
      <c r="H12" t="s">
        <v>12864</v>
      </c>
      <c r="I12" s="23">
        <v>699</v>
      </c>
      <c r="J12" s="23" t="str">
        <f t="shared" si="0"/>
        <v>&gt;₹500</v>
      </c>
      <c r="K12" s="23">
        <v>999</v>
      </c>
      <c r="L12" s="24">
        <v>0.3</v>
      </c>
      <c r="M12" s="25">
        <f>Table2[[#This Row],[Actual Price]] - Table2[[#This Row],[Discounted Price]] / Table2[[#This Row],[Actual Price]] * 100</f>
        <v>929.03003003003005</v>
      </c>
      <c r="N12" s="24" t="str">
        <f t="shared" si="1"/>
        <v>&lt;50%</v>
      </c>
      <c r="O12" s="21">
        <f>Table2[[#This Row],[Rounded Rating Column]] + (Table2[[#This Row],[rating_count]] / 1000)</f>
        <v>277.18900000000002</v>
      </c>
      <c r="P12" s="24" t="str">
        <f>IF(Table2[[#This Row],[Discount Percentage]] &gt;= 0.5, "Yes", "No")</f>
        <v>No</v>
      </c>
      <c r="Q12" s="26">
        <f>Table2[[#This Row],[Actual Price]] * Table2[[#This Row],[rating_count]]</f>
        <v>272915811</v>
      </c>
      <c r="R12">
        <v>4.0999999999999996</v>
      </c>
      <c r="S12">
        <f>ROUND(Table2[[#This Row],[rating]], 0)</f>
        <v>4</v>
      </c>
      <c r="T12" s="21">
        <v>273189</v>
      </c>
      <c r="U12" s="21" t="str">
        <f>IF(Table2[[#This Row],[rating_count]] &lt; 1000, "Yes", "No")</f>
        <v>No</v>
      </c>
      <c r="V12" s="21">
        <f>Table2[[#This Row],[Rounded Rating Column]] * Table2[[#This Row],[rating_count]]</f>
        <v>1092756</v>
      </c>
      <c r="W12" s="25">
        <f t="shared" si="2"/>
        <v>272915811</v>
      </c>
      <c r="X12" t="s">
        <v>6112</v>
      </c>
      <c r="Y12" t="s">
        <v>6113</v>
      </c>
      <c r="Z12" t="s">
        <v>6114</v>
      </c>
      <c r="AA12" t="s">
        <v>6115</v>
      </c>
      <c r="AB12" t="s">
        <v>6116</v>
      </c>
      <c r="AC12" t="s">
        <v>6117</v>
      </c>
      <c r="AD12" t="s">
        <v>6118</v>
      </c>
      <c r="AE12" t="s">
        <v>6119</v>
      </c>
    </row>
    <row r="13" spans="1:31">
      <c r="A13" t="s">
        <v>8388</v>
      </c>
      <c r="B13" t="s">
        <v>8389</v>
      </c>
      <c r="C13" t="s">
        <v>8390</v>
      </c>
      <c r="D13" t="s">
        <v>12817</v>
      </c>
      <c r="E13" t="s">
        <v>12994</v>
      </c>
      <c r="F13" t="s">
        <v>12995</v>
      </c>
      <c r="G13" t="str">
        <f>Table2[category] &amp; "-" &amp; Table2[product name]</f>
        <v>Home&amp;Kitchen|Kitchen&amp;Dining|KitchenTools|ManualChoppers&amp;Chippers|Choppers-Pigeon Polypropylene Mini Handy and Compact Chopper with 3 Blades for Effortlessly Chopping Vegetables and Fruits for Your Kitchen (12420, Green, 400 ml)</v>
      </c>
      <c r="H13" t="s">
        <v>12996</v>
      </c>
      <c r="I13" s="23">
        <v>199</v>
      </c>
      <c r="J13" s="23" t="str">
        <f t="shared" si="0"/>
        <v>&lt;₹200</v>
      </c>
      <c r="K13" s="23">
        <v>495</v>
      </c>
      <c r="L13" s="24">
        <v>0.6</v>
      </c>
      <c r="M13" s="25">
        <f>Table2[[#This Row],[Actual Price]] - Table2[[#This Row],[Discounted Price]] / Table2[[#This Row],[Actual Price]] * 100</f>
        <v>454.79797979797979</v>
      </c>
      <c r="N13" s="24" t="str">
        <f t="shared" si="1"/>
        <v>50% or More</v>
      </c>
      <c r="O13" s="21">
        <f>Table2[[#This Row],[Rounded Rating Column]] + (Table2[[#This Row],[rating_count]] / 1000)</f>
        <v>274.56299999999999</v>
      </c>
      <c r="P13" s="24" t="str">
        <f>IF(Table2[[#This Row],[Discount Percentage]] &gt;= 0.5, "Yes", "No")</f>
        <v>Yes</v>
      </c>
      <c r="Q13" s="26">
        <f>Table2[[#This Row],[Actual Price]] * Table2[[#This Row],[rating_count]]</f>
        <v>133928685</v>
      </c>
      <c r="R13">
        <v>4.0999999999999996</v>
      </c>
      <c r="S13">
        <f>ROUND(Table2[[#This Row],[rating]], 0)</f>
        <v>4</v>
      </c>
      <c r="T13" s="21">
        <v>270563</v>
      </c>
      <c r="U13" s="21" t="str">
        <f>IF(Table2[[#This Row],[rating_count]] &lt; 1000, "Yes", "No")</f>
        <v>No</v>
      </c>
      <c r="V13" s="21">
        <f>Table2[[#This Row],[Rounded Rating Column]] * Table2[[#This Row],[rating_count]]</f>
        <v>1082252</v>
      </c>
      <c r="W13" s="25">
        <f t="shared" si="2"/>
        <v>133928685</v>
      </c>
      <c r="X13" t="s">
        <v>8391</v>
      </c>
      <c r="Y13" t="s">
        <v>8392</v>
      </c>
      <c r="Z13" t="s">
        <v>8393</v>
      </c>
      <c r="AA13" t="s">
        <v>8394</v>
      </c>
      <c r="AB13" t="s">
        <v>8395</v>
      </c>
      <c r="AC13" t="s">
        <v>8396</v>
      </c>
      <c r="AD13" t="s">
        <v>8397</v>
      </c>
      <c r="AE13" t="s">
        <v>8398</v>
      </c>
    </row>
    <row r="14" spans="1:31">
      <c r="A14" t="s">
        <v>4772</v>
      </c>
      <c r="B14" t="s">
        <v>4773</v>
      </c>
      <c r="C14" t="s">
        <v>4774</v>
      </c>
      <c r="D14" t="s">
        <v>12821</v>
      </c>
      <c r="E14" t="s">
        <v>12878</v>
      </c>
      <c r="F14" t="s">
        <v>12879</v>
      </c>
      <c r="G14" t="str">
        <f>Table2[category] &amp; "-" &amp; Table2[product name]</f>
        <v>Computers&amp;Accessories|ExternalDevices&amp;DataStorage|PenDrives-SanDisk Cruzer Blade 32GB USB Flash Drive</v>
      </c>
      <c r="H14" s="2" t="s">
        <v>13108</v>
      </c>
      <c r="I14" s="23">
        <v>289</v>
      </c>
      <c r="J14" s="23" t="str">
        <f t="shared" si="0"/>
        <v>₹200 - ₹500</v>
      </c>
      <c r="K14" s="23">
        <v>650</v>
      </c>
      <c r="L14" s="24">
        <v>0.56000000000000005</v>
      </c>
      <c r="M14" s="25">
        <f>Table2[[#This Row],[Actual Price]] - Table2[[#This Row],[Discounted Price]] / Table2[[#This Row],[Actual Price]] * 100</f>
        <v>605.53846153846155</v>
      </c>
      <c r="N14" s="24" t="str">
        <f t="shared" si="1"/>
        <v>50% or More</v>
      </c>
      <c r="O14" s="21">
        <f>Table2[[#This Row],[Rounded Rating Column]] + (Table2[[#This Row],[rating_count]] / 1000)</f>
        <v>257.10500000000002</v>
      </c>
      <c r="P14" s="24" t="str">
        <f>IF(Table2[[#This Row],[Discount Percentage]] &gt;= 0.5, "Yes", "No")</f>
        <v>Yes</v>
      </c>
      <c r="Q14" s="26">
        <f>Table2[[#This Row],[Actual Price]] * Table2[[#This Row],[rating_count]]</f>
        <v>164518250</v>
      </c>
      <c r="R14">
        <v>4.3</v>
      </c>
      <c r="S14">
        <f>ROUND(Table2[[#This Row],[rating]], 0)</f>
        <v>4</v>
      </c>
      <c r="T14" s="21">
        <v>253105</v>
      </c>
      <c r="U14" s="21" t="str">
        <f>IF(Table2[[#This Row],[rating_count]] &lt; 1000, "Yes", "No")</f>
        <v>No</v>
      </c>
      <c r="V14" s="21">
        <f>Table2[[#This Row],[Rounded Rating Column]] * Table2[[#This Row],[rating_count]]</f>
        <v>1012420</v>
      </c>
      <c r="W14" s="25">
        <f t="shared" si="2"/>
        <v>164518250</v>
      </c>
      <c r="X14" t="s">
        <v>4775</v>
      </c>
      <c r="Y14" t="s">
        <v>4776</v>
      </c>
      <c r="Z14" t="s">
        <v>4777</v>
      </c>
      <c r="AA14" t="s">
        <v>4778</v>
      </c>
      <c r="AB14" t="s">
        <v>4779</v>
      </c>
      <c r="AC14" t="s">
        <v>4780</v>
      </c>
      <c r="AD14" t="s">
        <v>4781</v>
      </c>
      <c r="AE14" t="s">
        <v>4782</v>
      </c>
    </row>
    <row r="15" spans="1:31">
      <c r="A15" t="s">
        <v>7031</v>
      </c>
      <c r="B15" t="s">
        <v>7032</v>
      </c>
      <c r="C15" t="s">
        <v>3032</v>
      </c>
      <c r="D15" t="s">
        <v>12831</v>
      </c>
      <c r="E15" t="s">
        <v>12833</v>
      </c>
      <c r="F15" t="s">
        <v>12859</v>
      </c>
      <c r="G15" t="str">
        <f>Table2[category] &amp; "-" &amp; Table2[product name]</f>
        <v>Electronics|Accessories|MemoryCards|MicroSD-SanDisk Extreme SD UHS I 64GB Card for 4K Video for DSLR and Mirrorless Cameras 170MB/s Read &amp; 80MB/s Write</v>
      </c>
      <c r="H15" t="s">
        <v>12860</v>
      </c>
      <c r="I15" s="23">
        <v>939</v>
      </c>
      <c r="J15" s="23" t="str">
        <f t="shared" si="0"/>
        <v>&gt;₹500</v>
      </c>
      <c r="K15" s="25">
        <v>1800</v>
      </c>
      <c r="L15" s="24">
        <v>0.48</v>
      </c>
      <c r="M15" s="25">
        <f>Table2[[#This Row],[Actual Price]] - Table2[[#This Row],[Discounted Price]] / Table2[[#This Row],[Actual Price]] * 100</f>
        <v>1747.8333333333333</v>
      </c>
      <c r="N15" s="24" t="str">
        <f t="shared" si="1"/>
        <v>&lt;50%</v>
      </c>
      <c r="O15" s="21">
        <f>Table2[[#This Row],[Rounded Rating Column]] + (Table2[[#This Row],[rating_count]] / 1000)</f>
        <v>210.05199999999999</v>
      </c>
      <c r="P15" s="24" t="str">
        <f>IF(Table2[[#This Row],[Discount Percentage]] &gt;= 0.5, "Yes", "No")</f>
        <v>No</v>
      </c>
      <c r="Q15" s="26">
        <f>Table2[[#This Row],[Actual Price]] * Table2[[#This Row],[rating_count]]</f>
        <v>369093600</v>
      </c>
      <c r="R15">
        <v>4.5</v>
      </c>
      <c r="S15">
        <f>ROUND(Table2[[#This Row],[rating]], 0)</f>
        <v>5</v>
      </c>
      <c r="T15" s="21">
        <v>205052</v>
      </c>
      <c r="U15" s="21" t="str">
        <f>IF(Table2[[#This Row],[rating_count]] &lt; 1000, "Yes", "No")</f>
        <v>No</v>
      </c>
      <c r="V15" s="21">
        <f>Table2[[#This Row],[Rounded Rating Column]] * Table2[[#This Row],[rating_count]]</f>
        <v>1025260</v>
      </c>
      <c r="W15" s="25">
        <f t="shared" si="2"/>
        <v>369093600</v>
      </c>
      <c r="X15" t="s">
        <v>7033</v>
      </c>
      <c r="Y15" t="s">
        <v>7034</v>
      </c>
      <c r="Z15" t="s">
        <v>7035</v>
      </c>
      <c r="AA15" t="s">
        <v>7036</v>
      </c>
      <c r="AB15" t="s">
        <v>7037</v>
      </c>
      <c r="AC15" t="s">
        <v>7038</v>
      </c>
      <c r="AD15" t="s">
        <v>7039</v>
      </c>
      <c r="AE15" t="s">
        <v>7040</v>
      </c>
    </row>
    <row r="16" spans="1:31">
      <c r="A16" t="s">
        <v>3072</v>
      </c>
      <c r="B16" t="s">
        <v>3073</v>
      </c>
      <c r="C16" t="s">
        <v>3074</v>
      </c>
      <c r="D16" t="s">
        <v>12831</v>
      </c>
      <c r="E16" t="s">
        <v>12862</v>
      </c>
      <c r="F16" t="s">
        <v>12863</v>
      </c>
      <c r="G16" t="str">
        <f>Table2[category] &amp; "-" &amp; Table2[product name]</f>
        <v>Electronics|Headphones,Earbuds&amp;Accessories|Headphones|In-Ear-JBL C100SI Wired In Ear Headphones with Mic, JBL Pure Bass Sound, One Button Multi-function Remote, Angled Buds for Comfort fit (Black)</v>
      </c>
      <c r="H16" t="s">
        <v>12864</v>
      </c>
      <c r="I16" s="23">
        <v>599</v>
      </c>
      <c r="J16" s="23" t="str">
        <f t="shared" si="0"/>
        <v>&gt;₹500</v>
      </c>
      <c r="K16" s="23">
        <v>999</v>
      </c>
      <c r="L16" s="24">
        <v>0.4</v>
      </c>
      <c r="M16" s="25">
        <f>Table2[[#This Row],[Actual Price]] - Table2[[#This Row],[Discounted Price]] / Table2[[#This Row],[Actual Price]] * 100</f>
        <v>939.04004004004003</v>
      </c>
      <c r="N16" s="24" t="str">
        <f t="shared" si="1"/>
        <v>&lt;50%</v>
      </c>
      <c r="O16" s="21">
        <f>Table2[[#This Row],[Rounded Rating Column]] + (Table2[[#This Row],[rating_count]] / 1000)</f>
        <v>196.59</v>
      </c>
      <c r="P16" s="24" t="str">
        <f>IF(Table2[[#This Row],[Discount Percentage]] &gt;= 0.5, "Yes", "No")</f>
        <v>No</v>
      </c>
      <c r="Q16" s="26">
        <f>Table2[[#This Row],[Actual Price]] * Table2[[#This Row],[rating_count]]</f>
        <v>192397410</v>
      </c>
      <c r="R16">
        <v>4.0999999999999996</v>
      </c>
      <c r="S16">
        <f>ROUND(Table2[[#This Row],[rating]], 0)</f>
        <v>4</v>
      </c>
      <c r="T16" s="21">
        <v>192590</v>
      </c>
      <c r="U16" s="21" t="str">
        <f>IF(Table2[[#This Row],[rating_count]] &lt; 1000, "Yes", "No")</f>
        <v>No</v>
      </c>
      <c r="V16" s="21">
        <f>Table2[[#This Row],[Rounded Rating Column]] * Table2[[#This Row],[rating_count]]</f>
        <v>770360</v>
      </c>
      <c r="W16" s="25">
        <f t="shared" si="2"/>
        <v>192397410</v>
      </c>
      <c r="X16" t="s">
        <v>3075</v>
      </c>
      <c r="Y16" t="s">
        <v>3076</v>
      </c>
      <c r="Z16" t="s">
        <v>3077</v>
      </c>
      <c r="AA16" t="s">
        <v>3078</v>
      </c>
      <c r="AB16" t="s">
        <v>3079</v>
      </c>
      <c r="AC16" t="s">
        <v>3080</v>
      </c>
      <c r="AD16" t="s">
        <v>3081</v>
      </c>
      <c r="AE16" t="s">
        <v>3082</v>
      </c>
    </row>
    <row r="17" spans="1:31">
      <c r="A17" t="s">
        <v>3969</v>
      </c>
      <c r="B17" t="s">
        <v>3970</v>
      </c>
      <c r="C17" t="s">
        <v>3074</v>
      </c>
      <c r="D17" t="s">
        <v>12831</v>
      </c>
      <c r="E17" t="s">
        <v>12862</v>
      </c>
      <c r="F17" t="s">
        <v>12863</v>
      </c>
      <c r="G17" t="str">
        <f>Table2[category] &amp; "-" &amp; Table2[product name]</f>
        <v>Electronics|Headphones,Earbuds&amp;Accessories|Headphones|In-Ear-JBL C100SI Wired In Ear Headphones with Mic, JBL Pure Bass Sound, One Button Multi-function Remote, Premium Metallic Finish, Angled Buds for Comfort fit (Red)</v>
      </c>
      <c r="H17" t="s">
        <v>12864</v>
      </c>
      <c r="I17" s="23">
        <v>599</v>
      </c>
      <c r="J17" s="23" t="str">
        <f t="shared" si="0"/>
        <v>&gt;₹500</v>
      </c>
      <c r="K17" s="25">
        <v>1299</v>
      </c>
      <c r="L17" s="24">
        <v>0.54</v>
      </c>
      <c r="M17" s="25">
        <f>Table2[[#This Row],[Actual Price]] - Table2[[#This Row],[Discounted Price]] / Table2[[#This Row],[Actual Price]] * 100</f>
        <v>1252.8876058506544</v>
      </c>
      <c r="N17" s="24" t="str">
        <f t="shared" si="1"/>
        <v>50% or More</v>
      </c>
      <c r="O17" s="21">
        <f>Table2[[#This Row],[Rounded Rating Column]] + (Table2[[#This Row],[rating_count]] / 1000)</f>
        <v>196.589</v>
      </c>
      <c r="P17" s="24" t="str">
        <f>IF(Table2[[#This Row],[Discount Percentage]] &gt;= 0.5, "Yes", "No")</f>
        <v>Yes</v>
      </c>
      <c r="Q17" s="26">
        <f>Table2[[#This Row],[Actual Price]] * Table2[[#This Row],[rating_count]]</f>
        <v>250173111</v>
      </c>
      <c r="R17">
        <v>4.0999999999999996</v>
      </c>
      <c r="S17">
        <f>ROUND(Table2[[#This Row],[rating]], 0)</f>
        <v>4</v>
      </c>
      <c r="T17" s="21">
        <v>192589</v>
      </c>
      <c r="U17" s="21" t="str">
        <f>IF(Table2[[#This Row],[rating_count]] &lt; 1000, "Yes", "No")</f>
        <v>No</v>
      </c>
      <c r="V17" s="21">
        <f>Table2[[#This Row],[Rounded Rating Column]] * Table2[[#This Row],[rating_count]]</f>
        <v>770356</v>
      </c>
      <c r="W17" s="25">
        <f t="shared" si="2"/>
        <v>250173111</v>
      </c>
      <c r="X17" t="s">
        <v>3971</v>
      </c>
      <c r="Y17" t="s">
        <v>3076</v>
      </c>
      <c r="Z17" t="s">
        <v>3077</v>
      </c>
      <c r="AA17" t="s">
        <v>3078</v>
      </c>
      <c r="AB17" t="s">
        <v>3079</v>
      </c>
      <c r="AC17" t="s">
        <v>3080</v>
      </c>
      <c r="AD17" t="s">
        <v>3972</v>
      </c>
      <c r="AE17" t="s">
        <v>3973</v>
      </c>
    </row>
    <row r="18" spans="1:31">
      <c r="A18" t="s">
        <v>5750</v>
      </c>
      <c r="B18" t="s">
        <v>5751</v>
      </c>
      <c r="C18" t="s">
        <v>4774</v>
      </c>
      <c r="D18" t="s">
        <v>12821</v>
      </c>
      <c r="E18" t="s">
        <v>12878</v>
      </c>
      <c r="F18" t="s">
        <v>12879</v>
      </c>
      <c r="G18" t="str">
        <f>Table2[category] &amp; "-" &amp; Table2[product name]</f>
        <v>Computers&amp;Accessories|ExternalDevices&amp;DataStorage|PenDrives-SanDisk Ultra Dual 64 GB USB 3.0 OTG Pen Drive (Black)</v>
      </c>
      <c r="H18" s="2" t="s">
        <v>13108</v>
      </c>
      <c r="I18" s="23">
        <v>579</v>
      </c>
      <c r="J18" s="23" t="str">
        <f t="shared" si="0"/>
        <v>&gt;₹500</v>
      </c>
      <c r="K18" s="25">
        <v>1400</v>
      </c>
      <c r="L18" s="24">
        <v>0.59</v>
      </c>
      <c r="M18" s="25">
        <f>Table2[[#This Row],[Actual Price]] - Table2[[#This Row],[Discounted Price]] / Table2[[#This Row],[Actual Price]] * 100</f>
        <v>1358.6428571428571</v>
      </c>
      <c r="N18" s="24" t="str">
        <f t="shared" si="1"/>
        <v>50% or More</v>
      </c>
      <c r="O18" s="21">
        <f>Table2[[#This Row],[Rounded Rating Column]] + (Table2[[#This Row],[rating_count]] / 1000)</f>
        <v>193.10400000000001</v>
      </c>
      <c r="P18" s="24" t="str">
        <f>IF(Table2[[#This Row],[Discount Percentage]] &gt;= 0.5, "Yes", "No")</f>
        <v>Yes</v>
      </c>
      <c r="Q18" s="26">
        <f>Table2[[#This Row],[Actual Price]] * Table2[[#This Row],[rating_count]]</f>
        <v>264745600</v>
      </c>
      <c r="R18">
        <v>4.3</v>
      </c>
      <c r="S18">
        <f>ROUND(Table2[[#This Row],[rating]], 0)</f>
        <v>4</v>
      </c>
      <c r="T18" s="21">
        <v>189104</v>
      </c>
      <c r="U18" s="21" t="str">
        <f>IF(Table2[[#This Row],[rating_count]] &lt; 1000, "Yes", "No")</f>
        <v>No</v>
      </c>
      <c r="V18" s="21">
        <f>Table2[[#This Row],[Rounded Rating Column]] * Table2[[#This Row],[rating_count]]</f>
        <v>756416</v>
      </c>
      <c r="W18" s="25">
        <f t="shared" si="2"/>
        <v>264745600</v>
      </c>
      <c r="X18" t="s">
        <v>5752</v>
      </c>
      <c r="Y18" t="s">
        <v>5753</v>
      </c>
      <c r="Z18" t="s">
        <v>5754</v>
      </c>
      <c r="AA18" t="s">
        <v>5755</v>
      </c>
      <c r="AB18" t="s">
        <v>5756</v>
      </c>
      <c r="AC18" t="s">
        <v>5757</v>
      </c>
      <c r="AD18" t="s">
        <v>5758</v>
      </c>
      <c r="AE18" t="s">
        <v>5759</v>
      </c>
    </row>
    <row r="19" spans="1:31">
      <c r="A19" t="s">
        <v>4805</v>
      </c>
      <c r="B19" t="s">
        <v>4806</v>
      </c>
      <c r="C19" t="s">
        <v>3074</v>
      </c>
      <c r="D19" t="s">
        <v>12831</v>
      </c>
      <c r="E19" t="s">
        <v>12862</v>
      </c>
      <c r="F19" t="s">
        <v>12863</v>
      </c>
      <c r="G19" t="str">
        <f>Table2[category] &amp; "-" &amp; Table2[product name]</f>
        <v>Electronics|Headphones,Earbuds&amp;Accessories|Headphones|In-Ear-boAt Airdopes 121v2 in-Ear True Wireless Earbuds with Upto 14 Hours Playback, 8MM Drivers, Battery Indicators, Lightweight Earbuds &amp; Multifunction Controls (Active Black, with Mic)</v>
      </c>
      <c r="H19" t="s">
        <v>12864</v>
      </c>
      <c r="I19" s="25">
        <v>1299</v>
      </c>
      <c r="J19" s="23" t="str">
        <f t="shared" si="0"/>
        <v>&gt;₹500</v>
      </c>
      <c r="K19" s="25">
        <v>2990</v>
      </c>
      <c r="L19" s="24">
        <v>0.56999999999999995</v>
      </c>
      <c r="M19" s="25">
        <f>Table2[[#This Row],[Actual Price]] - Table2[[#This Row],[Discounted Price]] / Table2[[#This Row],[Actual Price]] * 100</f>
        <v>2946.5551839464883</v>
      </c>
      <c r="N19" s="24" t="str">
        <f t="shared" si="1"/>
        <v>50% or More</v>
      </c>
      <c r="O19" s="21">
        <f>Table2[[#This Row],[Rounded Rating Column]] + (Table2[[#This Row],[rating_count]] / 1000)</f>
        <v>184.99799999999999</v>
      </c>
      <c r="P19" s="24" t="str">
        <f>IF(Table2[[#This Row],[Discount Percentage]] &gt;= 0.5, "Yes", "No")</f>
        <v>Yes</v>
      </c>
      <c r="Q19" s="26">
        <f>Table2[[#This Row],[Actual Price]] * Table2[[#This Row],[rating_count]]</f>
        <v>541184020</v>
      </c>
      <c r="R19">
        <v>3.8</v>
      </c>
      <c r="S19">
        <f>ROUND(Table2[[#This Row],[rating]], 0)</f>
        <v>4</v>
      </c>
      <c r="T19" s="21">
        <v>180998</v>
      </c>
      <c r="U19" s="21" t="str">
        <f>IF(Table2[[#This Row],[rating_count]] &lt; 1000, "Yes", "No")</f>
        <v>No</v>
      </c>
      <c r="V19" s="21">
        <f>Table2[[#This Row],[Rounded Rating Column]] * Table2[[#This Row],[rating_count]]</f>
        <v>723992</v>
      </c>
      <c r="W19" s="25">
        <f t="shared" si="2"/>
        <v>541184020</v>
      </c>
      <c r="X19" t="s">
        <v>4807</v>
      </c>
      <c r="Y19" t="s">
        <v>4808</v>
      </c>
      <c r="Z19" t="s">
        <v>4809</v>
      </c>
      <c r="AA19" t="s">
        <v>4810</v>
      </c>
      <c r="AB19" t="s">
        <v>4811</v>
      </c>
      <c r="AC19" t="s">
        <v>4812</v>
      </c>
      <c r="AD19" t="s">
        <v>4813</v>
      </c>
      <c r="AE19" t="s">
        <v>4814</v>
      </c>
    </row>
    <row r="20" spans="1:31">
      <c r="A20" t="s">
        <v>1289</v>
      </c>
      <c r="B20" t="s">
        <v>1290</v>
      </c>
      <c r="C20" t="s">
        <v>94</v>
      </c>
      <c r="D20" t="s">
        <v>12821</v>
      </c>
      <c r="E20" t="s">
        <v>12828</v>
      </c>
      <c r="F20" t="s">
        <v>12829</v>
      </c>
      <c r="G20" t="str">
        <f>Table2[category] &amp; "-" &amp; Table2[product name]</f>
        <v>Computers&amp;Accessories|NetworkingDevices|NetworkAdapters|WirelessUSBAdapters-TP-Link Nano USB WiFi Dongle 150Mbps High Gain Wireless Network Wi-Fi Adapter for PC Desktop and Laptops, Supports Windows 10/8.1/8/7/XP, Linux, Mac OS X (TL-WN722N)</v>
      </c>
      <c r="H20" t="s">
        <v>12830</v>
      </c>
      <c r="I20" s="23">
        <v>749</v>
      </c>
      <c r="J20" s="23" t="str">
        <f t="shared" si="0"/>
        <v>&gt;₹500</v>
      </c>
      <c r="K20" s="25">
        <v>1339</v>
      </c>
      <c r="L20" s="24">
        <v>0.44</v>
      </c>
      <c r="M20" s="25">
        <f>Table2[[#This Row],[Actual Price]] - Table2[[#This Row],[Discounted Price]] / Table2[[#This Row],[Actual Price]] * 100</f>
        <v>1283.0627333831217</v>
      </c>
      <c r="N20" s="24" t="str">
        <f t="shared" si="1"/>
        <v>&lt;50%</v>
      </c>
      <c r="O20" s="21">
        <f>Table2[[#This Row],[Rounded Rating Column]] + (Table2[[#This Row],[rating_count]] / 1000)</f>
        <v>183.69200000000001</v>
      </c>
      <c r="P20" s="24" t="str">
        <f>IF(Table2[[#This Row],[Discount Percentage]] &gt;= 0.5, "Yes", "No")</f>
        <v>No</v>
      </c>
      <c r="Q20" s="26">
        <f>Table2[[#This Row],[Actual Price]] * Table2[[#This Row],[rating_count]]</f>
        <v>240607588</v>
      </c>
      <c r="R20">
        <v>4.2</v>
      </c>
      <c r="S20">
        <f>ROUND(Table2[[#This Row],[rating]], 0)</f>
        <v>4</v>
      </c>
      <c r="T20" s="21">
        <v>179692</v>
      </c>
      <c r="U20" s="21" t="str">
        <f>IF(Table2[[#This Row],[rating_count]] &lt; 1000, "Yes", "No")</f>
        <v>No</v>
      </c>
      <c r="V20" s="21">
        <f>Table2[[#This Row],[Rounded Rating Column]] * Table2[[#This Row],[rating_count]]</f>
        <v>718768</v>
      </c>
      <c r="W20" s="25">
        <f t="shared" si="2"/>
        <v>240607588</v>
      </c>
      <c r="X20" t="s">
        <v>1291</v>
      </c>
      <c r="Y20" t="s">
        <v>96</v>
      </c>
      <c r="Z20" t="s">
        <v>97</v>
      </c>
      <c r="AA20" t="s">
        <v>98</v>
      </c>
      <c r="AB20" t="s">
        <v>99</v>
      </c>
      <c r="AC20" t="s">
        <v>100</v>
      </c>
      <c r="AD20" t="s">
        <v>1292</v>
      </c>
      <c r="AE20" t="s">
        <v>1293</v>
      </c>
    </row>
    <row r="21" spans="1:31" ht="15.75" customHeight="1">
      <c r="A21" t="s">
        <v>92</v>
      </c>
      <c r="B21" t="s">
        <v>93</v>
      </c>
      <c r="C21" t="s">
        <v>94</v>
      </c>
      <c r="D21" t="s">
        <v>12821</v>
      </c>
      <c r="E21" t="s">
        <v>12828</v>
      </c>
      <c r="F21" t="s">
        <v>12829</v>
      </c>
      <c r="G21" t="str">
        <f>Table2[category] &amp; "-" &amp; Table2[product name]</f>
        <v>Computers&amp;Accessories|NetworkingDevices|NetworkAdapters|WirelessUSBAdapters-TP-Link USB WiFi Adapter for PC(TL-WN725N), N150 Wireless Network Adapter for Desktop - Nano Size WiFi Dongle Compatible with Windows 11/10/7/8/8.1/XP/ Mac OS 10.9-10.15 Linux Kernel 2.6.18-4.4.3</v>
      </c>
      <c r="H21" t="s">
        <v>12830</v>
      </c>
      <c r="I21" s="23">
        <v>499</v>
      </c>
      <c r="J21" s="23" t="str">
        <f t="shared" si="0"/>
        <v>₹200 - ₹500</v>
      </c>
      <c r="K21" s="23">
        <v>999</v>
      </c>
      <c r="L21" s="24">
        <v>0.5</v>
      </c>
      <c r="M21" s="25">
        <f>Table2[[#This Row],[Actual Price]] - Table2[[#This Row],[Discounted Price]] / Table2[[#This Row],[Actual Price]] * 100</f>
        <v>949.05005005005</v>
      </c>
      <c r="N21" s="24" t="str">
        <f t="shared" si="1"/>
        <v>50% or More</v>
      </c>
      <c r="O21" s="21">
        <f>Table2[[#This Row],[Rounded Rating Column]] + (Table2[[#This Row],[rating_count]] / 1000)</f>
        <v>183.691</v>
      </c>
      <c r="P21" s="24" t="str">
        <f>IF(Table2[[#This Row],[Discount Percentage]] &gt;= 0.5, "Yes", "No")</f>
        <v>Yes</v>
      </c>
      <c r="Q21" s="26">
        <f>Table2[[#This Row],[Actual Price]] * Table2[[#This Row],[rating_count]]</f>
        <v>179511309</v>
      </c>
      <c r="R21">
        <v>4.2</v>
      </c>
      <c r="S21">
        <f>ROUND(Table2[[#This Row],[rating]], 0)</f>
        <v>4</v>
      </c>
      <c r="T21" s="21">
        <v>179691</v>
      </c>
      <c r="U21" s="21" t="str">
        <f>IF(Table2[[#This Row],[rating_count]] &lt; 1000, "Yes", "No")</f>
        <v>No</v>
      </c>
      <c r="V21" s="21">
        <f>Table2[[#This Row],[Rounded Rating Column]] * Table2[[#This Row],[rating_count]]</f>
        <v>718764</v>
      </c>
      <c r="W21" s="25">
        <f t="shared" si="2"/>
        <v>179511309</v>
      </c>
      <c r="X21" t="s">
        <v>95</v>
      </c>
      <c r="Y21" t="s">
        <v>96</v>
      </c>
      <c r="Z21" t="s">
        <v>97</v>
      </c>
      <c r="AA21" t="s">
        <v>98</v>
      </c>
      <c r="AB21" t="s">
        <v>99</v>
      </c>
      <c r="AC21" t="s">
        <v>100</v>
      </c>
      <c r="AD21" t="s">
        <v>101</v>
      </c>
      <c r="AE21" t="s">
        <v>102</v>
      </c>
    </row>
    <row r="22" spans="1:31" ht="15.75" customHeight="1">
      <c r="A22" t="s">
        <v>537</v>
      </c>
      <c r="B22" t="s">
        <v>538</v>
      </c>
      <c r="C22" t="s">
        <v>94</v>
      </c>
      <c r="D22" t="s">
        <v>12821</v>
      </c>
      <c r="E22" t="s">
        <v>12828</v>
      </c>
      <c r="F22" t="s">
        <v>12829</v>
      </c>
      <c r="G22" t="str">
        <f>Table2[category] &amp; "-" &amp; Table2[product name]</f>
        <v>Computers&amp;Accessories|NetworkingDevices|NetworkAdapters|WirelessUSBAdapters-TP-LINK WiFi Dongle 300 Mbps Mini Wireless Network USB Wi-Fi Adapter for PC Desktop Laptop(Supports Windows 11/10/8.1/8/7/XP, Mac OS 10.9-10.15 and Linux, WPS, Soft AP Mode, USB 2.0) (TL-WN823N),Black</v>
      </c>
      <c r="H22" t="s">
        <v>12830</v>
      </c>
      <c r="I22" s="23">
        <v>649</v>
      </c>
      <c r="J22" s="23" t="str">
        <f t="shared" si="0"/>
        <v>&gt;₹500</v>
      </c>
      <c r="K22" s="25">
        <v>1399</v>
      </c>
      <c r="L22" s="24">
        <v>0.54</v>
      </c>
      <c r="M22" s="25">
        <f>Table2[[#This Row],[Actual Price]] - Table2[[#This Row],[Discounted Price]] / Table2[[#This Row],[Actual Price]] * 100</f>
        <v>1352.6097212294496</v>
      </c>
      <c r="N22" s="24" t="str">
        <f t="shared" si="1"/>
        <v>50% or More</v>
      </c>
      <c r="O22" s="21">
        <f>Table2[[#This Row],[Rounded Rating Column]] + (Table2[[#This Row],[rating_count]] / 1000)</f>
        <v>183.691</v>
      </c>
      <c r="P22" s="24" t="str">
        <f>IF(Table2[[#This Row],[Discount Percentage]] &gt;= 0.5, "Yes", "No")</f>
        <v>Yes</v>
      </c>
      <c r="Q22" s="26">
        <f>Table2[[#This Row],[Actual Price]] * Table2[[#This Row],[rating_count]]</f>
        <v>251387709</v>
      </c>
      <c r="R22">
        <v>4.2</v>
      </c>
      <c r="S22">
        <f>ROUND(Table2[[#This Row],[rating]], 0)</f>
        <v>4</v>
      </c>
      <c r="T22" s="21">
        <v>179691</v>
      </c>
      <c r="U22" s="21" t="str">
        <f>IF(Table2[[#This Row],[rating_count]] &lt; 1000, "Yes", "No")</f>
        <v>No</v>
      </c>
      <c r="V22" s="21">
        <f>Table2[[#This Row],[Rounded Rating Column]] * Table2[[#This Row],[rating_count]]</f>
        <v>718764</v>
      </c>
      <c r="W22" s="25">
        <f t="shared" si="2"/>
        <v>251387709</v>
      </c>
      <c r="X22" t="s">
        <v>539</v>
      </c>
      <c r="Y22" t="s">
        <v>96</v>
      </c>
      <c r="Z22" t="s">
        <v>97</v>
      </c>
      <c r="AA22" t="s">
        <v>98</v>
      </c>
      <c r="AB22" t="s">
        <v>99</v>
      </c>
      <c r="AC22" t="s">
        <v>100</v>
      </c>
      <c r="AD22" t="s">
        <v>540</v>
      </c>
      <c r="AE22" t="s">
        <v>541</v>
      </c>
    </row>
    <row r="23" spans="1:31" ht="15.75" customHeight="1">
      <c r="A23" t="s">
        <v>2985</v>
      </c>
      <c r="B23" t="s">
        <v>2986</v>
      </c>
      <c r="C23" t="s">
        <v>2987</v>
      </c>
      <c r="D23" t="s">
        <v>12831</v>
      </c>
      <c r="E23" t="s">
        <v>12854</v>
      </c>
      <c r="F23" t="s">
        <v>12855</v>
      </c>
      <c r="G23" t="str">
        <f>Table2[category] &amp; "-" &amp; Table2[product name]</f>
        <v>Electronics|Mobiles&amp;Accessories|MobileAccessories|Chargers|PowerBanks-MI Power Bank 3i 20000mAh Lithium Polymer 18W Fast Power Delivery Charging | Input- Type C | Micro USB| Triple Output | Sandstone Black</v>
      </c>
      <c r="H23" t="s">
        <v>12856</v>
      </c>
      <c r="I23" s="25">
        <v>2049</v>
      </c>
      <c r="J23" s="23" t="str">
        <f t="shared" si="0"/>
        <v>&gt;₹500</v>
      </c>
      <c r="K23" s="25">
        <v>2199</v>
      </c>
      <c r="L23" s="24">
        <v>7.0000000000000007E-2</v>
      </c>
      <c r="M23" s="25">
        <f>Table2[[#This Row],[Actual Price]] - Table2[[#This Row],[Discounted Price]] / Table2[[#This Row],[Actual Price]] * 100</f>
        <v>2105.8212824010916</v>
      </c>
      <c r="N23" s="24" t="str">
        <f t="shared" si="1"/>
        <v>&lt;50%</v>
      </c>
      <c r="O23" s="21">
        <f>Table2[[#This Row],[Rounded Rating Column]] + (Table2[[#This Row],[rating_count]] / 1000)</f>
        <v>182.91200000000001</v>
      </c>
      <c r="P23" s="24" t="str">
        <f>IF(Table2[[#This Row],[Discount Percentage]] &gt;= 0.5, "Yes", "No")</f>
        <v>No</v>
      </c>
      <c r="Q23" s="26">
        <f>Table2[[#This Row],[Actual Price]] * Table2[[#This Row],[rating_count]]</f>
        <v>393427488</v>
      </c>
      <c r="R23">
        <v>4.3</v>
      </c>
      <c r="S23">
        <f>ROUND(Table2[[#This Row],[rating]], 0)</f>
        <v>4</v>
      </c>
      <c r="T23" s="21">
        <v>178912</v>
      </c>
      <c r="U23" s="21" t="str">
        <f>IF(Table2[[#This Row],[rating_count]] &lt; 1000, "Yes", "No")</f>
        <v>No</v>
      </c>
      <c r="V23" s="21">
        <f>Table2[[#This Row],[Rounded Rating Column]] * Table2[[#This Row],[rating_count]]</f>
        <v>715648</v>
      </c>
      <c r="W23" s="25">
        <f t="shared" si="2"/>
        <v>393427488</v>
      </c>
      <c r="X23" t="s">
        <v>2988</v>
      </c>
      <c r="Y23" t="s">
        <v>2989</v>
      </c>
      <c r="Z23" t="s">
        <v>2990</v>
      </c>
      <c r="AA23" t="s">
        <v>2991</v>
      </c>
      <c r="AB23" t="s">
        <v>2992</v>
      </c>
      <c r="AC23" t="s">
        <v>2993</v>
      </c>
      <c r="AD23" t="s">
        <v>2994</v>
      </c>
      <c r="AE23" t="s">
        <v>2995</v>
      </c>
    </row>
    <row r="24" spans="1:31" ht="15.75" customHeight="1">
      <c r="A24" t="s">
        <v>3152</v>
      </c>
      <c r="B24" t="s">
        <v>3153</v>
      </c>
      <c r="C24" t="s">
        <v>2987</v>
      </c>
      <c r="D24" t="s">
        <v>12831</v>
      </c>
      <c r="E24" t="s">
        <v>12854</v>
      </c>
      <c r="F24" t="s">
        <v>12855</v>
      </c>
      <c r="G24" t="str">
        <f>Table2[category] &amp; "-" &amp; Table2[product name]</f>
        <v>Electronics|Mobiles&amp;Accessories|MobileAccessories|Chargers|PowerBanks-Mi 10000mAH Li-Polymer, Micro-USB and Type C Input Port, Power Bank 3i with 18W Fast Charging (Midnight Black)</v>
      </c>
      <c r="H24" t="s">
        <v>12856</v>
      </c>
      <c r="I24" s="25">
        <v>1149</v>
      </c>
      <c r="J24" s="23" t="str">
        <f t="shared" si="0"/>
        <v>&gt;₹500</v>
      </c>
      <c r="K24" s="25">
        <v>2199</v>
      </c>
      <c r="L24" s="24">
        <v>0.48</v>
      </c>
      <c r="M24" s="25">
        <f>Table2[[#This Row],[Actual Price]] - Table2[[#This Row],[Discounted Price]] / Table2[[#This Row],[Actual Price]] * 100</f>
        <v>2146.7489768076398</v>
      </c>
      <c r="N24" s="24" t="str">
        <f t="shared" si="1"/>
        <v>&lt;50%</v>
      </c>
      <c r="O24" s="21">
        <f>Table2[[#This Row],[Rounded Rating Column]] + (Table2[[#This Row],[rating_count]] / 1000)</f>
        <v>182.91200000000001</v>
      </c>
      <c r="P24" s="24" t="str">
        <f>IF(Table2[[#This Row],[Discount Percentage]] &gt;= 0.5, "Yes", "No")</f>
        <v>No</v>
      </c>
      <c r="Q24" s="26">
        <f>Table2[[#This Row],[Actual Price]] * Table2[[#This Row],[rating_count]]</f>
        <v>393427488</v>
      </c>
      <c r="R24">
        <v>4.3</v>
      </c>
      <c r="S24">
        <f>ROUND(Table2[[#This Row],[rating]], 0)</f>
        <v>4</v>
      </c>
      <c r="T24" s="21">
        <v>178912</v>
      </c>
      <c r="U24" s="21" t="str">
        <f>IF(Table2[[#This Row],[rating_count]] &lt; 1000, "Yes", "No")</f>
        <v>No</v>
      </c>
      <c r="V24" s="21">
        <f>Table2[[#This Row],[Rounded Rating Column]] * Table2[[#This Row],[rating_count]]</f>
        <v>715648</v>
      </c>
      <c r="W24" s="25">
        <f t="shared" si="2"/>
        <v>393427488</v>
      </c>
      <c r="X24" t="s">
        <v>3154</v>
      </c>
      <c r="Y24" t="s">
        <v>2989</v>
      </c>
      <c r="Z24" t="s">
        <v>2990</v>
      </c>
      <c r="AA24" t="s">
        <v>2991</v>
      </c>
      <c r="AB24" t="s">
        <v>2992</v>
      </c>
      <c r="AC24" t="s">
        <v>2993</v>
      </c>
      <c r="AD24" t="s">
        <v>3155</v>
      </c>
      <c r="AE24" t="s">
        <v>3156</v>
      </c>
    </row>
    <row r="25" spans="1:31" ht="15.75" customHeight="1">
      <c r="A25" t="s">
        <v>3730</v>
      </c>
      <c r="B25" t="s">
        <v>3731</v>
      </c>
      <c r="C25" t="s">
        <v>2987</v>
      </c>
      <c r="D25" t="s">
        <v>12831</v>
      </c>
      <c r="E25" t="s">
        <v>12854</v>
      </c>
      <c r="F25" t="s">
        <v>12855</v>
      </c>
      <c r="G25" t="str">
        <f>Table2[category] &amp; "-" &amp; Table2[product name]</f>
        <v>Electronics|Mobiles&amp;Accessories|MobileAccessories|Chargers|PowerBanks-MI 10000mAh 3i Lithium Polymer Power Bank Dual Input(Micro-USB and Type C) and Output Ports 18W Fast Charging (Metallic Blue)</v>
      </c>
      <c r="H25" t="s">
        <v>12856</v>
      </c>
      <c r="I25" s="25">
        <v>1149</v>
      </c>
      <c r="J25" s="23" t="str">
        <f t="shared" si="0"/>
        <v>&gt;₹500</v>
      </c>
      <c r="K25" s="25">
        <v>2199</v>
      </c>
      <c r="L25" s="24">
        <v>0.48</v>
      </c>
      <c r="M25" s="25">
        <f>Table2[[#This Row],[Actual Price]] - Table2[[#This Row],[Discounted Price]] / Table2[[#This Row],[Actual Price]] * 100</f>
        <v>2146.7489768076398</v>
      </c>
      <c r="N25" s="24" t="str">
        <f t="shared" si="1"/>
        <v>&lt;50%</v>
      </c>
      <c r="O25" s="21">
        <f>Table2[[#This Row],[Rounded Rating Column]] + (Table2[[#This Row],[rating_count]] / 1000)</f>
        <v>182.91200000000001</v>
      </c>
      <c r="P25" s="24" t="str">
        <f>IF(Table2[[#This Row],[Discount Percentage]] &gt;= 0.5, "Yes", "No")</f>
        <v>No</v>
      </c>
      <c r="Q25" s="26">
        <f>Table2[[#This Row],[Actual Price]] * Table2[[#This Row],[rating_count]]</f>
        <v>393427488</v>
      </c>
      <c r="R25">
        <v>4.3</v>
      </c>
      <c r="S25">
        <f>ROUND(Table2[[#This Row],[rating]], 0)</f>
        <v>4</v>
      </c>
      <c r="T25" s="21">
        <v>178912</v>
      </c>
      <c r="U25" s="21" t="str">
        <f>IF(Table2[[#This Row],[rating_count]] &lt; 1000, "Yes", "No")</f>
        <v>No</v>
      </c>
      <c r="V25" s="21">
        <f>Table2[[#This Row],[Rounded Rating Column]] * Table2[[#This Row],[rating_count]]</f>
        <v>715648</v>
      </c>
      <c r="W25" s="25">
        <f t="shared" si="2"/>
        <v>393427488</v>
      </c>
      <c r="X25" t="s">
        <v>3732</v>
      </c>
      <c r="Y25" t="s">
        <v>2989</v>
      </c>
      <c r="Z25" t="s">
        <v>2990</v>
      </c>
      <c r="AA25" t="s">
        <v>2991</v>
      </c>
      <c r="AB25" t="s">
        <v>2992</v>
      </c>
      <c r="AC25" t="s">
        <v>2993</v>
      </c>
      <c r="AD25" t="s">
        <v>3733</v>
      </c>
      <c r="AE25" t="s">
        <v>3734</v>
      </c>
    </row>
    <row r="26" spans="1:31" ht="15.75" customHeight="1">
      <c r="A26" t="s">
        <v>1686</v>
      </c>
      <c r="B26" t="s">
        <v>1687</v>
      </c>
      <c r="C26" t="s">
        <v>13</v>
      </c>
      <c r="D26" t="s">
        <v>12821</v>
      </c>
      <c r="E26" t="s">
        <v>12822</v>
      </c>
      <c r="F26" t="s">
        <v>12823</v>
      </c>
      <c r="G26" t="str">
        <f>Table2[category] &amp; "-" &amp; Table2[product name]</f>
        <v>Computers&amp;Accessories|Accessories&amp;Peripherals|Cables&amp;Accessories|Cables|USBCables-Amazon Basics USB A to Lightning MFi Certified Charging Cable (White, 1.2 meter)</v>
      </c>
      <c r="H26" t="s">
        <v>12824</v>
      </c>
      <c r="I26" s="23">
        <v>709</v>
      </c>
      <c r="J26" s="23" t="str">
        <f t="shared" si="0"/>
        <v>&gt;₹500</v>
      </c>
      <c r="K26" s="25">
        <v>1999</v>
      </c>
      <c r="L26" s="24">
        <v>0.65</v>
      </c>
      <c r="M26" s="25">
        <f>Table2[[#This Row],[Actual Price]] - Table2[[#This Row],[Discounted Price]] / Table2[[#This Row],[Actual Price]] * 100</f>
        <v>1963.5322661330665</v>
      </c>
      <c r="N26" s="24" t="str">
        <f t="shared" si="1"/>
        <v>50% or More</v>
      </c>
      <c r="O26" s="21">
        <f>Table2[[#This Row],[Rounded Rating Column]] + (Table2[[#This Row],[rating_count]] / 1000)</f>
        <v>182.81700000000001</v>
      </c>
      <c r="P26" s="24" t="str">
        <f>IF(Table2[[#This Row],[Discount Percentage]] &gt;= 0.5, "Yes", "No")</f>
        <v>Yes</v>
      </c>
      <c r="Q26" s="26">
        <f>Table2[[#This Row],[Actual Price]] * Table2[[#This Row],[rating_count]]</f>
        <v>357455183</v>
      </c>
      <c r="R26">
        <v>4.0999999999999996</v>
      </c>
      <c r="S26">
        <f>ROUND(Table2[[#This Row],[rating]], 0)</f>
        <v>4</v>
      </c>
      <c r="T26" s="21">
        <v>178817</v>
      </c>
      <c r="U26" s="21" t="str">
        <f>IF(Table2[[#This Row],[rating_count]] &lt; 1000, "Yes", "No")</f>
        <v>No</v>
      </c>
      <c r="V26" s="21">
        <f>Table2[[#This Row],[Rounded Rating Column]] * Table2[[#This Row],[rating_count]]</f>
        <v>715268</v>
      </c>
      <c r="W26" s="25">
        <f t="shared" si="2"/>
        <v>357455183</v>
      </c>
      <c r="X26" t="s">
        <v>1688</v>
      </c>
      <c r="Y26" t="s">
        <v>1689</v>
      </c>
      <c r="Z26" t="s">
        <v>1690</v>
      </c>
      <c r="AA26" t="s">
        <v>1691</v>
      </c>
      <c r="AB26" t="s">
        <v>1692</v>
      </c>
      <c r="AC26" t="s">
        <v>1693</v>
      </c>
      <c r="AD26" t="s">
        <v>1694</v>
      </c>
      <c r="AE26" t="s">
        <v>1695</v>
      </c>
    </row>
    <row r="27" spans="1:31" ht="15.75" customHeight="1">
      <c r="A27" t="s">
        <v>3700</v>
      </c>
      <c r="B27" t="s">
        <v>3701</v>
      </c>
      <c r="C27" t="s">
        <v>3074</v>
      </c>
      <c r="D27" t="s">
        <v>12831</v>
      </c>
      <c r="E27" t="s">
        <v>12862</v>
      </c>
      <c r="F27" t="s">
        <v>12863</v>
      </c>
      <c r="G27" t="str">
        <f>Table2[category] &amp; "-" &amp; Table2[product name]</f>
        <v>Electronics|Headphones,Earbuds&amp;Accessories|Headphones|In-Ear-boAt Bassheads 242 in Ear Wired Earphones with Mic(Active Black)</v>
      </c>
      <c r="H27" t="s">
        <v>12864</v>
      </c>
      <c r="I27" s="23">
        <v>599</v>
      </c>
      <c r="J27" s="23" t="str">
        <f t="shared" si="0"/>
        <v>&gt;₹500</v>
      </c>
      <c r="K27" s="25">
        <v>1490</v>
      </c>
      <c r="L27" s="24">
        <v>0.6</v>
      </c>
      <c r="M27" s="25">
        <f>Table2[[#This Row],[Actual Price]] - Table2[[#This Row],[Discounted Price]] / Table2[[#This Row],[Actual Price]] * 100</f>
        <v>1449.7986577181209</v>
      </c>
      <c r="N27" s="24" t="str">
        <f t="shared" si="1"/>
        <v>50% or More</v>
      </c>
      <c r="O27" s="21">
        <f>Table2[[#This Row],[Rounded Rating Column]] + (Table2[[#This Row],[rating_count]] / 1000)</f>
        <v>165.679</v>
      </c>
      <c r="P27" s="24" t="str">
        <f>IF(Table2[[#This Row],[Discount Percentage]] &gt;= 0.5, "Yes", "No")</f>
        <v>Yes</v>
      </c>
      <c r="Q27" s="26">
        <f>Table2[[#This Row],[Actual Price]] * Table2[[#This Row],[rating_count]]</f>
        <v>240901710</v>
      </c>
      <c r="R27">
        <v>4.0999999999999996</v>
      </c>
      <c r="S27">
        <f>ROUND(Table2[[#This Row],[rating]], 0)</f>
        <v>4</v>
      </c>
      <c r="T27" s="21">
        <v>161679</v>
      </c>
      <c r="U27" s="21" t="str">
        <f>IF(Table2[[#This Row],[rating_count]] &lt; 1000, "Yes", "No")</f>
        <v>No</v>
      </c>
      <c r="V27" s="21">
        <f>Table2[[#This Row],[Rounded Rating Column]] * Table2[[#This Row],[rating_count]]</f>
        <v>646716</v>
      </c>
      <c r="W27" s="25">
        <f t="shared" si="2"/>
        <v>240901710</v>
      </c>
      <c r="X27" t="s">
        <v>3702</v>
      </c>
      <c r="Y27" t="s">
        <v>3703</v>
      </c>
      <c r="Z27" t="s">
        <v>3704</v>
      </c>
      <c r="AA27" t="s">
        <v>3705</v>
      </c>
      <c r="AB27" t="s">
        <v>3706</v>
      </c>
      <c r="AC27" t="s">
        <v>3707</v>
      </c>
      <c r="AD27" t="s">
        <v>3708</v>
      </c>
      <c r="AE27" t="s">
        <v>3709</v>
      </c>
    </row>
    <row r="28" spans="1:31" ht="15.75" customHeight="1">
      <c r="A28" t="s">
        <v>5127</v>
      </c>
      <c r="B28" t="s">
        <v>5128</v>
      </c>
      <c r="C28" t="s">
        <v>3074</v>
      </c>
      <c r="D28" t="s">
        <v>12831</v>
      </c>
      <c r="E28" t="s">
        <v>12862</v>
      </c>
      <c r="F28" t="s">
        <v>12863</v>
      </c>
      <c r="G28" t="str">
        <f>Table2[category] &amp; "-" &amp; Table2[product name]</f>
        <v>Electronics|Headphones,Earbuds&amp;Accessories|Headphones|In-Ear-boAt Bassheads 242 in Ear Wired Earphones with Mic(Blue)</v>
      </c>
      <c r="H28" t="s">
        <v>12864</v>
      </c>
      <c r="I28" s="23">
        <v>455</v>
      </c>
      <c r="J28" s="23" t="str">
        <f t="shared" si="0"/>
        <v>₹200 - ₹500</v>
      </c>
      <c r="K28" s="25">
        <v>1490</v>
      </c>
      <c r="L28" s="24">
        <v>0.69</v>
      </c>
      <c r="M28" s="25">
        <f>Table2[[#This Row],[Actual Price]] - Table2[[#This Row],[Discounted Price]] / Table2[[#This Row],[Actual Price]] * 100</f>
        <v>1459.4630872483222</v>
      </c>
      <c r="N28" s="24" t="str">
        <f t="shared" si="1"/>
        <v>50% or More</v>
      </c>
      <c r="O28" s="21">
        <f>Table2[[#This Row],[Rounded Rating Column]] + (Table2[[#This Row],[rating_count]] / 1000)</f>
        <v>165.67699999999999</v>
      </c>
      <c r="P28" s="24" t="str">
        <f>IF(Table2[[#This Row],[Discount Percentage]] &gt;= 0.5, "Yes", "No")</f>
        <v>Yes</v>
      </c>
      <c r="Q28" s="26">
        <f>Table2[[#This Row],[Actual Price]] * Table2[[#This Row],[rating_count]]</f>
        <v>240898730</v>
      </c>
      <c r="R28">
        <v>4.0999999999999996</v>
      </c>
      <c r="S28">
        <f>ROUND(Table2[[#This Row],[rating]], 0)</f>
        <v>4</v>
      </c>
      <c r="T28" s="21">
        <v>161677</v>
      </c>
      <c r="U28" s="21" t="str">
        <f>IF(Table2[[#This Row],[rating_count]] &lt; 1000, "Yes", "No")</f>
        <v>No</v>
      </c>
      <c r="V28" s="21">
        <f>Table2[[#This Row],[Rounded Rating Column]] * Table2[[#This Row],[rating_count]]</f>
        <v>646708</v>
      </c>
      <c r="W28" s="25">
        <f t="shared" si="2"/>
        <v>240898730</v>
      </c>
      <c r="X28" t="s">
        <v>5129</v>
      </c>
      <c r="Y28" t="s">
        <v>5130</v>
      </c>
      <c r="Z28" t="s">
        <v>5131</v>
      </c>
      <c r="AA28" t="s">
        <v>5132</v>
      </c>
      <c r="AB28" t="s">
        <v>5133</v>
      </c>
      <c r="AC28" t="s">
        <v>5134</v>
      </c>
      <c r="AD28" t="s">
        <v>5135</v>
      </c>
      <c r="AE28" t="s">
        <v>5136</v>
      </c>
    </row>
    <row r="29" spans="1:31" ht="15.75" customHeight="1">
      <c r="A29" t="s">
        <v>5605</v>
      </c>
      <c r="B29" t="s">
        <v>5606</v>
      </c>
      <c r="C29" t="s">
        <v>5118</v>
      </c>
      <c r="D29" t="s">
        <v>12821</v>
      </c>
      <c r="E29" t="s">
        <v>12828</v>
      </c>
      <c r="F29" t="s">
        <v>12906</v>
      </c>
      <c r="G29" t="str">
        <f>Table2[category] &amp; "-" &amp; Table2[product name]</f>
        <v>Computers&amp;Accessories|NetworkingDevices|Repeaters&amp;Extenders-TP-Link TL-WA850RE Single_Band 300Mbps RJ45 Wireless Range Extender, Broadband/Wi-Fi Extender, Wi-Fi Booster/Hotspot with 1 Ethernet Port, Plug and Play, Built-in Access Point Mode, White</v>
      </c>
      <c r="H29" s="2" t="s">
        <v>13108</v>
      </c>
      <c r="I29" s="25">
        <v>1469</v>
      </c>
      <c r="J29" s="23" t="str">
        <f t="shared" si="0"/>
        <v>&gt;₹500</v>
      </c>
      <c r="K29" s="25">
        <v>2499</v>
      </c>
      <c r="L29" s="24">
        <v>0.41</v>
      </c>
      <c r="M29" s="25">
        <f>Table2[[#This Row],[Actual Price]] - Table2[[#This Row],[Discounted Price]] / Table2[[#This Row],[Actual Price]] * 100</f>
        <v>2440.2164865946379</v>
      </c>
      <c r="N29" s="24" t="str">
        <f t="shared" si="1"/>
        <v>&lt;50%</v>
      </c>
      <c r="O29" s="21">
        <f>Table2[[#This Row],[Rounded Rating Column]] + (Table2[[#This Row],[rating_count]] / 1000)</f>
        <v>160.63800000000001</v>
      </c>
      <c r="P29" s="24" t="str">
        <f>IF(Table2[[#This Row],[Discount Percentage]] &gt;= 0.5, "Yes", "No")</f>
        <v>No</v>
      </c>
      <c r="Q29" s="26">
        <f>Table2[[#This Row],[Actual Price]] * Table2[[#This Row],[rating_count]]</f>
        <v>391438362</v>
      </c>
      <c r="R29">
        <v>4.2</v>
      </c>
      <c r="S29">
        <f>ROUND(Table2[[#This Row],[rating]], 0)</f>
        <v>4</v>
      </c>
      <c r="T29" s="21">
        <v>156638</v>
      </c>
      <c r="U29" s="21" t="str">
        <f>IF(Table2[[#This Row],[rating_count]] &lt; 1000, "Yes", "No")</f>
        <v>No</v>
      </c>
      <c r="V29" s="21">
        <f>Table2[[#This Row],[Rounded Rating Column]] * Table2[[#This Row],[rating_count]]</f>
        <v>626552</v>
      </c>
      <c r="W29" s="25">
        <f t="shared" si="2"/>
        <v>391438362</v>
      </c>
      <c r="X29" t="s">
        <v>5607</v>
      </c>
      <c r="Y29" t="s">
        <v>5608</v>
      </c>
      <c r="Z29" t="s">
        <v>5609</v>
      </c>
      <c r="AA29" t="s">
        <v>5610</v>
      </c>
      <c r="AB29" t="s">
        <v>5611</v>
      </c>
      <c r="AC29" t="s">
        <v>5612</v>
      </c>
      <c r="AD29" t="s">
        <v>5613</v>
      </c>
      <c r="AE29" t="s">
        <v>5614</v>
      </c>
    </row>
    <row r="30" spans="1:31" ht="15.75" customHeight="1">
      <c r="A30" t="s">
        <v>4826</v>
      </c>
      <c r="B30" t="s">
        <v>4827</v>
      </c>
      <c r="C30" t="s">
        <v>3074</v>
      </c>
      <c r="D30" t="s">
        <v>12831</v>
      </c>
      <c r="E30" t="s">
        <v>12862</v>
      </c>
      <c r="F30" t="s">
        <v>12863</v>
      </c>
      <c r="G30" t="str">
        <f>Table2[category] &amp; "-" &amp; Table2[product name]</f>
        <v>Electronics|Headphones,Earbuds&amp;Accessories|Headphones|In-Ear-boAt Rockerz 255 Pro+ in-Ear Bluetooth Neckband with Upto 40 Hours Playback, ASAP  Charge, IPX7, Dual Pairing, BT v5.0, with Mic (Active Black)</v>
      </c>
      <c r="H30" t="s">
        <v>12864</v>
      </c>
      <c r="I30" s="25">
        <v>1399</v>
      </c>
      <c r="J30" s="23" t="str">
        <f t="shared" si="0"/>
        <v>&gt;₹500</v>
      </c>
      <c r="K30" s="25">
        <v>3990</v>
      </c>
      <c r="L30" s="24">
        <v>0.65</v>
      </c>
      <c r="M30" s="25">
        <f>Table2[[#This Row],[Actual Price]] - Table2[[#This Row],[Discounted Price]] / Table2[[#This Row],[Actual Price]] * 100</f>
        <v>3954.937343358396</v>
      </c>
      <c r="N30" s="24" t="str">
        <f t="shared" si="1"/>
        <v>50% or More</v>
      </c>
      <c r="O30" s="21">
        <f>Table2[[#This Row],[Rounded Rating Column]] + (Table2[[#This Row],[rating_count]] / 1000)</f>
        <v>145.84100000000001</v>
      </c>
      <c r="P30" s="24" t="str">
        <f>IF(Table2[[#This Row],[Discount Percentage]] &gt;= 0.5, "Yes", "No")</f>
        <v>Yes</v>
      </c>
      <c r="Q30" s="26">
        <f>Table2[[#This Row],[Actual Price]] * Table2[[#This Row],[rating_count]]</f>
        <v>565945590</v>
      </c>
      <c r="R30">
        <v>4.0999999999999996</v>
      </c>
      <c r="S30">
        <f>ROUND(Table2[[#This Row],[rating]], 0)</f>
        <v>4</v>
      </c>
      <c r="T30" s="21">
        <v>141841</v>
      </c>
      <c r="U30" s="21" t="str">
        <f>IF(Table2[[#This Row],[rating_count]] &lt; 1000, "Yes", "No")</f>
        <v>No</v>
      </c>
      <c r="V30" s="21">
        <f>Table2[[#This Row],[Rounded Rating Column]] * Table2[[#This Row],[rating_count]]</f>
        <v>567364</v>
      </c>
      <c r="W30" s="25">
        <f t="shared" si="2"/>
        <v>565945590</v>
      </c>
      <c r="X30" t="s">
        <v>4828</v>
      </c>
      <c r="Y30" t="s">
        <v>4829</v>
      </c>
      <c r="Z30" t="s">
        <v>4830</v>
      </c>
      <c r="AA30" t="s">
        <v>4831</v>
      </c>
      <c r="AB30" t="s">
        <v>4832</v>
      </c>
      <c r="AC30" t="s">
        <v>4833</v>
      </c>
      <c r="AD30" t="s">
        <v>4834</v>
      </c>
      <c r="AE30" t="s">
        <v>4835</v>
      </c>
    </row>
    <row r="31" spans="1:31" ht="15.75" customHeight="1">
      <c r="A31" t="s">
        <v>3438</v>
      </c>
      <c r="B31" t="s">
        <v>3439</v>
      </c>
      <c r="C31" t="s">
        <v>3032</v>
      </c>
      <c r="D31" t="s">
        <v>12831</v>
      </c>
      <c r="E31" t="s">
        <v>12833</v>
      </c>
      <c r="F31" t="s">
        <v>12859</v>
      </c>
      <c r="G31" t="str">
        <f>Table2[category] &amp; "-" &amp; Table2[product name]</f>
        <v>Electronics|Accessories|MemoryCards|MicroSD-Samsung EVO Plus 128GB microSDXC UHS-I U3 130MB/s Full HD &amp; 4K UHD Memory Card with Adapter (MB-MC128KA), Blue</v>
      </c>
      <c r="H31" t="s">
        <v>12860</v>
      </c>
      <c r="I31" s="25">
        <v>1149</v>
      </c>
      <c r="J31" s="23" t="str">
        <f t="shared" si="0"/>
        <v>&gt;₹500</v>
      </c>
      <c r="K31" s="25">
        <v>3999</v>
      </c>
      <c r="L31" s="24">
        <v>0.71</v>
      </c>
      <c r="M31" s="25">
        <f>Table2[[#This Row],[Actual Price]] - Table2[[#This Row],[Discounted Price]] / Table2[[#This Row],[Actual Price]] * 100</f>
        <v>3970.2678169542387</v>
      </c>
      <c r="N31" s="24" t="str">
        <f t="shared" si="1"/>
        <v>50% or More</v>
      </c>
      <c r="O31" s="21">
        <f>Table2[[#This Row],[Rounded Rating Column]] + (Table2[[#This Row],[rating_count]] / 1000)</f>
        <v>144.036</v>
      </c>
      <c r="P31" s="24" t="str">
        <f>IF(Table2[[#This Row],[Discount Percentage]] &gt;= 0.5, "Yes", "No")</f>
        <v>Yes</v>
      </c>
      <c r="Q31" s="26">
        <f>Table2[[#This Row],[Actual Price]] * Table2[[#This Row],[rating_count]]</f>
        <v>560003964</v>
      </c>
      <c r="R31">
        <v>4.3</v>
      </c>
      <c r="S31">
        <f>ROUND(Table2[[#This Row],[rating]], 0)</f>
        <v>4</v>
      </c>
      <c r="T31" s="21">
        <v>140036</v>
      </c>
      <c r="U31" s="21" t="str">
        <f>IF(Table2[[#This Row],[rating_count]] &lt; 1000, "Yes", "No")</f>
        <v>No</v>
      </c>
      <c r="V31" s="21">
        <f>Table2[[#This Row],[Rounded Rating Column]] * Table2[[#This Row],[rating_count]]</f>
        <v>560144</v>
      </c>
      <c r="W31" s="25">
        <f t="shared" si="2"/>
        <v>560003964</v>
      </c>
      <c r="X31" t="s">
        <v>3440</v>
      </c>
      <c r="Y31" t="s">
        <v>3441</v>
      </c>
      <c r="Z31" t="s">
        <v>3442</v>
      </c>
      <c r="AA31" t="s">
        <v>3443</v>
      </c>
      <c r="AB31" t="s">
        <v>3444</v>
      </c>
      <c r="AC31" t="s">
        <v>3445</v>
      </c>
      <c r="AD31" t="s">
        <v>3446</v>
      </c>
      <c r="AE31" t="s">
        <v>3447</v>
      </c>
    </row>
    <row r="32" spans="1:31" ht="15.75" customHeight="1">
      <c r="A32" t="s">
        <v>3579</v>
      </c>
      <c r="B32" t="s">
        <v>3580</v>
      </c>
      <c r="C32" t="s">
        <v>3032</v>
      </c>
      <c r="D32" t="s">
        <v>12831</v>
      </c>
      <c r="E32" t="s">
        <v>12833</v>
      </c>
      <c r="F32" t="s">
        <v>12859</v>
      </c>
      <c r="G32" t="str">
        <f>Table2[category] &amp; "-" &amp; Table2[product name]</f>
        <v>Electronics|Accessories|MemoryCards|MicroSD-Samsung EVO Plus 64GB microSDXC UHS-I U1 130MB/s Full HD &amp; 4K UHD Memory Card with Adapter (MB-MC64KA), Blue</v>
      </c>
      <c r="H32" t="s">
        <v>12860</v>
      </c>
      <c r="I32" s="23">
        <v>599</v>
      </c>
      <c r="J32" s="23" t="str">
        <f t="shared" si="0"/>
        <v>&gt;₹500</v>
      </c>
      <c r="K32" s="25">
        <v>1899</v>
      </c>
      <c r="L32" s="24">
        <v>0.68</v>
      </c>
      <c r="M32" s="25">
        <f>Table2[[#This Row],[Actual Price]] - Table2[[#This Row],[Discounted Price]] / Table2[[#This Row],[Actual Price]] * 100</f>
        <v>1867.4570826750921</v>
      </c>
      <c r="N32" s="24" t="str">
        <f t="shared" si="1"/>
        <v>50% or More</v>
      </c>
      <c r="O32" s="21">
        <f>Table2[[#This Row],[Rounded Rating Column]] + (Table2[[#This Row],[rating_count]] / 1000)</f>
        <v>144.036</v>
      </c>
      <c r="P32" s="24" t="str">
        <f>IF(Table2[[#This Row],[Discount Percentage]] &gt;= 0.5, "Yes", "No")</f>
        <v>Yes</v>
      </c>
      <c r="Q32" s="26">
        <f>Table2[[#This Row],[Actual Price]] * Table2[[#This Row],[rating_count]]</f>
        <v>265928364</v>
      </c>
      <c r="R32">
        <v>4.3</v>
      </c>
      <c r="S32">
        <f>ROUND(Table2[[#This Row],[rating]], 0)</f>
        <v>4</v>
      </c>
      <c r="T32" s="21">
        <v>140036</v>
      </c>
      <c r="U32" s="21" t="str">
        <f>IF(Table2[[#This Row],[rating_count]] &lt; 1000, "Yes", "No")</f>
        <v>No</v>
      </c>
      <c r="V32" s="21">
        <f>Table2[[#This Row],[Rounded Rating Column]] * Table2[[#This Row],[rating_count]]</f>
        <v>560144</v>
      </c>
      <c r="W32" s="25">
        <f t="shared" si="2"/>
        <v>265928364</v>
      </c>
      <c r="X32" t="s">
        <v>3440</v>
      </c>
      <c r="Y32" t="s">
        <v>3441</v>
      </c>
      <c r="Z32" t="s">
        <v>3442</v>
      </c>
      <c r="AA32" t="s">
        <v>3443</v>
      </c>
      <c r="AB32" t="s">
        <v>3444</v>
      </c>
      <c r="AC32" t="s">
        <v>3445</v>
      </c>
      <c r="AD32" t="s">
        <v>3581</v>
      </c>
      <c r="AE32" t="s">
        <v>3582</v>
      </c>
    </row>
    <row r="33" spans="1:31" ht="15.75" customHeight="1">
      <c r="A33" t="s">
        <v>4762</v>
      </c>
      <c r="B33" t="s">
        <v>4763</v>
      </c>
      <c r="C33" t="s">
        <v>3074</v>
      </c>
      <c r="D33" t="s">
        <v>12831</v>
      </c>
      <c r="E33" t="s">
        <v>12862</v>
      </c>
      <c r="F33" t="s">
        <v>12863</v>
      </c>
      <c r="G33" t="str">
        <f>Table2[category] &amp; "-" &amp; Table2[product name]</f>
        <v>Electronics|Headphones,Earbuds&amp;Accessories|Headphones|In-Ear-boAt Airdopes 141 Bluetooth Truly Wireless in Ear Earbuds with mic, 42H Playtime, Beast Mode(Low Latency Upto 80ms) for Gaming, ENx Tech, ASAP Charge, IWP, IPX4 Water Resistance (Bold Black)</v>
      </c>
      <c r="H33" t="s">
        <v>12864</v>
      </c>
      <c r="I33" s="25">
        <v>1499</v>
      </c>
      <c r="J33" s="23" t="str">
        <f t="shared" si="0"/>
        <v>&gt;₹500</v>
      </c>
      <c r="K33" s="25">
        <v>4490</v>
      </c>
      <c r="L33" s="24">
        <v>0.67</v>
      </c>
      <c r="M33" s="25">
        <f>Table2[[#This Row],[Actual Price]] - Table2[[#This Row],[Discounted Price]] / Table2[[#This Row],[Actual Price]] * 100</f>
        <v>4456.6146993318489</v>
      </c>
      <c r="N33" s="24" t="str">
        <f t="shared" si="1"/>
        <v>50% or More</v>
      </c>
      <c r="O33" s="21">
        <f>Table2[[#This Row],[Rounded Rating Column]] + (Table2[[#This Row],[rating_count]] / 1000)</f>
        <v>140.95400000000001</v>
      </c>
      <c r="P33" s="24" t="str">
        <f>IF(Table2[[#This Row],[Discount Percentage]] &gt;= 0.5, "Yes", "No")</f>
        <v>Yes</v>
      </c>
      <c r="Q33" s="26">
        <f>Table2[[#This Row],[Actual Price]] * Table2[[#This Row],[rating_count]]</f>
        <v>614923460</v>
      </c>
      <c r="R33">
        <v>3.9</v>
      </c>
      <c r="S33">
        <f>ROUND(Table2[[#This Row],[rating]], 0)</f>
        <v>4</v>
      </c>
      <c r="T33" s="21">
        <v>136954</v>
      </c>
      <c r="U33" s="21" t="str">
        <f>IF(Table2[[#This Row],[rating_count]] &lt; 1000, "Yes", "No")</f>
        <v>No</v>
      </c>
      <c r="V33" s="21">
        <f>Table2[[#This Row],[Rounded Rating Column]] * Table2[[#This Row],[rating_count]]</f>
        <v>547816</v>
      </c>
      <c r="W33" s="25">
        <f t="shared" si="2"/>
        <v>614923460</v>
      </c>
      <c r="X33" t="s">
        <v>4764</v>
      </c>
      <c r="Y33" t="s">
        <v>4765</v>
      </c>
      <c r="Z33" t="s">
        <v>4766</v>
      </c>
      <c r="AA33" t="s">
        <v>4767</v>
      </c>
      <c r="AB33" t="s">
        <v>4768</v>
      </c>
      <c r="AC33" t="s">
        <v>4769</v>
      </c>
      <c r="AD33" t="s">
        <v>4770</v>
      </c>
      <c r="AE33" t="s">
        <v>4771</v>
      </c>
    </row>
    <row r="34" spans="1:31" ht="15.75" customHeight="1">
      <c r="A34" t="s">
        <v>3051</v>
      </c>
      <c r="B34" t="s">
        <v>3052</v>
      </c>
      <c r="C34" t="s">
        <v>3053</v>
      </c>
      <c r="D34" t="s">
        <v>12831</v>
      </c>
      <c r="E34" t="s">
        <v>12854</v>
      </c>
      <c r="F34" t="s">
        <v>12857</v>
      </c>
      <c r="G34" t="str">
        <f>Table2[category] &amp; "-" &amp; Table2[product name]</f>
        <v>Electronics|Mobiles&amp;Accessories|Smartphones&amp;BasicMobiles|BasicMobiles-Nokia 105 Single SIM, Keypad Mobile Phone with Wireless FM Radio | Charcoal</v>
      </c>
      <c r="H34" t="s">
        <v>12861</v>
      </c>
      <c r="I34" s="25">
        <v>1299</v>
      </c>
      <c r="J34" s="23" t="str">
        <f t="shared" si="0"/>
        <v>&gt;₹500</v>
      </c>
      <c r="K34" s="25">
        <v>1599</v>
      </c>
      <c r="L34" s="24">
        <v>0.19</v>
      </c>
      <c r="M34" s="25">
        <f>Table2[[#This Row],[Actual Price]] - Table2[[#This Row],[Discounted Price]] / Table2[[#This Row],[Actual Price]] * 100</f>
        <v>1517.7617260787993</v>
      </c>
      <c r="N34" s="24" t="str">
        <f t="shared" si="1"/>
        <v>&lt;50%</v>
      </c>
      <c r="O34" s="21">
        <f>Table2[[#This Row],[Rounded Rating Column]] + (Table2[[#This Row],[rating_count]] / 1000)</f>
        <v>132.31100000000001</v>
      </c>
      <c r="P34" s="24" t="str">
        <f>IF(Table2[[#This Row],[Discount Percentage]] &gt;= 0.5, "Yes", "No")</f>
        <v>No</v>
      </c>
      <c r="Q34" s="26">
        <f>Table2[[#This Row],[Actual Price]] * Table2[[#This Row],[rating_count]]</f>
        <v>205169289</v>
      </c>
      <c r="R34">
        <v>4</v>
      </c>
      <c r="S34">
        <f>ROUND(Table2[[#This Row],[rating]], 0)</f>
        <v>4</v>
      </c>
      <c r="T34" s="21">
        <v>128311</v>
      </c>
      <c r="U34" s="21" t="str">
        <f>IF(Table2[[#This Row],[rating_count]] &lt; 1000, "Yes", "No")</f>
        <v>No</v>
      </c>
      <c r="V34" s="21">
        <f>Table2[[#This Row],[Rounded Rating Column]] * Table2[[#This Row],[rating_count]]</f>
        <v>513244</v>
      </c>
      <c r="W34" s="25">
        <f t="shared" si="2"/>
        <v>205169289</v>
      </c>
      <c r="X34" t="s">
        <v>3054</v>
      </c>
      <c r="Y34" t="s">
        <v>3055</v>
      </c>
      <c r="Z34" t="s">
        <v>3056</v>
      </c>
      <c r="AA34" t="s">
        <v>3057</v>
      </c>
      <c r="AB34" t="s">
        <v>3058</v>
      </c>
      <c r="AC34" t="s">
        <v>3059</v>
      </c>
      <c r="AD34" t="s">
        <v>3060</v>
      </c>
      <c r="AE34" t="s">
        <v>3061</v>
      </c>
    </row>
    <row r="35" spans="1:31" ht="15.75" customHeight="1">
      <c r="A35" t="s">
        <v>3565</v>
      </c>
      <c r="B35" t="s">
        <v>3566</v>
      </c>
      <c r="C35" t="s">
        <v>3053</v>
      </c>
      <c r="D35" t="s">
        <v>12831</v>
      </c>
      <c r="E35" t="s">
        <v>12854</v>
      </c>
      <c r="F35" t="s">
        <v>12857</v>
      </c>
      <c r="G35" t="str">
        <f>Table2[category] &amp; "-" &amp; Table2[product name]</f>
        <v>Electronics|Mobiles&amp;Accessories|Smartphones&amp;BasicMobiles|BasicMobiles-Nokia 105 Single SIM, Keypad Mobile Phone with Wireless FM Radio | Blue</v>
      </c>
      <c r="H35" t="s">
        <v>12861</v>
      </c>
      <c r="I35" s="25">
        <v>1299</v>
      </c>
      <c r="J35" s="23" t="str">
        <f t="shared" si="0"/>
        <v>&gt;₹500</v>
      </c>
      <c r="K35" s="25">
        <v>1599</v>
      </c>
      <c r="L35" s="24">
        <v>0.19</v>
      </c>
      <c r="M35" s="25">
        <f>Table2[[#This Row],[Actual Price]] - Table2[[#This Row],[Discounted Price]] / Table2[[#This Row],[Actual Price]] * 100</f>
        <v>1517.7617260787993</v>
      </c>
      <c r="N35" s="24" t="str">
        <f t="shared" si="1"/>
        <v>&lt;50%</v>
      </c>
      <c r="O35" s="21">
        <f>Table2[[#This Row],[Rounded Rating Column]] + (Table2[[#This Row],[rating_count]] / 1000)</f>
        <v>132.31100000000001</v>
      </c>
      <c r="P35" s="24" t="str">
        <f>IF(Table2[[#This Row],[Discount Percentage]] &gt;= 0.5, "Yes", "No")</f>
        <v>No</v>
      </c>
      <c r="Q35" s="26">
        <f>Table2[[#This Row],[Actual Price]] * Table2[[#This Row],[rating_count]]</f>
        <v>205169289</v>
      </c>
      <c r="R35">
        <v>4</v>
      </c>
      <c r="S35">
        <f>ROUND(Table2[[#This Row],[rating]], 0)</f>
        <v>4</v>
      </c>
      <c r="T35" s="21">
        <v>128311</v>
      </c>
      <c r="U35" s="21" t="str">
        <f>IF(Table2[[#This Row],[rating_count]] &lt; 1000, "Yes", "No")</f>
        <v>No</v>
      </c>
      <c r="V35" s="21">
        <f>Table2[[#This Row],[Rounded Rating Column]] * Table2[[#This Row],[rating_count]]</f>
        <v>513244</v>
      </c>
      <c r="W35" s="25">
        <f t="shared" si="2"/>
        <v>205169289</v>
      </c>
      <c r="X35" t="s">
        <v>3054</v>
      </c>
      <c r="Y35" t="s">
        <v>3055</v>
      </c>
      <c r="Z35" t="s">
        <v>3056</v>
      </c>
      <c r="AA35" t="s">
        <v>3057</v>
      </c>
      <c r="AB35" t="s">
        <v>3058</v>
      </c>
      <c r="AC35" t="s">
        <v>3059</v>
      </c>
      <c r="AD35" t="s">
        <v>3567</v>
      </c>
      <c r="AE35" t="s">
        <v>3568</v>
      </c>
    </row>
    <row r="36" spans="1:31" ht="15.75" customHeight="1">
      <c r="A36" t="s">
        <v>3735</v>
      </c>
      <c r="B36" t="s">
        <v>3736</v>
      </c>
      <c r="C36" t="s">
        <v>3053</v>
      </c>
      <c r="D36" t="s">
        <v>12831</v>
      </c>
      <c r="E36" t="s">
        <v>12854</v>
      </c>
      <c r="F36" t="s">
        <v>12857</v>
      </c>
      <c r="G36" t="str">
        <f>Table2[category] &amp; "-" &amp; Table2[product name]</f>
        <v>Electronics|Mobiles&amp;Accessories|Smartphones&amp;BasicMobiles|BasicMobiles-Nokia 105 Plus Single SIM, Keypad Mobile Phone with Wireless FM Radio, Memory Card Slot and MP3 Player | Red</v>
      </c>
      <c r="H36" t="s">
        <v>12861</v>
      </c>
      <c r="I36" s="25">
        <v>1324</v>
      </c>
      <c r="J36" s="23" t="str">
        <f t="shared" si="0"/>
        <v>&gt;₹500</v>
      </c>
      <c r="K36" s="25">
        <v>1699</v>
      </c>
      <c r="L36" s="24">
        <v>0.22</v>
      </c>
      <c r="M36" s="25">
        <f>Table2[[#This Row],[Actual Price]] - Table2[[#This Row],[Discounted Price]] / Table2[[#This Row],[Actual Price]] * 100</f>
        <v>1621.0718069452619</v>
      </c>
      <c r="N36" s="24" t="str">
        <f t="shared" si="1"/>
        <v>&lt;50%</v>
      </c>
      <c r="O36" s="21">
        <f>Table2[[#This Row],[Rounded Rating Column]] + (Table2[[#This Row],[rating_count]] / 1000)</f>
        <v>132.31100000000001</v>
      </c>
      <c r="P36" s="24" t="str">
        <f>IF(Table2[[#This Row],[Discount Percentage]] &gt;= 0.5, "Yes", "No")</f>
        <v>No</v>
      </c>
      <c r="Q36" s="26">
        <f>Table2[[#This Row],[Actual Price]] * Table2[[#This Row],[rating_count]]</f>
        <v>218000389</v>
      </c>
      <c r="R36">
        <v>4</v>
      </c>
      <c r="S36">
        <f>ROUND(Table2[[#This Row],[rating]], 0)</f>
        <v>4</v>
      </c>
      <c r="T36" s="21">
        <v>128311</v>
      </c>
      <c r="U36" s="21" t="str">
        <f>IF(Table2[[#This Row],[rating_count]] &lt; 1000, "Yes", "No")</f>
        <v>No</v>
      </c>
      <c r="V36" s="21">
        <f>Table2[[#This Row],[Rounded Rating Column]] * Table2[[#This Row],[rating_count]]</f>
        <v>513244</v>
      </c>
      <c r="W36" s="25">
        <f t="shared" si="2"/>
        <v>218000389</v>
      </c>
      <c r="X36" t="s">
        <v>3737</v>
      </c>
      <c r="Y36" t="s">
        <v>3055</v>
      </c>
      <c r="Z36" t="s">
        <v>3056</v>
      </c>
      <c r="AA36" t="s">
        <v>3057</v>
      </c>
      <c r="AB36" t="s">
        <v>3058</v>
      </c>
      <c r="AC36" t="s">
        <v>3059</v>
      </c>
      <c r="AD36" t="s">
        <v>3738</v>
      </c>
      <c r="AE36" t="s">
        <v>3739</v>
      </c>
    </row>
    <row r="37" spans="1:31" ht="15.75" customHeight="1">
      <c r="A37" t="s">
        <v>3779</v>
      </c>
      <c r="B37" t="s">
        <v>3780</v>
      </c>
      <c r="C37" t="s">
        <v>3053</v>
      </c>
      <c r="D37" t="s">
        <v>12831</v>
      </c>
      <c r="E37" t="s">
        <v>12854</v>
      </c>
      <c r="F37" t="s">
        <v>12857</v>
      </c>
      <c r="G37" t="str">
        <f>Table2[category] &amp; "-" &amp; Table2[product name]</f>
        <v>Electronics|Mobiles&amp;Accessories|Smartphones&amp;BasicMobiles|BasicMobiles-Nokia 105 Plus Single SIM, Keypad Mobile Phone with Wireless FM Radio, Memory Card Slot and MP3 Player | Charcoal</v>
      </c>
      <c r="H37" t="s">
        <v>12861</v>
      </c>
      <c r="I37" s="25">
        <v>1324</v>
      </c>
      <c r="J37" s="23" t="str">
        <f t="shared" si="0"/>
        <v>&gt;₹500</v>
      </c>
      <c r="K37" s="25">
        <v>1699</v>
      </c>
      <c r="L37" s="24">
        <v>0.22</v>
      </c>
      <c r="M37" s="25">
        <f>Table2[[#This Row],[Actual Price]] - Table2[[#This Row],[Discounted Price]] / Table2[[#This Row],[Actual Price]] * 100</f>
        <v>1621.0718069452619</v>
      </c>
      <c r="N37" s="24" t="str">
        <f t="shared" si="1"/>
        <v>&lt;50%</v>
      </c>
      <c r="O37" s="21">
        <f>Table2[[#This Row],[Rounded Rating Column]] + (Table2[[#This Row],[rating_count]] / 1000)</f>
        <v>132.31100000000001</v>
      </c>
      <c r="P37" s="24" t="str">
        <f>IF(Table2[[#This Row],[Discount Percentage]] &gt;= 0.5, "Yes", "No")</f>
        <v>No</v>
      </c>
      <c r="Q37" s="26">
        <f>Table2[[#This Row],[Actual Price]] * Table2[[#This Row],[rating_count]]</f>
        <v>218000389</v>
      </c>
      <c r="R37">
        <v>4</v>
      </c>
      <c r="S37">
        <f>ROUND(Table2[[#This Row],[rating]], 0)</f>
        <v>4</v>
      </c>
      <c r="T37" s="21">
        <v>128311</v>
      </c>
      <c r="U37" s="21" t="str">
        <f>IF(Table2[[#This Row],[rating_count]] &lt; 1000, "Yes", "No")</f>
        <v>No</v>
      </c>
      <c r="V37" s="21">
        <f>Table2[[#This Row],[Rounded Rating Column]] * Table2[[#This Row],[rating_count]]</f>
        <v>513244</v>
      </c>
      <c r="W37" s="25">
        <f t="shared" si="2"/>
        <v>218000389</v>
      </c>
      <c r="X37" t="s">
        <v>3737</v>
      </c>
      <c r="Y37" t="s">
        <v>3055</v>
      </c>
      <c r="Z37" t="s">
        <v>3056</v>
      </c>
      <c r="AA37" t="s">
        <v>3057</v>
      </c>
      <c r="AB37" t="s">
        <v>3058</v>
      </c>
      <c r="AC37" t="s">
        <v>3059</v>
      </c>
      <c r="AD37" t="s">
        <v>3060</v>
      </c>
      <c r="AE37" t="s">
        <v>3781</v>
      </c>
    </row>
    <row r="38" spans="1:31" ht="15.75" customHeight="1">
      <c r="A38" t="s">
        <v>8323</v>
      </c>
      <c r="B38" t="s">
        <v>8324</v>
      </c>
      <c r="C38" t="s">
        <v>8325</v>
      </c>
      <c r="D38" t="s">
        <v>12817</v>
      </c>
      <c r="E38" t="s">
        <v>12818</v>
      </c>
      <c r="F38" t="s">
        <v>12986</v>
      </c>
      <c r="G38" t="str">
        <f>Table2[category] &amp; "-" &amp; Table2[product name]</f>
        <v>Home&amp;Kitchen|Kitchen&amp;HomeAppliances|SmallKitchenAppliances|Kettles&amp;HotWaterDispensers|ElectricKettles-Pigeon by Stovekraft Amaze Plus Electric Kettle (14289) with Stainless Steel Body, 1.5 litre, used for boiling Water, making tea and coffee, instant noodles, soup etc. 1500 Watt (Silver)</v>
      </c>
      <c r="H38" t="s">
        <v>12987</v>
      </c>
      <c r="I38" s="23">
        <v>649</v>
      </c>
      <c r="J38" s="23" t="str">
        <f t="shared" si="0"/>
        <v>&gt;₹500</v>
      </c>
      <c r="K38" s="25">
        <v>1245</v>
      </c>
      <c r="L38" s="24">
        <v>0.48</v>
      </c>
      <c r="M38" s="25">
        <f>Table2[[#This Row],[Actual Price]] - Table2[[#This Row],[Discounted Price]] / Table2[[#This Row],[Actual Price]] * 100</f>
        <v>1192.871485943775</v>
      </c>
      <c r="N38" s="24" t="str">
        <f t="shared" si="1"/>
        <v>&lt;50%</v>
      </c>
      <c r="O38" s="21">
        <f>Table2[[#This Row],[Rounded Rating Column]] + (Table2[[#This Row],[rating_count]] / 1000)</f>
        <v>127.36499999999999</v>
      </c>
      <c r="P38" s="24" t="str">
        <f>IF(Table2[[#This Row],[Discount Percentage]] &gt;= 0.5, "Yes", "No")</f>
        <v>No</v>
      </c>
      <c r="Q38" s="26">
        <f>Table2[[#This Row],[Actual Price]] * Table2[[#This Row],[rating_count]]</f>
        <v>153589425</v>
      </c>
      <c r="R38">
        <v>3.9</v>
      </c>
      <c r="S38">
        <f>ROUND(Table2[[#This Row],[rating]], 0)</f>
        <v>4</v>
      </c>
      <c r="T38" s="21">
        <v>123365</v>
      </c>
      <c r="U38" s="21" t="str">
        <f>IF(Table2[[#This Row],[rating_count]] &lt; 1000, "Yes", "No")</f>
        <v>No</v>
      </c>
      <c r="V38" s="21">
        <f>Table2[[#This Row],[Rounded Rating Column]] * Table2[[#This Row],[rating_count]]</f>
        <v>493460</v>
      </c>
      <c r="W38" s="25">
        <f t="shared" si="2"/>
        <v>153589425</v>
      </c>
      <c r="X38" t="s">
        <v>8326</v>
      </c>
      <c r="Y38" t="s">
        <v>8327</v>
      </c>
      <c r="Z38" t="s">
        <v>8328</v>
      </c>
      <c r="AA38" t="s">
        <v>8329</v>
      </c>
      <c r="AB38" t="s">
        <v>8330</v>
      </c>
      <c r="AC38" t="s">
        <v>8331</v>
      </c>
      <c r="AD38" t="s">
        <v>8332</v>
      </c>
      <c r="AE38" t="s">
        <v>8333</v>
      </c>
    </row>
    <row r="39" spans="1:31" ht="15.75" customHeight="1">
      <c r="A39" t="s">
        <v>5878</v>
      </c>
      <c r="B39" t="s">
        <v>5879</v>
      </c>
      <c r="C39" t="s">
        <v>5328</v>
      </c>
      <c r="D39" t="s">
        <v>12821</v>
      </c>
      <c r="E39" t="s">
        <v>12828</v>
      </c>
      <c r="F39" t="s">
        <v>12918</v>
      </c>
      <c r="G39" t="str">
        <f>Table2[category] &amp; "-" &amp; Table2[product name]</f>
        <v>Computers&amp;Accessories|NetworkingDevices|Routers-TP-link N300 WiFi Wireless Router TL-WR845N | 300Mbps Wi-Fi Speed | Three 5dBi high gain Antennas | IPv6 Compatible | AP/RE/WISP Mode | Parental Control | Guest Network</v>
      </c>
      <c r="H39" s="2" t="s">
        <v>13108</v>
      </c>
      <c r="I39" s="25">
        <v>1149</v>
      </c>
      <c r="J39" s="23" t="str">
        <f t="shared" si="0"/>
        <v>&gt;₹500</v>
      </c>
      <c r="K39" s="25">
        <v>1699</v>
      </c>
      <c r="L39" s="24">
        <v>0.32</v>
      </c>
      <c r="M39" s="25">
        <f>Table2[[#This Row],[Actual Price]] - Table2[[#This Row],[Discounted Price]] / Table2[[#This Row],[Actual Price]] * 100</f>
        <v>1631.3719835197176</v>
      </c>
      <c r="N39" s="24" t="str">
        <f t="shared" si="1"/>
        <v>&lt;50%</v>
      </c>
      <c r="O39" s="21">
        <f>Table2[[#This Row],[Rounded Rating Column]] + (Table2[[#This Row],[rating_count]] / 1000)</f>
        <v>126.47799999999999</v>
      </c>
      <c r="P39" s="24" t="str">
        <f>IF(Table2[[#This Row],[Discount Percentage]] &gt;= 0.5, "Yes", "No")</f>
        <v>No</v>
      </c>
      <c r="Q39" s="26">
        <f>Table2[[#This Row],[Actual Price]] * Table2[[#This Row],[rating_count]]</f>
        <v>208090122</v>
      </c>
      <c r="R39">
        <v>4.2</v>
      </c>
      <c r="S39">
        <f>ROUND(Table2[[#This Row],[rating]], 0)</f>
        <v>4</v>
      </c>
      <c r="T39" s="21">
        <v>122478</v>
      </c>
      <c r="U39" s="21" t="str">
        <f>IF(Table2[[#This Row],[rating_count]] &lt; 1000, "Yes", "No")</f>
        <v>No</v>
      </c>
      <c r="V39" s="21">
        <f>Table2[[#This Row],[Rounded Rating Column]] * Table2[[#This Row],[rating_count]]</f>
        <v>489912</v>
      </c>
      <c r="W39" s="25">
        <f t="shared" si="2"/>
        <v>208090122</v>
      </c>
      <c r="X39" t="s">
        <v>5880</v>
      </c>
      <c r="Y39" t="s">
        <v>5881</v>
      </c>
      <c r="Z39" t="s">
        <v>5882</v>
      </c>
      <c r="AA39" t="s">
        <v>5883</v>
      </c>
      <c r="AB39" t="s">
        <v>5884</v>
      </c>
      <c r="AC39" t="s">
        <v>5885</v>
      </c>
      <c r="AD39" t="s">
        <v>5886</v>
      </c>
      <c r="AE39" t="s">
        <v>5887</v>
      </c>
    </row>
    <row r="40" spans="1:31" ht="15.75" customHeight="1">
      <c r="A40" t="s">
        <v>5348</v>
      </c>
      <c r="B40" t="s">
        <v>5349</v>
      </c>
      <c r="C40" t="s">
        <v>3074</v>
      </c>
      <c r="D40" t="s">
        <v>12831</v>
      </c>
      <c r="E40" t="s">
        <v>12862</v>
      </c>
      <c r="F40" t="s">
        <v>12863</v>
      </c>
      <c r="G40" t="str">
        <f>Table2[category] &amp; "-" &amp; Table2[product name]</f>
        <v>Electronics|Headphones,Earbuds&amp;Accessories|Headphones|In-Ear-Xiaomi Mi Wired in Ear Earphones with Mic Basic with Ultra Deep Bass &amp; Aluminum Alloy Sound Chamber (Black)</v>
      </c>
      <c r="H40" t="s">
        <v>12864</v>
      </c>
      <c r="I40" s="23">
        <v>429</v>
      </c>
      <c r="J40" s="23" t="str">
        <f t="shared" si="0"/>
        <v>₹200 - ₹500</v>
      </c>
      <c r="K40" s="23">
        <v>599</v>
      </c>
      <c r="L40" s="24">
        <v>0.28000000000000003</v>
      </c>
      <c r="M40" s="25">
        <f>Table2[[#This Row],[Actual Price]] - Table2[[#This Row],[Discounted Price]] / Table2[[#This Row],[Actual Price]] * 100</f>
        <v>527.38063439065104</v>
      </c>
      <c r="N40" s="24" t="str">
        <f t="shared" si="1"/>
        <v>&lt;50%</v>
      </c>
      <c r="O40" s="21">
        <f>Table2[[#This Row],[Rounded Rating Column]] + (Table2[[#This Row],[rating_count]] / 1000)</f>
        <v>123.46599999999999</v>
      </c>
      <c r="P40" s="24" t="str">
        <f>IF(Table2[[#This Row],[Discount Percentage]] &gt;= 0.5, "Yes", "No")</f>
        <v>No</v>
      </c>
      <c r="Q40" s="26">
        <f>Table2[[#This Row],[Actual Price]] * Table2[[#This Row],[rating_count]]</f>
        <v>71560134</v>
      </c>
      <c r="R40">
        <v>4.0999999999999996</v>
      </c>
      <c r="S40">
        <f>ROUND(Table2[[#This Row],[rating]], 0)</f>
        <v>4</v>
      </c>
      <c r="T40" s="21">
        <v>119466</v>
      </c>
      <c r="U40" s="21" t="str">
        <f>IF(Table2[[#This Row],[rating_count]] &lt; 1000, "Yes", "No")</f>
        <v>No</v>
      </c>
      <c r="V40" s="21">
        <f>Table2[[#This Row],[Rounded Rating Column]] * Table2[[#This Row],[rating_count]]</f>
        <v>477864</v>
      </c>
      <c r="W40" s="25">
        <f t="shared" si="2"/>
        <v>71560134</v>
      </c>
      <c r="X40" t="s">
        <v>5350</v>
      </c>
      <c r="Y40" t="s">
        <v>5351</v>
      </c>
      <c r="Z40" t="s">
        <v>5352</v>
      </c>
      <c r="AA40" t="s">
        <v>5353</v>
      </c>
      <c r="AB40" t="s">
        <v>5354</v>
      </c>
      <c r="AC40" t="s">
        <v>5355</v>
      </c>
      <c r="AD40" t="s">
        <v>5356</v>
      </c>
      <c r="AE40" t="s">
        <v>5357</v>
      </c>
    </row>
    <row r="41" spans="1:31" ht="15.75" customHeight="1">
      <c r="A41" t="s">
        <v>5095</v>
      </c>
      <c r="B41" t="s">
        <v>5096</v>
      </c>
      <c r="C41" t="s">
        <v>3074</v>
      </c>
      <c r="D41" t="s">
        <v>12831</v>
      </c>
      <c r="E41" t="s">
        <v>12862</v>
      </c>
      <c r="F41" t="s">
        <v>12863</v>
      </c>
      <c r="G41" t="str">
        <f>Table2[category] &amp; "-" &amp; Table2[product name]</f>
        <v>Electronics|Headphones,Earbuds&amp;Accessories|Headphones|In-Ear-boAt Rockerz 330 in-Ear Bluetooth Neckband with Upto 30 Hours Playtime, ASAP  Charge, Signature Sound, Dual Pairing &amp; IPX5 with Mic (Active Black)</v>
      </c>
      <c r="H41" t="s">
        <v>12864</v>
      </c>
      <c r="I41" s="25">
        <v>1499</v>
      </c>
      <c r="J41" s="23" t="str">
        <f t="shared" si="0"/>
        <v>&gt;₹500</v>
      </c>
      <c r="K41" s="25">
        <v>3990</v>
      </c>
      <c r="L41" s="24">
        <v>0.62</v>
      </c>
      <c r="M41" s="25">
        <f>Table2[[#This Row],[Actual Price]] - Table2[[#This Row],[Discounted Price]] / Table2[[#This Row],[Actual Price]] * 100</f>
        <v>3952.4310776942357</v>
      </c>
      <c r="N41" s="24" t="str">
        <f t="shared" si="1"/>
        <v>50% or More</v>
      </c>
      <c r="O41" s="21">
        <f>Table2[[#This Row],[Rounded Rating Column]] + (Table2[[#This Row],[rating_count]] / 1000)</f>
        <v>113.864</v>
      </c>
      <c r="P41" s="24" t="str">
        <f>IF(Table2[[#This Row],[Discount Percentage]] &gt;= 0.5, "Yes", "No")</f>
        <v>Yes</v>
      </c>
      <c r="Q41" s="26">
        <f>Table2[[#This Row],[Actual Price]] * Table2[[#This Row],[rating_count]]</f>
        <v>438357360</v>
      </c>
      <c r="R41">
        <v>4.0999999999999996</v>
      </c>
      <c r="S41">
        <f>ROUND(Table2[[#This Row],[rating]], 0)</f>
        <v>4</v>
      </c>
      <c r="T41" s="21">
        <v>109864</v>
      </c>
      <c r="U41" s="21" t="str">
        <f>IF(Table2[[#This Row],[rating_count]] &lt; 1000, "Yes", "No")</f>
        <v>No</v>
      </c>
      <c r="V41" s="21">
        <f>Table2[[#This Row],[Rounded Rating Column]] * Table2[[#This Row],[rating_count]]</f>
        <v>439456</v>
      </c>
      <c r="W41" s="25">
        <f t="shared" si="2"/>
        <v>438357360</v>
      </c>
      <c r="X41" t="s">
        <v>5097</v>
      </c>
      <c r="Y41" t="s">
        <v>5098</v>
      </c>
      <c r="Z41" t="s">
        <v>5099</v>
      </c>
      <c r="AA41" t="s">
        <v>5100</v>
      </c>
      <c r="AB41" t="s">
        <v>5101</v>
      </c>
      <c r="AC41" t="s">
        <v>5102</v>
      </c>
      <c r="AD41" t="s">
        <v>5103</v>
      </c>
      <c r="AE41" t="s">
        <v>5104</v>
      </c>
    </row>
    <row r="42" spans="1:31" ht="15.75" customHeight="1">
      <c r="A42" t="s">
        <v>395</v>
      </c>
      <c r="B42" t="s">
        <v>396</v>
      </c>
      <c r="C42" t="s">
        <v>13</v>
      </c>
      <c r="D42" t="s">
        <v>12821</v>
      </c>
      <c r="E42" t="s">
        <v>12822</v>
      </c>
      <c r="F42" t="s">
        <v>12823</v>
      </c>
      <c r="G42" t="str">
        <f>Table2[category] &amp; "-" &amp; Table2[product name]</f>
        <v>Computers&amp;Accessories|Accessories&amp;Peripherals|Cables&amp;Accessories|Cables|USBCables-AmazonBasics USB 2.0 Cable - A-Male to B-Male - for Personal Computer, Printer- 6 Feet (1.8 Meters), Black</v>
      </c>
      <c r="H42" t="s">
        <v>12824</v>
      </c>
      <c r="I42" s="23">
        <v>209</v>
      </c>
      <c r="J42" s="23" t="str">
        <f t="shared" si="0"/>
        <v>₹200 - ₹500</v>
      </c>
      <c r="K42" s="23">
        <v>695</v>
      </c>
      <c r="L42" s="24">
        <v>0.7</v>
      </c>
      <c r="M42" s="25">
        <f>Table2[[#This Row],[Actual Price]] - Table2[[#This Row],[Discounted Price]] / Table2[[#This Row],[Actual Price]] * 100</f>
        <v>664.92805755395682</v>
      </c>
      <c r="N42" s="24" t="str">
        <f t="shared" si="1"/>
        <v>50% or More</v>
      </c>
      <c r="O42" s="21">
        <f>Table2[[#This Row],[Rounded Rating Column]] + (Table2[[#This Row],[rating_count]] / 1000)</f>
        <v>112.687</v>
      </c>
      <c r="P42" s="24" t="str">
        <f>IF(Table2[[#This Row],[Discount Percentage]] &gt;= 0.5, "Yes", "No")</f>
        <v>Yes</v>
      </c>
      <c r="Q42" s="26">
        <f>Table2[[#This Row],[Actual Price]] * Table2[[#This Row],[rating_count]]</f>
        <v>74842465</v>
      </c>
      <c r="R42">
        <v>4.5</v>
      </c>
      <c r="S42">
        <f>ROUND(Table2[[#This Row],[rating]], 0)</f>
        <v>5</v>
      </c>
      <c r="T42" s="21">
        <v>107687</v>
      </c>
      <c r="U42" s="21" t="str">
        <f>IF(Table2[[#This Row],[rating_count]] &lt; 1000, "Yes", "No")</f>
        <v>No</v>
      </c>
      <c r="V42" s="21">
        <f>Table2[[#This Row],[Rounded Rating Column]] * Table2[[#This Row],[rating_count]]</f>
        <v>538435</v>
      </c>
      <c r="W42" s="25">
        <f t="shared" si="2"/>
        <v>74842465</v>
      </c>
      <c r="X42" t="s">
        <v>397</v>
      </c>
      <c r="Y42" t="s">
        <v>398</v>
      </c>
      <c r="Z42" t="s">
        <v>399</v>
      </c>
      <c r="AA42" t="s">
        <v>400</v>
      </c>
      <c r="AB42" t="s">
        <v>401</v>
      </c>
      <c r="AC42" t="s">
        <v>402</v>
      </c>
      <c r="AD42" t="s">
        <v>403</v>
      </c>
      <c r="AE42" t="s">
        <v>404</v>
      </c>
    </row>
    <row r="43" spans="1:31" ht="15.75" customHeight="1">
      <c r="A43" t="s">
        <v>4857</v>
      </c>
      <c r="B43" t="s">
        <v>4858</v>
      </c>
      <c r="C43" t="s">
        <v>4377</v>
      </c>
      <c r="D43" t="s">
        <v>12831</v>
      </c>
      <c r="E43" t="s">
        <v>12862</v>
      </c>
      <c r="F43" t="s">
        <v>12863</v>
      </c>
      <c r="G43" t="str">
        <f>Table2[category] &amp; "-" &amp; Table2[product name]</f>
        <v>Electronics|Headphones,Earbuds&amp;Accessories|Headphones|On-Ear-boAt Rockerz 450 Bluetooth On Ear Headphones with Mic, Upto 15 Hours Playback, 40MM Drivers, Padded Ear Cushions, Integrated Controls and Dual Modes(Luscious Black)</v>
      </c>
      <c r="H43" t="s">
        <v>12875</v>
      </c>
      <c r="I43" s="25">
        <v>1220</v>
      </c>
      <c r="J43" s="23" t="str">
        <f t="shared" si="0"/>
        <v>&gt;₹500</v>
      </c>
      <c r="K43" s="25">
        <v>3990</v>
      </c>
      <c r="L43" s="24">
        <v>0.69</v>
      </c>
      <c r="M43" s="25">
        <f>Table2[[#This Row],[Actual Price]] - Table2[[#This Row],[Discounted Price]] / Table2[[#This Row],[Actual Price]] * 100</f>
        <v>3959.4235588972433</v>
      </c>
      <c r="N43" s="24" t="str">
        <f t="shared" si="1"/>
        <v>50% or More</v>
      </c>
      <c r="O43" s="21">
        <f>Table2[[#This Row],[Rounded Rating Column]] + (Table2[[#This Row],[rating_count]] / 1000)</f>
        <v>111.151</v>
      </c>
      <c r="P43" s="24" t="str">
        <f>IF(Table2[[#This Row],[Discount Percentage]] &gt;= 0.5, "Yes", "No")</f>
        <v>Yes</v>
      </c>
      <c r="Q43" s="26">
        <f>Table2[[#This Row],[Actual Price]] * Table2[[#This Row],[rating_count]]</f>
        <v>427532490</v>
      </c>
      <c r="R43">
        <v>4.0999999999999996</v>
      </c>
      <c r="S43">
        <f>ROUND(Table2[[#This Row],[rating]], 0)</f>
        <v>4</v>
      </c>
      <c r="T43" s="21">
        <v>107151</v>
      </c>
      <c r="U43" s="21" t="str">
        <f>IF(Table2[[#This Row],[rating_count]] &lt; 1000, "Yes", "No")</f>
        <v>No</v>
      </c>
      <c r="V43" s="21">
        <f>Table2[[#This Row],[Rounded Rating Column]] * Table2[[#This Row],[rating_count]]</f>
        <v>428604</v>
      </c>
      <c r="W43" s="25">
        <f t="shared" si="2"/>
        <v>427532490</v>
      </c>
      <c r="X43" t="s">
        <v>4859</v>
      </c>
      <c r="Y43" t="s">
        <v>4860</v>
      </c>
      <c r="Z43" t="s">
        <v>4861</v>
      </c>
      <c r="AA43" t="s">
        <v>4862</v>
      </c>
      <c r="AB43" t="s">
        <v>4863</v>
      </c>
      <c r="AC43" t="s">
        <v>4864</v>
      </c>
      <c r="AD43" t="s">
        <v>4865</v>
      </c>
      <c r="AE43" t="s">
        <v>4866</v>
      </c>
    </row>
    <row r="44" spans="1:31" ht="15.75" customHeight="1">
      <c r="A44" t="s">
        <v>5274</v>
      </c>
      <c r="B44" t="s">
        <v>5275</v>
      </c>
      <c r="C44" t="s">
        <v>3074</v>
      </c>
      <c r="D44" t="s">
        <v>12831</v>
      </c>
      <c r="E44" t="s">
        <v>12862</v>
      </c>
      <c r="F44" t="s">
        <v>12863</v>
      </c>
      <c r="G44" t="str">
        <f>Table2[category] &amp; "-" &amp; Table2[product name]</f>
        <v>Electronics|Headphones,Earbuds&amp;Accessories|Headphones|In-Ear-Boult Audio Probass Curve Bluetooth Wireless in Ear Earphones with Mic with Ipx5 Water Resistant, 12H Battery Life &amp; Extra Bass (Black)</v>
      </c>
      <c r="H44" t="s">
        <v>12864</v>
      </c>
      <c r="I44" s="23">
        <v>899</v>
      </c>
      <c r="J44" s="23" t="str">
        <f t="shared" si="0"/>
        <v>&gt;₹500</v>
      </c>
      <c r="K44" s="25">
        <v>4499</v>
      </c>
      <c r="L44" s="24">
        <v>0.8</v>
      </c>
      <c r="M44" s="25">
        <f>Table2[[#This Row],[Actual Price]] - Table2[[#This Row],[Discounted Price]] / Table2[[#This Row],[Actual Price]] * 100</f>
        <v>4479.0177817292733</v>
      </c>
      <c r="N44" s="24" t="str">
        <f t="shared" si="1"/>
        <v>50% or More</v>
      </c>
      <c r="O44" s="21">
        <f>Table2[[#This Row],[Rounded Rating Column]] + (Table2[[#This Row],[rating_count]] / 1000)</f>
        <v>107.05200000000001</v>
      </c>
      <c r="P44" s="24" t="str">
        <f>IF(Table2[[#This Row],[Discount Percentage]] &gt;= 0.5, "Yes", "No")</f>
        <v>Yes</v>
      </c>
      <c r="Q44" s="26">
        <f>Table2[[#This Row],[Actual Price]] * Table2[[#This Row],[rating_count]]</f>
        <v>463630948</v>
      </c>
      <c r="R44">
        <v>3.8</v>
      </c>
      <c r="S44">
        <f>ROUND(Table2[[#This Row],[rating]], 0)</f>
        <v>4</v>
      </c>
      <c r="T44" s="21">
        <v>103052</v>
      </c>
      <c r="U44" s="21" t="str">
        <f>IF(Table2[[#This Row],[rating_count]] &lt; 1000, "Yes", "No")</f>
        <v>No</v>
      </c>
      <c r="V44" s="21">
        <f>Table2[[#This Row],[Rounded Rating Column]] * Table2[[#This Row],[rating_count]]</f>
        <v>412208</v>
      </c>
      <c r="W44" s="25">
        <f t="shared" si="2"/>
        <v>463630948</v>
      </c>
      <c r="X44" t="s">
        <v>5276</v>
      </c>
      <c r="Y44" t="s">
        <v>5277</v>
      </c>
      <c r="Z44" t="s">
        <v>5278</v>
      </c>
      <c r="AA44" t="s">
        <v>5279</v>
      </c>
      <c r="AB44" t="s">
        <v>5280</v>
      </c>
      <c r="AC44" t="s">
        <v>5281</v>
      </c>
      <c r="AD44" t="s">
        <v>5282</v>
      </c>
      <c r="AE44" t="s">
        <v>5283</v>
      </c>
    </row>
    <row r="45" spans="1:31" ht="15.75" customHeight="1">
      <c r="A45" t="s">
        <v>7977</v>
      </c>
      <c r="B45" t="s">
        <v>7978</v>
      </c>
      <c r="C45" t="s">
        <v>3074</v>
      </c>
      <c r="D45" t="s">
        <v>12831</v>
      </c>
      <c r="E45" t="s">
        <v>12862</v>
      </c>
      <c r="F45" t="s">
        <v>12863</v>
      </c>
      <c r="G45" t="str">
        <f>Table2[category] &amp; "-" &amp; Table2[product name]</f>
        <v>Electronics|Headphones,Earbuds&amp;Accessories|Headphones|In-Ear-Sennheiser CX 80S in-Ear Wired Headphones with in-line One-Button Smart Remote with Microphone Black</v>
      </c>
      <c r="H45" t="s">
        <v>12864</v>
      </c>
      <c r="I45" s="25">
        <v>1490</v>
      </c>
      <c r="J45" s="23" t="str">
        <f t="shared" si="0"/>
        <v>&gt;₹500</v>
      </c>
      <c r="K45" s="25">
        <v>1990</v>
      </c>
      <c r="L45" s="24">
        <v>0.25</v>
      </c>
      <c r="M45" s="25">
        <f>Table2[[#This Row],[Actual Price]] - Table2[[#This Row],[Discounted Price]] / Table2[[#This Row],[Actual Price]] * 100</f>
        <v>1915.1256281407036</v>
      </c>
      <c r="N45" s="24" t="str">
        <f t="shared" si="1"/>
        <v>&lt;50%</v>
      </c>
      <c r="O45" s="21">
        <f>Table2[[#This Row],[Rounded Rating Column]] + (Table2[[#This Row],[rating_count]] / 1000)</f>
        <v>102.25</v>
      </c>
      <c r="P45" s="24" t="str">
        <f>IF(Table2[[#This Row],[Discount Percentage]] &gt;= 0.5, "Yes", "No")</f>
        <v>No</v>
      </c>
      <c r="Q45" s="26">
        <f>Table2[[#This Row],[Actual Price]] * Table2[[#This Row],[rating_count]]</f>
        <v>195517500</v>
      </c>
      <c r="R45">
        <v>4.0999999999999996</v>
      </c>
      <c r="S45">
        <f>ROUND(Table2[[#This Row],[rating]], 0)</f>
        <v>4</v>
      </c>
      <c r="T45" s="21">
        <v>98250</v>
      </c>
      <c r="U45" s="21" t="str">
        <f>IF(Table2[[#This Row],[rating_count]] &lt; 1000, "Yes", "No")</f>
        <v>No</v>
      </c>
      <c r="V45" s="21">
        <f>Table2[[#This Row],[Rounded Rating Column]] * Table2[[#This Row],[rating_count]]</f>
        <v>393000</v>
      </c>
      <c r="W45" s="25">
        <f t="shared" si="2"/>
        <v>195517500</v>
      </c>
      <c r="X45" t="s">
        <v>7979</v>
      </c>
      <c r="Y45" t="s">
        <v>7980</v>
      </c>
      <c r="Z45" t="s">
        <v>7981</v>
      </c>
      <c r="AA45" t="s">
        <v>7982</v>
      </c>
      <c r="AB45" t="s">
        <v>7983</v>
      </c>
      <c r="AC45" t="s">
        <v>7984</v>
      </c>
      <c r="AD45" t="s">
        <v>7985</v>
      </c>
      <c r="AE45" t="s">
        <v>7986</v>
      </c>
    </row>
    <row r="46" spans="1:31" ht="15.75" customHeight="1">
      <c r="A46" t="s">
        <v>4375</v>
      </c>
      <c r="B46" t="s">
        <v>4376</v>
      </c>
      <c r="C46" t="s">
        <v>4377</v>
      </c>
      <c r="D46" t="s">
        <v>12831</v>
      </c>
      <c r="E46" t="s">
        <v>12862</v>
      </c>
      <c r="F46" t="s">
        <v>12863</v>
      </c>
      <c r="G46" t="str">
        <f>Table2[category] &amp; "-" &amp; Table2[product name]</f>
        <v>Electronics|Headphones,Earbuds&amp;Accessories|Headphones|On-Ear-boAt Rockerz 400 Bluetooth On Ear Headphones With Mic With Upto 8 Hours Playback &amp; Soft Padded Ear Cushions(Grey/Green)</v>
      </c>
      <c r="H46" t="s">
        <v>12875</v>
      </c>
      <c r="I46" s="25">
        <v>1399</v>
      </c>
      <c r="J46" s="23" t="str">
        <f t="shared" si="0"/>
        <v>&gt;₹500</v>
      </c>
      <c r="K46" s="25">
        <v>2990</v>
      </c>
      <c r="L46" s="24">
        <v>0.53</v>
      </c>
      <c r="M46" s="25">
        <f>Table2[[#This Row],[Actual Price]] - Table2[[#This Row],[Discounted Price]] / Table2[[#This Row],[Actual Price]] * 100</f>
        <v>2943.2107023411372</v>
      </c>
      <c r="N46" s="24" t="str">
        <f t="shared" si="1"/>
        <v>50% or More</v>
      </c>
      <c r="O46" s="21">
        <f>Table2[[#This Row],[Rounded Rating Column]] + (Table2[[#This Row],[rating_count]] / 1000)</f>
        <v>101.175</v>
      </c>
      <c r="P46" s="24" t="str">
        <f>IF(Table2[[#This Row],[Discount Percentage]] &gt;= 0.5, "Yes", "No")</f>
        <v>Yes</v>
      </c>
      <c r="Q46" s="26">
        <f>Table2[[#This Row],[Actual Price]] * Table2[[#This Row],[rating_count]]</f>
        <v>290553250</v>
      </c>
      <c r="R46">
        <v>4.0999999999999996</v>
      </c>
      <c r="S46">
        <f>ROUND(Table2[[#This Row],[rating]], 0)</f>
        <v>4</v>
      </c>
      <c r="T46" s="21">
        <v>97175</v>
      </c>
      <c r="U46" s="21" t="str">
        <f>IF(Table2[[#This Row],[rating_count]] &lt; 1000, "Yes", "No")</f>
        <v>No</v>
      </c>
      <c r="V46" s="21">
        <f>Table2[[#This Row],[Rounded Rating Column]] * Table2[[#This Row],[rating_count]]</f>
        <v>388700</v>
      </c>
      <c r="W46" s="25">
        <f t="shared" si="2"/>
        <v>290553250</v>
      </c>
      <c r="X46" t="s">
        <v>4378</v>
      </c>
      <c r="Y46" t="s">
        <v>4379</v>
      </c>
      <c r="Z46" t="s">
        <v>4380</v>
      </c>
      <c r="AA46" t="s">
        <v>4381</v>
      </c>
      <c r="AB46" t="s">
        <v>4382</v>
      </c>
      <c r="AC46" t="s">
        <v>4383</v>
      </c>
      <c r="AD46" t="s">
        <v>4384</v>
      </c>
      <c r="AE46" t="s">
        <v>4385</v>
      </c>
    </row>
    <row r="47" spans="1:31" ht="15.75" customHeight="1">
      <c r="A47" t="s">
        <v>5542</v>
      </c>
      <c r="B47" t="s">
        <v>5543</v>
      </c>
      <c r="C47" t="s">
        <v>5544</v>
      </c>
      <c r="D47" t="s">
        <v>12821</v>
      </c>
      <c r="E47" t="s">
        <v>12828</v>
      </c>
      <c r="F47" t="s">
        <v>12829</v>
      </c>
      <c r="G47" t="str">
        <f>Table2[category] &amp; "-" &amp; Table2[product name]</f>
        <v>Computers&amp;Accessories|NetworkingDevices|NetworkAdapters|BluetoothAdapters-TP-Link USB Bluetooth Adapter for PC, 5.0 Bluetooth Dongle Receiver (UB500) Supports Windows 11/10/8.1/7 for Desktop, Laptop, Mouse, Keyboard, Printers, Headsets, Speakers, PS4/ Xbox Controllers</v>
      </c>
      <c r="H47" t="s">
        <v>12922</v>
      </c>
      <c r="I47" s="23">
        <v>599</v>
      </c>
      <c r="J47" s="23" t="str">
        <f t="shared" si="0"/>
        <v>&gt;₹500</v>
      </c>
      <c r="K47" s="23">
        <v>899</v>
      </c>
      <c r="L47" s="24">
        <v>0.33</v>
      </c>
      <c r="M47" s="25">
        <f>Table2[[#This Row],[Actual Price]] - Table2[[#This Row],[Discounted Price]] / Table2[[#This Row],[Actual Price]] * 100</f>
        <v>832.37041156840928</v>
      </c>
      <c r="N47" s="24" t="str">
        <f t="shared" si="1"/>
        <v>&lt;50%</v>
      </c>
      <c r="O47" s="21">
        <f>Table2[[#This Row],[Rounded Rating Column]] + (Table2[[#This Row],[rating_count]] / 1000)</f>
        <v>99.116</v>
      </c>
      <c r="P47" s="24" t="str">
        <f>IF(Table2[[#This Row],[Discount Percentage]] &gt;= 0.5, "Yes", "No")</f>
        <v>No</v>
      </c>
      <c r="Q47" s="26">
        <f>Table2[[#This Row],[Actual Price]] * Table2[[#This Row],[rating_count]]</f>
        <v>85509284</v>
      </c>
      <c r="R47">
        <v>4.3</v>
      </c>
      <c r="S47">
        <f>ROUND(Table2[[#This Row],[rating]], 0)</f>
        <v>4</v>
      </c>
      <c r="T47" s="21">
        <v>95116</v>
      </c>
      <c r="U47" s="21" t="str">
        <f>IF(Table2[[#This Row],[rating_count]] &lt; 1000, "Yes", "No")</f>
        <v>No</v>
      </c>
      <c r="V47" s="21">
        <f>Table2[[#This Row],[Rounded Rating Column]] * Table2[[#This Row],[rating_count]]</f>
        <v>380464</v>
      </c>
      <c r="W47" s="25">
        <f t="shared" si="2"/>
        <v>85509284</v>
      </c>
      <c r="X47" t="s">
        <v>5545</v>
      </c>
      <c r="Y47" t="s">
        <v>5546</v>
      </c>
      <c r="Z47" t="s">
        <v>5547</v>
      </c>
      <c r="AA47" t="s">
        <v>5548</v>
      </c>
      <c r="AB47" t="s">
        <v>5549</v>
      </c>
      <c r="AC47" t="s">
        <v>5550</v>
      </c>
      <c r="AD47" t="s">
        <v>5551</v>
      </c>
      <c r="AE47" t="s">
        <v>5552</v>
      </c>
    </row>
    <row r="48" spans="1:31" ht="15.75" customHeight="1">
      <c r="A48" t="s">
        <v>42</v>
      </c>
      <c r="B48" t="s">
        <v>43</v>
      </c>
      <c r="C48" t="s">
        <v>13</v>
      </c>
      <c r="D48" t="s">
        <v>12821</v>
      </c>
      <c r="E48" t="s">
        <v>12822</v>
      </c>
      <c r="F48" t="s">
        <v>12823</v>
      </c>
      <c r="G48" t="str">
        <f>Table2[category] &amp; "-" &amp; Table2[product name]</f>
        <v>Computers&amp;Accessories|Accessories&amp;Peripherals|Cables&amp;Accessories|Cables|USBCables-boAt Deuce USB 300 2 in 1 Type-C &amp; Micro USB Stress Resistant, Tangle-Free, Sturdy Cable with 3A Fast Charging &amp; 480mbps Data Transmission, 10000+ Bends Lifespan and Extended 1.5m Length(Martian Red)</v>
      </c>
      <c r="H48" t="s">
        <v>12824</v>
      </c>
      <c r="I48" s="23">
        <v>329</v>
      </c>
      <c r="J48" s="23" t="str">
        <f t="shared" si="0"/>
        <v>₹200 - ₹500</v>
      </c>
      <c r="K48" s="23">
        <v>699</v>
      </c>
      <c r="L48" s="24">
        <v>0.53</v>
      </c>
      <c r="M48" s="25">
        <f>Table2[[#This Row],[Actual Price]] - Table2[[#This Row],[Discounted Price]] / Table2[[#This Row],[Actual Price]] * 100</f>
        <v>651.93276108726752</v>
      </c>
      <c r="N48" s="24" t="str">
        <f t="shared" si="1"/>
        <v>50% or More</v>
      </c>
      <c r="O48" s="21">
        <f>Table2[[#This Row],[Rounded Rating Column]] + (Table2[[#This Row],[rating_count]] / 1000)</f>
        <v>98.363</v>
      </c>
      <c r="P48" s="24" t="str">
        <f>IF(Table2[[#This Row],[Discount Percentage]] &gt;= 0.5, "Yes", "No")</f>
        <v>Yes</v>
      </c>
      <c r="Q48" s="26">
        <f>Table2[[#This Row],[Actual Price]] * Table2[[#This Row],[rating_count]]</f>
        <v>65959737</v>
      </c>
      <c r="R48">
        <v>4.2</v>
      </c>
      <c r="S48">
        <f>ROUND(Table2[[#This Row],[rating]], 0)</f>
        <v>4</v>
      </c>
      <c r="T48" s="21">
        <v>94363</v>
      </c>
      <c r="U48" s="21" t="str">
        <f>IF(Table2[[#This Row],[rating_count]] &lt; 1000, "Yes", "No")</f>
        <v>No</v>
      </c>
      <c r="V48" s="21">
        <f>Table2[[#This Row],[Rounded Rating Column]] * Table2[[#This Row],[rating_count]]</f>
        <v>377452</v>
      </c>
      <c r="W48" s="25">
        <f t="shared" si="2"/>
        <v>65959737</v>
      </c>
      <c r="X48" t="s">
        <v>44</v>
      </c>
      <c r="Y48" t="s">
        <v>45</v>
      </c>
      <c r="Z48" t="s">
        <v>46</v>
      </c>
      <c r="AA48" t="s">
        <v>47</v>
      </c>
      <c r="AB48" t="s">
        <v>48</v>
      </c>
      <c r="AC48" t="s">
        <v>49</v>
      </c>
      <c r="AD48" t="s">
        <v>50</v>
      </c>
      <c r="AE48" t="s">
        <v>51</v>
      </c>
    </row>
    <row r="49" spans="1:31" ht="15.75" customHeight="1">
      <c r="A49" t="s">
        <v>118</v>
      </c>
      <c r="B49" t="s">
        <v>119</v>
      </c>
      <c r="C49" t="s">
        <v>13</v>
      </c>
      <c r="D49" t="s">
        <v>12821</v>
      </c>
      <c r="E49" t="s">
        <v>12822</v>
      </c>
      <c r="F49" t="s">
        <v>12823</v>
      </c>
      <c r="G49" t="str">
        <f>Table2[category] &amp; "-" &amp; Table2[product name]</f>
        <v>Computers&amp;Accessories|Accessories&amp;Peripherals|Cables&amp;Accessories|Cables|USBCables-boAt Rugged v3 Extra Tough Unbreakable Braided Micro USB Cable 1.5 Meter (Black)</v>
      </c>
      <c r="H49" t="s">
        <v>12824</v>
      </c>
      <c r="I49" s="23">
        <v>299</v>
      </c>
      <c r="J49" s="23" t="str">
        <f t="shared" si="0"/>
        <v>₹200 - ₹500</v>
      </c>
      <c r="K49" s="23">
        <v>799</v>
      </c>
      <c r="L49" s="24">
        <v>0.63</v>
      </c>
      <c r="M49" s="25">
        <f>Table2[[#This Row],[Actual Price]] - Table2[[#This Row],[Discounted Price]] / Table2[[#This Row],[Actual Price]] * 100</f>
        <v>761.5782227784731</v>
      </c>
      <c r="N49" s="24" t="str">
        <f t="shared" si="1"/>
        <v>50% or More</v>
      </c>
      <c r="O49" s="21">
        <f>Table2[[#This Row],[Rounded Rating Column]] + (Table2[[#This Row],[rating_count]] / 1000)</f>
        <v>98.363</v>
      </c>
      <c r="P49" s="24" t="str">
        <f>IF(Table2[[#This Row],[Discount Percentage]] &gt;= 0.5, "Yes", "No")</f>
        <v>Yes</v>
      </c>
      <c r="Q49" s="26">
        <f>Table2[[#This Row],[Actual Price]] * Table2[[#This Row],[rating_count]]</f>
        <v>75396037</v>
      </c>
      <c r="R49">
        <v>4.2</v>
      </c>
      <c r="S49">
        <f>ROUND(Table2[[#This Row],[rating]], 0)</f>
        <v>4</v>
      </c>
      <c r="T49" s="21">
        <v>94363</v>
      </c>
      <c r="U49" s="21" t="str">
        <f>IF(Table2[[#This Row],[rating_count]] &lt; 1000, "Yes", "No")</f>
        <v>No</v>
      </c>
      <c r="V49" s="21">
        <f>Table2[[#This Row],[Rounded Rating Column]] * Table2[[#This Row],[rating_count]]</f>
        <v>377452</v>
      </c>
      <c r="W49" s="25">
        <f t="shared" si="2"/>
        <v>75396037</v>
      </c>
      <c r="X49" t="s">
        <v>120</v>
      </c>
      <c r="Y49" t="s">
        <v>45</v>
      </c>
      <c r="Z49" t="s">
        <v>46</v>
      </c>
      <c r="AA49" t="s">
        <v>47</v>
      </c>
      <c r="AB49" t="s">
        <v>48</v>
      </c>
      <c r="AC49" t="s">
        <v>49</v>
      </c>
      <c r="AD49" t="s">
        <v>121</v>
      </c>
      <c r="AE49" t="s">
        <v>122</v>
      </c>
    </row>
    <row r="50" spans="1:31" ht="15.75" customHeight="1">
      <c r="A50" t="s">
        <v>845</v>
      </c>
      <c r="B50" t="s">
        <v>846</v>
      </c>
      <c r="C50" t="s">
        <v>13</v>
      </c>
      <c r="D50" t="s">
        <v>12821</v>
      </c>
      <c r="E50" t="s">
        <v>12822</v>
      </c>
      <c r="F50" t="s">
        <v>12823</v>
      </c>
      <c r="G50" t="str">
        <f>Table2[category] &amp; "-" &amp; Table2[product name]</f>
        <v>Computers&amp;Accessories|Accessories&amp;Peripherals|Cables&amp;Accessories|Cables|USBCables-boAt Deuce USB 300 2 in 1 Type-C &amp; Micro USB Stress Resistant, Sturdy Cable with 3A Fast Charging &amp; 480mbps Data Transmission, 10000+ Bends Lifespan and Extended 1.5m Length(Mercurial Black)</v>
      </c>
      <c r="H50" t="s">
        <v>12824</v>
      </c>
      <c r="I50" s="23">
        <v>299</v>
      </c>
      <c r="J50" s="23" t="str">
        <f t="shared" si="0"/>
        <v>₹200 - ₹500</v>
      </c>
      <c r="K50" s="23">
        <v>699</v>
      </c>
      <c r="L50" s="24">
        <v>0.56999999999999995</v>
      </c>
      <c r="M50" s="25">
        <f>Table2[[#This Row],[Actual Price]] - Table2[[#This Row],[Discounted Price]] / Table2[[#This Row],[Actual Price]] * 100</f>
        <v>656.2246065808298</v>
      </c>
      <c r="N50" s="24" t="str">
        <f t="shared" si="1"/>
        <v>50% or More</v>
      </c>
      <c r="O50" s="21">
        <f>Table2[[#This Row],[Rounded Rating Column]] + (Table2[[#This Row],[rating_count]] / 1000)</f>
        <v>98.363</v>
      </c>
      <c r="P50" s="24" t="str">
        <f>IF(Table2[[#This Row],[Discount Percentage]] &gt;= 0.5, "Yes", "No")</f>
        <v>Yes</v>
      </c>
      <c r="Q50" s="26">
        <f>Table2[[#This Row],[Actual Price]] * Table2[[#This Row],[rating_count]]</f>
        <v>65959737</v>
      </c>
      <c r="R50">
        <v>4.2</v>
      </c>
      <c r="S50">
        <f>ROUND(Table2[[#This Row],[rating]], 0)</f>
        <v>4</v>
      </c>
      <c r="T50" s="21">
        <v>94363</v>
      </c>
      <c r="U50" s="21" t="str">
        <f>IF(Table2[[#This Row],[rating_count]] &lt; 1000, "Yes", "No")</f>
        <v>No</v>
      </c>
      <c r="V50" s="21">
        <f>Table2[[#This Row],[Rounded Rating Column]] * Table2[[#This Row],[rating_count]]</f>
        <v>377452</v>
      </c>
      <c r="W50" s="25">
        <f t="shared" si="2"/>
        <v>65959737</v>
      </c>
      <c r="X50" t="s">
        <v>44</v>
      </c>
      <c r="Y50" t="s">
        <v>45</v>
      </c>
      <c r="Z50" t="s">
        <v>46</v>
      </c>
      <c r="AA50" t="s">
        <v>47</v>
      </c>
      <c r="AB50" t="s">
        <v>48</v>
      </c>
      <c r="AC50" t="s">
        <v>49</v>
      </c>
      <c r="AD50" t="s">
        <v>847</v>
      </c>
      <c r="AE50" t="s">
        <v>848</v>
      </c>
    </row>
    <row r="51" spans="1:31" ht="15.75" customHeight="1">
      <c r="A51" t="s">
        <v>2281</v>
      </c>
      <c r="B51" t="s">
        <v>2282</v>
      </c>
      <c r="C51" t="s">
        <v>13</v>
      </c>
      <c r="D51" t="s">
        <v>12821</v>
      </c>
      <c r="E51" t="s">
        <v>12822</v>
      </c>
      <c r="F51" t="s">
        <v>12823</v>
      </c>
      <c r="G51" t="str">
        <f>Table2[category] &amp; "-" &amp; Table2[product name]</f>
        <v>Computers&amp;Accessories|Accessories&amp;Peripherals|Cables&amp;Accessories|Cables|USBCables-boAt Rugged V3 Braided Micro USB Cable (Pearl White)</v>
      </c>
      <c r="H51" t="s">
        <v>12824</v>
      </c>
      <c r="I51" s="23">
        <v>299</v>
      </c>
      <c r="J51" s="23" t="str">
        <f t="shared" si="0"/>
        <v>₹200 - ₹500</v>
      </c>
      <c r="K51" s="23">
        <v>799</v>
      </c>
      <c r="L51" s="24">
        <v>0.63</v>
      </c>
      <c r="M51" s="25">
        <f>Table2[[#This Row],[Actual Price]] - Table2[[#This Row],[Discounted Price]] / Table2[[#This Row],[Actual Price]] * 100</f>
        <v>761.5782227784731</v>
      </c>
      <c r="N51" s="24" t="str">
        <f t="shared" si="1"/>
        <v>50% or More</v>
      </c>
      <c r="O51" s="21">
        <f>Table2[[#This Row],[Rounded Rating Column]] + (Table2[[#This Row],[rating_count]] / 1000)</f>
        <v>98.363</v>
      </c>
      <c r="P51" s="24" t="str">
        <f>IF(Table2[[#This Row],[Discount Percentage]] &gt;= 0.5, "Yes", "No")</f>
        <v>Yes</v>
      </c>
      <c r="Q51" s="26">
        <f>Table2[[#This Row],[Actual Price]] * Table2[[#This Row],[rating_count]]</f>
        <v>75396037</v>
      </c>
      <c r="R51">
        <v>4.2</v>
      </c>
      <c r="S51">
        <f>ROUND(Table2[[#This Row],[rating]], 0)</f>
        <v>4</v>
      </c>
      <c r="T51" s="21">
        <v>94363</v>
      </c>
      <c r="U51" s="21" t="str">
        <f>IF(Table2[[#This Row],[rating_count]] &lt; 1000, "Yes", "No")</f>
        <v>No</v>
      </c>
      <c r="V51" s="21">
        <f>Table2[[#This Row],[Rounded Rating Column]] * Table2[[#This Row],[rating_count]]</f>
        <v>377452</v>
      </c>
      <c r="W51" s="25">
        <f t="shared" si="2"/>
        <v>75396037</v>
      </c>
      <c r="X51" t="s">
        <v>2283</v>
      </c>
      <c r="Y51" t="s">
        <v>45</v>
      </c>
      <c r="Z51" t="s">
        <v>46</v>
      </c>
      <c r="AA51" t="s">
        <v>47</v>
      </c>
      <c r="AB51" t="s">
        <v>48</v>
      </c>
      <c r="AC51" t="s">
        <v>49</v>
      </c>
      <c r="AD51" t="s">
        <v>2284</v>
      </c>
      <c r="AE51" t="s">
        <v>2285</v>
      </c>
    </row>
    <row r="52" spans="1:31" ht="15.75" customHeight="1">
      <c r="A52" t="s">
        <v>6571</v>
      </c>
      <c r="B52" t="s">
        <v>6572</v>
      </c>
      <c r="C52" t="s">
        <v>6573</v>
      </c>
      <c r="D52" t="s">
        <v>12821</v>
      </c>
      <c r="E52" t="s">
        <v>12940</v>
      </c>
      <c r="F52" t="s">
        <v>12951</v>
      </c>
      <c r="G52" t="str">
        <f>Table2[category] &amp; "-" &amp; Table2[product name]</f>
        <v>Computers&amp;Accessories|Components|InternalSolidStateDrives-Crucial BX500 240GB 3D NAND SATA 6.35 cm (2.5-inch) SSD (CT240BX500SSD1)</v>
      </c>
      <c r="H52" s="2" t="s">
        <v>13108</v>
      </c>
      <c r="I52" s="25">
        <v>1815</v>
      </c>
      <c r="J52" s="23" t="str">
        <f t="shared" si="0"/>
        <v>&gt;₹500</v>
      </c>
      <c r="K52" s="25">
        <v>3100</v>
      </c>
      <c r="L52" s="24">
        <v>0.41</v>
      </c>
      <c r="M52" s="25">
        <f>Table2[[#This Row],[Actual Price]] - Table2[[#This Row],[Discounted Price]] / Table2[[#This Row],[Actual Price]] * 100</f>
        <v>3041.4516129032259</v>
      </c>
      <c r="N52" s="24" t="str">
        <f t="shared" si="1"/>
        <v>&lt;50%</v>
      </c>
      <c r="O52" s="21">
        <f>Table2[[#This Row],[Rounded Rating Column]] + (Table2[[#This Row],[rating_count]] / 1000)</f>
        <v>97.924999999999997</v>
      </c>
      <c r="P52" s="24" t="str">
        <f>IF(Table2[[#This Row],[Discount Percentage]] &gt;= 0.5, "Yes", "No")</f>
        <v>No</v>
      </c>
      <c r="Q52" s="26">
        <f>Table2[[#This Row],[Actual Price]] * Table2[[#This Row],[rating_count]]</f>
        <v>288067500</v>
      </c>
      <c r="R52">
        <v>4.5</v>
      </c>
      <c r="S52">
        <f>ROUND(Table2[[#This Row],[rating]], 0)</f>
        <v>5</v>
      </c>
      <c r="T52" s="21">
        <v>92925</v>
      </c>
      <c r="U52" s="21" t="str">
        <f>IF(Table2[[#This Row],[rating_count]] &lt; 1000, "Yes", "No")</f>
        <v>No</v>
      </c>
      <c r="V52" s="21">
        <f>Table2[[#This Row],[Rounded Rating Column]] * Table2[[#This Row],[rating_count]]</f>
        <v>464625</v>
      </c>
      <c r="W52" s="25">
        <f t="shared" si="2"/>
        <v>288067500</v>
      </c>
      <c r="X52" t="s">
        <v>6574</v>
      </c>
      <c r="Y52" t="s">
        <v>6575</v>
      </c>
      <c r="Z52" t="s">
        <v>6576</v>
      </c>
      <c r="AA52" t="s">
        <v>6577</v>
      </c>
      <c r="AB52" t="s">
        <v>6578</v>
      </c>
      <c r="AC52" t="s">
        <v>6579</v>
      </c>
      <c r="AD52" t="s">
        <v>6580</v>
      </c>
      <c r="AE52" t="s">
        <v>6581</v>
      </c>
    </row>
    <row r="53" spans="1:31" ht="15.75" customHeight="1">
      <c r="A53" t="s">
        <v>5760</v>
      </c>
      <c r="B53" t="s">
        <v>5761</v>
      </c>
      <c r="C53" t="s">
        <v>5762</v>
      </c>
      <c r="D53" t="s">
        <v>12831</v>
      </c>
      <c r="E53" t="s">
        <v>12900</v>
      </c>
      <c r="F53" t="s">
        <v>12929</v>
      </c>
      <c r="G53" t="str">
        <f>Table2[category] &amp; "-" &amp; Table2[product name]</f>
        <v>Electronics|Cameras&amp;Photography|SecurityCameras|DomeCameras-TP-Link Tapo 360¬∞ 2MP 1080p Full HD Pan/Tilt Home Security Wi-Fi Smart Camera| Alexa Enabled| 2-Way Audio| Night Vision| Motion Detection| Sound and Light Alarm| Indoor CCTV (Tapo C200) White</v>
      </c>
      <c r="H53" t="s">
        <v>12930</v>
      </c>
      <c r="I53" s="25">
        <v>2499</v>
      </c>
      <c r="J53" s="23" t="str">
        <f t="shared" si="0"/>
        <v>&gt;₹500</v>
      </c>
      <c r="K53" s="25">
        <v>3299</v>
      </c>
      <c r="L53" s="24">
        <v>0.24</v>
      </c>
      <c r="M53" s="25">
        <f>Table2[[#This Row],[Actual Price]] - Table2[[#This Row],[Discounted Price]] / Table2[[#This Row],[Actual Price]] * 100</f>
        <v>3223.2497726583815</v>
      </c>
      <c r="N53" s="24" t="str">
        <f t="shared" si="1"/>
        <v>&lt;50%</v>
      </c>
      <c r="O53" s="21">
        <f>Table2[[#This Row],[Rounded Rating Column]] + (Table2[[#This Row],[rating_count]] / 1000)</f>
        <v>97.111999999999995</v>
      </c>
      <c r="P53" s="24" t="str">
        <f>IF(Table2[[#This Row],[Discount Percentage]] &gt;= 0.5, "Yes", "No")</f>
        <v>No</v>
      </c>
      <c r="Q53" s="26">
        <f>Table2[[#This Row],[Actual Price]] * Table2[[#This Row],[rating_count]]</f>
        <v>307176488</v>
      </c>
      <c r="R53">
        <v>4.2</v>
      </c>
      <c r="S53">
        <f>ROUND(Table2[[#This Row],[rating]], 0)</f>
        <v>4</v>
      </c>
      <c r="T53" s="21">
        <v>93112</v>
      </c>
      <c r="U53" s="21" t="str">
        <f>IF(Table2[[#This Row],[rating_count]] &lt; 1000, "Yes", "No")</f>
        <v>No</v>
      </c>
      <c r="V53" s="21">
        <f>Table2[[#This Row],[Rounded Rating Column]] * Table2[[#This Row],[rating_count]]</f>
        <v>372448</v>
      </c>
      <c r="W53" s="25">
        <f t="shared" si="2"/>
        <v>307176488</v>
      </c>
      <c r="X53" t="s">
        <v>5763</v>
      </c>
      <c r="Y53" t="s">
        <v>5764</v>
      </c>
      <c r="Z53" t="s">
        <v>5765</v>
      </c>
      <c r="AA53" t="s">
        <v>5766</v>
      </c>
      <c r="AB53" t="s">
        <v>5767</v>
      </c>
      <c r="AC53" t="s">
        <v>5768</v>
      </c>
      <c r="AD53" t="s">
        <v>5769</v>
      </c>
      <c r="AE53" t="s">
        <v>5770</v>
      </c>
    </row>
    <row r="54" spans="1:31" ht="15.75" customHeight="1">
      <c r="A54" t="s">
        <v>4867</v>
      </c>
      <c r="B54" t="s">
        <v>4868</v>
      </c>
      <c r="C54" t="s">
        <v>3074</v>
      </c>
      <c r="D54" t="s">
        <v>12831</v>
      </c>
      <c r="E54" t="s">
        <v>12862</v>
      </c>
      <c r="F54" t="s">
        <v>12863</v>
      </c>
      <c r="G54" t="str">
        <f>Table2[category] &amp; "-" &amp; Table2[product name]</f>
        <v>Electronics|Headphones,Earbuds&amp;Accessories|Headphones|In-Ear-JBL C50HI, Wired in Ear Headphones with Mic, One Button Multi-Function Remote, Lightweight &amp; Comfortable fit (Black)</v>
      </c>
      <c r="H54" t="s">
        <v>12864</v>
      </c>
      <c r="I54" s="23">
        <v>499</v>
      </c>
      <c r="J54" s="23" t="str">
        <f t="shared" si="0"/>
        <v>₹200 - ₹500</v>
      </c>
      <c r="K54" s="23">
        <v>999</v>
      </c>
      <c r="L54" s="24">
        <v>0.5</v>
      </c>
      <c r="M54" s="25">
        <f>Table2[[#This Row],[Actual Price]] - Table2[[#This Row],[Discounted Price]] / Table2[[#This Row],[Actual Price]] * 100</f>
        <v>949.05005005005</v>
      </c>
      <c r="N54" s="24" t="str">
        <f t="shared" si="1"/>
        <v>50% or More</v>
      </c>
      <c r="O54" s="21">
        <f>Table2[[#This Row],[Rounded Rating Column]] + (Table2[[#This Row],[rating_count]] / 1000)</f>
        <v>96.995000000000005</v>
      </c>
      <c r="P54" s="24" t="str">
        <f>IF(Table2[[#This Row],[Discount Percentage]] &gt;= 0.5, "Yes", "No")</f>
        <v>Yes</v>
      </c>
      <c r="Q54" s="26">
        <f>Table2[[#This Row],[Actual Price]] * Table2[[#This Row],[rating_count]]</f>
        <v>92902005</v>
      </c>
      <c r="R54">
        <v>3.9</v>
      </c>
      <c r="S54">
        <f>ROUND(Table2[[#This Row],[rating]], 0)</f>
        <v>4</v>
      </c>
      <c r="T54" s="21">
        <v>92995</v>
      </c>
      <c r="U54" s="21" t="str">
        <f>IF(Table2[[#This Row],[rating_count]] &lt; 1000, "Yes", "No")</f>
        <v>No</v>
      </c>
      <c r="V54" s="21">
        <f>Table2[[#This Row],[Rounded Rating Column]] * Table2[[#This Row],[rating_count]]</f>
        <v>371980</v>
      </c>
      <c r="W54" s="25">
        <f t="shared" si="2"/>
        <v>92902005</v>
      </c>
      <c r="X54" t="s">
        <v>4869</v>
      </c>
      <c r="Y54" t="s">
        <v>4870</v>
      </c>
      <c r="Z54" t="s">
        <v>4871</v>
      </c>
      <c r="AA54" t="s">
        <v>4872</v>
      </c>
      <c r="AB54" t="s">
        <v>4873</v>
      </c>
      <c r="AC54" t="s">
        <v>4874</v>
      </c>
      <c r="AD54" t="s">
        <v>4875</v>
      </c>
      <c r="AE54" t="s">
        <v>4876</v>
      </c>
    </row>
    <row r="55" spans="1:31" ht="15.75" customHeight="1">
      <c r="A55" t="s">
        <v>471</v>
      </c>
      <c r="B55" t="s">
        <v>472</v>
      </c>
      <c r="C55" t="s">
        <v>13</v>
      </c>
      <c r="D55" t="s">
        <v>12821</v>
      </c>
      <c r="E55" t="s">
        <v>12822</v>
      </c>
      <c r="F55" t="s">
        <v>12823</v>
      </c>
      <c r="G55" t="str">
        <f>Table2[category] &amp; "-" &amp; Table2[product name]</f>
        <v>Computers&amp;Accessories|Accessories&amp;Peripherals|Cables&amp;Accessories|Cables|USBCables-Amazonbasics Micro Usb Fast Charging Cable For Android Smartphone,Personal Computer,Printer With Gold Plated Connectors (6 Feet, Black)</v>
      </c>
      <c r="H55" t="s">
        <v>12824</v>
      </c>
      <c r="I55" s="23">
        <v>199</v>
      </c>
      <c r="J55" s="23" t="str">
        <f t="shared" si="0"/>
        <v>&lt;₹200</v>
      </c>
      <c r="K55" s="23">
        <v>395</v>
      </c>
      <c r="L55" s="24">
        <v>0.5</v>
      </c>
      <c r="M55" s="25">
        <f>Table2[[#This Row],[Actual Price]] - Table2[[#This Row],[Discounted Price]] / Table2[[#This Row],[Actual Price]] * 100</f>
        <v>344.62025316455697</v>
      </c>
      <c r="N55" s="24" t="str">
        <f t="shared" si="1"/>
        <v>50% or More</v>
      </c>
      <c r="O55" s="21">
        <f>Table2[[#This Row],[Rounded Rating Column]] + (Table2[[#This Row],[rating_count]] / 1000)</f>
        <v>96.594999999999999</v>
      </c>
      <c r="P55" s="24" t="str">
        <f>IF(Table2[[#This Row],[Discount Percentage]] &gt;= 0.5, "Yes", "No")</f>
        <v>Yes</v>
      </c>
      <c r="Q55" s="26">
        <f>Table2[[#This Row],[Actual Price]] * Table2[[#This Row],[rating_count]]</f>
        <v>36575025</v>
      </c>
      <c r="R55">
        <v>4.2</v>
      </c>
      <c r="S55">
        <f>ROUND(Table2[[#This Row],[rating]], 0)</f>
        <v>4</v>
      </c>
      <c r="T55" s="21">
        <v>92595</v>
      </c>
      <c r="U55" s="21" t="str">
        <f>IF(Table2[[#This Row],[rating_count]] &lt; 1000, "Yes", "No")</f>
        <v>No</v>
      </c>
      <c r="V55" s="21">
        <f>Table2[[#This Row],[Rounded Rating Column]] * Table2[[#This Row],[rating_count]]</f>
        <v>370380</v>
      </c>
      <c r="W55" s="25">
        <f t="shared" si="2"/>
        <v>36575025</v>
      </c>
      <c r="X55" t="s">
        <v>473</v>
      </c>
      <c r="Y55" t="s">
        <v>474</v>
      </c>
      <c r="Z55" t="s">
        <v>475</v>
      </c>
      <c r="AA55" t="s">
        <v>476</v>
      </c>
      <c r="AB55" t="s">
        <v>477</v>
      </c>
      <c r="AC55" t="s">
        <v>478</v>
      </c>
      <c r="AD55" t="s">
        <v>479</v>
      </c>
      <c r="AE55" t="s">
        <v>480</v>
      </c>
    </row>
    <row r="56" spans="1:31" ht="15.75" customHeight="1">
      <c r="A56" t="s">
        <v>491</v>
      </c>
      <c r="B56" t="s">
        <v>492</v>
      </c>
      <c r="C56" t="s">
        <v>13</v>
      </c>
      <c r="D56" t="s">
        <v>12821</v>
      </c>
      <c r="E56" t="s">
        <v>12822</v>
      </c>
      <c r="F56" t="s">
        <v>12823</v>
      </c>
      <c r="G56" t="str">
        <f>Table2[category] &amp; "-" &amp; Table2[product name]</f>
        <v>Computers&amp;Accessories|Accessories&amp;Peripherals|Cables&amp;Accessories|Cables|USBCables-AmazonBasics Micro USB Fast Charging Cable for Android Phones with Gold Plated Connectors (3 Feet, Black)</v>
      </c>
      <c r="H56" t="s">
        <v>12824</v>
      </c>
      <c r="I56" s="23">
        <v>179</v>
      </c>
      <c r="J56" s="23" t="str">
        <f t="shared" si="0"/>
        <v>&lt;₹200</v>
      </c>
      <c r="K56" s="23">
        <v>500</v>
      </c>
      <c r="L56" s="24">
        <v>0.64</v>
      </c>
      <c r="M56" s="25">
        <f>Table2[[#This Row],[Actual Price]] - Table2[[#This Row],[Discounted Price]] / Table2[[#This Row],[Actual Price]] * 100</f>
        <v>464.2</v>
      </c>
      <c r="N56" s="24" t="str">
        <f t="shared" si="1"/>
        <v>50% or More</v>
      </c>
      <c r="O56" s="21">
        <f>Table2[[#This Row],[Rounded Rating Column]] + (Table2[[#This Row],[rating_count]] / 1000)</f>
        <v>96.594999999999999</v>
      </c>
      <c r="P56" s="24" t="str">
        <f>IF(Table2[[#This Row],[Discount Percentage]] &gt;= 0.5, "Yes", "No")</f>
        <v>Yes</v>
      </c>
      <c r="Q56" s="26">
        <f>Table2[[#This Row],[Actual Price]] * Table2[[#This Row],[rating_count]]</f>
        <v>46297500</v>
      </c>
      <c r="R56">
        <v>4.2</v>
      </c>
      <c r="S56">
        <f>ROUND(Table2[[#This Row],[rating]], 0)</f>
        <v>4</v>
      </c>
      <c r="T56" s="21">
        <v>92595</v>
      </c>
      <c r="U56" s="21" t="str">
        <f>IF(Table2[[#This Row],[rating_count]] &lt; 1000, "Yes", "No")</f>
        <v>No</v>
      </c>
      <c r="V56" s="21">
        <f>Table2[[#This Row],[Rounded Rating Column]] * Table2[[#This Row],[rating_count]]</f>
        <v>370380</v>
      </c>
      <c r="W56" s="25">
        <f t="shared" si="2"/>
        <v>46297500</v>
      </c>
      <c r="X56" t="s">
        <v>493</v>
      </c>
      <c r="Y56" t="s">
        <v>474</v>
      </c>
      <c r="Z56" t="s">
        <v>475</v>
      </c>
      <c r="AA56" t="s">
        <v>476</v>
      </c>
      <c r="AB56" t="s">
        <v>477</v>
      </c>
      <c r="AC56" t="s">
        <v>478</v>
      </c>
      <c r="AD56" t="s">
        <v>494</v>
      </c>
      <c r="AE56" t="s">
        <v>495</v>
      </c>
    </row>
    <row r="57" spans="1:31" ht="15.75" customHeight="1">
      <c r="A57" t="s">
        <v>4170</v>
      </c>
      <c r="B57" t="s">
        <v>4171</v>
      </c>
      <c r="C57" t="s">
        <v>2956</v>
      </c>
      <c r="D57" t="s">
        <v>12831</v>
      </c>
      <c r="E57" t="s">
        <v>12852</v>
      </c>
      <c r="F57" t="s">
        <v>12853</v>
      </c>
      <c r="G57" t="str">
        <f>Table2[category] &amp; "-" &amp; Table2[product name]</f>
        <v>Electronics|WearableTechnology|SmartWatches-Noise ColorFit Pro 2 Full Touch Control Smart Watch with 35g Weight &amp; Upgraded LCD Display (Deep Wine)</v>
      </c>
      <c r="H57" s="2" t="s">
        <v>13108</v>
      </c>
      <c r="I57" s="25">
        <v>1499</v>
      </c>
      <c r="J57" s="23" t="str">
        <f t="shared" si="0"/>
        <v>&gt;₹500</v>
      </c>
      <c r="K57" s="25">
        <v>4999</v>
      </c>
      <c r="L57" s="24">
        <v>0.7</v>
      </c>
      <c r="M57" s="25">
        <f>Table2[[#This Row],[Actual Price]] - Table2[[#This Row],[Discounted Price]] / Table2[[#This Row],[Actual Price]] * 100</f>
        <v>4969.0140028005599</v>
      </c>
      <c r="N57" s="24" t="str">
        <f t="shared" si="1"/>
        <v>50% or More</v>
      </c>
      <c r="O57" s="21">
        <f>Table2[[#This Row],[Rounded Rating Column]] + (Table2[[#This Row],[rating_count]] / 1000)</f>
        <v>96.587999999999994</v>
      </c>
      <c r="P57" s="24" t="str">
        <f>IF(Table2[[#This Row],[Discount Percentage]] &gt;= 0.5, "Yes", "No")</f>
        <v>Yes</v>
      </c>
      <c r="Q57" s="26">
        <f>Table2[[#This Row],[Actual Price]] * Table2[[#This Row],[rating_count]]</f>
        <v>462847412</v>
      </c>
      <c r="R57">
        <v>4</v>
      </c>
      <c r="S57">
        <f>ROUND(Table2[[#This Row],[rating]], 0)</f>
        <v>4</v>
      </c>
      <c r="T57" s="21">
        <v>92588</v>
      </c>
      <c r="U57" s="21" t="str">
        <f>IF(Table2[[#This Row],[rating_count]] &lt; 1000, "Yes", "No")</f>
        <v>No</v>
      </c>
      <c r="V57" s="21">
        <f>Table2[[#This Row],[Rounded Rating Column]] * Table2[[#This Row],[rating_count]]</f>
        <v>370352</v>
      </c>
      <c r="W57" s="25">
        <f t="shared" si="2"/>
        <v>462847412</v>
      </c>
      <c r="X57" t="s">
        <v>4172</v>
      </c>
      <c r="Y57" t="s">
        <v>4173</v>
      </c>
      <c r="Z57" t="s">
        <v>4174</v>
      </c>
      <c r="AA57" t="s">
        <v>4175</v>
      </c>
      <c r="AB57" t="s">
        <v>4176</v>
      </c>
      <c r="AC57" t="s">
        <v>4177</v>
      </c>
      <c r="AD57" t="s">
        <v>4178</v>
      </c>
      <c r="AE57" t="s">
        <v>4179</v>
      </c>
    </row>
    <row r="58" spans="1:31" ht="15.75" customHeight="1">
      <c r="A58" t="s">
        <v>5960</v>
      </c>
      <c r="B58" t="s">
        <v>5961</v>
      </c>
      <c r="C58" t="s">
        <v>2956</v>
      </c>
      <c r="D58" t="s">
        <v>12831</v>
      </c>
      <c r="E58" t="s">
        <v>12852</v>
      </c>
      <c r="F58" t="s">
        <v>12853</v>
      </c>
      <c r="G58" t="str">
        <f>Table2[category] &amp; "-" &amp; Table2[product name]</f>
        <v>Electronics|WearableTechnology|SmartWatches-Noise ColorFit Pro 2 Full Touch Control Smart Watch with 35g Weight &amp; Upgraded LCD Display,IP68 Waterproof,Heart Rate Monitor,Sleep &amp; Step Tracker,Call &amp; Message Alerts &amp; Long Battery Life (Jet Black)</v>
      </c>
      <c r="H58" s="2" t="s">
        <v>13108</v>
      </c>
      <c r="I58" s="25">
        <v>1499</v>
      </c>
      <c r="J58" s="23" t="str">
        <f t="shared" si="0"/>
        <v>&gt;₹500</v>
      </c>
      <c r="K58" s="25">
        <v>4999</v>
      </c>
      <c r="L58" s="24">
        <v>0.7</v>
      </c>
      <c r="M58" s="25">
        <f>Table2[[#This Row],[Actual Price]] - Table2[[#This Row],[Discounted Price]] / Table2[[#This Row],[Actual Price]] * 100</f>
        <v>4969.0140028005599</v>
      </c>
      <c r="N58" s="24" t="str">
        <f t="shared" si="1"/>
        <v>50% or More</v>
      </c>
      <c r="O58" s="21">
        <f>Table2[[#This Row],[Rounded Rating Column]] + (Table2[[#This Row],[rating_count]] / 1000)</f>
        <v>96.587999999999994</v>
      </c>
      <c r="P58" s="24" t="str">
        <f>IF(Table2[[#This Row],[Discount Percentage]] &gt;= 0.5, "Yes", "No")</f>
        <v>Yes</v>
      </c>
      <c r="Q58" s="26">
        <f>Table2[[#This Row],[Actual Price]] * Table2[[#This Row],[rating_count]]</f>
        <v>462847412</v>
      </c>
      <c r="R58">
        <v>4</v>
      </c>
      <c r="S58">
        <f>ROUND(Table2[[#This Row],[rating]], 0)</f>
        <v>4</v>
      </c>
      <c r="T58" s="21">
        <v>92588</v>
      </c>
      <c r="U58" s="21" t="str">
        <f>IF(Table2[[#This Row],[rating_count]] &lt; 1000, "Yes", "No")</f>
        <v>No</v>
      </c>
      <c r="V58" s="21">
        <f>Table2[[#This Row],[Rounded Rating Column]] * Table2[[#This Row],[rating_count]]</f>
        <v>370352</v>
      </c>
      <c r="W58" s="25">
        <f t="shared" si="2"/>
        <v>462847412</v>
      </c>
      <c r="X58" t="s">
        <v>5962</v>
      </c>
      <c r="Y58" t="s">
        <v>4173</v>
      </c>
      <c r="Z58" t="s">
        <v>4174</v>
      </c>
      <c r="AA58" t="s">
        <v>4175</v>
      </c>
      <c r="AB58" t="s">
        <v>4176</v>
      </c>
      <c r="AC58" t="s">
        <v>4177</v>
      </c>
      <c r="AD58" t="s">
        <v>5963</v>
      </c>
      <c r="AE58" t="s">
        <v>5964</v>
      </c>
    </row>
    <row r="59" spans="1:31" ht="15.75" customHeight="1">
      <c r="A59" t="s">
        <v>4991</v>
      </c>
      <c r="B59" t="s">
        <v>4992</v>
      </c>
      <c r="C59" t="s">
        <v>3074</v>
      </c>
      <c r="D59" t="s">
        <v>12831</v>
      </c>
      <c r="E59" t="s">
        <v>12862</v>
      </c>
      <c r="F59" t="s">
        <v>12863</v>
      </c>
      <c r="G59" t="str">
        <f>Table2[category] &amp; "-" &amp; Table2[product name]</f>
        <v>Electronics|Headphones,Earbuds&amp;Accessories|Headphones|In-Ear-boAt Bassheads 152 in Ear Wired Earphones with Mic(Active Black)</v>
      </c>
      <c r="H59" t="s">
        <v>12864</v>
      </c>
      <c r="I59" s="23">
        <v>449</v>
      </c>
      <c r="J59" s="23" t="str">
        <f t="shared" si="0"/>
        <v>₹200 - ₹500</v>
      </c>
      <c r="K59" s="25">
        <v>1290</v>
      </c>
      <c r="L59" s="24">
        <v>0.65</v>
      </c>
      <c r="M59" s="25">
        <f>Table2[[#This Row],[Actual Price]] - Table2[[#This Row],[Discounted Price]] / Table2[[#This Row],[Actual Price]] * 100</f>
        <v>1255.1937984496124</v>
      </c>
      <c r="N59" s="24" t="str">
        <f t="shared" si="1"/>
        <v>50% or More</v>
      </c>
      <c r="O59" s="21">
        <f>Table2[[#This Row],[Rounded Rating Column]] + (Table2[[#This Row],[rating_count]] / 1000)</f>
        <v>95.77</v>
      </c>
      <c r="P59" s="24" t="str">
        <f>IF(Table2[[#This Row],[Discount Percentage]] &gt;= 0.5, "Yes", "No")</f>
        <v>Yes</v>
      </c>
      <c r="Q59" s="26">
        <f>Table2[[#This Row],[Actual Price]] * Table2[[#This Row],[rating_count]]</f>
        <v>118383300</v>
      </c>
      <c r="R59">
        <v>4.0999999999999996</v>
      </c>
      <c r="S59">
        <f>ROUND(Table2[[#This Row],[rating]], 0)</f>
        <v>4</v>
      </c>
      <c r="T59" s="21">
        <v>91770</v>
      </c>
      <c r="U59" s="21" t="str">
        <f>IF(Table2[[#This Row],[rating_count]] &lt; 1000, "Yes", "No")</f>
        <v>No</v>
      </c>
      <c r="V59" s="21">
        <f>Table2[[#This Row],[Rounded Rating Column]] * Table2[[#This Row],[rating_count]]</f>
        <v>367080</v>
      </c>
      <c r="W59" s="25">
        <f t="shared" si="2"/>
        <v>118383300</v>
      </c>
      <c r="X59" t="s">
        <v>4993</v>
      </c>
      <c r="Y59" t="s">
        <v>4994</v>
      </c>
      <c r="Z59" t="s">
        <v>4995</v>
      </c>
      <c r="AA59" t="s">
        <v>4996</v>
      </c>
      <c r="AB59" t="s">
        <v>4997</v>
      </c>
      <c r="AC59" t="s">
        <v>4998</v>
      </c>
      <c r="AD59" t="s">
        <v>4999</v>
      </c>
      <c r="AE59" t="s">
        <v>5000</v>
      </c>
    </row>
    <row r="60" spans="1:31" ht="15.75" customHeight="1">
      <c r="A60" t="s">
        <v>8283</v>
      </c>
      <c r="B60" t="s">
        <v>8284</v>
      </c>
      <c r="C60" t="s">
        <v>4377</v>
      </c>
      <c r="D60" t="s">
        <v>12831</v>
      </c>
      <c r="E60" t="s">
        <v>12862</v>
      </c>
      <c r="F60" t="s">
        <v>12863</v>
      </c>
      <c r="G60" t="str">
        <f>Table2[category] &amp; "-" &amp; Table2[product name]</f>
        <v>Electronics|Headphones,Earbuds&amp;Accessories|Headphones|On-Ear-boAt BassHeads 900 On-Ear Wired Headphones with Mic (White)</v>
      </c>
      <c r="H60" t="s">
        <v>12875</v>
      </c>
      <c r="I60" s="23">
        <v>849</v>
      </c>
      <c r="J60" s="23" t="str">
        <f t="shared" si="0"/>
        <v>&gt;₹500</v>
      </c>
      <c r="K60" s="25">
        <v>2490</v>
      </c>
      <c r="L60" s="24">
        <v>0.66</v>
      </c>
      <c r="M60" s="25">
        <f>Table2[[#This Row],[Actual Price]] - Table2[[#This Row],[Discounted Price]] / Table2[[#This Row],[Actual Price]] * 100</f>
        <v>2455.9036144578313</v>
      </c>
      <c r="N60" s="24" t="str">
        <f t="shared" si="1"/>
        <v>50% or More</v>
      </c>
      <c r="O60" s="21">
        <f>Table2[[#This Row],[Rounded Rating Column]] + (Table2[[#This Row],[rating_count]] / 1000)</f>
        <v>95.188000000000002</v>
      </c>
      <c r="P60" s="24" t="str">
        <f>IF(Table2[[#This Row],[Discount Percentage]] &gt;= 0.5, "Yes", "No")</f>
        <v>Yes</v>
      </c>
      <c r="Q60" s="26">
        <f>Table2[[#This Row],[Actual Price]] * Table2[[#This Row],[rating_count]]</f>
        <v>227058120</v>
      </c>
      <c r="R60">
        <v>4.2</v>
      </c>
      <c r="S60">
        <f>ROUND(Table2[[#This Row],[rating]], 0)</f>
        <v>4</v>
      </c>
      <c r="T60" s="21">
        <v>91188</v>
      </c>
      <c r="U60" s="21" t="str">
        <f>IF(Table2[[#This Row],[rating_count]] &lt; 1000, "Yes", "No")</f>
        <v>No</v>
      </c>
      <c r="V60" s="21">
        <f>Table2[[#This Row],[Rounded Rating Column]] * Table2[[#This Row],[rating_count]]</f>
        <v>364752</v>
      </c>
      <c r="W60" s="25">
        <f t="shared" si="2"/>
        <v>227058120</v>
      </c>
      <c r="X60" t="s">
        <v>8285</v>
      </c>
      <c r="Y60" t="s">
        <v>8286</v>
      </c>
      <c r="Z60" t="s">
        <v>8287</v>
      </c>
      <c r="AA60" t="s">
        <v>8288</v>
      </c>
      <c r="AB60" t="s">
        <v>8289</v>
      </c>
      <c r="AC60" t="s">
        <v>8290</v>
      </c>
      <c r="AD60" t="s">
        <v>8291</v>
      </c>
      <c r="AE60" t="s">
        <v>8292</v>
      </c>
    </row>
    <row r="61" spans="1:31" ht="15.75" customHeight="1">
      <c r="A61" t="s">
        <v>5729</v>
      </c>
      <c r="B61" t="s">
        <v>5730</v>
      </c>
      <c r="C61" t="s">
        <v>3074</v>
      </c>
      <c r="D61" t="s">
        <v>12831</v>
      </c>
      <c r="E61" t="s">
        <v>12862</v>
      </c>
      <c r="F61" t="s">
        <v>12863</v>
      </c>
      <c r="G61" t="str">
        <f>Table2[category] &amp; "-" &amp; Table2[product name]</f>
        <v>Electronics|Headphones,Earbuds&amp;Accessories|Headphones|In-Ear-JBL Tune 215BT, 16 Hrs Playtime with Quick Charge, in Ear Bluetooth Wireless Earphones with Mic, 12.5mm Premium Earbuds with Pure Bass, BT 5.0, Dual Pairing, Type C &amp; Voice Assistant Support (Black)</v>
      </c>
      <c r="H61" t="s">
        <v>12864</v>
      </c>
      <c r="I61" s="25">
        <v>1499</v>
      </c>
      <c r="J61" s="23" t="str">
        <f t="shared" si="0"/>
        <v>&gt;₹500</v>
      </c>
      <c r="K61" s="25">
        <v>2999</v>
      </c>
      <c r="L61" s="24">
        <v>0.5</v>
      </c>
      <c r="M61" s="25">
        <f>Table2[[#This Row],[Actual Price]] - Table2[[#This Row],[Discounted Price]] / Table2[[#This Row],[Actual Price]] * 100</f>
        <v>2949.0166722240747</v>
      </c>
      <c r="N61" s="24" t="str">
        <f t="shared" si="1"/>
        <v>50% or More</v>
      </c>
      <c r="O61" s="21">
        <f>Table2[[#This Row],[Rounded Rating Column]] + (Table2[[#This Row],[rating_count]] / 1000)</f>
        <v>91.798000000000002</v>
      </c>
      <c r="P61" s="24" t="str">
        <f>IF(Table2[[#This Row],[Discount Percentage]] &gt;= 0.5, "Yes", "No")</f>
        <v>Yes</v>
      </c>
      <c r="Q61" s="26">
        <f>Table2[[#This Row],[Actual Price]] * Table2[[#This Row],[rating_count]]</f>
        <v>263306202</v>
      </c>
      <c r="R61">
        <v>3.7</v>
      </c>
      <c r="S61">
        <f>ROUND(Table2[[#This Row],[rating]], 0)</f>
        <v>4</v>
      </c>
      <c r="T61" s="21">
        <v>87798</v>
      </c>
      <c r="U61" s="21" t="str">
        <f>IF(Table2[[#This Row],[rating_count]] &lt; 1000, "Yes", "No")</f>
        <v>No</v>
      </c>
      <c r="V61" s="21">
        <f>Table2[[#This Row],[Rounded Rating Column]] * Table2[[#This Row],[rating_count]]</f>
        <v>351192</v>
      </c>
      <c r="W61" s="25">
        <f t="shared" si="2"/>
        <v>263306202</v>
      </c>
      <c r="X61" t="s">
        <v>5731</v>
      </c>
      <c r="Y61" t="s">
        <v>5732</v>
      </c>
      <c r="Z61" t="s">
        <v>5733</v>
      </c>
      <c r="AA61" t="s">
        <v>5734</v>
      </c>
      <c r="AB61" t="s">
        <v>5735</v>
      </c>
      <c r="AC61" t="s">
        <v>5736</v>
      </c>
      <c r="AD61" t="s">
        <v>5737</v>
      </c>
      <c r="AE61" t="s">
        <v>5738</v>
      </c>
    </row>
    <row r="62" spans="1:31" ht="15.75" customHeight="1">
      <c r="A62" t="s">
        <v>3569</v>
      </c>
      <c r="B62" t="s">
        <v>3570</v>
      </c>
      <c r="C62" t="s">
        <v>3074</v>
      </c>
      <c r="D62" t="s">
        <v>12831</v>
      </c>
      <c r="E62" t="s">
        <v>12862</v>
      </c>
      <c r="F62" t="s">
        <v>12863</v>
      </c>
      <c r="G62" t="str">
        <f>Table2[category] &amp; "-" &amp; Table2[product name]</f>
        <v>Electronics|Headphones,Earbuds&amp;Accessories|Headphones|In-Ear-PTron Tangent Lite Bluetooth 5.0 Earphones with Mic, Hi-Fi Stereo Sound Neckband, 8Hrs Playtime, Lightweight Snug-fit in-Ear Headphones, IPX4 Water Resistant, Fast Charge &amp; Voice Assistant (Black)</v>
      </c>
      <c r="H62" t="s">
        <v>12864</v>
      </c>
      <c r="I62" s="23">
        <v>599</v>
      </c>
      <c r="J62" s="23" t="str">
        <f t="shared" si="0"/>
        <v>&gt;₹500</v>
      </c>
      <c r="K62" s="25">
        <v>1800</v>
      </c>
      <c r="L62" s="24">
        <v>0.67</v>
      </c>
      <c r="M62" s="25">
        <f>Table2[[#This Row],[Actual Price]] - Table2[[#This Row],[Discounted Price]] / Table2[[#This Row],[Actual Price]] * 100</f>
        <v>1766.7222222222222</v>
      </c>
      <c r="N62" s="24" t="str">
        <f t="shared" si="1"/>
        <v>50% or More</v>
      </c>
      <c r="O62" s="21">
        <f>Table2[[#This Row],[Rounded Rating Column]] + (Table2[[#This Row],[rating_count]] / 1000)</f>
        <v>87.995999999999995</v>
      </c>
      <c r="P62" s="24" t="str">
        <f>IF(Table2[[#This Row],[Discount Percentage]] &gt;= 0.5, "Yes", "No")</f>
        <v>Yes</v>
      </c>
      <c r="Q62" s="26">
        <f>Table2[[#This Row],[Actual Price]] * Table2[[#This Row],[rating_count]]</f>
        <v>151192800</v>
      </c>
      <c r="R62">
        <v>3.5</v>
      </c>
      <c r="S62">
        <f>ROUND(Table2[[#This Row],[rating]], 0)</f>
        <v>4</v>
      </c>
      <c r="T62" s="21">
        <v>83996</v>
      </c>
      <c r="U62" s="21" t="str">
        <f>IF(Table2[[#This Row],[rating_count]] &lt; 1000, "Yes", "No")</f>
        <v>No</v>
      </c>
      <c r="V62" s="21">
        <f>Table2[[#This Row],[Rounded Rating Column]] * Table2[[#This Row],[rating_count]]</f>
        <v>335984</v>
      </c>
      <c r="W62" s="25">
        <f t="shared" si="2"/>
        <v>151192800</v>
      </c>
      <c r="X62" t="s">
        <v>3571</v>
      </c>
      <c r="Y62" t="s">
        <v>3572</v>
      </c>
      <c r="Z62" t="s">
        <v>3573</v>
      </c>
      <c r="AA62" t="s">
        <v>3574</v>
      </c>
      <c r="AB62" t="s">
        <v>3575</v>
      </c>
      <c r="AC62" t="s">
        <v>3576</v>
      </c>
      <c r="AD62" t="s">
        <v>3577</v>
      </c>
      <c r="AE62" t="s">
        <v>3578</v>
      </c>
    </row>
    <row r="63" spans="1:31" ht="15.75" customHeight="1">
      <c r="A63" t="s">
        <v>6151</v>
      </c>
      <c r="B63" t="s">
        <v>6152</v>
      </c>
      <c r="C63" t="s">
        <v>4774</v>
      </c>
      <c r="D63" t="s">
        <v>12821</v>
      </c>
      <c r="E63" t="s">
        <v>12878</v>
      </c>
      <c r="F63" t="s">
        <v>12879</v>
      </c>
      <c r="G63" t="str">
        <f>Table2[category] &amp; "-" &amp; Table2[product name]</f>
        <v>Computers&amp;Accessories|ExternalDevices&amp;DataStorage|PenDrives-SanDisk Ultra 64 GB USB Pen Drives (SDDDC2-064G-I35, Black, Silver)</v>
      </c>
      <c r="H63" s="2" t="s">
        <v>13108</v>
      </c>
      <c r="I63" s="23">
        <v>729</v>
      </c>
      <c r="J63" s="23" t="str">
        <f t="shared" si="0"/>
        <v>&gt;₹500</v>
      </c>
      <c r="K63" s="25">
        <v>1650</v>
      </c>
      <c r="L63" s="24">
        <v>0.56000000000000005</v>
      </c>
      <c r="M63" s="25">
        <f>Table2[[#This Row],[Actual Price]] - Table2[[#This Row],[Discounted Price]] / Table2[[#This Row],[Actual Price]] * 100</f>
        <v>1605.8181818181818</v>
      </c>
      <c r="N63" s="24" t="str">
        <f t="shared" si="1"/>
        <v>50% or More</v>
      </c>
      <c r="O63" s="21">
        <f>Table2[[#This Row],[Rounded Rating Column]] + (Table2[[#This Row],[rating_count]] / 1000)</f>
        <v>86.355999999999995</v>
      </c>
      <c r="P63" s="24" t="str">
        <f>IF(Table2[[#This Row],[Discount Percentage]] &gt;= 0.5, "Yes", "No")</f>
        <v>Yes</v>
      </c>
      <c r="Q63" s="26">
        <f>Table2[[#This Row],[Actual Price]] * Table2[[#This Row],[rating_count]]</f>
        <v>135887400</v>
      </c>
      <c r="R63">
        <v>4.3</v>
      </c>
      <c r="S63">
        <f>ROUND(Table2[[#This Row],[rating]], 0)</f>
        <v>4</v>
      </c>
      <c r="T63" s="21">
        <v>82356</v>
      </c>
      <c r="U63" s="21" t="str">
        <f>IF(Table2[[#This Row],[rating_count]] &lt; 1000, "Yes", "No")</f>
        <v>No</v>
      </c>
      <c r="V63" s="21">
        <f>Table2[[#This Row],[Rounded Rating Column]] * Table2[[#This Row],[rating_count]]</f>
        <v>329424</v>
      </c>
      <c r="W63" s="25">
        <f t="shared" si="2"/>
        <v>135887400</v>
      </c>
      <c r="X63" t="s">
        <v>6153</v>
      </c>
      <c r="Y63" t="s">
        <v>6154</v>
      </c>
      <c r="Z63" t="s">
        <v>6155</v>
      </c>
      <c r="AA63" t="s">
        <v>6156</v>
      </c>
      <c r="AB63" t="s">
        <v>6157</v>
      </c>
      <c r="AC63" t="s">
        <v>6158</v>
      </c>
      <c r="AD63" t="s">
        <v>6159</v>
      </c>
      <c r="AE63" t="s">
        <v>6160</v>
      </c>
    </row>
    <row r="64" spans="1:31" ht="15.75" customHeight="1">
      <c r="A64" t="s">
        <v>4916</v>
      </c>
      <c r="B64" t="s">
        <v>4917</v>
      </c>
      <c r="C64" t="s">
        <v>3074</v>
      </c>
      <c r="D64" t="s">
        <v>12831</v>
      </c>
      <c r="E64" t="s">
        <v>12862</v>
      </c>
      <c r="F64" t="s">
        <v>12863</v>
      </c>
      <c r="G64" t="str">
        <f>Table2[category] &amp; "-" &amp; Table2[product name]</f>
        <v>Electronics|Headphones,Earbuds&amp;Accessories|Headphones|In-Ear-Boult Audio BassBuds X1 in-Ear Wired Earphones with 10mm Extra Bass Driver and HD Sound with mic(Black)</v>
      </c>
      <c r="H64" t="s">
        <v>12864</v>
      </c>
      <c r="I64" s="23">
        <v>329</v>
      </c>
      <c r="J64" s="23" t="str">
        <f t="shared" si="0"/>
        <v>₹200 - ₹500</v>
      </c>
      <c r="K64" s="23">
        <v>999</v>
      </c>
      <c r="L64" s="24">
        <v>0.67</v>
      </c>
      <c r="M64" s="25">
        <f>Table2[[#This Row],[Actual Price]] - Table2[[#This Row],[Discounted Price]] / Table2[[#This Row],[Actual Price]] * 100</f>
        <v>966.06706706706711</v>
      </c>
      <c r="N64" s="24" t="str">
        <f t="shared" si="1"/>
        <v>50% or More</v>
      </c>
      <c r="O64" s="21">
        <f>Table2[[#This Row],[Rounded Rating Column]] + (Table2[[#This Row],[rating_count]] / 1000)</f>
        <v>81.027000000000001</v>
      </c>
      <c r="P64" s="24" t="str">
        <f>IF(Table2[[#This Row],[Discount Percentage]] &gt;= 0.5, "Yes", "No")</f>
        <v>Yes</v>
      </c>
      <c r="Q64" s="26">
        <f>Table2[[#This Row],[Actual Price]] * Table2[[#This Row],[rating_count]]</f>
        <v>76949973</v>
      </c>
      <c r="R64">
        <v>3.9</v>
      </c>
      <c r="S64">
        <f>ROUND(Table2[[#This Row],[rating]], 0)</f>
        <v>4</v>
      </c>
      <c r="T64" s="21">
        <v>77027</v>
      </c>
      <c r="U64" s="21" t="str">
        <f>IF(Table2[[#This Row],[rating_count]] &lt; 1000, "Yes", "No")</f>
        <v>No</v>
      </c>
      <c r="V64" s="21">
        <f>Table2[[#This Row],[Rounded Rating Column]] * Table2[[#This Row],[rating_count]]</f>
        <v>308108</v>
      </c>
      <c r="W64" s="25">
        <f t="shared" si="2"/>
        <v>76949973</v>
      </c>
      <c r="X64" t="s">
        <v>4918</v>
      </c>
      <c r="Y64" t="s">
        <v>4919</v>
      </c>
      <c r="Z64" t="s">
        <v>4920</v>
      </c>
      <c r="AA64" t="s">
        <v>4921</v>
      </c>
      <c r="AB64" t="s">
        <v>4922</v>
      </c>
      <c r="AC64" t="s">
        <v>4923</v>
      </c>
      <c r="AD64" t="s">
        <v>4924</v>
      </c>
      <c r="AE64" t="s">
        <v>4925</v>
      </c>
    </row>
    <row r="65" spans="1:31" ht="15.75" customHeight="1">
      <c r="A65" t="s">
        <v>7436</v>
      </c>
      <c r="B65" t="s">
        <v>7437</v>
      </c>
      <c r="C65" t="s">
        <v>3074</v>
      </c>
      <c r="D65" t="s">
        <v>12831</v>
      </c>
      <c r="E65" t="s">
        <v>12862</v>
      </c>
      <c r="F65" t="s">
        <v>12863</v>
      </c>
      <c r="G65" t="str">
        <f>Table2[category] &amp; "-" &amp; Table2[product name]</f>
        <v>Electronics|Headphones,Earbuds&amp;Accessories|Headphones|In-Ear-boAt Bassheads 102 Wired in Ear Earphones with Mic (Mint Green)</v>
      </c>
      <c r="H65" t="s">
        <v>12864</v>
      </c>
      <c r="I65" s="23">
        <v>399</v>
      </c>
      <c r="J65" s="23" t="str">
        <f t="shared" si="0"/>
        <v>₹200 - ₹500</v>
      </c>
      <c r="K65" s="25">
        <v>1290</v>
      </c>
      <c r="L65" s="24">
        <v>0.69</v>
      </c>
      <c r="M65" s="25">
        <f>Table2[[#This Row],[Actual Price]] - Table2[[#This Row],[Discounted Price]] / Table2[[#This Row],[Actual Price]] * 100</f>
        <v>1259.0697674418604</v>
      </c>
      <c r="N65" s="24" t="str">
        <f t="shared" si="1"/>
        <v>50% or More</v>
      </c>
      <c r="O65" s="21">
        <f>Table2[[#This Row],[Rounded Rating Column]] + (Table2[[#This Row],[rating_count]] / 1000)</f>
        <v>80.042000000000002</v>
      </c>
      <c r="P65" s="24" t="str">
        <f>IF(Table2[[#This Row],[Discount Percentage]] &gt;= 0.5, "Yes", "No")</f>
        <v>Yes</v>
      </c>
      <c r="Q65" s="26">
        <f>Table2[[#This Row],[Actual Price]] * Table2[[#This Row],[rating_count]]</f>
        <v>98094180</v>
      </c>
      <c r="R65">
        <v>4.2</v>
      </c>
      <c r="S65">
        <f>ROUND(Table2[[#This Row],[rating]], 0)</f>
        <v>4</v>
      </c>
      <c r="T65" s="21">
        <v>76042</v>
      </c>
      <c r="U65" s="21" t="str">
        <f>IF(Table2[[#This Row],[rating_count]] &lt; 1000, "Yes", "No")</f>
        <v>No</v>
      </c>
      <c r="V65" s="21">
        <f>Table2[[#This Row],[Rounded Rating Column]] * Table2[[#This Row],[rating_count]]</f>
        <v>304168</v>
      </c>
      <c r="W65" s="25">
        <f t="shared" si="2"/>
        <v>98094180</v>
      </c>
      <c r="X65" t="s">
        <v>7438</v>
      </c>
      <c r="Y65" t="s">
        <v>7439</v>
      </c>
      <c r="Z65" t="s">
        <v>7440</v>
      </c>
      <c r="AA65" t="s">
        <v>7441</v>
      </c>
      <c r="AB65" t="s">
        <v>7442</v>
      </c>
      <c r="AC65" t="s">
        <v>7443</v>
      </c>
      <c r="AD65" t="s">
        <v>7444</v>
      </c>
      <c r="AE65" t="s">
        <v>7445</v>
      </c>
    </row>
    <row r="66" spans="1:31" ht="15.75" customHeight="1">
      <c r="A66" t="s">
        <v>1879</v>
      </c>
      <c r="B66" t="s">
        <v>1880</v>
      </c>
      <c r="C66" t="s">
        <v>13</v>
      </c>
      <c r="D66" t="s">
        <v>12821</v>
      </c>
      <c r="E66" t="s">
        <v>12822</v>
      </c>
      <c r="F66" t="s">
        <v>12823</v>
      </c>
      <c r="G66" t="str">
        <f>Table2[category] &amp; "-" &amp; Table2[product name]</f>
        <v>Computers&amp;Accessories|Accessories&amp;Peripherals|Cables&amp;Accessories|Cables|USBCables-AmazonBasics USB 2.0 Extension Cable for Personal Computer, Printer, 2-Pack - A-Male to A-Female - 3.3 Feet (1 Meter, Black)</v>
      </c>
      <c r="H66" t="s">
        <v>12824</v>
      </c>
      <c r="I66" s="23">
        <v>299</v>
      </c>
      <c r="J66" s="23" t="str">
        <f t="shared" ref="J66:J129" si="3">IF(I66&lt;200,"&lt;₹200",IF(OR(I66=200,I66&lt;=500),"₹200 - ₹500","&gt;₹500"))</f>
        <v>₹200 - ₹500</v>
      </c>
      <c r="K66" s="23">
        <v>800</v>
      </c>
      <c r="L66" s="24">
        <v>0.63</v>
      </c>
      <c r="M66" s="25">
        <f>Table2[[#This Row],[Actual Price]] - Table2[[#This Row],[Discounted Price]] / Table2[[#This Row],[Actual Price]] * 100</f>
        <v>762.625</v>
      </c>
      <c r="N66" s="24" t="str">
        <f t="shared" ref="N66:N129" si="4">IF(L66&gt;=50%,"50% or More","&lt;50%")</f>
        <v>50% or More</v>
      </c>
      <c r="O66" s="21">
        <f>Table2[[#This Row],[Rounded Rating Column]] + (Table2[[#This Row],[rating_count]] / 1000)</f>
        <v>79.977000000000004</v>
      </c>
      <c r="P66" s="24" t="str">
        <f>IF(Table2[[#This Row],[Discount Percentage]] &gt;= 0.5, "Yes", "No")</f>
        <v>Yes</v>
      </c>
      <c r="Q66" s="26">
        <f>Table2[[#This Row],[Actual Price]] * Table2[[#This Row],[rating_count]]</f>
        <v>59981600</v>
      </c>
      <c r="R66">
        <v>4.5</v>
      </c>
      <c r="S66">
        <f>ROUND(Table2[[#This Row],[rating]], 0)</f>
        <v>5</v>
      </c>
      <c r="T66" s="21">
        <v>74977</v>
      </c>
      <c r="U66" s="21" t="str">
        <f>IF(Table2[[#This Row],[rating_count]] &lt; 1000, "Yes", "No")</f>
        <v>No</v>
      </c>
      <c r="V66" s="21">
        <f>Table2[[#This Row],[Rounded Rating Column]] * Table2[[#This Row],[rating_count]]</f>
        <v>374885</v>
      </c>
      <c r="W66" s="25">
        <f t="shared" ref="W66:W129" si="5">K66*T66</f>
        <v>59981600</v>
      </c>
      <c r="X66" t="s">
        <v>1881</v>
      </c>
      <c r="Y66" t="s">
        <v>302</v>
      </c>
      <c r="Z66" t="s">
        <v>303</v>
      </c>
      <c r="AA66" t="s">
        <v>304</v>
      </c>
      <c r="AB66" t="s">
        <v>305</v>
      </c>
      <c r="AC66" t="s">
        <v>306</v>
      </c>
      <c r="AD66" t="s">
        <v>1882</v>
      </c>
      <c r="AE66" t="s">
        <v>1883</v>
      </c>
    </row>
    <row r="67" spans="1:31" ht="15.75" customHeight="1">
      <c r="A67" t="s">
        <v>299</v>
      </c>
      <c r="B67" t="s">
        <v>300</v>
      </c>
      <c r="C67" t="s">
        <v>13</v>
      </c>
      <c r="D67" t="s">
        <v>12821</v>
      </c>
      <c r="E67" t="s">
        <v>12822</v>
      </c>
      <c r="F67" t="s">
        <v>12823</v>
      </c>
      <c r="G67" t="str">
        <f>Table2[category] &amp; "-" &amp; Table2[product name]</f>
        <v>Computers&amp;Accessories|Accessories&amp;Peripherals|Cables&amp;Accessories|Cables|USBCables-AmazonBasics USB 2.0 - A-Male to A-Female Extension Cable for Personal Computer, Printer (Black, 9.8 Feet/3 Meters)</v>
      </c>
      <c r="H67" t="s">
        <v>12824</v>
      </c>
      <c r="I67" s="23">
        <v>199</v>
      </c>
      <c r="J67" s="23" t="str">
        <f t="shared" si="3"/>
        <v>&lt;₹200</v>
      </c>
      <c r="K67" s="23">
        <v>750</v>
      </c>
      <c r="L67" s="24">
        <v>0.73</v>
      </c>
      <c r="M67" s="25">
        <f>Table2[[#This Row],[Actual Price]] - Table2[[#This Row],[Discounted Price]] / Table2[[#This Row],[Actual Price]] * 100</f>
        <v>723.4666666666667</v>
      </c>
      <c r="N67" s="24" t="str">
        <f t="shared" si="4"/>
        <v>50% or More</v>
      </c>
      <c r="O67" s="21">
        <f>Table2[[#This Row],[Rounded Rating Column]] + (Table2[[#This Row],[rating_count]] / 1000)</f>
        <v>79.975999999999999</v>
      </c>
      <c r="P67" s="24" t="str">
        <f>IF(Table2[[#This Row],[Discount Percentage]] &gt;= 0.5, "Yes", "No")</f>
        <v>Yes</v>
      </c>
      <c r="Q67" s="26">
        <f>Table2[[#This Row],[Actual Price]] * Table2[[#This Row],[rating_count]]</f>
        <v>56232000</v>
      </c>
      <c r="R67">
        <v>4.5</v>
      </c>
      <c r="S67">
        <f>ROUND(Table2[[#This Row],[rating]], 0)</f>
        <v>5</v>
      </c>
      <c r="T67" s="21">
        <v>74976</v>
      </c>
      <c r="U67" s="21" t="str">
        <f>IF(Table2[[#This Row],[rating_count]] &lt; 1000, "Yes", "No")</f>
        <v>No</v>
      </c>
      <c r="V67" s="21">
        <f>Table2[[#This Row],[Rounded Rating Column]] * Table2[[#This Row],[rating_count]]</f>
        <v>374880</v>
      </c>
      <c r="W67" s="25">
        <f t="shared" si="5"/>
        <v>56232000</v>
      </c>
      <c r="X67" t="s">
        <v>301</v>
      </c>
      <c r="Y67" t="s">
        <v>302</v>
      </c>
      <c r="Z67" t="s">
        <v>303</v>
      </c>
      <c r="AA67" t="s">
        <v>304</v>
      </c>
      <c r="AB67" t="s">
        <v>305</v>
      </c>
      <c r="AC67" t="s">
        <v>306</v>
      </c>
      <c r="AD67" t="s">
        <v>307</v>
      </c>
      <c r="AE67" t="s">
        <v>308</v>
      </c>
    </row>
    <row r="68" spans="1:31" ht="15.75" customHeight="1">
      <c r="A68" t="s">
        <v>6406</v>
      </c>
      <c r="B68" t="s">
        <v>6407</v>
      </c>
      <c r="C68" t="s">
        <v>5024</v>
      </c>
      <c r="D68" t="s">
        <v>12821</v>
      </c>
      <c r="E68" t="s">
        <v>12878</v>
      </c>
      <c r="F68" t="s">
        <v>12899</v>
      </c>
      <c r="G68" t="str">
        <f>Table2[category] &amp; "-" &amp; Table2[product name]</f>
        <v>Computers&amp;Accessories|ExternalDevices&amp;DataStorage|ExternalHardDisks-Western Digital WD 2TB My Passport Portable Hard Disk Drive, USB 3.0 with¬† Automatic Backup, 256 Bit AES Hardware Encryption,Password Protection,Compatible with Windows and Mac, External HDD-Black</v>
      </c>
      <c r="H68" s="2" t="s">
        <v>13108</v>
      </c>
      <c r="I68" s="25">
        <v>5599</v>
      </c>
      <c r="J68" s="23" t="str">
        <f t="shared" si="3"/>
        <v>&gt;₹500</v>
      </c>
      <c r="K68" s="25">
        <v>7350</v>
      </c>
      <c r="L68" s="24">
        <v>0.24</v>
      </c>
      <c r="M68" s="25">
        <f>Table2[[#This Row],[Actual Price]] - Table2[[#This Row],[Discounted Price]] / Table2[[#This Row],[Actual Price]] * 100</f>
        <v>7273.8231292517003</v>
      </c>
      <c r="N68" s="24" t="str">
        <f t="shared" si="4"/>
        <v>&lt;50%</v>
      </c>
      <c r="O68" s="21">
        <f>Table2[[#This Row],[Rounded Rating Column]] + (Table2[[#This Row],[rating_count]] / 1000)</f>
        <v>77.004999999999995</v>
      </c>
      <c r="P68" s="24" t="str">
        <f>IF(Table2[[#This Row],[Discount Percentage]] &gt;= 0.5, "Yes", "No")</f>
        <v>No</v>
      </c>
      <c r="Q68" s="26">
        <f>Table2[[#This Row],[Actual Price]] * Table2[[#This Row],[rating_count]]</f>
        <v>536586750</v>
      </c>
      <c r="R68">
        <v>4.4000000000000004</v>
      </c>
      <c r="S68">
        <f>ROUND(Table2[[#This Row],[rating]], 0)</f>
        <v>4</v>
      </c>
      <c r="T68" s="21">
        <v>73005</v>
      </c>
      <c r="U68" s="21" t="str">
        <f>IF(Table2[[#This Row],[rating_count]] &lt; 1000, "Yes", "No")</f>
        <v>No</v>
      </c>
      <c r="V68" s="21">
        <f>Table2[[#This Row],[Rounded Rating Column]] * Table2[[#This Row],[rating_count]]</f>
        <v>292020</v>
      </c>
      <c r="W68" s="25">
        <f t="shared" si="5"/>
        <v>536586750</v>
      </c>
      <c r="X68" t="s">
        <v>6408</v>
      </c>
      <c r="Y68" t="s">
        <v>6409</v>
      </c>
      <c r="Z68" t="s">
        <v>6410</v>
      </c>
      <c r="AA68" t="s">
        <v>6411</v>
      </c>
      <c r="AB68" t="s">
        <v>6412</v>
      </c>
      <c r="AC68" t="s">
        <v>6413</v>
      </c>
      <c r="AD68" t="s">
        <v>6414</v>
      </c>
      <c r="AE68" t="s">
        <v>6415</v>
      </c>
    </row>
    <row r="69" spans="1:31" ht="15.75" customHeight="1">
      <c r="A69" t="s">
        <v>7589</v>
      </c>
      <c r="B69" t="s">
        <v>7590</v>
      </c>
      <c r="C69" t="s">
        <v>3074</v>
      </c>
      <c r="D69" t="s">
        <v>12831</v>
      </c>
      <c r="E69" t="s">
        <v>12862</v>
      </c>
      <c r="F69" t="s">
        <v>12863</v>
      </c>
      <c r="G69" t="str">
        <f>Table2[category] &amp; "-" &amp; Table2[product name]</f>
        <v>Electronics|Headphones,Earbuds&amp;Accessories|Headphones|In-Ear-realme Buds Wireless in Ear Bluetooth Earphones with mic, 11.2mm Bass Boost Driver, Magnetic Fast Pair, Fast Charging and 12 Hrs Playtime (Yellow)</v>
      </c>
      <c r="H69" t="s">
        <v>12864</v>
      </c>
      <c r="I69" s="25">
        <v>1679</v>
      </c>
      <c r="J69" s="23" t="str">
        <f t="shared" si="3"/>
        <v>&gt;₹500</v>
      </c>
      <c r="K69" s="25">
        <v>1999</v>
      </c>
      <c r="L69" s="24">
        <v>0.16</v>
      </c>
      <c r="M69" s="25">
        <f>Table2[[#This Row],[Actual Price]] - Table2[[#This Row],[Discounted Price]] / Table2[[#This Row],[Actual Price]] * 100</f>
        <v>1915.0080040020009</v>
      </c>
      <c r="N69" s="24" t="str">
        <f t="shared" si="4"/>
        <v>&lt;50%</v>
      </c>
      <c r="O69" s="21">
        <f>Table2[[#This Row],[Rounded Rating Column]] + (Table2[[#This Row],[rating_count]] / 1000)</f>
        <v>76.563000000000002</v>
      </c>
      <c r="P69" s="24" t="str">
        <f>IF(Table2[[#This Row],[Discount Percentage]] &gt;= 0.5, "Yes", "No")</f>
        <v>No</v>
      </c>
      <c r="Q69" s="26">
        <f>Table2[[#This Row],[Actual Price]] * Table2[[#This Row],[rating_count]]</f>
        <v>145053437</v>
      </c>
      <c r="R69">
        <v>4.0999999999999996</v>
      </c>
      <c r="S69">
        <f>ROUND(Table2[[#This Row],[rating]], 0)</f>
        <v>4</v>
      </c>
      <c r="T69" s="21">
        <v>72563</v>
      </c>
      <c r="U69" s="21" t="str">
        <f>IF(Table2[[#This Row],[rating_count]] &lt; 1000, "Yes", "No")</f>
        <v>No</v>
      </c>
      <c r="V69" s="21">
        <f>Table2[[#This Row],[Rounded Rating Column]] * Table2[[#This Row],[rating_count]]</f>
        <v>290252</v>
      </c>
      <c r="W69" s="25">
        <f t="shared" si="5"/>
        <v>145053437</v>
      </c>
      <c r="X69" t="s">
        <v>7591</v>
      </c>
      <c r="Y69" t="s">
        <v>7592</v>
      </c>
      <c r="Z69" t="s">
        <v>7593</v>
      </c>
      <c r="AA69" t="s">
        <v>7594</v>
      </c>
      <c r="AB69" t="s">
        <v>7595</v>
      </c>
      <c r="AC69" t="s">
        <v>7596</v>
      </c>
      <c r="AD69" t="s">
        <v>7597</v>
      </c>
      <c r="AE69" t="s">
        <v>7598</v>
      </c>
    </row>
    <row r="70" spans="1:31" ht="15.75" customHeight="1">
      <c r="A70" t="s">
        <v>3417</v>
      </c>
      <c r="B70" t="s">
        <v>3418</v>
      </c>
      <c r="C70" t="s">
        <v>2956</v>
      </c>
      <c r="D70" t="s">
        <v>12831</v>
      </c>
      <c r="E70" t="s">
        <v>12852</v>
      </c>
      <c r="F70" t="s">
        <v>12853</v>
      </c>
      <c r="G70" t="str">
        <f>Table2[category] &amp; "-" &amp; Table2[product name]</f>
        <v>Electronics|WearableTechnology|SmartWatches-boAt Xtend Smartwatch with Alexa Built-in, 1.69‚Äù HD Display, Multiple Watch Faces, Stress Monitor, Heart &amp; SpO2 Monitoring, 14 Sports Modes, Sleep Monitor, 5 ATM &amp; 7 Days Battery(Charcoal Black)</v>
      </c>
      <c r="H70" s="2" t="s">
        <v>13108</v>
      </c>
      <c r="I70" s="25">
        <v>2299</v>
      </c>
      <c r="J70" s="23" t="str">
        <f t="shared" si="3"/>
        <v>&gt;₹500</v>
      </c>
      <c r="K70" s="25">
        <v>7990</v>
      </c>
      <c r="L70" s="24">
        <v>0.71</v>
      </c>
      <c r="M70" s="25">
        <f>Table2[[#This Row],[Actual Price]] - Table2[[#This Row],[Discounted Price]] / Table2[[#This Row],[Actual Price]] * 100</f>
        <v>7961.2265331664585</v>
      </c>
      <c r="N70" s="24" t="str">
        <f t="shared" si="4"/>
        <v>50% or More</v>
      </c>
      <c r="O70" s="21">
        <f>Table2[[#This Row],[Rounded Rating Column]] + (Table2[[#This Row],[rating_count]] / 1000)</f>
        <v>73.622</v>
      </c>
      <c r="P70" s="24" t="str">
        <f>IF(Table2[[#This Row],[Discount Percentage]] &gt;= 0.5, "Yes", "No")</f>
        <v>Yes</v>
      </c>
      <c r="Q70" s="26">
        <f>Table2[[#This Row],[Actual Price]] * Table2[[#This Row],[rating_count]]</f>
        <v>556279780</v>
      </c>
      <c r="R70">
        <v>4.2</v>
      </c>
      <c r="S70">
        <f>ROUND(Table2[[#This Row],[rating]], 0)</f>
        <v>4</v>
      </c>
      <c r="T70" s="21">
        <v>69622</v>
      </c>
      <c r="U70" s="21" t="str">
        <f>IF(Table2[[#This Row],[rating_count]] &lt; 1000, "Yes", "No")</f>
        <v>No</v>
      </c>
      <c r="V70" s="21">
        <f>Table2[[#This Row],[Rounded Rating Column]] * Table2[[#This Row],[rating_count]]</f>
        <v>278488</v>
      </c>
      <c r="W70" s="25">
        <f t="shared" si="5"/>
        <v>556279780</v>
      </c>
      <c r="X70" t="s">
        <v>3419</v>
      </c>
      <c r="Y70" t="s">
        <v>3420</v>
      </c>
      <c r="Z70" t="s">
        <v>3421</v>
      </c>
      <c r="AA70" t="s">
        <v>3422</v>
      </c>
      <c r="AB70" t="s">
        <v>3423</v>
      </c>
      <c r="AC70" t="s">
        <v>3424</v>
      </c>
      <c r="AD70" t="s">
        <v>3425</v>
      </c>
      <c r="AE70" t="s">
        <v>3426</v>
      </c>
    </row>
    <row r="71" spans="1:31" ht="15.75" customHeight="1">
      <c r="A71" t="s">
        <v>6354</v>
      </c>
      <c r="B71" t="s">
        <v>6355</v>
      </c>
      <c r="C71" t="s">
        <v>6356</v>
      </c>
      <c r="D71" t="s">
        <v>12831</v>
      </c>
      <c r="E71" t="s">
        <v>12833</v>
      </c>
      <c r="F71" t="s">
        <v>12859</v>
      </c>
      <c r="G71" t="str">
        <f>Table2[category] &amp; "-" &amp; Table2[product name]</f>
        <v>Electronics|Accessories|MemoryCards|SecureDigitalCards-SanDisk Ultra SDHC UHS-I Card 32GB 120MB/s R for DSLR Cameras, for Full HD Recording, 10Y Warranty</v>
      </c>
      <c r="H71" t="s">
        <v>12944</v>
      </c>
      <c r="I71" s="23">
        <v>449</v>
      </c>
      <c r="J71" s="23" t="str">
        <f t="shared" si="3"/>
        <v>₹200 - ₹500</v>
      </c>
      <c r="K71" s="23">
        <v>800</v>
      </c>
      <c r="L71" s="24">
        <v>0.44</v>
      </c>
      <c r="M71" s="25">
        <f>Table2[[#This Row],[Actual Price]] - Table2[[#This Row],[Discounted Price]] / Table2[[#This Row],[Actual Price]] * 100</f>
        <v>743.875</v>
      </c>
      <c r="N71" s="24" t="str">
        <f t="shared" si="4"/>
        <v>&lt;50%</v>
      </c>
      <c r="O71" s="21">
        <f>Table2[[#This Row],[Rounded Rating Column]] + (Table2[[#This Row],[rating_count]] / 1000)</f>
        <v>73.584999999999994</v>
      </c>
      <c r="P71" s="24" t="str">
        <f>IF(Table2[[#This Row],[Discount Percentage]] &gt;= 0.5, "Yes", "No")</f>
        <v>No</v>
      </c>
      <c r="Q71" s="26">
        <f>Table2[[#This Row],[Actual Price]] * Table2[[#This Row],[rating_count]]</f>
        <v>55668000</v>
      </c>
      <c r="R71">
        <v>4.4000000000000004</v>
      </c>
      <c r="S71">
        <f>ROUND(Table2[[#This Row],[rating]], 0)</f>
        <v>4</v>
      </c>
      <c r="T71" s="21">
        <v>69585</v>
      </c>
      <c r="U71" s="21" t="str">
        <f>IF(Table2[[#This Row],[rating_count]] &lt; 1000, "Yes", "No")</f>
        <v>No</v>
      </c>
      <c r="V71" s="21">
        <f>Table2[[#This Row],[Rounded Rating Column]] * Table2[[#This Row],[rating_count]]</f>
        <v>278340</v>
      </c>
      <c r="W71" s="25">
        <f t="shared" si="5"/>
        <v>55668000</v>
      </c>
      <c r="X71" t="s">
        <v>6357</v>
      </c>
      <c r="Y71" t="s">
        <v>6358</v>
      </c>
      <c r="Z71" t="s">
        <v>6359</v>
      </c>
      <c r="AA71" t="s">
        <v>6360</v>
      </c>
      <c r="AB71" t="s">
        <v>6361</v>
      </c>
      <c r="AC71" t="s">
        <v>6362</v>
      </c>
      <c r="AD71" t="s">
        <v>6363</v>
      </c>
      <c r="AE71" t="s">
        <v>6364</v>
      </c>
    </row>
    <row r="72" spans="1:31" ht="15.75" customHeight="1">
      <c r="A72" t="s">
        <v>1173</v>
      </c>
      <c r="B72" t="s">
        <v>1174</v>
      </c>
      <c r="C72" t="s">
        <v>1175</v>
      </c>
      <c r="D72" t="s">
        <v>12831</v>
      </c>
      <c r="E72" t="s">
        <v>12832</v>
      </c>
      <c r="F72" t="s">
        <v>12833</v>
      </c>
      <c r="G72" t="str">
        <f>Table2[category] &amp; "-" &amp; Table2[product name]</f>
        <v>Electronics|HomeTheater,TV&amp;Video|Accessories|Cables|RCACables-AmazonBasics 3.5mm to 2-Male RCA Adapter Cable For Tablet, Smartphone (Black, 15 feet)</v>
      </c>
      <c r="H72" t="s">
        <v>12824</v>
      </c>
      <c r="I72" s="23">
        <v>489</v>
      </c>
      <c r="J72" s="23" t="str">
        <f t="shared" si="3"/>
        <v>₹200 - ₹500</v>
      </c>
      <c r="K72" s="25">
        <v>1200</v>
      </c>
      <c r="L72" s="24">
        <v>0.59</v>
      </c>
      <c r="M72" s="25">
        <f>Table2[[#This Row],[Actual Price]] - Table2[[#This Row],[Discounted Price]] / Table2[[#This Row],[Actual Price]] * 100</f>
        <v>1159.25</v>
      </c>
      <c r="N72" s="24" t="str">
        <f t="shared" si="4"/>
        <v>50% or More</v>
      </c>
      <c r="O72" s="21">
        <f>Table2[[#This Row],[Rounded Rating Column]] + (Table2[[#This Row],[rating_count]] / 1000)</f>
        <v>73.537999999999997</v>
      </c>
      <c r="P72" s="24" t="str">
        <f>IF(Table2[[#This Row],[Discount Percentage]] &gt;= 0.5, "Yes", "No")</f>
        <v>Yes</v>
      </c>
      <c r="Q72" s="26">
        <f>Table2[[#This Row],[Actual Price]] * Table2[[#This Row],[rating_count]]</f>
        <v>83445600</v>
      </c>
      <c r="R72">
        <v>4.4000000000000004</v>
      </c>
      <c r="S72">
        <f>ROUND(Table2[[#This Row],[rating]], 0)</f>
        <v>4</v>
      </c>
      <c r="T72" s="21">
        <v>69538</v>
      </c>
      <c r="U72" s="21" t="str">
        <f>IF(Table2[[#This Row],[rating_count]] &lt; 1000, "Yes", "No")</f>
        <v>No</v>
      </c>
      <c r="V72" s="21">
        <f>Table2[[#This Row],[Rounded Rating Column]] * Table2[[#This Row],[rating_count]]</f>
        <v>278152</v>
      </c>
      <c r="W72" s="25">
        <f t="shared" si="5"/>
        <v>83445600</v>
      </c>
      <c r="X72" t="s">
        <v>1176</v>
      </c>
      <c r="Y72" t="s">
        <v>1177</v>
      </c>
      <c r="Z72" t="s">
        <v>1178</v>
      </c>
      <c r="AA72" t="s">
        <v>1179</v>
      </c>
      <c r="AB72" t="s">
        <v>1180</v>
      </c>
      <c r="AC72" t="s">
        <v>1181</v>
      </c>
      <c r="AD72" t="s">
        <v>1182</v>
      </c>
      <c r="AE72" t="s">
        <v>1183</v>
      </c>
    </row>
    <row r="73" spans="1:31" ht="15.75" customHeight="1">
      <c r="A73" t="s">
        <v>4947</v>
      </c>
      <c r="B73" t="s">
        <v>4948</v>
      </c>
      <c r="C73" t="s">
        <v>4949</v>
      </c>
      <c r="D73" t="s">
        <v>12886</v>
      </c>
      <c r="E73" t="s">
        <v>12887</v>
      </c>
      <c r="F73" t="s">
        <v>12888</v>
      </c>
      <c r="G73" t="str">
        <f>Table2[category] &amp; "-" &amp; Table2[product name]</f>
        <v>MusicalInstruments|Microphones|Condenser-Boya ByM1 Auxiliary Omnidirectional Lavalier Condenser Microphone with 20ft Audio Cable (Black)</v>
      </c>
      <c r="H73" s="2" t="s">
        <v>13108</v>
      </c>
      <c r="I73" s="23">
        <v>798</v>
      </c>
      <c r="J73" s="23" t="str">
        <f t="shared" si="3"/>
        <v>&gt;₹500</v>
      </c>
      <c r="K73" s="25">
        <v>1995</v>
      </c>
      <c r="L73" s="24">
        <v>0.6</v>
      </c>
      <c r="M73" s="25">
        <f>Table2[[#This Row],[Actual Price]] - Table2[[#This Row],[Discounted Price]] / Table2[[#This Row],[Actual Price]] * 100</f>
        <v>1955</v>
      </c>
      <c r="N73" s="24" t="str">
        <f t="shared" si="4"/>
        <v>50% or More</v>
      </c>
      <c r="O73" s="21">
        <f>Table2[[#This Row],[Rounded Rating Column]] + (Table2[[#This Row],[rating_count]] / 1000)</f>
        <v>72.664000000000001</v>
      </c>
      <c r="P73" s="24" t="str">
        <f>IF(Table2[[#This Row],[Discount Percentage]] &gt;= 0.5, "Yes", "No")</f>
        <v>Yes</v>
      </c>
      <c r="Q73" s="26">
        <f>Table2[[#This Row],[Actual Price]] * Table2[[#This Row],[rating_count]]</f>
        <v>136984680</v>
      </c>
      <c r="R73">
        <v>4</v>
      </c>
      <c r="S73">
        <f>ROUND(Table2[[#This Row],[rating]], 0)</f>
        <v>4</v>
      </c>
      <c r="T73" s="21">
        <v>68664</v>
      </c>
      <c r="U73" s="21" t="str">
        <f>IF(Table2[[#This Row],[rating_count]] &lt; 1000, "Yes", "No")</f>
        <v>No</v>
      </c>
      <c r="V73" s="21">
        <f>Table2[[#This Row],[Rounded Rating Column]] * Table2[[#This Row],[rating_count]]</f>
        <v>274656</v>
      </c>
      <c r="W73" s="25">
        <f t="shared" si="5"/>
        <v>136984680</v>
      </c>
      <c r="X73" t="s">
        <v>4950</v>
      </c>
      <c r="Y73" t="s">
        <v>4951</v>
      </c>
      <c r="Z73" t="s">
        <v>4952</v>
      </c>
      <c r="AA73" t="s">
        <v>4953</v>
      </c>
      <c r="AB73" t="s">
        <v>4954</v>
      </c>
      <c r="AC73" t="s">
        <v>4955</v>
      </c>
      <c r="AD73" t="s">
        <v>4956</v>
      </c>
      <c r="AE73" t="s">
        <v>4957</v>
      </c>
    </row>
    <row r="74" spans="1:31" ht="15.75" customHeight="1">
      <c r="A74" t="s">
        <v>6069</v>
      </c>
      <c r="B74" t="s">
        <v>6070</v>
      </c>
      <c r="C74" t="s">
        <v>5328</v>
      </c>
      <c r="D74" t="s">
        <v>12821</v>
      </c>
      <c r="E74" t="s">
        <v>12828</v>
      </c>
      <c r="F74" t="s">
        <v>12918</v>
      </c>
      <c r="G74" t="str">
        <f>Table2[category] &amp; "-" &amp; Table2[product name]</f>
        <v>Computers&amp;Accessories|NetworkingDevices|Routers-TP-Link AC750 Dual Band Wireless Cable Router, 4 10/100 LAN + 10/100 WAN Ports, Support Guest Network and Parental Control, 750Mbps Speed Wi-Fi, 3 Antennas (Archer C20) Blue, 2.4 GHz</v>
      </c>
      <c r="H74" s="2" t="s">
        <v>13108</v>
      </c>
      <c r="I74" s="25">
        <v>1529</v>
      </c>
      <c r="J74" s="23" t="str">
        <f t="shared" si="3"/>
        <v>&gt;₹500</v>
      </c>
      <c r="K74" s="25">
        <v>2399</v>
      </c>
      <c r="L74" s="24">
        <v>0.36</v>
      </c>
      <c r="M74" s="25">
        <f>Table2[[#This Row],[Actual Price]] - Table2[[#This Row],[Discounted Price]] / Table2[[#This Row],[Actual Price]] * 100</f>
        <v>2335.265110462693</v>
      </c>
      <c r="N74" s="24" t="str">
        <f t="shared" si="4"/>
        <v>&lt;50%</v>
      </c>
      <c r="O74" s="21">
        <f>Table2[[#This Row],[Rounded Rating Column]] + (Table2[[#This Row],[rating_count]] / 1000)</f>
        <v>72.409000000000006</v>
      </c>
      <c r="P74" s="24" t="str">
        <f>IF(Table2[[#This Row],[Discount Percentage]] &gt;= 0.5, "Yes", "No")</f>
        <v>No</v>
      </c>
      <c r="Q74" s="26">
        <f>Table2[[#This Row],[Actual Price]] * Table2[[#This Row],[rating_count]]</f>
        <v>164113191</v>
      </c>
      <c r="R74">
        <v>4.3</v>
      </c>
      <c r="S74">
        <f>ROUND(Table2[[#This Row],[rating]], 0)</f>
        <v>4</v>
      </c>
      <c r="T74" s="21">
        <v>68409</v>
      </c>
      <c r="U74" s="21" t="str">
        <f>IF(Table2[[#This Row],[rating_count]] &lt; 1000, "Yes", "No")</f>
        <v>No</v>
      </c>
      <c r="V74" s="21">
        <f>Table2[[#This Row],[Rounded Rating Column]] * Table2[[#This Row],[rating_count]]</f>
        <v>273636</v>
      </c>
      <c r="W74" s="25">
        <f t="shared" si="5"/>
        <v>164113191</v>
      </c>
      <c r="X74" t="s">
        <v>6071</v>
      </c>
      <c r="Y74" t="s">
        <v>6072</v>
      </c>
      <c r="Z74" t="s">
        <v>6073</v>
      </c>
      <c r="AA74" t="s">
        <v>6074</v>
      </c>
      <c r="AB74" t="s">
        <v>6075</v>
      </c>
      <c r="AC74" t="s">
        <v>6076</v>
      </c>
      <c r="AD74" t="s">
        <v>6077</v>
      </c>
      <c r="AE74" t="s">
        <v>6078</v>
      </c>
    </row>
    <row r="75" spans="1:31" ht="15.75" customHeight="1">
      <c r="A75" t="s">
        <v>3769</v>
      </c>
      <c r="B75" t="s">
        <v>3770</v>
      </c>
      <c r="C75" t="s">
        <v>2956</v>
      </c>
      <c r="D75" t="s">
        <v>12831</v>
      </c>
      <c r="E75" t="s">
        <v>12852</v>
      </c>
      <c r="F75" t="s">
        <v>12853</v>
      </c>
      <c r="G75" t="str">
        <f>Table2[category] &amp; "-" &amp; Table2[product name]</f>
        <v>Electronics|WearableTechnology|SmartWatches-Noise ColorFit Pulse Smartwatch with 3.56 cm (1.4") Full Touch HD Display, SpO2, Heart Rate, Sleep Monitors &amp; 10-Day Battery - Jet Black</v>
      </c>
      <c r="H75" s="2" t="s">
        <v>13108</v>
      </c>
      <c r="I75" s="25">
        <v>1599</v>
      </c>
      <c r="J75" s="23" t="str">
        <f t="shared" si="3"/>
        <v>&gt;₹500</v>
      </c>
      <c r="K75" s="25">
        <v>4999</v>
      </c>
      <c r="L75" s="24">
        <v>0.68</v>
      </c>
      <c r="M75" s="25">
        <f>Table2[[#This Row],[Actual Price]] - Table2[[#This Row],[Discounted Price]] / Table2[[#This Row],[Actual Price]] * 100</f>
        <v>4967.0136027205444</v>
      </c>
      <c r="N75" s="24" t="str">
        <f t="shared" si="4"/>
        <v>50% or More</v>
      </c>
      <c r="O75" s="21">
        <f>Table2[[#This Row],[Rounded Rating Column]] + (Table2[[#This Row],[rating_count]] / 1000)</f>
        <v>71.95</v>
      </c>
      <c r="P75" s="24" t="str">
        <f>IF(Table2[[#This Row],[Discount Percentage]] &gt;= 0.5, "Yes", "No")</f>
        <v>Yes</v>
      </c>
      <c r="Q75" s="26">
        <f>Table2[[#This Row],[Actual Price]] * Table2[[#This Row],[rating_count]]</f>
        <v>339682050</v>
      </c>
      <c r="R75">
        <v>4</v>
      </c>
      <c r="S75">
        <f>ROUND(Table2[[#This Row],[rating]], 0)</f>
        <v>4</v>
      </c>
      <c r="T75" s="21">
        <v>67950</v>
      </c>
      <c r="U75" s="21" t="str">
        <f>IF(Table2[[#This Row],[rating_count]] &lt; 1000, "Yes", "No")</f>
        <v>No</v>
      </c>
      <c r="V75" s="21">
        <f>Table2[[#This Row],[Rounded Rating Column]] * Table2[[#This Row],[rating_count]]</f>
        <v>271800</v>
      </c>
      <c r="W75" s="25">
        <f t="shared" si="5"/>
        <v>339682050</v>
      </c>
      <c r="X75" t="s">
        <v>3771</v>
      </c>
      <c r="Y75" t="s">
        <v>3772</v>
      </c>
      <c r="Z75" t="s">
        <v>3773</v>
      </c>
      <c r="AA75" t="s">
        <v>3774</v>
      </c>
      <c r="AB75" t="s">
        <v>3775</v>
      </c>
      <c r="AC75" t="s">
        <v>3776</v>
      </c>
      <c r="AD75" t="s">
        <v>3777</v>
      </c>
      <c r="AE75" t="s">
        <v>3778</v>
      </c>
    </row>
    <row r="76" spans="1:31" ht="15.75" customHeight="1">
      <c r="A76" t="s">
        <v>4159</v>
      </c>
      <c r="B76" t="s">
        <v>4160</v>
      </c>
      <c r="C76" t="s">
        <v>3032</v>
      </c>
      <c r="D76" t="s">
        <v>12831</v>
      </c>
      <c r="E76" t="s">
        <v>12833</v>
      </c>
      <c r="F76" t="s">
        <v>12859</v>
      </c>
      <c r="G76" t="str">
        <f>Table2[category] &amp; "-" &amp; Table2[product name]</f>
        <v>Electronics|Accessories|MemoryCards|MicroSD-SanDisk Ultra¬Æ microSDXC‚Ñ¢ UHS-I Card, 256GB, 150MB/s R, 10 Y Warranty, for Smartphones</v>
      </c>
      <c r="H76" t="s">
        <v>12860</v>
      </c>
      <c r="I76" s="25">
        <v>1989</v>
      </c>
      <c r="J76" s="23" t="str">
        <f t="shared" si="3"/>
        <v>&gt;₹500</v>
      </c>
      <c r="K76" s="25">
        <v>3500</v>
      </c>
      <c r="L76" s="24">
        <v>0.43</v>
      </c>
      <c r="M76" s="25">
        <f>Table2[[#This Row],[Actual Price]] - Table2[[#This Row],[Discounted Price]] / Table2[[#This Row],[Actual Price]] * 100</f>
        <v>3443.1714285714284</v>
      </c>
      <c r="N76" s="24" t="str">
        <f t="shared" si="4"/>
        <v>&lt;50%</v>
      </c>
      <c r="O76" s="21">
        <f>Table2[[#This Row],[Rounded Rating Column]] + (Table2[[#This Row],[rating_count]] / 1000)</f>
        <v>71.260000000000005</v>
      </c>
      <c r="P76" s="24" t="str">
        <f>IF(Table2[[#This Row],[Discount Percentage]] &gt;= 0.5, "Yes", "No")</f>
        <v>No</v>
      </c>
      <c r="Q76" s="26">
        <f>Table2[[#This Row],[Actual Price]] * Table2[[#This Row],[rating_count]]</f>
        <v>235410000</v>
      </c>
      <c r="R76">
        <v>4.4000000000000004</v>
      </c>
      <c r="S76">
        <f>ROUND(Table2[[#This Row],[rating]], 0)</f>
        <v>4</v>
      </c>
      <c r="T76" s="21">
        <v>67260</v>
      </c>
      <c r="U76" s="21" t="str">
        <f>IF(Table2[[#This Row],[rating_count]] &lt; 1000, "Yes", "No")</f>
        <v>No</v>
      </c>
      <c r="V76" s="21">
        <f>Table2[[#This Row],[Rounded Rating Column]] * Table2[[#This Row],[rating_count]]</f>
        <v>269040</v>
      </c>
      <c r="W76" s="25">
        <f t="shared" si="5"/>
        <v>235410000</v>
      </c>
      <c r="X76" t="s">
        <v>4161</v>
      </c>
      <c r="Y76" t="s">
        <v>3034</v>
      </c>
      <c r="Z76" t="s">
        <v>3035</v>
      </c>
      <c r="AA76" t="s">
        <v>3036</v>
      </c>
      <c r="AB76" t="s">
        <v>3037</v>
      </c>
      <c r="AC76" t="s">
        <v>3038</v>
      </c>
      <c r="AD76" t="s">
        <v>4162</v>
      </c>
      <c r="AE76" t="s">
        <v>4163</v>
      </c>
    </row>
    <row r="77" spans="1:31" ht="15.75" customHeight="1">
      <c r="A77" t="s">
        <v>4386</v>
      </c>
      <c r="B77" t="s">
        <v>4387</v>
      </c>
      <c r="C77" t="s">
        <v>3032</v>
      </c>
      <c r="D77" t="s">
        <v>12831</v>
      </c>
      <c r="E77" t="s">
        <v>12833</v>
      </c>
      <c r="F77" t="s">
        <v>12859</v>
      </c>
      <c r="G77" t="str">
        <f>Table2[category] &amp; "-" &amp; Table2[product name]</f>
        <v>Electronics|Accessories|MemoryCards|MicroSD-SanDisk Ultra microSD UHS-I Card 64GB, 120MB/s R</v>
      </c>
      <c r="H77" t="s">
        <v>12860</v>
      </c>
      <c r="I77" s="23">
        <v>649</v>
      </c>
      <c r="J77" s="23" t="str">
        <f t="shared" si="3"/>
        <v>&gt;₹500</v>
      </c>
      <c r="K77" s="25">
        <v>2400</v>
      </c>
      <c r="L77" s="24">
        <v>0.73</v>
      </c>
      <c r="M77" s="25">
        <f>Table2[[#This Row],[Actual Price]] - Table2[[#This Row],[Discounted Price]] / Table2[[#This Row],[Actual Price]] * 100</f>
        <v>2372.9583333333335</v>
      </c>
      <c r="N77" s="24" t="str">
        <f t="shared" si="4"/>
        <v>50% or More</v>
      </c>
      <c r="O77" s="21">
        <f>Table2[[#This Row],[Rounded Rating Column]] + (Table2[[#This Row],[rating_count]] / 1000)</f>
        <v>71.260000000000005</v>
      </c>
      <c r="P77" s="24" t="str">
        <f>IF(Table2[[#This Row],[Discount Percentage]] &gt;= 0.5, "Yes", "No")</f>
        <v>Yes</v>
      </c>
      <c r="Q77" s="26">
        <f>Table2[[#This Row],[Actual Price]] * Table2[[#This Row],[rating_count]]</f>
        <v>161424000</v>
      </c>
      <c r="R77">
        <v>4.4000000000000004</v>
      </c>
      <c r="S77">
        <f>ROUND(Table2[[#This Row],[rating]], 0)</f>
        <v>4</v>
      </c>
      <c r="T77" s="21">
        <v>67260</v>
      </c>
      <c r="U77" s="21" t="str">
        <f>IF(Table2[[#This Row],[rating_count]] &lt; 1000, "Yes", "No")</f>
        <v>No</v>
      </c>
      <c r="V77" s="21">
        <f>Table2[[#This Row],[Rounded Rating Column]] * Table2[[#This Row],[rating_count]]</f>
        <v>269040</v>
      </c>
      <c r="W77" s="25">
        <f t="shared" si="5"/>
        <v>161424000</v>
      </c>
      <c r="X77" t="s">
        <v>4388</v>
      </c>
      <c r="Y77" t="s">
        <v>3034</v>
      </c>
      <c r="Z77" t="s">
        <v>3035</v>
      </c>
      <c r="AA77" t="s">
        <v>3036</v>
      </c>
      <c r="AB77" t="s">
        <v>3037</v>
      </c>
      <c r="AC77" t="s">
        <v>3038</v>
      </c>
      <c r="AD77" t="s">
        <v>3039</v>
      </c>
      <c r="AE77" t="s">
        <v>4389</v>
      </c>
    </row>
    <row r="78" spans="1:31" ht="15.75" customHeight="1">
      <c r="A78" t="s">
        <v>3030</v>
      </c>
      <c r="B78" t="s">
        <v>3031</v>
      </c>
      <c r="C78" t="s">
        <v>3032</v>
      </c>
      <c r="D78" t="s">
        <v>12831</v>
      </c>
      <c r="E78" t="s">
        <v>12833</v>
      </c>
      <c r="F78" t="s">
        <v>12859</v>
      </c>
      <c r="G78" t="str">
        <f>Table2[category] &amp; "-" &amp; Table2[product name]</f>
        <v>Electronics|Accessories|MemoryCards|MicroSD-SanDisk Ultra¬Æ microSDXC‚Ñ¢ UHS-I Card, 64GB, 140MB/s R, 10 Y Warranty, for Smartphones</v>
      </c>
      <c r="H78" t="s">
        <v>12860</v>
      </c>
      <c r="I78" s="23">
        <v>569</v>
      </c>
      <c r="J78" s="23" t="str">
        <f t="shared" si="3"/>
        <v>&gt;₹500</v>
      </c>
      <c r="K78" s="25">
        <v>1000</v>
      </c>
      <c r="L78" s="24">
        <v>0.43</v>
      </c>
      <c r="M78" s="25">
        <f>Table2[[#This Row],[Actual Price]] - Table2[[#This Row],[Discounted Price]] / Table2[[#This Row],[Actual Price]] * 100</f>
        <v>943.1</v>
      </c>
      <c r="N78" s="24" t="str">
        <f t="shared" si="4"/>
        <v>&lt;50%</v>
      </c>
      <c r="O78" s="21">
        <f>Table2[[#This Row],[Rounded Rating Column]] + (Table2[[#This Row],[rating_count]] / 1000)</f>
        <v>71.259</v>
      </c>
      <c r="P78" s="24" t="str">
        <f>IF(Table2[[#This Row],[Discount Percentage]] &gt;= 0.5, "Yes", "No")</f>
        <v>No</v>
      </c>
      <c r="Q78" s="26">
        <f>Table2[[#This Row],[Actual Price]] * Table2[[#This Row],[rating_count]]</f>
        <v>67259000</v>
      </c>
      <c r="R78">
        <v>4.4000000000000004</v>
      </c>
      <c r="S78">
        <f>ROUND(Table2[[#This Row],[rating]], 0)</f>
        <v>4</v>
      </c>
      <c r="T78" s="21">
        <v>67259</v>
      </c>
      <c r="U78" s="21" t="str">
        <f>IF(Table2[[#This Row],[rating_count]] &lt; 1000, "Yes", "No")</f>
        <v>No</v>
      </c>
      <c r="V78" s="21">
        <f>Table2[[#This Row],[Rounded Rating Column]] * Table2[[#This Row],[rating_count]]</f>
        <v>269036</v>
      </c>
      <c r="W78" s="25">
        <f t="shared" si="5"/>
        <v>67259000</v>
      </c>
      <c r="X78" t="s">
        <v>3033</v>
      </c>
      <c r="Y78" t="s">
        <v>3034</v>
      </c>
      <c r="Z78" t="s">
        <v>3035</v>
      </c>
      <c r="AA78" t="s">
        <v>3036</v>
      </c>
      <c r="AB78" t="s">
        <v>3037</v>
      </c>
      <c r="AC78" t="s">
        <v>3038</v>
      </c>
      <c r="AD78" t="s">
        <v>3039</v>
      </c>
      <c r="AE78" t="s">
        <v>3040</v>
      </c>
    </row>
    <row r="79" spans="1:31" ht="15.75" customHeight="1">
      <c r="A79" t="s">
        <v>3134</v>
      </c>
      <c r="B79" t="s">
        <v>3135</v>
      </c>
      <c r="C79" t="s">
        <v>3032</v>
      </c>
      <c r="D79" t="s">
        <v>12831</v>
      </c>
      <c r="E79" t="s">
        <v>12833</v>
      </c>
      <c r="F79" t="s">
        <v>12859</v>
      </c>
      <c r="G79" t="str">
        <f>Table2[category] &amp; "-" &amp; Table2[product name]</f>
        <v>Electronics|Accessories|MemoryCards|MicroSD-SanDisk Ultra¬Æ microSDXC‚Ñ¢ UHS-I Card, 128GB, 140MB/s R, 10 Y Warranty, for Smartphones</v>
      </c>
      <c r="H79" t="s">
        <v>12860</v>
      </c>
      <c r="I79" s="23">
        <v>959</v>
      </c>
      <c r="J79" s="23" t="str">
        <f t="shared" si="3"/>
        <v>&gt;₹500</v>
      </c>
      <c r="K79" s="25">
        <v>1800</v>
      </c>
      <c r="L79" s="24">
        <v>0.47</v>
      </c>
      <c r="M79" s="25">
        <f>Table2[[#This Row],[Actual Price]] - Table2[[#This Row],[Discounted Price]] / Table2[[#This Row],[Actual Price]] * 100</f>
        <v>1746.7222222222222</v>
      </c>
      <c r="N79" s="24" t="str">
        <f t="shared" si="4"/>
        <v>&lt;50%</v>
      </c>
      <c r="O79" s="21">
        <f>Table2[[#This Row],[Rounded Rating Column]] + (Table2[[#This Row],[rating_count]] / 1000)</f>
        <v>71.259</v>
      </c>
      <c r="P79" s="24" t="str">
        <f>IF(Table2[[#This Row],[Discount Percentage]] &gt;= 0.5, "Yes", "No")</f>
        <v>No</v>
      </c>
      <c r="Q79" s="26">
        <f>Table2[[#This Row],[Actual Price]] * Table2[[#This Row],[rating_count]]</f>
        <v>121066200</v>
      </c>
      <c r="R79">
        <v>4.4000000000000004</v>
      </c>
      <c r="S79">
        <f>ROUND(Table2[[#This Row],[rating]], 0)</f>
        <v>4</v>
      </c>
      <c r="T79" s="21">
        <v>67259</v>
      </c>
      <c r="U79" s="21" t="str">
        <f>IF(Table2[[#This Row],[rating_count]] &lt; 1000, "Yes", "No")</f>
        <v>No</v>
      </c>
      <c r="V79" s="21">
        <f>Table2[[#This Row],[Rounded Rating Column]] * Table2[[#This Row],[rating_count]]</f>
        <v>269036</v>
      </c>
      <c r="W79" s="25">
        <f t="shared" si="5"/>
        <v>121066200</v>
      </c>
      <c r="X79" t="s">
        <v>3033</v>
      </c>
      <c r="Y79" t="s">
        <v>3034</v>
      </c>
      <c r="Z79" t="s">
        <v>3035</v>
      </c>
      <c r="AA79" t="s">
        <v>3036</v>
      </c>
      <c r="AB79" t="s">
        <v>3037</v>
      </c>
      <c r="AC79" t="s">
        <v>3038</v>
      </c>
      <c r="AD79" t="s">
        <v>3136</v>
      </c>
      <c r="AE79" t="s">
        <v>3137</v>
      </c>
    </row>
    <row r="80" spans="1:31" ht="15.75" customHeight="1">
      <c r="A80" t="s">
        <v>3209</v>
      </c>
      <c r="B80" t="s">
        <v>3210</v>
      </c>
      <c r="C80" t="s">
        <v>3032</v>
      </c>
      <c r="D80" t="s">
        <v>12831</v>
      </c>
      <c r="E80" t="s">
        <v>12833</v>
      </c>
      <c r="F80" t="s">
        <v>12859</v>
      </c>
      <c r="G80" t="str">
        <f>Table2[category] &amp; "-" &amp; Table2[product name]</f>
        <v>Electronics|Accessories|MemoryCards|MicroSD-SanDisk Ultra microSD UHS-I Card 32GB, 120MB/s R</v>
      </c>
      <c r="H80" t="s">
        <v>12860</v>
      </c>
      <c r="I80" s="23">
        <v>369</v>
      </c>
      <c r="J80" s="23" t="str">
        <f t="shared" si="3"/>
        <v>₹200 - ₹500</v>
      </c>
      <c r="K80" s="23">
        <v>700</v>
      </c>
      <c r="L80" s="24">
        <v>0.47</v>
      </c>
      <c r="M80" s="25">
        <f>Table2[[#This Row],[Actual Price]] - Table2[[#This Row],[Discounted Price]] / Table2[[#This Row],[Actual Price]] * 100</f>
        <v>647.28571428571433</v>
      </c>
      <c r="N80" s="24" t="str">
        <f t="shared" si="4"/>
        <v>&lt;50%</v>
      </c>
      <c r="O80" s="21">
        <f>Table2[[#This Row],[Rounded Rating Column]] + (Table2[[#This Row],[rating_count]] / 1000)</f>
        <v>71.259</v>
      </c>
      <c r="P80" s="24" t="str">
        <f>IF(Table2[[#This Row],[Discount Percentage]] &gt;= 0.5, "Yes", "No")</f>
        <v>No</v>
      </c>
      <c r="Q80" s="26">
        <f>Table2[[#This Row],[Actual Price]] * Table2[[#This Row],[rating_count]]</f>
        <v>47081300</v>
      </c>
      <c r="R80">
        <v>4.4000000000000004</v>
      </c>
      <c r="S80">
        <f>ROUND(Table2[[#This Row],[rating]], 0)</f>
        <v>4</v>
      </c>
      <c r="T80" s="21">
        <v>67259</v>
      </c>
      <c r="U80" s="21" t="str">
        <f>IF(Table2[[#This Row],[rating_count]] &lt; 1000, "Yes", "No")</f>
        <v>No</v>
      </c>
      <c r="V80" s="21">
        <f>Table2[[#This Row],[Rounded Rating Column]] * Table2[[#This Row],[rating_count]]</f>
        <v>269036</v>
      </c>
      <c r="W80" s="25">
        <f t="shared" si="5"/>
        <v>47081300</v>
      </c>
      <c r="X80" t="s">
        <v>3211</v>
      </c>
      <c r="Y80" t="s">
        <v>3034</v>
      </c>
      <c r="Z80" t="s">
        <v>3035</v>
      </c>
      <c r="AA80" t="s">
        <v>3036</v>
      </c>
      <c r="AB80" t="s">
        <v>3037</v>
      </c>
      <c r="AC80" t="s">
        <v>3038</v>
      </c>
      <c r="AD80" t="s">
        <v>3212</v>
      </c>
      <c r="AE80" t="s">
        <v>3213</v>
      </c>
    </row>
    <row r="81" spans="1:31" ht="15.75" customHeight="1">
      <c r="A81" t="s">
        <v>5709</v>
      </c>
      <c r="B81" t="s">
        <v>5710</v>
      </c>
      <c r="C81" t="s">
        <v>5400</v>
      </c>
      <c r="D81" t="s">
        <v>12831</v>
      </c>
      <c r="E81" t="s">
        <v>12839</v>
      </c>
      <c r="F81" t="s">
        <v>12849</v>
      </c>
      <c r="G81" t="str">
        <f>Table2[category] &amp; "-" &amp; Table2[product name]</f>
        <v>Electronics|HomeAudio|Speakers|BluetoothSpeakers-Zebronics ZEB-COUNTY 3W Wireless Bluetooth Portable Speaker With Supporting Carry Handle, USB, SD Card, AUX, FM &amp; Call Function. (Green)</v>
      </c>
      <c r="H81" t="s">
        <v>12920</v>
      </c>
      <c r="I81" s="23">
        <v>549</v>
      </c>
      <c r="J81" s="23" t="str">
        <f t="shared" si="3"/>
        <v>&gt;₹500</v>
      </c>
      <c r="K81" s="23">
        <v>999</v>
      </c>
      <c r="L81" s="24">
        <v>0.45</v>
      </c>
      <c r="M81" s="25">
        <f>Table2[[#This Row],[Actual Price]] - Table2[[#This Row],[Discounted Price]] / Table2[[#This Row],[Actual Price]] * 100</f>
        <v>944.04504504504507</v>
      </c>
      <c r="N81" s="24" t="str">
        <f t="shared" si="4"/>
        <v>&lt;50%</v>
      </c>
      <c r="O81" s="21">
        <f>Table2[[#This Row],[Rounded Rating Column]] + (Table2[[#This Row],[rating_count]] / 1000)</f>
        <v>68.704999999999998</v>
      </c>
      <c r="P81" s="24" t="str">
        <f>IF(Table2[[#This Row],[Discount Percentage]] &gt;= 0.5, "Yes", "No")</f>
        <v>No</v>
      </c>
      <c r="Q81" s="26">
        <f>Table2[[#This Row],[Actual Price]] * Table2[[#This Row],[rating_count]]</f>
        <v>64640295</v>
      </c>
      <c r="R81">
        <v>3.9</v>
      </c>
      <c r="S81">
        <f>ROUND(Table2[[#This Row],[rating]], 0)</f>
        <v>4</v>
      </c>
      <c r="T81" s="21">
        <v>64705</v>
      </c>
      <c r="U81" s="21" t="str">
        <f>IF(Table2[[#This Row],[rating_count]] &lt; 1000, "Yes", "No")</f>
        <v>No</v>
      </c>
      <c r="V81" s="21">
        <f>Table2[[#This Row],[Rounded Rating Column]] * Table2[[#This Row],[rating_count]]</f>
        <v>258820</v>
      </c>
      <c r="W81" s="25">
        <f t="shared" si="5"/>
        <v>64640295</v>
      </c>
      <c r="X81" t="s">
        <v>5711</v>
      </c>
      <c r="Y81" t="s">
        <v>5712</v>
      </c>
      <c r="Z81" t="s">
        <v>5713</v>
      </c>
      <c r="AA81" t="s">
        <v>5714</v>
      </c>
      <c r="AB81" t="s">
        <v>5715</v>
      </c>
      <c r="AC81" t="s">
        <v>5716</v>
      </c>
      <c r="AD81" t="s">
        <v>5717</v>
      </c>
      <c r="AE81" t="s">
        <v>5718</v>
      </c>
    </row>
    <row r="82" spans="1:31" ht="15.75" customHeight="1">
      <c r="A82" t="s">
        <v>4886</v>
      </c>
      <c r="B82" t="s">
        <v>4887</v>
      </c>
      <c r="C82" t="s">
        <v>4774</v>
      </c>
      <c r="D82" t="s">
        <v>12821</v>
      </c>
      <c r="E82" t="s">
        <v>12878</v>
      </c>
      <c r="F82" t="s">
        <v>12879</v>
      </c>
      <c r="G82" t="str">
        <f>Table2[category] &amp; "-" &amp; Table2[product name]</f>
        <v>Computers&amp;Accessories|ExternalDevices&amp;DataStorage|PenDrives-HP v236w USB 2.0 64GB Pen Drive, Metal</v>
      </c>
      <c r="H82" s="2" t="s">
        <v>13108</v>
      </c>
      <c r="I82" s="23">
        <v>475</v>
      </c>
      <c r="J82" s="23" t="str">
        <f t="shared" si="3"/>
        <v>₹200 - ₹500</v>
      </c>
      <c r="K82" s="25">
        <v>1500</v>
      </c>
      <c r="L82" s="24">
        <v>0.68</v>
      </c>
      <c r="M82" s="25">
        <f>Table2[[#This Row],[Actual Price]] - Table2[[#This Row],[Discounted Price]] / Table2[[#This Row],[Actual Price]] * 100</f>
        <v>1468.3333333333333</v>
      </c>
      <c r="N82" s="24" t="str">
        <f t="shared" si="4"/>
        <v>50% or More</v>
      </c>
      <c r="O82" s="21">
        <f>Table2[[#This Row],[Rounded Rating Column]] + (Table2[[#This Row],[rating_count]] / 1000)</f>
        <v>68.272999999999996</v>
      </c>
      <c r="P82" s="24" t="str">
        <f>IF(Table2[[#This Row],[Discount Percentage]] &gt;= 0.5, "Yes", "No")</f>
        <v>Yes</v>
      </c>
      <c r="Q82" s="26">
        <f>Table2[[#This Row],[Actual Price]] * Table2[[#This Row],[rating_count]]</f>
        <v>96409500</v>
      </c>
      <c r="R82">
        <v>4.2</v>
      </c>
      <c r="S82">
        <f>ROUND(Table2[[#This Row],[rating]], 0)</f>
        <v>4</v>
      </c>
      <c r="T82" s="21">
        <v>64273</v>
      </c>
      <c r="U82" s="21" t="str">
        <f>IF(Table2[[#This Row],[rating_count]] &lt; 1000, "Yes", "No")</f>
        <v>No</v>
      </c>
      <c r="V82" s="21">
        <f>Table2[[#This Row],[Rounded Rating Column]] * Table2[[#This Row],[rating_count]]</f>
        <v>257092</v>
      </c>
      <c r="W82" s="25">
        <f t="shared" si="5"/>
        <v>96409500</v>
      </c>
      <c r="X82" t="s">
        <v>4888</v>
      </c>
      <c r="Y82" t="s">
        <v>4889</v>
      </c>
      <c r="Z82" t="s">
        <v>4890</v>
      </c>
      <c r="AA82" t="s">
        <v>4891</v>
      </c>
      <c r="AB82" t="s">
        <v>4892</v>
      </c>
      <c r="AC82" t="s">
        <v>4893</v>
      </c>
      <c r="AD82" t="s">
        <v>4894</v>
      </c>
      <c r="AE82" t="s">
        <v>4895</v>
      </c>
    </row>
    <row r="83" spans="1:31" ht="15.75" customHeight="1">
      <c r="A83" t="s">
        <v>5836</v>
      </c>
      <c r="B83" t="s">
        <v>5837</v>
      </c>
      <c r="C83" t="s">
        <v>5400</v>
      </c>
      <c r="D83" t="s">
        <v>12831</v>
      </c>
      <c r="E83" t="s">
        <v>12839</v>
      </c>
      <c r="F83" t="s">
        <v>12849</v>
      </c>
      <c r="G83" t="str">
        <f>Table2[category] &amp; "-" &amp; Table2[product name]</f>
        <v>Electronics|HomeAudio|Speakers|BluetoothSpeakers-JBL Go 2, Wireless Portable Bluetooth Speaker with Mic, JBL Signature Sound, Vibrant Color Options with IPX7 Waterproof &amp; AUX (Blue)</v>
      </c>
      <c r="H83" t="s">
        <v>12920</v>
      </c>
      <c r="I83" s="25">
        <v>1999</v>
      </c>
      <c r="J83" s="23" t="str">
        <f t="shared" si="3"/>
        <v>&gt;₹500</v>
      </c>
      <c r="K83" s="25">
        <v>2999</v>
      </c>
      <c r="L83" s="24">
        <v>0.33</v>
      </c>
      <c r="M83" s="25">
        <f>Table2[[#This Row],[Actual Price]] - Table2[[#This Row],[Discounted Price]] / Table2[[#This Row],[Actual Price]] * 100</f>
        <v>2932.344448149383</v>
      </c>
      <c r="N83" s="24" t="str">
        <f t="shared" si="4"/>
        <v>&lt;50%</v>
      </c>
      <c r="O83" s="21">
        <f>Table2[[#This Row],[Rounded Rating Column]] + (Table2[[#This Row],[rating_count]] / 1000)</f>
        <v>67.899000000000001</v>
      </c>
      <c r="P83" s="24" t="str">
        <f>IF(Table2[[#This Row],[Discount Percentage]] &gt;= 0.5, "Yes", "No")</f>
        <v>No</v>
      </c>
      <c r="Q83" s="26">
        <f>Table2[[#This Row],[Actual Price]] * Table2[[#This Row],[rating_count]]</f>
        <v>191633101</v>
      </c>
      <c r="R83">
        <v>4.3</v>
      </c>
      <c r="S83">
        <f>ROUND(Table2[[#This Row],[rating]], 0)</f>
        <v>4</v>
      </c>
      <c r="T83" s="21">
        <v>63899</v>
      </c>
      <c r="U83" s="21" t="str">
        <f>IF(Table2[[#This Row],[rating_count]] &lt; 1000, "Yes", "No")</f>
        <v>No</v>
      </c>
      <c r="V83" s="21">
        <f>Table2[[#This Row],[Rounded Rating Column]] * Table2[[#This Row],[rating_count]]</f>
        <v>255596</v>
      </c>
      <c r="W83" s="25">
        <f t="shared" si="5"/>
        <v>191633101</v>
      </c>
      <c r="X83" t="s">
        <v>5838</v>
      </c>
      <c r="Y83" t="s">
        <v>5839</v>
      </c>
      <c r="Z83" t="s">
        <v>5840</v>
      </c>
      <c r="AA83" t="s">
        <v>5841</v>
      </c>
      <c r="AB83" t="s">
        <v>5842</v>
      </c>
      <c r="AC83" t="s">
        <v>5843</v>
      </c>
      <c r="AD83" t="s">
        <v>5844</v>
      </c>
      <c r="AE83" t="s">
        <v>5845</v>
      </c>
    </row>
    <row r="84" spans="1:31" ht="15.75" customHeight="1">
      <c r="A84" t="s">
        <v>8419</v>
      </c>
      <c r="B84" t="s">
        <v>8420</v>
      </c>
      <c r="C84" t="s">
        <v>8325</v>
      </c>
      <c r="D84" t="s">
        <v>12817</v>
      </c>
      <c r="E84" t="s">
        <v>12818</v>
      </c>
      <c r="F84" t="s">
        <v>12986</v>
      </c>
      <c r="G84" t="str">
        <f>Table2[category] &amp; "-" &amp; Table2[product name]</f>
        <v>Home&amp;Kitchen|Kitchen&amp;HomeAppliances|SmallKitchenAppliances|Kettles&amp;HotWaterDispensers|ElectricKettles-Prestige Electric Kettle PKOSS - 1500watts, Steel (1.5Ltr), Black</v>
      </c>
      <c r="H84" t="s">
        <v>12987</v>
      </c>
      <c r="I84" s="23">
        <v>749</v>
      </c>
      <c r="J84" s="23" t="str">
        <f t="shared" si="3"/>
        <v>&gt;₹500</v>
      </c>
      <c r="K84" s="25">
        <v>1445</v>
      </c>
      <c r="L84" s="24">
        <v>0.48</v>
      </c>
      <c r="M84" s="25">
        <f>Table2[[#This Row],[Actual Price]] - Table2[[#This Row],[Discounted Price]] / Table2[[#This Row],[Actual Price]] * 100</f>
        <v>1393.166089965398</v>
      </c>
      <c r="N84" s="24" t="str">
        <f t="shared" si="4"/>
        <v>&lt;50%</v>
      </c>
      <c r="O84" s="21">
        <f>Table2[[#This Row],[Rounded Rating Column]] + (Table2[[#This Row],[rating_count]] / 1000)</f>
        <v>67.349999999999994</v>
      </c>
      <c r="P84" s="24" t="str">
        <f>IF(Table2[[#This Row],[Discount Percentage]] &gt;= 0.5, "Yes", "No")</f>
        <v>No</v>
      </c>
      <c r="Q84" s="26">
        <f>Table2[[#This Row],[Actual Price]] * Table2[[#This Row],[rating_count]]</f>
        <v>91540750</v>
      </c>
      <c r="R84">
        <v>3.9</v>
      </c>
      <c r="S84">
        <f>ROUND(Table2[[#This Row],[rating]], 0)</f>
        <v>4</v>
      </c>
      <c r="T84" s="21">
        <v>63350</v>
      </c>
      <c r="U84" s="21" t="str">
        <f>IF(Table2[[#This Row],[rating_count]] &lt; 1000, "Yes", "No")</f>
        <v>No</v>
      </c>
      <c r="V84" s="21">
        <f>Table2[[#This Row],[Rounded Rating Column]] * Table2[[#This Row],[rating_count]]</f>
        <v>253400</v>
      </c>
      <c r="W84" s="25">
        <f t="shared" si="5"/>
        <v>91540750</v>
      </c>
      <c r="X84" t="s">
        <v>8421</v>
      </c>
      <c r="Y84" t="s">
        <v>8422</v>
      </c>
      <c r="Z84" t="s">
        <v>8423</v>
      </c>
      <c r="AA84" t="s">
        <v>8424</v>
      </c>
      <c r="AB84" t="s">
        <v>8425</v>
      </c>
      <c r="AC84" t="s">
        <v>8426</v>
      </c>
      <c r="AD84" t="s">
        <v>8427</v>
      </c>
      <c r="AE84" t="s">
        <v>8428</v>
      </c>
    </row>
    <row r="85" spans="1:31" ht="15.75" customHeight="1">
      <c r="A85" t="s">
        <v>4783</v>
      </c>
      <c r="B85" t="s">
        <v>4784</v>
      </c>
      <c r="C85" t="s">
        <v>4785</v>
      </c>
      <c r="D85" t="s">
        <v>12821</v>
      </c>
      <c r="E85" t="s">
        <v>12822</v>
      </c>
      <c r="F85" t="s">
        <v>12880</v>
      </c>
      <c r="G85" t="str">
        <f>Table2[category] &amp; "-" &amp; Table2[product name]</f>
        <v>Computers&amp;Accessories|Accessories&amp;Peripherals|Keyboards,Mice&amp;InputDevices|Mice-Logitech B170 Wireless Mouse, 2.4 GHz with USB Nano Receiver, Optical Tracking, 12-Months Battery Life, Ambidextrous, PC/Mac/Laptop - Black</v>
      </c>
      <c r="H85" t="s">
        <v>12881</v>
      </c>
      <c r="I85" s="23">
        <v>599</v>
      </c>
      <c r="J85" s="23" t="str">
        <f t="shared" si="3"/>
        <v>&gt;₹500</v>
      </c>
      <c r="K85" s="23">
        <v>895</v>
      </c>
      <c r="L85" s="24">
        <v>0.33</v>
      </c>
      <c r="M85" s="25">
        <f>Table2[[#This Row],[Actual Price]] - Table2[[#This Row],[Discounted Price]] / Table2[[#This Row],[Actual Price]] * 100</f>
        <v>828.07262569832403</v>
      </c>
      <c r="N85" s="24" t="str">
        <f t="shared" si="4"/>
        <v>&lt;50%</v>
      </c>
      <c r="O85" s="21">
        <f>Table2[[#This Row],[Rounded Rating Column]] + (Table2[[#This Row],[rating_count]] / 1000)</f>
        <v>65.313999999999993</v>
      </c>
      <c r="P85" s="24" t="str">
        <f>IF(Table2[[#This Row],[Discount Percentage]] &gt;= 0.5, "Yes", "No")</f>
        <v>No</v>
      </c>
      <c r="Q85" s="26">
        <f>Table2[[#This Row],[Actual Price]] * Table2[[#This Row],[rating_count]]</f>
        <v>54876030</v>
      </c>
      <c r="R85">
        <v>4.4000000000000004</v>
      </c>
      <c r="S85">
        <f>ROUND(Table2[[#This Row],[rating]], 0)</f>
        <v>4</v>
      </c>
      <c r="T85" s="21">
        <v>61314</v>
      </c>
      <c r="U85" s="21" t="str">
        <f>IF(Table2[[#This Row],[rating_count]] &lt; 1000, "Yes", "No")</f>
        <v>No</v>
      </c>
      <c r="V85" s="21">
        <f>Table2[[#This Row],[Rounded Rating Column]] * Table2[[#This Row],[rating_count]]</f>
        <v>245256</v>
      </c>
      <c r="W85" s="25">
        <f t="shared" si="5"/>
        <v>54876030</v>
      </c>
      <c r="X85" t="s">
        <v>4786</v>
      </c>
      <c r="Y85" t="s">
        <v>4787</v>
      </c>
      <c r="Z85" t="s">
        <v>4788</v>
      </c>
      <c r="AA85" t="s">
        <v>4789</v>
      </c>
      <c r="AB85" t="s">
        <v>4790</v>
      </c>
      <c r="AC85" t="s">
        <v>4791</v>
      </c>
      <c r="AD85" t="s">
        <v>4792</v>
      </c>
      <c r="AE85" t="s">
        <v>4793</v>
      </c>
    </row>
    <row r="86" spans="1:31" ht="15.75" customHeight="1">
      <c r="A86" t="s">
        <v>5460</v>
      </c>
      <c r="B86" t="s">
        <v>5461</v>
      </c>
      <c r="C86" t="s">
        <v>4377</v>
      </c>
      <c r="D86" t="s">
        <v>12831</v>
      </c>
      <c r="E86" t="s">
        <v>12862</v>
      </c>
      <c r="F86" t="s">
        <v>12863</v>
      </c>
      <c r="G86" t="str">
        <f>Table2[category] &amp; "-" &amp; Table2[product name]</f>
        <v>Electronics|Headphones,Earbuds&amp;Accessories|Headphones|On-Ear-ZEBRONICS Zeb-Thunder Bluetooth Wireless Over Ear Headphone FM, mSD, 9 hrs Playback with Mic (Black)</v>
      </c>
      <c r="H86" t="s">
        <v>12875</v>
      </c>
      <c r="I86" s="23">
        <v>599</v>
      </c>
      <c r="J86" s="23" t="str">
        <f t="shared" si="3"/>
        <v>&gt;₹500</v>
      </c>
      <c r="K86" s="25">
        <v>1399</v>
      </c>
      <c r="L86" s="24">
        <v>0.56999999999999995</v>
      </c>
      <c r="M86" s="25">
        <f>Table2[[#This Row],[Actual Price]] - Table2[[#This Row],[Discounted Price]] / Table2[[#This Row],[Actual Price]] * 100</f>
        <v>1356.1837026447463</v>
      </c>
      <c r="N86" s="24" t="str">
        <f t="shared" si="4"/>
        <v>50% or More</v>
      </c>
      <c r="O86" s="21">
        <f>Table2[[#This Row],[Rounded Rating Column]] + (Table2[[#This Row],[rating_count]] / 1000)</f>
        <v>64.02600000000001</v>
      </c>
      <c r="P86" s="24" t="str">
        <f>IF(Table2[[#This Row],[Discount Percentage]] &gt;= 0.5, "Yes", "No")</f>
        <v>Yes</v>
      </c>
      <c r="Q86" s="26">
        <f>Table2[[#This Row],[Actual Price]] * Table2[[#This Row],[rating_count]]</f>
        <v>83976374</v>
      </c>
      <c r="R86">
        <v>3.8</v>
      </c>
      <c r="S86">
        <f>ROUND(Table2[[#This Row],[rating]], 0)</f>
        <v>4</v>
      </c>
      <c r="T86" s="21">
        <v>60026</v>
      </c>
      <c r="U86" s="21" t="str">
        <f>IF(Table2[[#This Row],[rating_count]] &lt; 1000, "Yes", "No")</f>
        <v>No</v>
      </c>
      <c r="V86" s="21">
        <f>Table2[[#This Row],[Rounded Rating Column]] * Table2[[#This Row],[rating_count]]</f>
        <v>240104</v>
      </c>
      <c r="W86" s="25">
        <f t="shared" si="5"/>
        <v>83976374</v>
      </c>
      <c r="X86" t="s">
        <v>5462</v>
      </c>
      <c r="Y86" t="s">
        <v>5463</v>
      </c>
      <c r="Z86" t="s">
        <v>5464</v>
      </c>
      <c r="AA86" t="s">
        <v>5465</v>
      </c>
      <c r="AB86" t="s">
        <v>5466</v>
      </c>
      <c r="AC86" t="s">
        <v>5467</v>
      </c>
      <c r="AD86" t="s">
        <v>5468</v>
      </c>
      <c r="AE86" t="s">
        <v>5469</v>
      </c>
    </row>
    <row r="87" spans="1:31" ht="15.75" customHeight="1">
      <c r="A87" t="s">
        <v>3802</v>
      </c>
      <c r="B87" t="s">
        <v>3803</v>
      </c>
      <c r="C87" t="s">
        <v>2998</v>
      </c>
      <c r="D87" t="s">
        <v>12831</v>
      </c>
      <c r="E87" t="s">
        <v>12854</v>
      </c>
      <c r="F87" t="s">
        <v>12857</v>
      </c>
      <c r="G87" t="str">
        <f>Table2[category] &amp; "-" &amp; Table2[product name]</f>
        <v>Electronics|Mobiles&amp;Accessories|Smartphones&amp;BasicMobiles|Smartphones-OPPO A31 (Mystery Black, 6GB RAM, 128GB Storage) with No Cost EMI/Additional Exchange Offers</v>
      </c>
      <c r="H87" t="s">
        <v>12858</v>
      </c>
      <c r="I87" s="25">
        <v>12490</v>
      </c>
      <c r="J87" s="23" t="str">
        <f t="shared" si="3"/>
        <v>&gt;₹500</v>
      </c>
      <c r="K87" s="25">
        <v>15990</v>
      </c>
      <c r="L87" s="24">
        <v>0.22</v>
      </c>
      <c r="M87" s="25">
        <f>Table2[[#This Row],[Actual Price]] - Table2[[#This Row],[Discounted Price]] / Table2[[#This Row],[Actual Price]] * 100</f>
        <v>15911.888680425265</v>
      </c>
      <c r="N87" s="24" t="str">
        <f t="shared" si="4"/>
        <v>&lt;50%</v>
      </c>
      <c r="O87" s="21">
        <f>Table2[[#This Row],[Rounded Rating Column]] + (Table2[[#This Row],[rating_count]] / 1000)</f>
        <v>62.506</v>
      </c>
      <c r="P87" s="24" t="str">
        <f>IF(Table2[[#This Row],[Discount Percentage]] &gt;= 0.5, "Yes", "No")</f>
        <v>No</v>
      </c>
      <c r="Q87" s="26">
        <f>Table2[[#This Row],[Actual Price]] * Table2[[#This Row],[rating_count]]</f>
        <v>935510940</v>
      </c>
      <c r="R87">
        <v>4.2</v>
      </c>
      <c r="S87">
        <f>ROUND(Table2[[#This Row],[rating]], 0)</f>
        <v>4</v>
      </c>
      <c r="T87" s="21">
        <v>58506</v>
      </c>
      <c r="U87" s="21" t="str">
        <f>IF(Table2[[#This Row],[rating_count]] &lt; 1000, "Yes", "No")</f>
        <v>No</v>
      </c>
      <c r="V87" s="21">
        <f>Table2[[#This Row],[Rounded Rating Column]] * Table2[[#This Row],[rating_count]]</f>
        <v>234024</v>
      </c>
      <c r="W87" s="25">
        <f t="shared" si="5"/>
        <v>935510940</v>
      </c>
      <c r="X87" t="s">
        <v>3804</v>
      </c>
      <c r="Y87" t="s">
        <v>3805</v>
      </c>
      <c r="Z87" t="s">
        <v>3806</v>
      </c>
      <c r="AA87" t="s">
        <v>3807</v>
      </c>
      <c r="AB87" t="s">
        <v>3808</v>
      </c>
      <c r="AC87" t="s">
        <v>3809</v>
      </c>
      <c r="AD87" t="s">
        <v>3810</v>
      </c>
      <c r="AE87" t="s">
        <v>3811</v>
      </c>
    </row>
    <row r="88" spans="1:31" ht="15.75" customHeight="1">
      <c r="A88" t="s">
        <v>3093</v>
      </c>
      <c r="B88" t="s">
        <v>3094</v>
      </c>
      <c r="C88" t="s">
        <v>3074</v>
      </c>
      <c r="D88" t="s">
        <v>12831</v>
      </c>
      <c r="E88" t="s">
        <v>12862</v>
      </c>
      <c r="F88" t="s">
        <v>12863</v>
      </c>
      <c r="G88" t="str">
        <f>Table2[category] &amp; "-" &amp; Table2[product name]</f>
        <v>Electronics|Headphones,Earbuds&amp;Accessories|Headphones|In-Ear-PTron Tangentbeat in-Ear Bluetooth 5.0 Wireless Headphones with Mic, Enhanced Bass, 10mm Drivers, Clear Calls, Snug-Fit, Fast Charging, Magnetic Buds, Voice Assistant &amp; IPX4 Wireless Neckband (Black)</v>
      </c>
      <c r="H88" t="s">
        <v>12864</v>
      </c>
      <c r="I88" s="23">
        <v>599</v>
      </c>
      <c r="J88" s="23" t="str">
        <f t="shared" si="3"/>
        <v>&gt;₹500</v>
      </c>
      <c r="K88" s="25">
        <v>2499</v>
      </c>
      <c r="L88" s="24">
        <v>0.76</v>
      </c>
      <c r="M88" s="25">
        <f>Table2[[#This Row],[Actual Price]] - Table2[[#This Row],[Discounted Price]] / Table2[[#This Row],[Actual Price]] * 100</f>
        <v>2475.030412164866</v>
      </c>
      <c r="N88" s="24" t="str">
        <f t="shared" si="4"/>
        <v>50% or More</v>
      </c>
      <c r="O88" s="21">
        <f>Table2[[#This Row],[Rounded Rating Column]] + (Table2[[#This Row],[rating_count]] / 1000)</f>
        <v>62.161999999999999</v>
      </c>
      <c r="P88" s="24" t="str">
        <f>IF(Table2[[#This Row],[Discount Percentage]] &gt;= 0.5, "Yes", "No")</f>
        <v>Yes</v>
      </c>
      <c r="Q88" s="26">
        <f>Table2[[#This Row],[Actual Price]] * Table2[[#This Row],[rating_count]]</f>
        <v>145346838</v>
      </c>
      <c r="R88">
        <v>3.9</v>
      </c>
      <c r="S88">
        <f>ROUND(Table2[[#This Row],[rating]], 0)</f>
        <v>4</v>
      </c>
      <c r="T88" s="21">
        <v>58162</v>
      </c>
      <c r="U88" s="21" t="str">
        <f>IF(Table2[[#This Row],[rating_count]] &lt; 1000, "Yes", "No")</f>
        <v>No</v>
      </c>
      <c r="V88" s="21">
        <f>Table2[[#This Row],[Rounded Rating Column]] * Table2[[#This Row],[rating_count]]</f>
        <v>232648</v>
      </c>
      <c r="W88" s="25">
        <f t="shared" si="5"/>
        <v>145346838</v>
      </c>
      <c r="X88" t="s">
        <v>3095</v>
      </c>
      <c r="Y88" t="s">
        <v>3096</v>
      </c>
      <c r="Z88" t="s">
        <v>3097</v>
      </c>
      <c r="AA88" t="s">
        <v>3098</v>
      </c>
      <c r="AB88" t="s">
        <v>3099</v>
      </c>
      <c r="AC88" t="s">
        <v>3100</v>
      </c>
      <c r="AD88" t="s">
        <v>3101</v>
      </c>
      <c r="AE88" t="s">
        <v>3102</v>
      </c>
    </row>
    <row r="89" spans="1:31" ht="15.75" customHeight="1">
      <c r="A89" t="s">
        <v>4105</v>
      </c>
      <c r="B89" t="s">
        <v>4106</v>
      </c>
      <c r="C89" t="s">
        <v>2998</v>
      </c>
      <c r="D89" t="s">
        <v>12831</v>
      </c>
      <c r="E89" t="s">
        <v>12854</v>
      </c>
      <c r="F89" t="s">
        <v>12857</v>
      </c>
      <c r="G89" t="str">
        <f>Table2[category] &amp; "-" &amp; Table2[product name]</f>
        <v>Electronics|Mobiles&amp;Accessories|Smartphones&amp;BasicMobiles|Smartphones-Samsung Galaxy M32 Prime Edition (Light Blue, 4GB RAM, 64GB)</v>
      </c>
      <c r="H89" t="s">
        <v>12858</v>
      </c>
      <c r="I89" s="25">
        <v>12999</v>
      </c>
      <c r="J89" s="23" t="str">
        <f t="shared" si="3"/>
        <v>&gt;₹500</v>
      </c>
      <c r="K89" s="25">
        <v>13499</v>
      </c>
      <c r="L89" s="24">
        <v>0.04</v>
      </c>
      <c r="M89" s="25">
        <f>Table2[[#This Row],[Actual Price]] - Table2[[#This Row],[Discounted Price]] / Table2[[#This Row],[Actual Price]] * 100</f>
        <v>13402.70397807245</v>
      </c>
      <c r="N89" s="24" t="str">
        <f t="shared" si="4"/>
        <v>&lt;50%</v>
      </c>
      <c r="O89" s="21">
        <f>Table2[[#This Row],[Rounded Rating Column]] + (Table2[[#This Row],[rating_count]] / 1000)</f>
        <v>60.097999999999999</v>
      </c>
      <c r="P89" s="24" t="str">
        <f>IF(Table2[[#This Row],[Discount Percentage]] &gt;= 0.5, "Yes", "No")</f>
        <v>No</v>
      </c>
      <c r="Q89" s="26">
        <f>Table2[[#This Row],[Actual Price]] * Table2[[#This Row],[rating_count]]</f>
        <v>757266902</v>
      </c>
      <c r="R89">
        <v>4.0999999999999996</v>
      </c>
      <c r="S89">
        <f>ROUND(Table2[[#This Row],[rating]], 0)</f>
        <v>4</v>
      </c>
      <c r="T89" s="21">
        <v>56098</v>
      </c>
      <c r="U89" s="21" t="str">
        <f>IF(Table2[[#This Row],[rating_count]] &lt; 1000, "Yes", "No")</f>
        <v>No</v>
      </c>
      <c r="V89" s="21">
        <f>Table2[[#This Row],[Rounded Rating Column]] * Table2[[#This Row],[rating_count]]</f>
        <v>224392</v>
      </c>
      <c r="W89" s="25">
        <f t="shared" si="5"/>
        <v>757266902</v>
      </c>
      <c r="X89" t="s">
        <v>4107</v>
      </c>
      <c r="Y89" t="s">
        <v>4108</v>
      </c>
      <c r="Z89" t="s">
        <v>4109</v>
      </c>
      <c r="AA89" t="s">
        <v>4110</v>
      </c>
      <c r="AB89" t="s">
        <v>4111</v>
      </c>
      <c r="AC89" t="s">
        <v>4112</v>
      </c>
      <c r="AD89" t="s">
        <v>4113</v>
      </c>
      <c r="AE89" t="s">
        <v>4114</v>
      </c>
    </row>
    <row r="90" spans="1:31" ht="15.75" customHeight="1">
      <c r="A90" t="s">
        <v>5170</v>
      </c>
      <c r="B90" t="s">
        <v>5171</v>
      </c>
      <c r="C90" t="s">
        <v>4774</v>
      </c>
      <c r="D90" t="s">
        <v>12821</v>
      </c>
      <c r="E90" t="s">
        <v>12878</v>
      </c>
      <c r="F90" t="s">
        <v>12879</v>
      </c>
      <c r="G90" t="str">
        <f>Table2[category] &amp; "-" &amp; Table2[product name]</f>
        <v>Computers&amp;Accessories|ExternalDevices&amp;DataStorage|PenDrives-SanDisk Ultra 128 GB USB 3.0 Pen Drive (Black)</v>
      </c>
      <c r="H90" s="2" t="s">
        <v>13108</v>
      </c>
      <c r="I90" s="23">
        <v>889</v>
      </c>
      <c r="J90" s="23" t="str">
        <f t="shared" si="3"/>
        <v>&gt;₹500</v>
      </c>
      <c r="K90" s="25">
        <v>2500</v>
      </c>
      <c r="L90" s="24">
        <v>0.64</v>
      </c>
      <c r="M90" s="25">
        <f>Table2[[#This Row],[Actual Price]] - Table2[[#This Row],[Discounted Price]] / Table2[[#This Row],[Actual Price]] * 100</f>
        <v>2464.44</v>
      </c>
      <c r="N90" s="24" t="str">
        <f t="shared" si="4"/>
        <v>50% or More</v>
      </c>
      <c r="O90" s="21">
        <f>Table2[[#This Row],[Rounded Rating Column]] + (Table2[[#This Row],[rating_count]] / 1000)</f>
        <v>59.747</v>
      </c>
      <c r="P90" s="24" t="str">
        <f>IF(Table2[[#This Row],[Discount Percentage]] &gt;= 0.5, "Yes", "No")</f>
        <v>Yes</v>
      </c>
      <c r="Q90" s="26">
        <f>Table2[[#This Row],[Actual Price]] * Table2[[#This Row],[rating_count]]</f>
        <v>139367500</v>
      </c>
      <c r="R90">
        <v>4.3</v>
      </c>
      <c r="S90">
        <f>ROUND(Table2[[#This Row],[rating]], 0)</f>
        <v>4</v>
      </c>
      <c r="T90" s="21">
        <v>55747</v>
      </c>
      <c r="U90" s="21" t="str">
        <f>IF(Table2[[#This Row],[rating_count]] &lt; 1000, "Yes", "No")</f>
        <v>No</v>
      </c>
      <c r="V90" s="21">
        <f>Table2[[#This Row],[Rounded Rating Column]] * Table2[[#This Row],[rating_count]]</f>
        <v>222988</v>
      </c>
      <c r="W90" s="25">
        <f t="shared" si="5"/>
        <v>139367500</v>
      </c>
      <c r="X90" t="s">
        <v>5172</v>
      </c>
      <c r="Y90" t="s">
        <v>5173</v>
      </c>
      <c r="Z90" t="s">
        <v>5174</v>
      </c>
      <c r="AA90" t="s">
        <v>5175</v>
      </c>
      <c r="AB90" t="s">
        <v>5176</v>
      </c>
      <c r="AC90" t="s">
        <v>5177</v>
      </c>
      <c r="AD90" t="s">
        <v>5178</v>
      </c>
      <c r="AE90" t="s">
        <v>5179</v>
      </c>
    </row>
    <row r="91" spans="1:31" ht="15.75" customHeight="1">
      <c r="A91" t="s">
        <v>5868</v>
      </c>
      <c r="B91" t="s">
        <v>5869</v>
      </c>
      <c r="C91" t="s">
        <v>4785</v>
      </c>
      <c r="D91" t="s">
        <v>12821</v>
      </c>
      <c r="E91" t="s">
        <v>12822</v>
      </c>
      <c r="F91" t="s">
        <v>12880</v>
      </c>
      <c r="G91" t="str">
        <f>Table2[category] &amp; "-" &amp; Table2[product name]</f>
        <v>Computers&amp;Accessories|Accessories&amp;Peripherals|Keyboards,Mice&amp;InputDevices|Mice-Logitech M235 Wireless Mouse, 1000 DPI Optical Tracking, 12 Month Life Battery, Compatible with Windows, Mac, Chromebook/PC/Laptop</v>
      </c>
      <c r="H91" t="s">
        <v>12881</v>
      </c>
      <c r="I91" s="23">
        <v>699</v>
      </c>
      <c r="J91" s="23" t="str">
        <f t="shared" si="3"/>
        <v>&gt;₹500</v>
      </c>
      <c r="K91" s="23">
        <v>995</v>
      </c>
      <c r="L91" s="24">
        <v>0.3</v>
      </c>
      <c r="M91" s="25">
        <f>Table2[[#This Row],[Actual Price]] - Table2[[#This Row],[Discounted Price]] / Table2[[#This Row],[Actual Price]] * 100</f>
        <v>924.748743718593</v>
      </c>
      <c r="N91" s="24" t="str">
        <f t="shared" si="4"/>
        <v>&lt;50%</v>
      </c>
      <c r="O91" s="21">
        <f>Table2[[#This Row],[Rounded Rating Column]] + (Table2[[#This Row],[rating_count]] / 1000)</f>
        <v>59.405000000000001</v>
      </c>
      <c r="P91" s="24" t="str">
        <f>IF(Table2[[#This Row],[Discount Percentage]] &gt;= 0.5, "Yes", "No")</f>
        <v>No</v>
      </c>
      <c r="Q91" s="26">
        <f>Table2[[#This Row],[Actual Price]] * Table2[[#This Row],[rating_count]]</f>
        <v>54132975</v>
      </c>
      <c r="R91">
        <v>4.5</v>
      </c>
      <c r="S91">
        <f>ROUND(Table2[[#This Row],[rating]], 0)</f>
        <v>5</v>
      </c>
      <c r="T91" s="21">
        <v>54405</v>
      </c>
      <c r="U91" s="21" t="str">
        <f>IF(Table2[[#This Row],[rating_count]] &lt; 1000, "Yes", "No")</f>
        <v>No</v>
      </c>
      <c r="V91" s="21">
        <f>Table2[[#This Row],[Rounded Rating Column]] * Table2[[#This Row],[rating_count]]</f>
        <v>272025</v>
      </c>
      <c r="W91" s="25">
        <f t="shared" si="5"/>
        <v>54132975</v>
      </c>
      <c r="X91" t="s">
        <v>5870</v>
      </c>
      <c r="Y91" t="s">
        <v>5871</v>
      </c>
      <c r="Z91" t="s">
        <v>5872</v>
      </c>
      <c r="AA91" t="s">
        <v>5873</v>
      </c>
      <c r="AB91" t="s">
        <v>5874</v>
      </c>
      <c r="AC91" t="s">
        <v>5875</v>
      </c>
      <c r="AD91" t="s">
        <v>5876</v>
      </c>
      <c r="AE91" t="s">
        <v>5877</v>
      </c>
    </row>
    <row r="92" spans="1:31" ht="15.75" customHeight="1">
      <c r="A92" t="s">
        <v>5337</v>
      </c>
      <c r="B92" t="s">
        <v>5338</v>
      </c>
      <c r="C92" t="s">
        <v>5339</v>
      </c>
      <c r="D92" t="s">
        <v>12831</v>
      </c>
      <c r="E92" t="s">
        <v>12862</v>
      </c>
      <c r="F92" t="s">
        <v>12863</v>
      </c>
      <c r="G92" t="str">
        <f>Table2[category] &amp; "-" &amp; Table2[product name]</f>
        <v>Electronics|Headphones,Earbuds&amp;Accessories|Headphones|Over-Ear-boAt Rockerz 550 Over Ear Bluetooth Headphones with Upto 20 Hours Playback, 50MM Drivers, Soft Padded Ear Cushions and Physical Noise Isolation, Without Mic (Black)</v>
      </c>
      <c r="H92" t="s">
        <v>12919</v>
      </c>
      <c r="I92" s="25">
        <v>1799</v>
      </c>
      <c r="J92" s="23" t="str">
        <f t="shared" si="3"/>
        <v>&gt;₹500</v>
      </c>
      <c r="K92" s="25">
        <v>4999</v>
      </c>
      <c r="L92" s="24">
        <v>0.64</v>
      </c>
      <c r="M92" s="25">
        <f>Table2[[#This Row],[Actual Price]] - Table2[[#This Row],[Discounted Price]] / Table2[[#This Row],[Actual Price]] * 100</f>
        <v>4963.0128025605118</v>
      </c>
      <c r="N92" s="24" t="str">
        <f t="shared" si="4"/>
        <v>50% or More</v>
      </c>
      <c r="O92" s="21">
        <f>Table2[[#This Row],[Rounded Rating Column]] + (Table2[[#This Row],[rating_count]] / 1000)</f>
        <v>59.192</v>
      </c>
      <c r="P92" s="24" t="str">
        <f>IF(Table2[[#This Row],[Discount Percentage]] &gt;= 0.5, "Yes", "No")</f>
        <v>Yes</v>
      </c>
      <c r="Q92" s="26">
        <f>Table2[[#This Row],[Actual Price]] * Table2[[#This Row],[rating_count]]</f>
        <v>275904808</v>
      </c>
      <c r="R92">
        <v>4.0999999999999996</v>
      </c>
      <c r="S92">
        <f>ROUND(Table2[[#This Row],[rating]], 0)</f>
        <v>4</v>
      </c>
      <c r="T92" s="21">
        <v>55192</v>
      </c>
      <c r="U92" s="21" t="str">
        <f>IF(Table2[[#This Row],[rating_count]] &lt; 1000, "Yes", "No")</f>
        <v>No</v>
      </c>
      <c r="V92" s="21">
        <f>Table2[[#This Row],[Rounded Rating Column]] * Table2[[#This Row],[rating_count]]</f>
        <v>220768</v>
      </c>
      <c r="W92" s="25">
        <f t="shared" si="5"/>
        <v>275904808</v>
      </c>
      <c r="X92" t="s">
        <v>5340</v>
      </c>
      <c r="Y92" t="s">
        <v>5341</v>
      </c>
      <c r="Z92" t="s">
        <v>5342</v>
      </c>
      <c r="AA92" t="s">
        <v>5343</v>
      </c>
      <c r="AB92" t="s">
        <v>5344</v>
      </c>
      <c r="AC92" t="s">
        <v>5345</v>
      </c>
      <c r="AD92" t="s">
        <v>5346</v>
      </c>
      <c r="AE92" t="s">
        <v>5347</v>
      </c>
    </row>
    <row r="93" spans="1:31" ht="15.75" customHeight="1">
      <c r="A93" t="s">
        <v>9590</v>
      </c>
      <c r="B93" t="s">
        <v>9591</v>
      </c>
      <c r="C93" t="s">
        <v>8505</v>
      </c>
      <c r="D93" t="s">
        <v>12817</v>
      </c>
      <c r="E93" t="s">
        <v>12988</v>
      </c>
      <c r="F93" t="s">
        <v>13000</v>
      </c>
      <c r="G93" t="str">
        <f>Table2[category] &amp; "-" &amp; Table2[product name]</f>
        <v>Home&amp;Kitchen|Heating,Cooling&amp;AirQuality|WaterHeaters&amp;Geysers|InstantWaterHeaters-Swiffer Instant Electric Water Heater Faucet Tap Home-Kitchen Instantaneous Water Heater Tank less for Tap, LED Electric Head Water Heaters Tail Gallon Comfort(3000W) ((Pack of 1))</v>
      </c>
      <c r="H93" t="s">
        <v>13001</v>
      </c>
      <c r="I93" s="25">
        <v>1439</v>
      </c>
      <c r="J93" s="23" t="str">
        <f t="shared" si="3"/>
        <v>&gt;₹500</v>
      </c>
      <c r="K93" s="25">
        <v>1999</v>
      </c>
      <c r="L93" s="24">
        <v>0.28000000000000003</v>
      </c>
      <c r="M93" s="25">
        <f>Table2[[#This Row],[Actual Price]] - Table2[[#This Row],[Discounted Price]] / Table2[[#This Row],[Actual Price]] * 100</f>
        <v>1927.0140070035018</v>
      </c>
      <c r="N93" s="24" t="str">
        <f t="shared" si="4"/>
        <v>&lt;50%</v>
      </c>
      <c r="O93" s="21">
        <f>Table2[[#This Row],[Rounded Rating Column]] + (Table2[[#This Row],[rating_count]] / 1000)</f>
        <v>58.802999999999997</v>
      </c>
      <c r="P93" s="24" t="str">
        <f>IF(Table2[[#This Row],[Discount Percentage]] &gt;= 0.5, "Yes", "No")</f>
        <v>No</v>
      </c>
      <c r="Q93" s="26">
        <f>Table2[[#This Row],[Actual Price]] * Table2[[#This Row],[rating_count]]</f>
        <v>107552197</v>
      </c>
      <c r="R93">
        <v>4.8</v>
      </c>
      <c r="S93">
        <f>ROUND(Table2[[#This Row],[rating]], 0)</f>
        <v>5</v>
      </c>
      <c r="T93" s="21">
        <v>53803</v>
      </c>
      <c r="U93" s="21" t="str">
        <f>IF(Table2[[#This Row],[rating_count]] &lt; 1000, "Yes", "No")</f>
        <v>No</v>
      </c>
      <c r="V93" s="21">
        <f>Table2[[#This Row],[Rounded Rating Column]] * Table2[[#This Row],[rating_count]]</f>
        <v>269015</v>
      </c>
      <c r="W93" s="25">
        <f t="shared" si="5"/>
        <v>107552197</v>
      </c>
      <c r="X93" t="s">
        <v>9592</v>
      </c>
      <c r="Y93" t="s">
        <v>9593</v>
      </c>
      <c r="Z93" t="s">
        <v>9594</v>
      </c>
      <c r="AA93" t="s">
        <v>9595</v>
      </c>
      <c r="AB93" t="s">
        <v>9596</v>
      </c>
      <c r="AC93" t="s">
        <v>9597</v>
      </c>
      <c r="AD93" t="s">
        <v>9598</v>
      </c>
      <c r="AE93" t="s">
        <v>9599</v>
      </c>
    </row>
    <row r="94" spans="1:31" ht="15.75" customHeight="1">
      <c r="A94" t="s">
        <v>4896</v>
      </c>
      <c r="B94" t="s">
        <v>4897</v>
      </c>
      <c r="C94" t="s">
        <v>4785</v>
      </c>
      <c r="D94" t="s">
        <v>12821</v>
      </c>
      <c r="E94" t="s">
        <v>12822</v>
      </c>
      <c r="F94" t="s">
        <v>12880</v>
      </c>
      <c r="G94" t="str">
        <f>Table2[category] &amp; "-" &amp; Table2[product name]</f>
        <v>Computers&amp;Accessories|Accessories&amp;Peripherals|Keyboards,Mice&amp;InputDevices|Mice-HP X1000 Wired USB Mouse with 3 Handy Buttons, Fast-Moving Scroll Wheel and Optical Sensor works on most Surfaces (H2C21AA, Black/Grey)</v>
      </c>
      <c r="H94" t="s">
        <v>12881</v>
      </c>
      <c r="I94" s="23">
        <v>269</v>
      </c>
      <c r="J94" s="23" t="str">
        <f t="shared" si="3"/>
        <v>₹200 - ₹500</v>
      </c>
      <c r="K94" s="23">
        <v>649</v>
      </c>
      <c r="L94" s="24">
        <v>0.59</v>
      </c>
      <c r="M94" s="25">
        <f>Table2[[#This Row],[Actual Price]] - Table2[[#This Row],[Discounted Price]] / Table2[[#This Row],[Actual Price]] * 100</f>
        <v>607.55161787365182</v>
      </c>
      <c r="N94" s="24" t="str">
        <f t="shared" si="4"/>
        <v>50% or More</v>
      </c>
      <c r="O94" s="21">
        <f>Table2[[#This Row],[Rounded Rating Column]] + (Table2[[#This Row],[rating_count]] / 1000)</f>
        <v>58.314999999999998</v>
      </c>
      <c r="P94" s="24" t="str">
        <f>IF(Table2[[#This Row],[Discount Percentage]] &gt;= 0.5, "Yes", "No")</f>
        <v>Yes</v>
      </c>
      <c r="Q94" s="26">
        <f>Table2[[#This Row],[Actual Price]] * Table2[[#This Row],[rating_count]]</f>
        <v>35250435</v>
      </c>
      <c r="R94">
        <v>4.3</v>
      </c>
      <c r="S94">
        <f>ROUND(Table2[[#This Row],[rating]], 0)</f>
        <v>4</v>
      </c>
      <c r="T94" s="21">
        <v>54315</v>
      </c>
      <c r="U94" s="21" t="str">
        <f>IF(Table2[[#This Row],[rating_count]] &lt; 1000, "Yes", "No")</f>
        <v>No</v>
      </c>
      <c r="V94" s="21">
        <f>Table2[[#This Row],[Rounded Rating Column]] * Table2[[#This Row],[rating_count]]</f>
        <v>217260</v>
      </c>
      <c r="W94" s="25">
        <f t="shared" si="5"/>
        <v>35250435</v>
      </c>
      <c r="X94" t="s">
        <v>4898</v>
      </c>
      <c r="Y94" t="s">
        <v>4899</v>
      </c>
      <c r="Z94" t="s">
        <v>4900</v>
      </c>
      <c r="AA94" t="s">
        <v>4901</v>
      </c>
      <c r="AB94" t="s">
        <v>4902</v>
      </c>
      <c r="AC94" t="s">
        <v>4903</v>
      </c>
      <c r="AD94" t="s">
        <v>4904</v>
      </c>
      <c r="AE94" t="s">
        <v>4905</v>
      </c>
    </row>
    <row r="95" spans="1:31" ht="15.75" customHeight="1">
      <c r="A95" t="s">
        <v>8429</v>
      </c>
      <c r="B95" t="s">
        <v>8430</v>
      </c>
      <c r="C95" t="s">
        <v>8431</v>
      </c>
      <c r="D95" t="s">
        <v>12817</v>
      </c>
      <c r="E95" t="s">
        <v>12818</v>
      </c>
      <c r="F95" t="s">
        <v>12986</v>
      </c>
      <c r="G95" t="str">
        <f>Table2[category] &amp; "-" &amp; Table2[product name]</f>
        <v>Home&amp;Kitchen|Kitchen&amp;HomeAppliances|SmallKitchenAppliances|InductionCooktop-Pigeon by Stovekraft Cruise 1800 watt Induction Cooktop (Black)</v>
      </c>
      <c r="H95" t="s">
        <v>12997</v>
      </c>
      <c r="I95" s="25">
        <v>1699</v>
      </c>
      <c r="J95" s="23" t="str">
        <f t="shared" si="3"/>
        <v>&gt;₹500</v>
      </c>
      <c r="K95" s="25">
        <v>3193</v>
      </c>
      <c r="L95" s="24">
        <v>0.47</v>
      </c>
      <c r="M95" s="25">
        <f>Table2[[#This Row],[Actual Price]] - Table2[[#This Row],[Discounted Price]] / Table2[[#This Row],[Actual Price]] * 100</f>
        <v>3139.7898528030064</v>
      </c>
      <c r="N95" s="24" t="str">
        <f t="shared" si="4"/>
        <v>&lt;50%</v>
      </c>
      <c r="O95" s="21">
        <f>Table2[[#This Row],[Rounded Rating Column]] + (Table2[[#This Row],[rating_count]] / 1000)</f>
        <v>58.031999999999996</v>
      </c>
      <c r="P95" s="24" t="str">
        <f>IF(Table2[[#This Row],[Discount Percentage]] &gt;= 0.5, "Yes", "No")</f>
        <v>No</v>
      </c>
      <c r="Q95" s="26">
        <f>Table2[[#This Row],[Actual Price]] * Table2[[#This Row],[rating_count]]</f>
        <v>172524176</v>
      </c>
      <c r="R95">
        <v>3.8</v>
      </c>
      <c r="S95">
        <f>ROUND(Table2[[#This Row],[rating]], 0)</f>
        <v>4</v>
      </c>
      <c r="T95" s="21">
        <v>54032</v>
      </c>
      <c r="U95" s="21" t="str">
        <f>IF(Table2[[#This Row],[rating_count]] &lt; 1000, "Yes", "No")</f>
        <v>No</v>
      </c>
      <c r="V95" s="21">
        <f>Table2[[#This Row],[Rounded Rating Column]] * Table2[[#This Row],[rating_count]]</f>
        <v>216128</v>
      </c>
      <c r="W95" s="25">
        <f t="shared" si="5"/>
        <v>172524176</v>
      </c>
      <c r="X95" t="s">
        <v>8432</v>
      </c>
      <c r="Y95" t="s">
        <v>8433</v>
      </c>
      <c r="Z95" t="s">
        <v>8434</v>
      </c>
      <c r="AA95" t="s">
        <v>8435</v>
      </c>
      <c r="AB95" t="s">
        <v>8436</v>
      </c>
      <c r="AC95" t="s">
        <v>8437</v>
      </c>
      <c r="AD95" t="s">
        <v>8438</v>
      </c>
      <c r="AE95" t="s">
        <v>8439</v>
      </c>
    </row>
    <row r="96" spans="1:31" ht="15.75" customHeight="1">
      <c r="A96" t="s">
        <v>5667</v>
      </c>
      <c r="B96" t="s">
        <v>5668</v>
      </c>
      <c r="C96" t="s">
        <v>3074</v>
      </c>
      <c r="D96" t="s">
        <v>12831</v>
      </c>
      <c r="E96" t="s">
        <v>12862</v>
      </c>
      <c r="F96" t="s">
        <v>12863</v>
      </c>
      <c r="G96" t="str">
        <f>Table2[category] &amp; "-" &amp; Table2[product name]</f>
        <v>Electronics|Headphones,Earbuds&amp;Accessories|Headphones|In-Ear-JBL C200SI, Premium in Ear Wired Earphones with Mic, Signature Sound, One Button Multi-Function Remote, Angled Earbuds for Comfort fit (Blue)</v>
      </c>
      <c r="H96" t="s">
        <v>12864</v>
      </c>
      <c r="I96" s="23">
        <v>799</v>
      </c>
      <c r="J96" s="23" t="str">
        <f t="shared" si="3"/>
        <v>&gt;₹500</v>
      </c>
      <c r="K96" s="25">
        <v>1499</v>
      </c>
      <c r="L96" s="24">
        <v>0.47</v>
      </c>
      <c r="M96" s="25">
        <f>Table2[[#This Row],[Actual Price]] - Table2[[#This Row],[Discounted Price]] / Table2[[#This Row],[Actual Price]] * 100</f>
        <v>1445.6977985323549</v>
      </c>
      <c r="N96" s="24" t="str">
        <f t="shared" si="4"/>
        <v>&lt;50%</v>
      </c>
      <c r="O96" s="21">
        <f>Table2[[#This Row],[Rounded Rating Column]] + (Table2[[#This Row],[rating_count]] / 1000)</f>
        <v>57.648000000000003</v>
      </c>
      <c r="P96" s="24" t="str">
        <f>IF(Table2[[#This Row],[Discount Percentage]] &gt;= 0.5, "Yes", "No")</f>
        <v>No</v>
      </c>
      <c r="Q96" s="26">
        <f>Table2[[#This Row],[Actual Price]] * Table2[[#This Row],[rating_count]]</f>
        <v>80418352</v>
      </c>
      <c r="R96">
        <v>4.0999999999999996</v>
      </c>
      <c r="S96">
        <f>ROUND(Table2[[#This Row],[rating]], 0)</f>
        <v>4</v>
      </c>
      <c r="T96" s="21">
        <v>53648</v>
      </c>
      <c r="U96" s="21" t="str">
        <f>IF(Table2[[#This Row],[rating_count]] &lt; 1000, "Yes", "No")</f>
        <v>No</v>
      </c>
      <c r="V96" s="21">
        <f>Table2[[#This Row],[Rounded Rating Column]] * Table2[[#This Row],[rating_count]]</f>
        <v>214592</v>
      </c>
      <c r="W96" s="25">
        <f t="shared" si="5"/>
        <v>80418352</v>
      </c>
      <c r="X96" t="s">
        <v>5669</v>
      </c>
      <c r="Y96" t="s">
        <v>5670</v>
      </c>
      <c r="Z96" t="s">
        <v>5671</v>
      </c>
      <c r="AA96" t="s">
        <v>5672</v>
      </c>
      <c r="AB96" t="s">
        <v>5673</v>
      </c>
      <c r="AC96" t="s">
        <v>5674</v>
      </c>
      <c r="AD96" t="s">
        <v>5675</v>
      </c>
      <c r="AE96" t="s">
        <v>5676</v>
      </c>
    </row>
    <row r="97" spans="1:31" ht="15.75" customHeight="1">
      <c r="A97" t="s">
        <v>5430</v>
      </c>
      <c r="B97" t="s">
        <v>5431</v>
      </c>
      <c r="C97" t="s">
        <v>4774</v>
      </c>
      <c r="D97" t="s">
        <v>12821</v>
      </c>
      <c r="E97" t="s">
        <v>12878</v>
      </c>
      <c r="F97" t="s">
        <v>12879</v>
      </c>
      <c r="G97" t="str">
        <f>Table2[category] &amp; "-" &amp; Table2[product name]</f>
        <v>Computers&amp;Accessories|ExternalDevices&amp;DataStorage|PenDrives-SanDisk Ultra Dual Drive Go USB Type C Pendrive for Mobile (Black, 128 GB, 5Y - SDDDC3-128G-I35)</v>
      </c>
      <c r="H97" s="2" t="s">
        <v>13108</v>
      </c>
      <c r="I97" s="25">
        <v>1109</v>
      </c>
      <c r="J97" s="23" t="str">
        <f t="shared" si="3"/>
        <v>&gt;₹500</v>
      </c>
      <c r="K97" s="25">
        <v>2800</v>
      </c>
      <c r="L97" s="24">
        <v>0.6</v>
      </c>
      <c r="M97" s="25">
        <f>Table2[[#This Row],[Actual Price]] - Table2[[#This Row],[Discounted Price]] / Table2[[#This Row],[Actual Price]] * 100</f>
        <v>2760.3928571428573</v>
      </c>
      <c r="N97" s="24" t="str">
        <f t="shared" si="4"/>
        <v>50% or More</v>
      </c>
      <c r="O97" s="21">
        <f>Table2[[#This Row],[Rounded Rating Column]] + (Table2[[#This Row],[rating_count]] / 1000)</f>
        <v>57.463999999999999</v>
      </c>
      <c r="P97" s="24" t="str">
        <f>IF(Table2[[#This Row],[Discount Percentage]] &gt;= 0.5, "Yes", "No")</f>
        <v>Yes</v>
      </c>
      <c r="Q97" s="26">
        <f>Table2[[#This Row],[Actual Price]] * Table2[[#This Row],[rating_count]]</f>
        <v>149699200</v>
      </c>
      <c r="R97">
        <v>4.3</v>
      </c>
      <c r="S97">
        <f>ROUND(Table2[[#This Row],[rating]], 0)</f>
        <v>4</v>
      </c>
      <c r="T97" s="21">
        <v>53464</v>
      </c>
      <c r="U97" s="21" t="str">
        <f>IF(Table2[[#This Row],[rating_count]] &lt; 1000, "Yes", "No")</f>
        <v>No</v>
      </c>
      <c r="V97" s="21">
        <f>Table2[[#This Row],[Rounded Rating Column]] * Table2[[#This Row],[rating_count]]</f>
        <v>213856</v>
      </c>
      <c r="W97" s="25">
        <f t="shared" si="5"/>
        <v>149699200</v>
      </c>
      <c r="X97" t="s">
        <v>5432</v>
      </c>
      <c r="Y97" t="s">
        <v>5433</v>
      </c>
      <c r="Z97" t="s">
        <v>5434</v>
      </c>
      <c r="AA97" t="s">
        <v>5435</v>
      </c>
      <c r="AB97" t="s">
        <v>5436</v>
      </c>
      <c r="AC97" t="s">
        <v>5437</v>
      </c>
      <c r="AD97" t="s">
        <v>5438</v>
      </c>
      <c r="AE97" t="s">
        <v>5439</v>
      </c>
    </row>
    <row r="98" spans="1:31" ht="15.75" customHeight="1">
      <c r="A98" t="s">
        <v>5022</v>
      </c>
      <c r="B98" t="s">
        <v>5023</v>
      </c>
      <c r="C98" t="s">
        <v>5024</v>
      </c>
      <c r="D98" t="s">
        <v>12821</v>
      </c>
      <c r="E98" t="s">
        <v>12878</v>
      </c>
      <c r="F98" t="s">
        <v>12899</v>
      </c>
      <c r="G98" t="str">
        <f>Table2[category] &amp; "-" &amp; Table2[product name]</f>
        <v>Computers&amp;Accessories|ExternalDevices&amp;DataStorage|ExternalHardDisks-Seagate Expansion 1TB External HDD - USB 3.0 for Windows and Mac with 3 yr Data Recovery Services, Portable Hard Drive (STKM1000400)</v>
      </c>
      <c r="H98" s="2" t="s">
        <v>13108</v>
      </c>
      <c r="I98" s="25">
        <v>4098</v>
      </c>
      <c r="J98" s="23" t="str">
        <f t="shared" si="3"/>
        <v>&gt;₹500</v>
      </c>
      <c r="K98" s="25">
        <v>4999</v>
      </c>
      <c r="L98" s="24">
        <v>0.18</v>
      </c>
      <c r="M98" s="25">
        <f>Table2[[#This Row],[Actual Price]] - Table2[[#This Row],[Discounted Price]] / Table2[[#This Row],[Actual Price]] * 100</f>
        <v>4917.0236047209446</v>
      </c>
      <c r="N98" s="24" t="str">
        <f t="shared" si="4"/>
        <v>&lt;50%</v>
      </c>
      <c r="O98" s="21">
        <f>Table2[[#This Row],[Rounded Rating Column]] + (Table2[[#This Row],[rating_count]] / 1000)</f>
        <v>55.81</v>
      </c>
      <c r="P98" s="24" t="str">
        <f>IF(Table2[[#This Row],[Discount Percentage]] &gt;= 0.5, "Yes", "No")</f>
        <v>No</v>
      </c>
      <c r="Q98" s="26">
        <f>Table2[[#This Row],[Actual Price]] * Table2[[#This Row],[rating_count]]</f>
        <v>253999190</v>
      </c>
      <c r="R98">
        <v>4.5</v>
      </c>
      <c r="S98">
        <f>ROUND(Table2[[#This Row],[rating]], 0)</f>
        <v>5</v>
      </c>
      <c r="T98" s="21">
        <v>50810</v>
      </c>
      <c r="U98" s="21" t="str">
        <f>IF(Table2[[#This Row],[rating_count]] &lt; 1000, "Yes", "No")</f>
        <v>No</v>
      </c>
      <c r="V98" s="21">
        <f>Table2[[#This Row],[Rounded Rating Column]] * Table2[[#This Row],[rating_count]]</f>
        <v>254050</v>
      </c>
      <c r="W98" s="25">
        <f t="shared" si="5"/>
        <v>253999190</v>
      </c>
      <c r="X98" t="s">
        <v>5025</v>
      </c>
      <c r="Y98" t="s">
        <v>5026</v>
      </c>
      <c r="Z98" t="s">
        <v>5027</v>
      </c>
      <c r="AA98" t="s">
        <v>5028</v>
      </c>
      <c r="AB98" t="s">
        <v>5029</v>
      </c>
      <c r="AC98" t="s">
        <v>5030</v>
      </c>
      <c r="AD98" t="s">
        <v>5031</v>
      </c>
      <c r="AE98" t="s">
        <v>5032</v>
      </c>
    </row>
    <row r="99" spans="1:31" ht="15.75" customHeight="1">
      <c r="A99" t="s">
        <v>6622</v>
      </c>
      <c r="B99" t="s">
        <v>6623</v>
      </c>
      <c r="C99" t="s">
        <v>5024</v>
      </c>
      <c r="D99" t="s">
        <v>12821</v>
      </c>
      <c r="E99" t="s">
        <v>12878</v>
      </c>
      <c r="F99" t="s">
        <v>12899</v>
      </c>
      <c r="G99" t="str">
        <f>Table2[category] &amp; "-" &amp; Table2[product name]</f>
        <v>Computers&amp;Accessories|ExternalDevices&amp;DataStorage|ExternalHardDisks-Seagate One Touch 2TB External HDD with Password Protection ‚Äì Black, for Windows and Mac, with 3 yr Data Recovery Services, and 4 Months Adobe CC Photography (STKY2000400)</v>
      </c>
      <c r="H99" s="2" t="s">
        <v>13108</v>
      </c>
      <c r="I99" s="25">
        <v>5799</v>
      </c>
      <c r="J99" s="23" t="str">
        <f t="shared" si="3"/>
        <v>&gt;₹500</v>
      </c>
      <c r="K99" s="25">
        <v>7999</v>
      </c>
      <c r="L99" s="24">
        <v>0.28000000000000003</v>
      </c>
      <c r="M99" s="25">
        <f>Table2[[#This Row],[Actual Price]] - Table2[[#This Row],[Discounted Price]] / Table2[[#This Row],[Actual Price]] * 100</f>
        <v>7926.5034379297413</v>
      </c>
      <c r="N99" s="24" t="str">
        <f t="shared" si="4"/>
        <v>&lt;50%</v>
      </c>
      <c r="O99" s="21">
        <f>Table2[[#This Row],[Rounded Rating Column]] + (Table2[[#This Row],[rating_count]] / 1000)</f>
        <v>55.273000000000003</v>
      </c>
      <c r="P99" s="24" t="str">
        <f>IF(Table2[[#This Row],[Discount Percentage]] &gt;= 0.5, "Yes", "No")</f>
        <v>No</v>
      </c>
      <c r="Q99" s="26">
        <f>Table2[[#This Row],[Actual Price]] * Table2[[#This Row],[rating_count]]</f>
        <v>402133727</v>
      </c>
      <c r="R99">
        <v>4.5</v>
      </c>
      <c r="S99">
        <f>ROUND(Table2[[#This Row],[rating]], 0)</f>
        <v>5</v>
      </c>
      <c r="T99" s="21">
        <v>50273</v>
      </c>
      <c r="U99" s="21" t="str">
        <f>IF(Table2[[#This Row],[rating_count]] &lt; 1000, "Yes", "No")</f>
        <v>No</v>
      </c>
      <c r="V99" s="21">
        <f>Table2[[#This Row],[Rounded Rating Column]] * Table2[[#This Row],[rating_count]]</f>
        <v>251365</v>
      </c>
      <c r="W99" s="25">
        <f t="shared" si="5"/>
        <v>402133727</v>
      </c>
      <c r="X99" t="s">
        <v>6624</v>
      </c>
      <c r="Y99" t="s">
        <v>6625</v>
      </c>
      <c r="Z99" t="s">
        <v>6626</v>
      </c>
      <c r="AA99" t="s">
        <v>6627</v>
      </c>
      <c r="AB99" t="s">
        <v>6628</v>
      </c>
      <c r="AC99" t="s">
        <v>6629</v>
      </c>
      <c r="AD99" t="s">
        <v>6630</v>
      </c>
      <c r="AE99" t="s">
        <v>6631</v>
      </c>
    </row>
    <row r="100" spans="1:31" ht="15.75" customHeight="1">
      <c r="A100" t="s">
        <v>3633</v>
      </c>
      <c r="B100" t="s">
        <v>3634</v>
      </c>
      <c r="C100" t="s">
        <v>2998</v>
      </c>
      <c r="D100" t="s">
        <v>12831</v>
      </c>
      <c r="E100" t="s">
        <v>12854</v>
      </c>
      <c r="F100" t="s">
        <v>12857</v>
      </c>
      <c r="G100" t="str">
        <f>Table2[category] &amp; "-" &amp; Table2[product name]</f>
        <v>Electronics|Mobiles&amp;Accessories|Smartphones&amp;BasicMobiles|Smartphones-Redmi Note 11 (Space Black, 4GB RAM, 64GB Storage)|90Hz FHD+ AMOLED Display | Qualcomm¬Æ Snapdragon‚Ñ¢ 680-6nm | 33W Charger Included</v>
      </c>
      <c r="H100" t="s">
        <v>12858</v>
      </c>
      <c r="I100" s="25">
        <v>12999</v>
      </c>
      <c r="J100" s="23" t="str">
        <f t="shared" si="3"/>
        <v>&gt;₹500</v>
      </c>
      <c r="K100" s="25">
        <v>17999</v>
      </c>
      <c r="L100" s="24">
        <v>0.28000000000000003</v>
      </c>
      <c r="M100" s="25">
        <f>Table2[[#This Row],[Actual Price]] - Table2[[#This Row],[Discounted Price]] / Table2[[#This Row],[Actual Price]] * 100</f>
        <v>17926.779321073394</v>
      </c>
      <c r="N100" s="24" t="str">
        <f t="shared" si="4"/>
        <v>&lt;50%</v>
      </c>
      <c r="O100" s="21">
        <f>Table2[[#This Row],[Rounded Rating Column]] + (Table2[[#This Row],[rating_count]] / 1000)</f>
        <v>54.771999999999998</v>
      </c>
      <c r="P100" s="24" t="str">
        <f>IF(Table2[[#This Row],[Discount Percentage]] &gt;= 0.5, "Yes", "No")</f>
        <v>No</v>
      </c>
      <c r="Q100" s="26">
        <f>Table2[[#This Row],[Actual Price]] * Table2[[#This Row],[rating_count]]</f>
        <v>913845228</v>
      </c>
      <c r="R100">
        <v>4.0999999999999996</v>
      </c>
      <c r="S100">
        <f>ROUND(Table2[[#This Row],[rating]], 0)</f>
        <v>4</v>
      </c>
      <c r="T100" s="21">
        <v>50772</v>
      </c>
      <c r="U100" s="21" t="str">
        <f>IF(Table2[[#This Row],[rating_count]] &lt; 1000, "Yes", "No")</f>
        <v>No</v>
      </c>
      <c r="V100" s="21">
        <f>Table2[[#This Row],[Rounded Rating Column]] * Table2[[#This Row],[rating_count]]</f>
        <v>203088</v>
      </c>
      <c r="W100" s="25">
        <f t="shared" si="5"/>
        <v>913845228</v>
      </c>
      <c r="X100" t="s">
        <v>3635</v>
      </c>
      <c r="Y100" t="s">
        <v>3636</v>
      </c>
      <c r="Z100" t="s">
        <v>3637</v>
      </c>
      <c r="AA100" t="s">
        <v>3638</v>
      </c>
      <c r="AB100" t="s">
        <v>3639</v>
      </c>
      <c r="AC100" t="s">
        <v>3640</v>
      </c>
      <c r="AD100" t="s">
        <v>3641</v>
      </c>
      <c r="AE100" t="s">
        <v>3642</v>
      </c>
    </row>
    <row r="101" spans="1:31" ht="15.75" customHeight="1">
      <c r="A101" t="s">
        <v>4129</v>
      </c>
      <c r="B101" t="s">
        <v>4130</v>
      </c>
      <c r="C101" t="s">
        <v>2998</v>
      </c>
      <c r="D101" t="s">
        <v>12831</v>
      </c>
      <c r="E101" t="s">
        <v>12854</v>
      </c>
      <c r="F101" t="s">
        <v>12857</v>
      </c>
      <c r="G101" t="str">
        <f>Table2[category] &amp; "-" &amp; Table2[product name]</f>
        <v>Electronics|Mobiles&amp;Accessories|Smartphones&amp;BasicMobiles|Smartphones-Redmi Note 11 (Horizon Blue, 6GB RAM, 64GB Storage)|90Hz FHD+ AMOLED Display | Qualcomm¬Æ Snapdragon‚Ñ¢ 680-6nm | 33W Charger Included</v>
      </c>
      <c r="H101" t="s">
        <v>12858</v>
      </c>
      <c r="I101" s="25">
        <v>12999</v>
      </c>
      <c r="J101" s="23" t="str">
        <f t="shared" si="3"/>
        <v>&gt;₹500</v>
      </c>
      <c r="K101" s="25">
        <v>18999</v>
      </c>
      <c r="L101" s="24">
        <v>0.32</v>
      </c>
      <c r="M101" s="25">
        <f>Table2[[#This Row],[Actual Price]] - Table2[[#This Row],[Discounted Price]] / Table2[[#This Row],[Actual Price]] * 100</f>
        <v>18930.580609505763</v>
      </c>
      <c r="N101" s="24" t="str">
        <f t="shared" si="4"/>
        <v>&lt;50%</v>
      </c>
      <c r="O101" s="21">
        <f>Table2[[#This Row],[Rounded Rating Column]] + (Table2[[#This Row],[rating_count]] / 1000)</f>
        <v>54.771999999999998</v>
      </c>
      <c r="P101" s="24" t="str">
        <f>IF(Table2[[#This Row],[Discount Percentage]] &gt;= 0.5, "Yes", "No")</f>
        <v>No</v>
      </c>
      <c r="Q101" s="26">
        <f>Table2[[#This Row],[Actual Price]] * Table2[[#This Row],[rating_count]]</f>
        <v>964617228</v>
      </c>
      <c r="R101">
        <v>4.0999999999999996</v>
      </c>
      <c r="S101">
        <f>ROUND(Table2[[#This Row],[rating]], 0)</f>
        <v>4</v>
      </c>
      <c r="T101" s="21">
        <v>50772</v>
      </c>
      <c r="U101" s="21" t="str">
        <f>IF(Table2[[#This Row],[rating_count]] &lt; 1000, "Yes", "No")</f>
        <v>No</v>
      </c>
      <c r="V101" s="21">
        <f>Table2[[#This Row],[Rounded Rating Column]] * Table2[[#This Row],[rating_count]]</f>
        <v>203088</v>
      </c>
      <c r="W101" s="25">
        <f t="shared" si="5"/>
        <v>964617228</v>
      </c>
      <c r="X101" t="s">
        <v>4131</v>
      </c>
      <c r="Y101" t="s">
        <v>3636</v>
      </c>
      <c r="Z101" t="s">
        <v>3637</v>
      </c>
      <c r="AA101" t="s">
        <v>3638</v>
      </c>
      <c r="AB101" t="s">
        <v>3639</v>
      </c>
      <c r="AC101" t="s">
        <v>3640</v>
      </c>
      <c r="AD101" t="s">
        <v>4132</v>
      </c>
      <c r="AE101" t="s">
        <v>4133</v>
      </c>
    </row>
    <row r="102" spans="1:31" ht="15.75" customHeight="1">
      <c r="A102" t="s">
        <v>4167</v>
      </c>
      <c r="B102" t="s">
        <v>4168</v>
      </c>
      <c r="C102" t="s">
        <v>2998</v>
      </c>
      <c r="D102" t="s">
        <v>12831</v>
      </c>
      <c r="E102" t="s">
        <v>12854</v>
      </c>
      <c r="F102" t="s">
        <v>12857</v>
      </c>
      <c r="G102" t="str">
        <f>Table2[category] &amp; "-" &amp; Table2[product name]</f>
        <v>Electronics|Mobiles&amp;Accessories|Smartphones&amp;BasicMobiles|Smartphones-Redmi Note 11 (Space Black, 6GB RAM, 64GB Storage) | 90Hz FHD+ AMOLED Display | Qualcomm¬Æ Snapdragon‚Ñ¢ 680-6nm | 33W Charger Included</v>
      </c>
      <c r="H102" t="s">
        <v>12858</v>
      </c>
      <c r="I102" s="25">
        <v>12999</v>
      </c>
      <c r="J102" s="23" t="str">
        <f t="shared" si="3"/>
        <v>&gt;₹500</v>
      </c>
      <c r="K102" s="25">
        <v>18999</v>
      </c>
      <c r="L102" s="24">
        <v>0.32</v>
      </c>
      <c r="M102" s="25">
        <f>Table2[[#This Row],[Actual Price]] - Table2[[#This Row],[Discounted Price]] / Table2[[#This Row],[Actual Price]] * 100</f>
        <v>18930.580609505763</v>
      </c>
      <c r="N102" s="24" t="str">
        <f t="shared" si="4"/>
        <v>&lt;50%</v>
      </c>
      <c r="O102" s="21">
        <f>Table2[[#This Row],[Rounded Rating Column]] + (Table2[[#This Row],[rating_count]] / 1000)</f>
        <v>54.771999999999998</v>
      </c>
      <c r="P102" s="24" t="str">
        <f>IF(Table2[[#This Row],[Discount Percentage]] &gt;= 0.5, "Yes", "No")</f>
        <v>No</v>
      </c>
      <c r="Q102" s="26">
        <f>Table2[[#This Row],[Actual Price]] * Table2[[#This Row],[rating_count]]</f>
        <v>964617228</v>
      </c>
      <c r="R102">
        <v>4.0999999999999996</v>
      </c>
      <c r="S102">
        <f>ROUND(Table2[[#This Row],[rating]], 0)</f>
        <v>4</v>
      </c>
      <c r="T102" s="21">
        <v>50772</v>
      </c>
      <c r="U102" s="21" t="str">
        <f>IF(Table2[[#This Row],[rating_count]] &lt; 1000, "Yes", "No")</f>
        <v>No</v>
      </c>
      <c r="V102" s="21">
        <f>Table2[[#This Row],[Rounded Rating Column]] * Table2[[#This Row],[rating_count]]</f>
        <v>203088</v>
      </c>
      <c r="W102" s="25">
        <f t="shared" si="5"/>
        <v>964617228</v>
      </c>
      <c r="X102" t="s">
        <v>4131</v>
      </c>
      <c r="Y102" t="s">
        <v>3636</v>
      </c>
      <c r="Z102" t="s">
        <v>3637</v>
      </c>
      <c r="AA102" t="s">
        <v>3638</v>
      </c>
      <c r="AB102" t="s">
        <v>3639</v>
      </c>
      <c r="AC102" t="s">
        <v>3640</v>
      </c>
      <c r="AD102" t="s">
        <v>3641</v>
      </c>
      <c r="AE102" t="s">
        <v>4169</v>
      </c>
    </row>
    <row r="103" spans="1:31" ht="15.75" customHeight="1">
      <c r="A103" t="s">
        <v>4542</v>
      </c>
      <c r="B103" t="s">
        <v>4130</v>
      </c>
      <c r="C103" t="s">
        <v>2998</v>
      </c>
      <c r="D103" t="s">
        <v>12831</v>
      </c>
      <c r="E103" t="s">
        <v>12854</v>
      </c>
      <c r="F103" t="s">
        <v>12857</v>
      </c>
      <c r="G103" t="str">
        <f>Table2[category] &amp; "-" &amp; Table2[product name]</f>
        <v>Electronics|Mobiles&amp;Accessories|Smartphones&amp;BasicMobiles|Smartphones-Redmi Note 11 (Horizon Blue, 6GB RAM, 64GB Storage)|90Hz FHD+ AMOLED Display | Qualcomm¬Æ Snapdragon‚Ñ¢ 680-6nm | 33W Charger Included</v>
      </c>
      <c r="H103" t="s">
        <v>12858</v>
      </c>
      <c r="I103" s="25">
        <v>12999</v>
      </c>
      <c r="J103" s="23" t="str">
        <f t="shared" si="3"/>
        <v>&gt;₹500</v>
      </c>
      <c r="K103" s="25">
        <v>18999</v>
      </c>
      <c r="L103" s="24">
        <v>0.32</v>
      </c>
      <c r="M103" s="25">
        <f>Table2[[#This Row],[Actual Price]] - Table2[[#This Row],[Discounted Price]] / Table2[[#This Row],[Actual Price]] * 100</f>
        <v>18930.580609505763</v>
      </c>
      <c r="N103" s="24" t="str">
        <f t="shared" si="4"/>
        <v>&lt;50%</v>
      </c>
      <c r="O103" s="21">
        <f>Table2[[#This Row],[Rounded Rating Column]] + (Table2[[#This Row],[rating_count]] / 1000)</f>
        <v>54.771999999999998</v>
      </c>
      <c r="P103" s="24" t="str">
        <f>IF(Table2[[#This Row],[Discount Percentage]] &gt;= 0.5, "Yes", "No")</f>
        <v>No</v>
      </c>
      <c r="Q103" s="26">
        <f>Table2[[#This Row],[Actual Price]] * Table2[[#This Row],[rating_count]]</f>
        <v>964617228</v>
      </c>
      <c r="R103">
        <v>4.0999999999999996</v>
      </c>
      <c r="S103">
        <f>ROUND(Table2[[#This Row],[rating]], 0)</f>
        <v>4</v>
      </c>
      <c r="T103" s="21">
        <v>50772</v>
      </c>
      <c r="U103" s="21" t="str">
        <f>IF(Table2[[#This Row],[rating_count]] &lt; 1000, "Yes", "No")</f>
        <v>No</v>
      </c>
      <c r="V103" s="21">
        <f>Table2[[#This Row],[Rounded Rating Column]] * Table2[[#This Row],[rating_count]]</f>
        <v>203088</v>
      </c>
      <c r="W103" s="25">
        <f t="shared" si="5"/>
        <v>964617228</v>
      </c>
      <c r="X103" t="s">
        <v>4131</v>
      </c>
      <c r="Y103" t="s">
        <v>3636</v>
      </c>
      <c r="Z103" t="s">
        <v>3637</v>
      </c>
      <c r="AA103" t="s">
        <v>3638</v>
      </c>
      <c r="AB103" t="s">
        <v>3639</v>
      </c>
      <c r="AC103" t="s">
        <v>3640</v>
      </c>
      <c r="AD103" t="s">
        <v>4132</v>
      </c>
      <c r="AE103" t="s">
        <v>4543</v>
      </c>
    </row>
    <row r="104" spans="1:31" ht="15.75" customHeight="1">
      <c r="A104" t="s">
        <v>5116</v>
      </c>
      <c r="B104" t="s">
        <v>5117</v>
      </c>
      <c r="C104" t="s">
        <v>5118</v>
      </c>
      <c r="D104" t="s">
        <v>12821</v>
      </c>
      <c r="E104" t="s">
        <v>12828</v>
      </c>
      <c r="F104" t="s">
        <v>12906</v>
      </c>
      <c r="G104" t="str">
        <f>Table2[category] &amp; "-" &amp; Table2[product name]</f>
        <v>Computers&amp;Accessories|NetworkingDevices|Repeaters&amp;Extenders-TP-Link AC750 Wifi Range Extender | Up to 750Mbps | Dual Band WiFi Extender, Repeater, Wifi Signal Booster, Access Point| Easy Set-Up | Extends Wifi to Smart Home &amp; Alexa Devices (RE200)</v>
      </c>
      <c r="H104" s="2" t="s">
        <v>13108</v>
      </c>
      <c r="I104" s="25">
        <v>1889</v>
      </c>
      <c r="J104" s="23" t="str">
        <f t="shared" si="3"/>
        <v>&gt;₹500</v>
      </c>
      <c r="K104" s="25">
        <v>5499</v>
      </c>
      <c r="L104" s="24">
        <v>0.66</v>
      </c>
      <c r="M104" s="25">
        <f>Table2[[#This Row],[Actual Price]] - Table2[[#This Row],[Discounted Price]] / Table2[[#This Row],[Actual Price]] * 100</f>
        <v>5464.6482996908526</v>
      </c>
      <c r="N104" s="24" t="str">
        <f t="shared" si="4"/>
        <v>50% or More</v>
      </c>
      <c r="O104" s="21">
        <f>Table2[[#This Row],[Rounded Rating Column]] + (Table2[[#This Row],[rating_count]] / 1000)</f>
        <v>53.551000000000002</v>
      </c>
      <c r="P104" s="24" t="str">
        <f>IF(Table2[[#This Row],[Discount Percentage]] &gt;= 0.5, "Yes", "No")</f>
        <v>Yes</v>
      </c>
      <c r="Q104" s="26">
        <f>Table2[[#This Row],[Actual Price]] * Table2[[#This Row],[rating_count]]</f>
        <v>272480949</v>
      </c>
      <c r="R104">
        <v>4.2</v>
      </c>
      <c r="S104">
        <f>ROUND(Table2[[#This Row],[rating]], 0)</f>
        <v>4</v>
      </c>
      <c r="T104" s="21">
        <v>49551</v>
      </c>
      <c r="U104" s="21" t="str">
        <f>IF(Table2[[#This Row],[rating_count]] &lt; 1000, "Yes", "No")</f>
        <v>No</v>
      </c>
      <c r="V104" s="21">
        <f>Table2[[#This Row],[Rounded Rating Column]] * Table2[[#This Row],[rating_count]]</f>
        <v>198204</v>
      </c>
      <c r="W104" s="25">
        <f t="shared" si="5"/>
        <v>272480949</v>
      </c>
      <c r="X104" t="s">
        <v>5119</v>
      </c>
      <c r="Y104" t="s">
        <v>5120</v>
      </c>
      <c r="Z104" t="s">
        <v>5121</v>
      </c>
      <c r="AA104" t="s">
        <v>5122</v>
      </c>
      <c r="AB104" t="s">
        <v>5123</v>
      </c>
      <c r="AC104" t="s">
        <v>5124</v>
      </c>
      <c r="AD104" t="s">
        <v>5125</v>
      </c>
      <c r="AE104" t="s">
        <v>5126</v>
      </c>
    </row>
    <row r="105" spans="1:31" ht="15.75" customHeight="1">
      <c r="A105" t="s">
        <v>3597</v>
      </c>
      <c r="B105" t="s">
        <v>3598</v>
      </c>
      <c r="C105" t="s">
        <v>2956</v>
      </c>
      <c r="D105" t="s">
        <v>12831</v>
      </c>
      <c r="E105" t="s">
        <v>12852</v>
      </c>
      <c r="F105" t="s">
        <v>12853</v>
      </c>
      <c r="G105" t="str">
        <f>Table2[category] &amp; "-" &amp; Table2[product name]</f>
        <v>Electronics|WearableTechnology|SmartWatches-boAt Xtend Smartwatch with Alexa Built-in, 1.69‚Äù HD Display, Multiple Watch Faces, Stress Monitor, Heart &amp; SpO2 Monitoring, 14 Sports Modes, Sleep Monitor, 5 ATM &amp; 7 Days Battery(Pitch Black)</v>
      </c>
      <c r="H105" s="2" t="s">
        <v>13108</v>
      </c>
      <c r="I105" s="25">
        <v>2999</v>
      </c>
      <c r="J105" s="23" t="str">
        <f t="shared" si="3"/>
        <v>&gt;₹500</v>
      </c>
      <c r="K105" s="25">
        <v>7990</v>
      </c>
      <c r="L105" s="24">
        <v>0.62</v>
      </c>
      <c r="M105" s="25">
        <f>Table2[[#This Row],[Actual Price]] - Table2[[#This Row],[Discounted Price]] / Table2[[#This Row],[Actual Price]] * 100</f>
        <v>7952.4655819774716</v>
      </c>
      <c r="N105" s="24" t="str">
        <f t="shared" si="4"/>
        <v>50% or More</v>
      </c>
      <c r="O105" s="21">
        <f>Table2[[#This Row],[Rounded Rating Column]] + (Table2[[#This Row],[rating_count]] / 1000)</f>
        <v>52.448999999999998</v>
      </c>
      <c r="P105" s="24" t="str">
        <f>IF(Table2[[#This Row],[Discount Percentage]] &gt;= 0.5, "Yes", "No")</f>
        <v>Yes</v>
      </c>
      <c r="Q105" s="26">
        <f>Table2[[#This Row],[Actual Price]] * Table2[[#This Row],[rating_count]]</f>
        <v>387107510</v>
      </c>
      <c r="R105">
        <v>4.0999999999999996</v>
      </c>
      <c r="S105">
        <f>ROUND(Table2[[#This Row],[rating]], 0)</f>
        <v>4</v>
      </c>
      <c r="T105" s="21">
        <v>48449</v>
      </c>
      <c r="U105" s="21" t="str">
        <f>IF(Table2[[#This Row],[rating_count]] &lt; 1000, "Yes", "No")</f>
        <v>No</v>
      </c>
      <c r="V105" s="21">
        <f>Table2[[#This Row],[Rounded Rating Column]] * Table2[[#This Row],[rating_count]]</f>
        <v>193796</v>
      </c>
      <c r="W105" s="25">
        <f t="shared" si="5"/>
        <v>387107510</v>
      </c>
      <c r="X105" t="s">
        <v>3419</v>
      </c>
      <c r="Y105" t="s">
        <v>3599</v>
      </c>
      <c r="Z105" t="s">
        <v>3600</v>
      </c>
      <c r="AA105" t="s">
        <v>3601</v>
      </c>
      <c r="AB105" t="s">
        <v>3602</v>
      </c>
      <c r="AC105" t="s">
        <v>3603</v>
      </c>
      <c r="AD105" t="s">
        <v>3604</v>
      </c>
      <c r="AE105" t="s">
        <v>3605</v>
      </c>
    </row>
    <row r="106" spans="1:31" ht="15.75" customHeight="1">
      <c r="A106" t="s">
        <v>5771</v>
      </c>
      <c r="B106" t="s">
        <v>5772</v>
      </c>
      <c r="C106" t="s">
        <v>3074</v>
      </c>
      <c r="D106" t="s">
        <v>12831</v>
      </c>
      <c r="E106" t="s">
        <v>12862</v>
      </c>
      <c r="F106" t="s">
        <v>12863</v>
      </c>
      <c r="G106" t="str">
        <f>Table2[category] &amp; "-" &amp; Table2[product name]</f>
        <v>Electronics|Headphones,Earbuds&amp;Accessories|Headphones|In-Ear-boAt Airdopes 171 in Ear Bluetooth True Wireless Earbuds with Upto 13 Hours Battery, IPX4, Bluetooth v5.0, Dual Tone Finish with Mic (Mysterious Blue)</v>
      </c>
      <c r="H106" t="s">
        <v>12864</v>
      </c>
      <c r="I106" s="25">
        <v>1199</v>
      </c>
      <c r="J106" s="23" t="str">
        <f t="shared" si="3"/>
        <v>&gt;₹500</v>
      </c>
      <c r="K106" s="25">
        <v>5999</v>
      </c>
      <c r="L106" s="24">
        <v>0.8</v>
      </c>
      <c r="M106" s="25">
        <f>Table2[[#This Row],[Actual Price]] - Table2[[#This Row],[Discounted Price]] / Table2[[#This Row],[Actual Price]] * 100</f>
        <v>5979.0133355559256</v>
      </c>
      <c r="N106" s="24" t="str">
        <f t="shared" si="4"/>
        <v>50% or More</v>
      </c>
      <c r="O106" s="21">
        <f>Table2[[#This Row],[Rounded Rating Column]] + (Table2[[#This Row],[rating_count]] / 1000)</f>
        <v>51.521000000000001</v>
      </c>
      <c r="P106" s="24" t="str">
        <f>IF(Table2[[#This Row],[Discount Percentage]] &gt;= 0.5, "Yes", "No")</f>
        <v>Yes</v>
      </c>
      <c r="Q106" s="26">
        <f>Table2[[#This Row],[Actual Price]] * Table2[[#This Row],[rating_count]]</f>
        <v>285078479</v>
      </c>
      <c r="R106">
        <v>3.9</v>
      </c>
      <c r="S106">
        <f>ROUND(Table2[[#This Row],[rating]], 0)</f>
        <v>4</v>
      </c>
      <c r="T106" s="21">
        <v>47521</v>
      </c>
      <c r="U106" s="21" t="str">
        <f>IF(Table2[[#This Row],[rating_count]] &lt; 1000, "Yes", "No")</f>
        <v>No</v>
      </c>
      <c r="V106" s="21">
        <f>Table2[[#This Row],[Rounded Rating Column]] * Table2[[#This Row],[rating_count]]</f>
        <v>190084</v>
      </c>
      <c r="W106" s="25">
        <f t="shared" si="5"/>
        <v>285078479</v>
      </c>
      <c r="X106" t="s">
        <v>5773</v>
      </c>
      <c r="Y106" t="s">
        <v>5774</v>
      </c>
      <c r="Z106" t="s">
        <v>5775</v>
      </c>
      <c r="AA106" t="s">
        <v>5776</v>
      </c>
      <c r="AB106" t="s">
        <v>5777</v>
      </c>
      <c r="AC106" t="s">
        <v>5778</v>
      </c>
      <c r="AD106" t="s">
        <v>5779</v>
      </c>
      <c r="AE106" t="s">
        <v>5780</v>
      </c>
    </row>
    <row r="107" spans="1:31" ht="15.75" customHeight="1">
      <c r="A107" t="s">
        <v>8895</v>
      </c>
      <c r="B107" t="s">
        <v>8896</v>
      </c>
      <c r="C107" t="s">
        <v>8483</v>
      </c>
      <c r="D107" t="s">
        <v>12817</v>
      </c>
      <c r="E107" t="s">
        <v>12818</v>
      </c>
      <c r="F107" t="s">
        <v>12819</v>
      </c>
      <c r="G107" t="str">
        <f>Table2[category] &amp; "-" &amp; Table2[product name]</f>
        <v>Home&amp;Kitchen|Kitchen&amp;HomeAppliances|Vacuum,Cleaning&amp;Ironing|Irons,Steamers&amp;Accessories|Irons|DryIrons-Bajaj DX-7 1000W Dry Iron with Advance Soleplate and Anti-bacterial German Coating Technology, White</v>
      </c>
      <c r="H107" t="s">
        <v>12992</v>
      </c>
      <c r="I107" s="23">
        <v>775</v>
      </c>
      <c r="J107" s="23" t="str">
        <f t="shared" si="3"/>
        <v>&gt;₹500</v>
      </c>
      <c r="K107" s="23">
        <v>875</v>
      </c>
      <c r="L107" s="24">
        <v>0.11</v>
      </c>
      <c r="M107" s="25">
        <f>Table2[[#This Row],[Actual Price]] - Table2[[#This Row],[Discounted Price]] / Table2[[#This Row],[Actual Price]] * 100</f>
        <v>786.42857142857144</v>
      </c>
      <c r="N107" s="24" t="str">
        <f t="shared" si="4"/>
        <v>&lt;50%</v>
      </c>
      <c r="O107" s="21">
        <f>Table2[[#This Row],[Rounded Rating Column]] + (Table2[[#This Row],[rating_count]] / 1000)</f>
        <v>50.646999999999998</v>
      </c>
      <c r="P107" s="24" t="str">
        <f>IF(Table2[[#This Row],[Discount Percentage]] &gt;= 0.5, "Yes", "No")</f>
        <v>No</v>
      </c>
      <c r="Q107" s="26">
        <f>Table2[[#This Row],[Actual Price]] * Table2[[#This Row],[rating_count]]</f>
        <v>40816125</v>
      </c>
      <c r="R107">
        <v>4.2</v>
      </c>
      <c r="S107">
        <f>ROUND(Table2[[#This Row],[rating]], 0)</f>
        <v>4</v>
      </c>
      <c r="T107" s="21">
        <v>46647</v>
      </c>
      <c r="U107" s="21" t="str">
        <f>IF(Table2[[#This Row],[rating_count]] &lt; 1000, "Yes", "No")</f>
        <v>No</v>
      </c>
      <c r="V107" s="21">
        <f>Table2[[#This Row],[Rounded Rating Column]] * Table2[[#This Row],[rating_count]]</f>
        <v>186588</v>
      </c>
      <c r="W107" s="25">
        <f t="shared" si="5"/>
        <v>40816125</v>
      </c>
      <c r="X107" t="s">
        <v>8897</v>
      </c>
      <c r="Y107" t="s">
        <v>8898</v>
      </c>
      <c r="Z107" t="s">
        <v>8899</v>
      </c>
      <c r="AA107" t="s">
        <v>8900</v>
      </c>
      <c r="AB107" t="s">
        <v>8901</v>
      </c>
      <c r="AC107" t="s">
        <v>8902</v>
      </c>
      <c r="AD107" t="s">
        <v>8903</v>
      </c>
      <c r="AE107" t="s">
        <v>8904</v>
      </c>
    </row>
    <row r="108" spans="1:31" ht="15.75" customHeight="1">
      <c r="A108" t="s">
        <v>3157</v>
      </c>
      <c r="B108" t="s">
        <v>3158</v>
      </c>
      <c r="C108" t="s">
        <v>3159</v>
      </c>
      <c r="D108" t="s">
        <v>12831</v>
      </c>
      <c r="E108" t="s">
        <v>12854</v>
      </c>
      <c r="F108" t="s">
        <v>12855</v>
      </c>
      <c r="G108" t="str">
        <f>Table2[category] &amp; "-" &amp; Table2[product name]</f>
        <v>Electronics|Mobiles&amp;Accessories|MobileAccessories|AutomobileAccessories|Cradles-ELV Car Mount Adjustable Car Phone Holder Universal Long Arm, Windshield for Smartphones - Black</v>
      </c>
      <c r="H108" t="s">
        <v>12865</v>
      </c>
      <c r="I108" s="23">
        <v>349</v>
      </c>
      <c r="J108" s="23" t="str">
        <f t="shared" si="3"/>
        <v>₹200 - ₹500</v>
      </c>
      <c r="K108" s="23">
        <v>999</v>
      </c>
      <c r="L108" s="24">
        <v>0.65</v>
      </c>
      <c r="M108" s="25">
        <f>Table2[[#This Row],[Actual Price]] - Table2[[#This Row],[Discounted Price]] / Table2[[#This Row],[Actual Price]] * 100</f>
        <v>964.06506506506503</v>
      </c>
      <c r="N108" s="24" t="str">
        <f t="shared" si="4"/>
        <v>50% or More</v>
      </c>
      <c r="O108" s="21">
        <f>Table2[[#This Row],[Rounded Rating Column]] + (Table2[[#This Row],[rating_count]] / 1000)</f>
        <v>50.399000000000001</v>
      </c>
      <c r="P108" s="24" t="str">
        <f>IF(Table2[[#This Row],[Discount Percentage]] &gt;= 0.5, "Yes", "No")</f>
        <v>Yes</v>
      </c>
      <c r="Q108" s="26">
        <f>Table2[[#This Row],[Actual Price]] * Table2[[#This Row],[rating_count]]</f>
        <v>46352601</v>
      </c>
      <c r="R108">
        <v>3.9</v>
      </c>
      <c r="S108">
        <f>ROUND(Table2[[#This Row],[rating]], 0)</f>
        <v>4</v>
      </c>
      <c r="T108" s="21">
        <v>46399</v>
      </c>
      <c r="U108" s="21" t="str">
        <f>IF(Table2[[#This Row],[rating_count]] &lt; 1000, "Yes", "No")</f>
        <v>No</v>
      </c>
      <c r="V108" s="21">
        <f>Table2[[#This Row],[Rounded Rating Column]] * Table2[[#This Row],[rating_count]]</f>
        <v>185596</v>
      </c>
      <c r="W108" s="25">
        <f t="shared" si="5"/>
        <v>46352601</v>
      </c>
      <c r="X108" t="s">
        <v>3160</v>
      </c>
      <c r="Y108" t="s">
        <v>3161</v>
      </c>
      <c r="Z108" t="s">
        <v>3162</v>
      </c>
      <c r="AA108" t="s">
        <v>3163</v>
      </c>
      <c r="AB108" t="s">
        <v>3164</v>
      </c>
      <c r="AC108" t="s">
        <v>3165</v>
      </c>
      <c r="AD108" t="s">
        <v>3166</v>
      </c>
      <c r="AE108" t="s">
        <v>3167</v>
      </c>
    </row>
    <row r="109" spans="1:31" ht="15.75" customHeight="1">
      <c r="A109" t="s">
        <v>607</v>
      </c>
      <c r="B109" t="s">
        <v>608</v>
      </c>
      <c r="C109" t="s">
        <v>165</v>
      </c>
      <c r="D109" t="s">
        <v>12831</v>
      </c>
      <c r="E109" t="s">
        <v>12832</v>
      </c>
      <c r="F109" t="s">
        <v>12834</v>
      </c>
      <c r="G109" t="str">
        <f>Table2[category] &amp; "-" &amp; Table2[product name]</f>
        <v>Electronics|HomeTheater,TV&amp;Video|Televisions|SmartTelevisions-Redmi 80 cm (32 inches) Android 11 Series HD Ready Smart LED TV | L32M6-RA/L32M7-RA (Black)</v>
      </c>
      <c r="H109" t="s">
        <v>12835</v>
      </c>
      <c r="I109" s="25">
        <v>13999</v>
      </c>
      <c r="J109" s="23" t="str">
        <f t="shared" si="3"/>
        <v>&gt;₹500</v>
      </c>
      <c r="K109" s="25">
        <v>24999</v>
      </c>
      <c r="L109" s="24">
        <v>0.44</v>
      </c>
      <c r="M109" s="25">
        <f>Table2[[#This Row],[Actual Price]] - Table2[[#This Row],[Discounted Price]] / Table2[[#This Row],[Actual Price]] * 100</f>
        <v>24943.001760070401</v>
      </c>
      <c r="N109" s="24" t="str">
        <f t="shared" si="4"/>
        <v>&lt;50%</v>
      </c>
      <c r="O109" s="21">
        <f>Table2[[#This Row],[Rounded Rating Column]] + (Table2[[#This Row],[rating_count]] / 1000)</f>
        <v>49.238</v>
      </c>
      <c r="P109" s="24" t="str">
        <f>IF(Table2[[#This Row],[Discount Percentage]] &gt;= 0.5, "Yes", "No")</f>
        <v>No</v>
      </c>
      <c r="Q109" s="26">
        <f>Table2[[#This Row],[Actual Price]] * Table2[[#This Row],[rating_count]]</f>
        <v>1130904762</v>
      </c>
      <c r="R109">
        <v>4.2</v>
      </c>
      <c r="S109">
        <f>ROUND(Table2[[#This Row],[rating]], 0)</f>
        <v>4</v>
      </c>
      <c r="T109" s="21">
        <v>45238</v>
      </c>
      <c r="U109" s="21" t="str">
        <f>IF(Table2[[#This Row],[rating_count]] &lt; 1000, "Yes", "No")</f>
        <v>No</v>
      </c>
      <c r="V109" s="21">
        <f>Table2[[#This Row],[Rounded Rating Column]] * Table2[[#This Row],[rating_count]]</f>
        <v>180952</v>
      </c>
      <c r="W109" s="25">
        <f t="shared" si="5"/>
        <v>1130904762</v>
      </c>
      <c r="X109" t="s">
        <v>609</v>
      </c>
      <c r="Y109" t="s">
        <v>610</v>
      </c>
      <c r="Z109" t="s">
        <v>611</v>
      </c>
      <c r="AA109" t="s">
        <v>612</v>
      </c>
      <c r="AB109" t="s">
        <v>613</v>
      </c>
      <c r="AC109" t="s">
        <v>614</v>
      </c>
      <c r="AD109" t="s">
        <v>615</v>
      </c>
      <c r="AE109" t="s">
        <v>616</v>
      </c>
    </row>
    <row r="110" spans="1:31" ht="15.75" customHeight="1">
      <c r="A110" t="s">
        <v>683</v>
      </c>
      <c r="B110" t="s">
        <v>684</v>
      </c>
      <c r="C110" t="s">
        <v>165</v>
      </c>
      <c r="D110" t="s">
        <v>12831</v>
      </c>
      <c r="E110" t="s">
        <v>12832</v>
      </c>
      <c r="F110" t="s">
        <v>12834</v>
      </c>
      <c r="G110" t="str">
        <f>Table2[category] &amp; "-" &amp; Table2[product name]</f>
        <v>Electronics|HomeTheater,TV&amp;Video|Televisions|SmartTelevisions-Redmi 108 cm (43 inches) 4K Ultra HD Android Smart LED TV X43 | L43R7-7AIN (Black)</v>
      </c>
      <c r="H110" t="s">
        <v>12835</v>
      </c>
      <c r="I110" s="25">
        <v>26999</v>
      </c>
      <c r="J110" s="23" t="str">
        <f t="shared" si="3"/>
        <v>&gt;₹500</v>
      </c>
      <c r="K110" s="25">
        <v>42999</v>
      </c>
      <c r="L110" s="24">
        <v>0.37</v>
      </c>
      <c r="M110" s="25">
        <f>Table2[[#This Row],[Actual Price]] - Table2[[#This Row],[Discounted Price]] / Table2[[#This Row],[Actual Price]] * 100</f>
        <v>42936.21016767832</v>
      </c>
      <c r="N110" s="24" t="str">
        <f t="shared" si="4"/>
        <v>&lt;50%</v>
      </c>
      <c r="O110" s="21">
        <f>Table2[[#This Row],[Rounded Rating Column]] + (Table2[[#This Row],[rating_count]] / 1000)</f>
        <v>49.238</v>
      </c>
      <c r="P110" s="24" t="str">
        <f>IF(Table2[[#This Row],[Discount Percentage]] &gt;= 0.5, "Yes", "No")</f>
        <v>No</v>
      </c>
      <c r="Q110" s="26">
        <f>Table2[[#This Row],[Actual Price]] * Table2[[#This Row],[rating_count]]</f>
        <v>1945188762</v>
      </c>
      <c r="R110">
        <v>4.2</v>
      </c>
      <c r="S110">
        <f>ROUND(Table2[[#This Row],[rating]], 0)</f>
        <v>4</v>
      </c>
      <c r="T110" s="21">
        <v>45238</v>
      </c>
      <c r="U110" s="21" t="str">
        <f>IF(Table2[[#This Row],[rating_count]] &lt; 1000, "Yes", "No")</f>
        <v>No</v>
      </c>
      <c r="V110" s="21">
        <f>Table2[[#This Row],[Rounded Rating Column]] * Table2[[#This Row],[rating_count]]</f>
        <v>180952</v>
      </c>
      <c r="W110" s="25">
        <f t="shared" si="5"/>
        <v>1945188762</v>
      </c>
      <c r="X110" t="s">
        <v>685</v>
      </c>
      <c r="Y110" t="s">
        <v>610</v>
      </c>
      <c r="Z110" t="s">
        <v>611</v>
      </c>
      <c r="AA110" t="s">
        <v>612</v>
      </c>
      <c r="AB110" t="s">
        <v>613</v>
      </c>
      <c r="AC110" t="s">
        <v>614</v>
      </c>
      <c r="AD110" t="s">
        <v>686</v>
      </c>
      <c r="AE110" t="s">
        <v>687</v>
      </c>
    </row>
    <row r="111" spans="1:31" ht="15.75" customHeight="1">
      <c r="A111" t="s">
        <v>1128</v>
      </c>
      <c r="B111" t="s">
        <v>1129</v>
      </c>
      <c r="C111" t="s">
        <v>165</v>
      </c>
      <c r="D111" t="s">
        <v>12831</v>
      </c>
      <c r="E111" t="s">
        <v>12832</v>
      </c>
      <c r="F111" t="s">
        <v>12834</v>
      </c>
      <c r="G111" t="str">
        <f>Table2[category] &amp; "-" &amp; Table2[product name]</f>
        <v>Electronics|HomeTheater,TV&amp;Video|Televisions|SmartTelevisions-Redmi 126 cm (50 inches) 4K Ultra HD Android Smart LED TV X50 | L50M6-RA (Black)</v>
      </c>
      <c r="H111" t="s">
        <v>12835</v>
      </c>
      <c r="I111" s="25">
        <v>32999</v>
      </c>
      <c r="J111" s="23" t="str">
        <f t="shared" si="3"/>
        <v>&gt;₹500</v>
      </c>
      <c r="K111" s="25">
        <v>44999</v>
      </c>
      <c r="L111" s="24">
        <v>0.27</v>
      </c>
      <c r="M111" s="25">
        <f>Table2[[#This Row],[Actual Price]] - Table2[[#This Row],[Discounted Price]] / Table2[[#This Row],[Actual Price]] * 100</f>
        <v>44925.667259272428</v>
      </c>
      <c r="N111" s="24" t="str">
        <f t="shared" si="4"/>
        <v>&lt;50%</v>
      </c>
      <c r="O111" s="21">
        <f>Table2[[#This Row],[Rounded Rating Column]] + (Table2[[#This Row],[rating_count]] / 1000)</f>
        <v>49.238</v>
      </c>
      <c r="P111" s="24" t="str">
        <f>IF(Table2[[#This Row],[Discount Percentage]] &gt;= 0.5, "Yes", "No")</f>
        <v>No</v>
      </c>
      <c r="Q111" s="26">
        <f>Table2[[#This Row],[Actual Price]] * Table2[[#This Row],[rating_count]]</f>
        <v>2035664762</v>
      </c>
      <c r="R111">
        <v>4.2</v>
      </c>
      <c r="S111">
        <f>ROUND(Table2[[#This Row],[rating]], 0)</f>
        <v>4</v>
      </c>
      <c r="T111" s="21">
        <v>45238</v>
      </c>
      <c r="U111" s="21" t="str">
        <f>IF(Table2[[#This Row],[rating_count]] &lt; 1000, "Yes", "No")</f>
        <v>No</v>
      </c>
      <c r="V111" s="21">
        <f>Table2[[#This Row],[Rounded Rating Column]] * Table2[[#This Row],[rating_count]]</f>
        <v>180952</v>
      </c>
      <c r="W111" s="25">
        <f t="shared" si="5"/>
        <v>2035664762</v>
      </c>
      <c r="X111" t="s">
        <v>1130</v>
      </c>
      <c r="Y111" t="s">
        <v>610</v>
      </c>
      <c r="Z111" t="s">
        <v>611</v>
      </c>
      <c r="AA111" t="s">
        <v>612</v>
      </c>
      <c r="AB111" t="s">
        <v>613</v>
      </c>
      <c r="AC111" t="s">
        <v>614</v>
      </c>
      <c r="AD111" t="s">
        <v>1131</v>
      </c>
      <c r="AE111" t="s">
        <v>1132</v>
      </c>
    </row>
    <row r="112" spans="1:31" ht="15.75" customHeight="1">
      <c r="A112" t="s">
        <v>8378</v>
      </c>
      <c r="B112" t="s">
        <v>8379</v>
      </c>
      <c r="C112" t="s">
        <v>8369</v>
      </c>
      <c r="D112" t="s">
        <v>12817</v>
      </c>
      <c r="E112" t="s">
        <v>12818</v>
      </c>
      <c r="F112" t="s">
        <v>12986</v>
      </c>
      <c r="G112" t="str">
        <f>Table2[category] &amp; "-" &amp; Table2[product name]</f>
        <v>Home&amp;Kitchen|Kitchen&amp;HomeAppliances|SmallKitchenAppliances|DigitalKitchenScales-Glun Multipurpose Portable Electronic Digital Weighing Scale Weight Machine (10 Kg - with Back Light)</v>
      </c>
      <c r="H112" t="s">
        <v>12993</v>
      </c>
      <c r="I112" s="23">
        <v>293</v>
      </c>
      <c r="J112" s="23" t="str">
        <f t="shared" si="3"/>
        <v>₹200 - ₹500</v>
      </c>
      <c r="K112" s="23">
        <v>499</v>
      </c>
      <c r="L112" s="24">
        <v>0.41</v>
      </c>
      <c r="M112" s="25">
        <f>Table2[[#This Row],[Actual Price]] - Table2[[#This Row],[Discounted Price]] / Table2[[#This Row],[Actual Price]] * 100</f>
        <v>440.28256513026054</v>
      </c>
      <c r="N112" s="24" t="str">
        <f t="shared" si="4"/>
        <v>&lt;50%</v>
      </c>
      <c r="O112" s="21">
        <f>Table2[[#This Row],[Rounded Rating Column]] + (Table2[[#This Row],[rating_count]] / 1000)</f>
        <v>48.994</v>
      </c>
      <c r="P112" s="24" t="str">
        <f>IF(Table2[[#This Row],[Discount Percentage]] &gt;= 0.5, "Yes", "No")</f>
        <v>No</v>
      </c>
      <c r="Q112" s="26">
        <f>Table2[[#This Row],[Actual Price]] * Table2[[#This Row],[rating_count]]</f>
        <v>22452006</v>
      </c>
      <c r="R112">
        <v>3.9</v>
      </c>
      <c r="S112">
        <f>ROUND(Table2[[#This Row],[rating]], 0)</f>
        <v>4</v>
      </c>
      <c r="T112" s="21">
        <v>44994</v>
      </c>
      <c r="U112" s="21" t="str">
        <f>IF(Table2[[#This Row],[rating_count]] &lt; 1000, "Yes", "No")</f>
        <v>No</v>
      </c>
      <c r="V112" s="21">
        <f>Table2[[#This Row],[Rounded Rating Column]] * Table2[[#This Row],[rating_count]]</f>
        <v>179976</v>
      </c>
      <c r="W112" s="25">
        <f t="shared" si="5"/>
        <v>22452006</v>
      </c>
      <c r="X112" t="s">
        <v>8380</v>
      </c>
      <c r="Y112" t="s">
        <v>8381</v>
      </c>
      <c r="Z112" t="s">
        <v>8382</v>
      </c>
      <c r="AA112" t="s">
        <v>8383</v>
      </c>
      <c r="AB112" t="s">
        <v>8384</v>
      </c>
      <c r="AC112" t="s">
        <v>8385</v>
      </c>
      <c r="AD112" t="s">
        <v>8386</v>
      </c>
      <c r="AE112" t="s">
        <v>8387</v>
      </c>
    </row>
    <row r="113" spans="1:31" ht="15.75" customHeight="1">
      <c r="A113" t="s">
        <v>7456</v>
      </c>
      <c r="B113" t="s">
        <v>7457</v>
      </c>
      <c r="C113" t="s">
        <v>5762</v>
      </c>
      <c r="D113" t="s">
        <v>12831</v>
      </c>
      <c r="E113" t="s">
        <v>12900</v>
      </c>
      <c r="F113" t="s">
        <v>12929</v>
      </c>
      <c r="G113" t="str">
        <f>Table2[category] &amp; "-" &amp; Table2[product name]</f>
        <v>Electronics|Cameras&amp;Photography|SecurityCameras|DomeCameras-MI 360¬∞ Home Security Wireless Camera 2K Pro with Bluetooth Gateway BLE 4.2 l Dual Band Wi-fi Connection l 3 Million 1296p| Full Color in Low-Light | AI Human Detection, White</v>
      </c>
      <c r="H113" t="s">
        <v>12930</v>
      </c>
      <c r="I113" s="25">
        <v>4499</v>
      </c>
      <c r="J113" s="23" t="str">
        <f t="shared" si="3"/>
        <v>&gt;₹500</v>
      </c>
      <c r="K113" s="25">
        <v>5999</v>
      </c>
      <c r="L113" s="24">
        <v>0.25</v>
      </c>
      <c r="M113" s="25">
        <f>Table2[[#This Row],[Actual Price]] - Table2[[#This Row],[Discounted Price]] / Table2[[#This Row],[Actual Price]] * 100</f>
        <v>5924.0041673612268</v>
      </c>
      <c r="N113" s="24" t="str">
        <f t="shared" si="4"/>
        <v>&lt;50%</v>
      </c>
      <c r="O113" s="21">
        <f>Table2[[#This Row],[Rounded Rating Column]] + (Table2[[#This Row],[rating_count]] / 1000)</f>
        <v>48.695999999999998</v>
      </c>
      <c r="P113" s="24" t="str">
        <f>IF(Table2[[#This Row],[Discount Percentage]] &gt;= 0.5, "Yes", "No")</f>
        <v>No</v>
      </c>
      <c r="Q113" s="26">
        <f>Table2[[#This Row],[Actual Price]] * Table2[[#This Row],[rating_count]]</f>
        <v>268131304</v>
      </c>
      <c r="R113">
        <v>4.3</v>
      </c>
      <c r="S113">
        <f>ROUND(Table2[[#This Row],[rating]], 0)</f>
        <v>4</v>
      </c>
      <c r="T113" s="21">
        <v>44696</v>
      </c>
      <c r="U113" s="21" t="str">
        <f>IF(Table2[[#This Row],[rating_count]] &lt; 1000, "Yes", "No")</f>
        <v>No</v>
      </c>
      <c r="V113" s="21">
        <f>Table2[[#This Row],[Rounded Rating Column]] * Table2[[#This Row],[rating_count]]</f>
        <v>178784</v>
      </c>
      <c r="W113" s="25">
        <f t="shared" si="5"/>
        <v>268131304</v>
      </c>
      <c r="X113" t="s">
        <v>7458</v>
      </c>
      <c r="Y113" t="s">
        <v>7459</v>
      </c>
      <c r="Z113" t="s">
        <v>7460</v>
      </c>
      <c r="AA113" t="s">
        <v>7461</v>
      </c>
      <c r="AB113" t="s">
        <v>7462</v>
      </c>
      <c r="AC113" t="s">
        <v>7463</v>
      </c>
      <c r="AD113" t="s">
        <v>7464</v>
      </c>
      <c r="AE113" t="s">
        <v>7465</v>
      </c>
    </row>
    <row r="114" spans="1:31" ht="15.75" customHeight="1">
      <c r="A114" t="s">
        <v>1800</v>
      </c>
      <c r="B114" t="s">
        <v>1801</v>
      </c>
      <c r="C114" t="s">
        <v>125</v>
      </c>
      <c r="D114" t="s">
        <v>12831</v>
      </c>
      <c r="E114" t="s">
        <v>12832</v>
      </c>
      <c r="F114" t="s">
        <v>12833</v>
      </c>
      <c r="G114" t="str">
        <f>Table2[category] &amp; "-" &amp; Table2[product name]</f>
        <v>Electronics|HomeTheater,TV&amp;Video|Accessories|Cables|HDMICables-BlueRigger High Speed HDMI Cable with Ethernet - Supports 3D, 4K 60Hz and Audio Return - Latest Version (3 Feet / 0.9 Meter)</v>
      </c>
      <c r="H114" t="s">
        <v>12824</v>
      </c>
      <c r="I114" s="23">
        <v>467</v>
      </c>
      <c r="J114" s="23" t="str">
        <f t="shared" si="3"/>
        <v>₹200 - ₹500</v>
      </c>
      <c r="K114" s="23">
        <v>599</v>
      </c>
      <c r="L114" s="24">
        <v>0.22</v>
      </c>
      <c r="M114" s="25">
        <f>Table2[[#This Row],[Actual Price]] - Table2[[#This Row],[Discounted Price]] / Table2[[#This Row],[Actual Price]] * 100</f>
        <v>521.03672787979963</v>
      </c>
      <c r="N114" s="24" t="str">
        <f t="shared" si="4"/>
        <v>&lt;50%</v>
      </c>
      <c r="O114" s="21">
        <f>Table2[[#This Row],[Rounded Rating Column]] + (Table2[[#This Row],[rating_count]] / 1000)</f>
        <v>48.054000000000002</v>
      </c>
      <c r="P114" s="24" t="str">
        <f>IF(Table2[[#This Row],[Discount Percentage]] &gt;= 0.5, "Yes", "No")</f>
        <v>No</v>
      </c>
      <c r="Q114" s="26">
        <f>Table2[[#This Row],[Actual Price]] * Table2[[#This Row],[rating_count]]</f>
        <v>26388346</v>
      </c>
      <c r="R114">
        <v>4.4000000000000004</v>
      </c>
      <c r="S114">
        <f>ROUND(Table2[[#This Row],[rating]], 0)</f>
        <v>4</v>
      </c>
      <c r="T114" s="21">
        <v>44054</v>
      </c>
      <c r="U114" s="21" t="str">
        <f>IF(Table2[[#This Row],[rating_count]] &lt; 1000, "Yes", "No")</f>
        <v>No</v>
      </c>
      <c r="V114" s="21">
        <f>Table2[[#This Row],[Rounded Rating Column]] * Table2[[#This Row],[rating_count]]</f>
        <v>176216</v>
      </c>
      <c r="W114" s="25">
        <f t="shared" si="5"/>
        <v>26388346</v>
      </c>
      <c r="X114" t="s">
        <v>1802</v>
      </c>
      <c r="Y114" t="s">
        <v>1803</v>
      </c>
      <c r="Z114" t="s">
        <v>1804</v>
      </c>
      <c r="AA114" t="s">
        <v>1805</v>
      </c>
      <c r="AB114" t="s">
        <v>1806</v>
      </c>
      <c r="AC114" t="s">
        <v>1807</v>
      </c>
      <c r="AD114" t="s">
        <v>1808</v>
      </c>
      <c r="AE114" t="s">
        <v>1809</v>
      </c>
    </row>
    <row r="115" spans="1:31" ht="15.75" customHeight="1">
      <c r="A115" t="s">
        <v>8567</v>
      </c>
      <c r="B115" t="s">
        <v>8568</v>
      </c>
      <c r="C115" t="s">
        <v>8494</v>
      </c>
      <c r="D115" t="s">
        <v>12817</v>
      </c>
      <c r="E115" t="s">
        <v>12818</v>
      </c>
      <c r="F115" t="s">
        <v>12986</v>
      </c>
      <c r="G115" t="str">
        <f>Table2[category] &amp; "-" &amp; Table2[product name]</f>
        <v>Home&amp;Kitchen|Kitchen&amp;HomeAppliances|SmallKitchenAppliances|MixerGrinders-Lifelong LLMG23 Power Pro 500-Watt Mixer Grinder with 3 Jars (Liquidizing, Wet Grinding and Chutney Jar), Stainless Steel blades, 1 Year Warranty (Black)</v>
      </c>
      <c r="H115" t="s">
        <v>12999</v>
      </c>
      <c r="I115" s="25">
        <v>1299</v>
      </c>
      <c r="J115" s="23" t="str">
        <f t="shared" si="3"/>
        <v>&gt;₹500</v>
      </c>
      <c r="K115" s="25">
        <v>3500</v>
      </c>
      <c r="L115" s="24">
        <v>0.63</v>
      </c>
      <c r="M115" s="25">
        <f>Table2[[#This Row],[Actual Price]] - Table2[[#This Row],[Discounted Price]] / Table2[[#This Row],[Actual Price]] * 100</f>
        <v>3462.8857142857141</v>
      </c>
      <c r="N115" s="24" t="str">
        <f t="shared" si="4"/>
        <v>50% or More</v>
      </c>
      <c r="O115" s="21">
        <f>Table2[[#This Row],[Rounded Rating Column]] + (Table2[[#This Row],[rating_count]] / 1000)</f>
        <v>48.05</v>
      </c>
      <c r="P115" s="24" t="str">
        <f>IF(Table2[[#This Row],[Discount Percentage]] &gt;= 0.5, "Yes", "No")</f>
        <v>Yes</v>
      </c>
      <c r="Q115" s="26">
        <f>Table2[[#This Row],[Actual Price]] * Table2[[#This Row],[rating_count]]</f>
        <v>154175000</v>
      </c>
      <c r="R115">
        <v>3.8</v>
      </c>
      <c r="S115">
        <f>ROUND(Table2[[#This Row],[rating]], 0)</f>
        <v>4</v>
      </c>
      <c r="T115" s="21">
        <v>44050</v>
      </c>
      <c r="U115" s="21" t="str">
        <f>IF(Table2[[#This Row],[rating_count]] &lt; 1000, "Yes", "No")</f>
        <v>No</v>
      </c>
      <c r="V115" s="21">
        <f>Table2[[#This Row],[Rounded Rating Column]] * Table2[[#This Row],[rating_count]]</f>
        <v>176200</v>
      </c>
      <c r="W115" s="25">
        <f t="shared" si="5"/>
        <v>154175000</v>
      </c>
      <c r="X115" t="s">
        <v>8569</v>
      </c>
      <c r="Y115" t="s">
        <v>8570</v>
      </c>
      <c r="Z115" t="s">
        <v>8571</v>
      </c>
      <c r="AA115" t="s">
        <v>8572</v>
      </c>
      <c r="AB115" t="s">
        <v>8573</v>
      </c>
      <c r="AC115" t="s">
        <v>8574</v>
      </c>
      <c r="AD115" t="s">
        <v>8575</v>
      </c>
      <c r="AE115" t="s">
        <v>8576</v>
      </c>
    </row>
    <row r="116" spans="1:31" ht="15.75" customHeight="1">
      <c r="A116" t="s">
        <v>22</v>
      </c>
      <c r="B116" t="s">
        <v>23</v>
      </c>
      <c r="C116" t="s">
        <v>13</v>
      </c>
      <c r="D116" t="s">
        <v>12821</v>
      </c>
      <c r="E116" t="s">
        <v>12822</v>
      </c>
      <c r="F116" t="s">
        <v>12823</v>
      </c>
      <c r="G116" t="str">
        <f>Table2[category] &amp; "-" &amp; Table2[product name]</f>
        <v>Computers&amp;Accessories|Accessories&amp;Peripherals|Cables&amp;Accessories|Cables|USBCables-Ambrane Unbreakable 60W / 3A Fast Charging 1.5m Braided Type C Cable for Smartphones, Tablets, Laptops &amp; other Type C devices, PD Technology, 480Mbps Data Sync, Quick Charge 3.0 (RCT15A, Black)</v>
      </c>
      <c r="H116" t="s">
        <v>12824</v>
      </c>
      <c r="I116" s="23">
        <v>199</v>
      </c>
      <c r="J116" s="23" t="str">
        <f t="shared" si="3"/>
        <v>&lt;₹200</v>
      </c>
      <c r="K116" s="23">
        <v>349</v>
      </c>
      <c r="L116" s="24">
        <v>0.43</v>
      </c>
      <c r="M116" s="25">
        <f>Table2[[#This Row],[Actual Price]] - Table2[[#This Row],[Discounted Price]] / Table2[[#This Row],[Actual Price]] * 100</f>
        <v>291.97994269340973</v>
      </c>
      <c r="N116" s="24" t="str">
        <f t="shared" si="4"/>
        <v>&lt;50%</v>
      </c>
      <c r="O116" s="21">
        <f>Table2[[#This Row],[Rounded Rating Column]] + (Table2[[#This Row],[rating_count]] / 1000)</f>
        <v>47.994</v>
      </c>
      <c r="P116" s="24" t="str">
        <f>IF(Table2[[#This Row],[Discount Percentage]] &gt;= 0.5, "Yes", "No")</f>
        <v>No</v>
      </c>
      <c r="Q116" s="26">
        <f>Table2[[#This Row],[Actual Price]] * Table2[[#This Row],[rating_count]]</f>
        <v>15353906</v>
      </c>
      <c r="R116">
        <v>4</v>
      </c>
      <c r="S116">
        <f>ROUND(Table2[[#This Row],[rating]], 0)</f>
        <v>4</v>
      </c>
      <c r="T116" s="21">
        <v>43994</v>
      </c>
      <c r="U116" s="21" t="str">
        <f>IF(Table2[[#This Row],[rating_count]] &lt; 1000, "Yes", "No")</f>
        <v>No</v>
      </c>
      <c r="V116" s="21">
        <f>Table2[[#This Row],[Rounded Rating Column]] * Table2[[#This Row],[rating_count]]</f>
        <v>175976</v>
      </c>
      <c r="W116" s="25">
        <f t="shared" si="5"/>
        <v>15353906</v>
      </c>
      <c r="X116" t="s">
        <v>24</v>
      </c>
      <c r="Y116" t="s">
        <v>25</v>
      </c>
      <c r="Z116" t="s">
        <v>26</v>
      </c>
      <c r="AA116" t="s">
        <v>27</v>
      </c>
      <c r="AB116" t="s">
        <v>28</v>
      </c>
      <c r="AC116" t="s">
        <v>29</v>
      </c>
      <c r="AD116" t="s">
        <v>30</v>
      </c>
      <c r="AE116" t="s">
        <v>31</v>
      </c>
    </row>
    <row r="117" spans="1:31" ht="15.75" customHeight="1">
      <c r="A117" t="s">
        <v>103</v>
      </c>
      <c r="B117" t="s">
        <v>104</v>
      </c>
      <c r="C117" t="s">
        <v>13</v>
      </c>
      <c r="D117" t="s">
        <v>12821</v>
      </c>
      <c r="E117" t="s">
        <v>12822</v>
      </c>
      <c r="F117" t="s">
        <v>12823</v>
      </c>
      <c r="G117" t="str">
        <f>Table2[category] &amp; "-" &amp; Table2[product name]</f>
        <v>Computers&amp;Accessories|Accessories&amp;Peripherals|Cables&amp;Accessories|Cables|USBCables-Ambrane Unbreakable 60W / 3A Fast Charging 1.5m Braided Micro USB Cable for Smartphones, Tablets, Laptops &amp; Other Micro USB Devices, 480Mbps Data Sync, Quick Charge 3.0 (RCM15, Black)</v>
      </c>
      <c r="H117" t="s">
        <v>12824</v>
      </c>
      <c r="I117" s="23">
        <v>199</v>
      </c>
      <c r="J117" s="23" t="str">
        <f t="shared" si="3"/>
        <v>&lt;₹200</v>
      </c>
      <c r="K117" s="23">
        <v>299</v>
      </c>
      <c r="L117" s="24">
        <v>0.33</v>
      </c>
      <c r="M117" s="25">
        <f>Table2[[#This Row],[Actual Price]] - Table2[[#This Row],[Discounted Price]] / Table2[[#This Row],[Actual Price]] * 100</f>
        <v>232.44481605351172</v>
      </c>
      <c r="N117" s="24" t="str">
        <f t="shared" si="4"/>
        <v>&lt;50%</v>
      </c>
      <c r="O117" s="21">
        <f>Table2[[#This Row],[Rounded Rating Column]] + (Table2[[#This Row],[rating_count]] / 1000)</f>
        <v>47.994</v>
      </c>
      <c r="P117" s="24" t="str">
        <f>IF(Table2[[#This Row],[Discount Percentage]] &gt;= 0.5, "Yes", "No")</f>
        <v>No</v>
      </c>
      <c r="Q117" s="26">
        <f>Table2[[#This Row],[Actual Price]] * Table2[[#This Row],[rating_count]]</f>
        <v>13154206</v>
      </c>
      <c r="R117">
        <v>4</v>
      </c>
      <c r="S117">
        <f>ROUND(Table2[[#This Row],[rating]], 0)</f>
        <v>4</v>
      </c>
      <c r="T117" s="21">
        <v>43994</v>
      </c>
      <c r="U117" s="21" t="str">
        <f>IF(Table2[[#This Row],[rating_count]] &lt; 1000, "Yes", "No")</f>
        <v>No</v>
      </c>
      <c r="V117" s="21">
        <f>Table2[[#This Row],[Rounded Rating Column]] * Table2[[#This Row],[rating_count]]</f>
        <v>175976</v>
      </c>
      <c r="W117" s="25">
        <f t="shared" si="5"/>
        <v>13154206</v>
      </c>
      <c r="X117" t="s">
        <v>105</v>
      </c>
      <c r="Y117" t="s">
        <v>25</v>
      </c>
      <c r="Z117" t="s">
        <v>26</v>
      </c>
      <c r="AA117" t="s">
        <v>27</v>
      </c>
      <c r="AB117" t="s">
        <v>28</v>
      </c>
      <c r="AC117" t="s">
        <v>29</v>
      </c>
      <c r="AD117" t="s">
        <v>106</v>
      </c>
      <c r="AE117" t="s">
        <v>107</v>
      </c>
    </row>
    <row r="118" spans="1:31" ht="15.75" customHeight="1">
      <c r="A118" t="s">
        <v>174</v>
      </c>
      <c r="B118" t="s">
        <v>175</v>
      </c>
      <c r="C118" t="s">
        <v>13</v>
      </c>
      <c r="D118" t="s">
        <v>12821</v>
      </c>
      <c r="E118" t="s">
        <v>12822</v>
      </c>
      <c r="F118" t="s">
        <v>12823</v>
      </c>
      <c r="G118" t="str">
        <f>Table2[category] &amp; "-" &amp; Table2[product name]</f>
        <v>Computers&amp;Accessories|Accessories&amp;Peripherals|Cables&amp;Accessories|Cables|USBCables-Ambrane Unbreakable 60W / 3A Fast Charging 1.5m Braided Type C to Type C Cable for Smartphones, Tablets, Laptops &amp; Other Type C Devices, PD Technology, 480Mbps Data Sync (RCTT15, Black)</v>
      </c>
      <c r="H118" t="s">
        <v>12824</v>
      </c>
      <c r="I118" s="23">
        <v>249</v>
      </c>
      <c r="J118" s="23" t="str">
        <f t="shared" si="3"/>
        <v>₹200 - ₹500</v>
      </c>
      <c r="K118" s="23">
        <v>399</v>
      </c>
      <c r="L118" s="24">
        <v>0.38</v>
      </c>
      <c r="M118" s="25">
        <f>Table2[[#This Row],[Actual Price]] - Table2[[#This Row],[Discounted Price]] / Table2[[#This Row],[Actual Price]] * 100</f>
        <v>336.59398496240601</v>
      </c>
      <c r="N118" s="24" t="str">
        <f t="shared" si="4"/>
        <v>&lt;50%</v>
      </c>
      <c r="O118" s="21">
        <f>Table2[[#This Row],[Rounded Rating Column]] + (Table2[[#This Row],[rating_count]] / 1000)</f>
        <v>47.994</v>
      </c>
      <c r="P118" s="24" t="str">
        <f>IF(Table2[[#This Row],[Discount Percentage]] &gt;= 0.5, "Yes", "No")</f>
        <v>No</v>
      </c>
      <c r="Q118" s="26">
        <f>Table2[[#This Row],[Actual Price]] * Table2[[#This Row],[rating_count]]</f>
        <v>17553606</v>
      </c>
      <c r="R118">
        <v>4</v>
      </c>
      <c r="S118">
        <f>ROUND(Table2[[#This Row],[rating]], 0)</f>
        <v>4</v>
      </c>
      <c r="T118" s="21">
        <v>43994</v>
      </c>
      <c r="U118" s="21" t="str">
        <f>IF(Table2[[#This Row],[rating_count]] &lt; 1000, "Yes", "No")</f>
        <v>No</v>
      </c>
      <c r="V118" s="21">
        <f>Table2[[#This Row],[Rounded Rating Column]] * Table2[[#This Row],[rating_count]]</f>
        <v>175976</v>
      </c>
      <c r="W118" s="25">
        <f t="shared" si="5"/>
        <v>17553606</v>
      </c>
      <c r="X118" t="s">
        <v>176</v>
      </c>
      <c r="Y118" t="s">
        <v>25</v>
      </c>
      <c r="Z118" t="s">
        <v>26</v>
      </c>
      <c r="AA118" t="s">
        <v>27</v>
      </c>
      <c r="AB118" t="s">
        <v>28</v>
      </c>
      <c r="AC118" t="s">
        <v>29</v>
      </c>
      <c r="AD118" t="s">
        <v>177</v>
      </c>
      <c r="AE118" t="s">
        <v>178</v>
      </c>
    </row>
    <row r="119" spans="1:31" ht="15.75" customHeight="1">
      <c r="A119" t="s">
        <v>9439</v>
      </c>
      <c r="B119" t="s">
        <v>9440</v>
      </c>
      <c r="C119" t="s">
        <v>8494</v>
      </c>
      <c r="D119" t="s">
        <v>12817</v>
      </c>
      <c r="E119" t="s">
        <v>12818</v>
      </c>
      <c r="F119" t="s">
        <v>12986</v>
      </c>
      <c r="G119" t="str">
        <f>Table2[category] &amp; "-" &amp; Table2[product name]</f>
        <v>Home&amp;Kitchen|Kitchen&amp;HomeAppliances|SmallKitchenAppliances|MixerGrinders-Prestige Iris 750 Watt Mixer Grinder with 3 Stainless Steel Jar + 1 Juicer Jar (White and Blue)</v>
      </c>
      <c r="H119" t="s">
        <v>12999</v>
      </c>
      <c r="I119" s="25">
        <v>3249</v>
      </c>
      <c r="J119" s="23" t="str">
        <f t="shared" si="3"/>
        <v>&gt;₹500</v>
      </c>
      <c r="K119" s="25">
        <v>6295</v>
      </c>
      <c r="L119" s="24">
        <v>0.48</v>
      </c>
      <c r="M119" s="25">
        <f>Table2[[#This Row],[Actual Price]] - Table2[[#This Row],[Discounted Price]] / Table2[[#This Row],[Actual Price]] * 100</f>
        <v>6243.3876092136616</v>
      </c>
      <c r="N119" s="24" t="str">
        <f t="shared" si="4"/>
        <v>&lt;50%</v>
      </c>
      <c r="O119" s="21">
        <f>Table2[[#This Row],[Rounded Rating Column]] + (Table2[[#This Row],[rating_count]] / 1000)</f>
        <v>47.07</v>
      </c>
      <c r="P119" s="24" t="str">
        <f>IF(Table2[[#This Row],[Discount Percentage]] &gt;= 0.5, "Yes", "No")</f>
        <v>No</v>
      </c>
      <c r="Q119" s="26">
        <f>Table2[[#This Row],[Actual Price]] * Table2[[#This Row],[rating_count]]</f>
        <v>271125650</v>
      </c>
      <c r="R119">
        <v>3.9</v>
      </c>
      <c r="S119">
        <f>ROUND(Table2[[#This Row],[rating]], 0)</f>
        <v>4</v>
      </c>
      <c r="T119" s="21">
        <v>43070</v>
      </c>
      <c r="U119" s="21" t="str">
        <f>IF(Table2[[#This Row],[rating_count]] &lt; 1000, "Yes", "No")</f>
        <v>No</v>
      </c>
      <c r="V119" s="21">
        <f>Table2[[#This Row],[Rounded Rating Column]] * Table2[[#This Row],[rating_count]]</f>
        <v>172280</v>
      </c>
      <c r="W119" s="25">
        <f t="shared" si="5"/>
        <v>271125650</v>
      </c>
      <c r="X119" t="s">
        <v>9441</v>
      </c>
      <c r="Y119" t="s">
        <v>9442</v>
      </c>
      <c r="Z119" t="s">
        <v>9443</v>
      </c>
      <c r="AA119" t="s">
        <v>9444</v>
      </c>
      <c r="AB119" t="s">
        <v>9445</v>
      </c>
      <c r="AC119" t="s">
        <v>9446</v>
      </c>
      <c r="AD119" t="s">
        <v>9447</v>
      </c>
      <c r="AE119" t="s">
        <v>9448</v>
      </c>
    </row>
    <row r="120" spans="1:31" ht="15.75" customHeight="1">
      <c r="A120" t="s">
        <v>7201</v>
      </c>
      <c r="B120" t="s">
        <v>7202</v>
      </c>
      <c r="C120" t="s">
        <v>4377</v>
      </c>
      <c r="D120" t="s">
        <v>12831</v>
      </c>
      <c r="E120" t="s">
        <v>12862</v>
      </c>
      <c r="F120" t="s">
        <v>12863</v>
      </c>
      <c r="G120" t="str">
        <f>Table2[category] &amp; "-" &amp; Table2[product name]</f>
        <v>Electronics|Headphones,Earbuds&amp;Accessories|Headphones|On-Ear-Infinity (JBL Glide 510, 72 Hrs Playtime with Quick Charge, Wireless On Ear Headphone with Mic, Deep Bass, Dual Equalizer, Bluetooth 5.0 with Voice Assistant Support (Black)</v>
      </c>
      <c r="H120" t="s">
        <v>12875</v>
      </c>
      <c r="I120" s="25">
        <v>1499</v>
      </c>
      <c r="J120" s="23" t="str">
        <f t="shared" si="3"/>
        <v>&gt;₹500</v>
      </c>
      <c r="K120" s="25">
        <v>3999</v>
      </c>
      <c r="L120" s="24">
        <v>0.63</v>
      </c>
      <c r="M120" s="25">
        <f>Table2[[#This Row],[Actual Price]] - Table2[[#This Row],[Discounted Price]] / Table2[[#This Row],[Actual Price]] * 100</f>
        <v>3961.515628907227</v>
      </c>
      <c r="N120" s="24" t="str">
        <f t="shared" si="4"/>
        <v>50% or More</v>
      </c>
      <c r="O120" s="21">
        <f>Table2[[#This Row],[Rounded Rating Column]] + (Table2[[#This Row],[rating_count]] / 1000)</f>
        <v>46.774999999999999</v>
      </c>
      <c r="P120" s="24" t="str">
        <f>IF(Table2[[#This Row],[Discount Percentage]] &gt;= 0.5, "Yes", "No")</f>
        <v>Yes</v>
      </c>
      <c r="Q120" s="26">
        <f>Table2[[#This Row],[Actual Price]] * Table2[[#This Row],[rating_count]]</f>
        <v>171057225</v>
      </c>
      <c r="R120">
        <v>4.2</v>
      </c>
      <c r="S120">
        <f>ROUND(Table2[[#This Row],[rating]], 0)</f>
        <v>4</v>
      </c>
      <c r="T120" s="21">
        <v>42775</v>
      </c>
      <c r="U120" s="21" t="str">
        <f>IF(Table2[[#This Row],[rating_count]] &lt; 1000, "Yes", "No")</f>
        <v>No</v>
      </c>
      <c r="V120" s="21">
        <f>Table2[[#This Row],[Rounded Rating Column]] * Table2[[#This Row],[rating_count]]</f>
        <v>171100</v>
      </c>
      <c r="W120" s="25">
        <f t="shared" si="5"/>
        <v>171057225</v>
      </c>
      <c r="X120" t="s">
        <v>7203</v>
      </c>
      <c r="Y120" t="s">
        <v>7204</v>
      </c>
      <c r="Z120" t="s">
        <v>7205</v>
      </c>
      <c r="AA120" t="s">
        <v>7206</v>
      </c>
      <c r="AB120" t="s">
        <v>7207</v>
      </c>
      <c r="AC120" t="s">
        <v>7208</v>
      </c>
      <c r="AD120" t="s">
        <v>7209</v>
      </c>
      <c r="AE120" t="s">
        <v>7210</v>
      </c>
    </row>
    <row r="121" spans="1:31" ht="15.75" customHeight="1">
      <c r="A121" t="s">
        <v>3483</v>
      </c>
      <c r="B121" t="s">
        <v>3484</v>
      </c>
      <c r="C121" t="s">
        <v>3485</v>
      </c>
      <c r="D121" t="s">
        <v>12831</v>
      </c>
      <c r="E121" t="s">
        <v>12854</v>
      </c>
      <c r="F121" t="s">
        <v>12855</v>
      </c>
      <c r="G121" t="str">
        <f>Table2[category] &amp; "-" &amp; Table2[product name]</f>
        <v>Electronics|Mobiles&amp;Accessories|MobileAccessories|Stands-STRIFF PS2_01 Multi Angle Mobile/Tablet Tabletop Stand. Phone Holder for iPhone, Android, Samsung, OnePlus, Xiaomi. Portable, Foldable Cell Phone Stand. Perfect for Bed, Office, Home &amp; Desktop (Black)</v>
      </c>
      <c r="H121" t="s">
        <v>12868</v>
      </c>
      <c r="I121" s="23">
        <v>99</v>
      </c>
      <c r="J121" s="23" t="str">
        <f t="shared" si="3"/>
        <v>&lt;₹200</v>
      </c>
      <c r="K121" s="23">
        <v>499</v>
      </c>
      <c r="L121" s="24">
        <v>0.8</v>
      </c>
      <c r="M121" s="25">
        <f>Table2[[#This Row],[Actual Price]] - Table2[[#This Row],[Discounted Price]] / Table2[[#This Row],[Actual Price]] * 100</f>
        <v>479.16032064128257</v>
      </c>
      <c r="N121" s="24" t="str">
        <f t="shared" si="4"/>
        <v>50% or More</v>
      </c>
      <c r="O121" s="21">
        <f>Table2[[#This Row],[Rounded Rating Column]] + (Table2[[#This Row],[rating_count]] / 1000)</f>
        <v>46.640999999999998</v>
      </c>
      <c r="P121" s="24" t="str">
        <f>IF(Table2[[#This Row],[Discount Percentage]] &gt;= 0.5, "Yes", "No")</f>
        <v>Yes</v>
      </c>
      <c r="Q121" s="26">
        <f>Table2[[#This Row],[Actual Price]] * Table2[[#This Row],[rating_count]]</f>
        <v>21277859</v>
      </c>
      <c r="R121">
        <v>4.3</v>
      </c>
      <c r="S121">
        <f>ROUND(Table2[[#This Row],[rating]], 0)</f>
        <v>4</v>
      </c>
      <c r="T121" s="21">
        <v>42641</v>
      </c>
      <c r="U121" s="21" t="str">
        <f>IF(Table2[[#This Row],[rating_count]] &lt; 1000, "Yes", "No")</f>
        <v>No</v>
      </c>
      <c r="V121" s="21">
        <f>Table2[[#This Row],[Rounded Rating Column]] * Table2[[#This Row],[rating_count]]</f>
        <v>170564</v>
      </c>
      <c r="W121" s="25">
        <f t="shared" si="5"/>
        <v>21277859</v>
      </c>
      <c r="X121" t="s">
        <v>3486</v>
      </c>
      <c r="Y121" t="s">
        <v>3487</v>
      </c>
      <c r="Z121" t="s">
        <v>3488</v>
      </c>
      <c r="AA121" t="s">
        <v>3489</v>
      </c>
      <c r="AB121" t="s">
        <v>3490</v>
      </c>
      <c r="AC121" t="s">
        <v>3491</v>
      </c>
      <c r="AD121" t="s">
        <v>3492</v>
      </c>
      <c r="AE121" t="s">
        <v>3493</v>
      </c>
    </row>
    <row r="122" spans="1:31" ht="15.75" customHeight="1">
      <c r="A122" t="s">
        <v>1214</v>
      </c>
      <c r="B122" t="s">
        <v>1215</v>
      </c>
      <c r="C122" t="s">
        <v>13</v>
      </c>
      <c r="D122" t="s">
        <v>12821</v>
      </c>
      <c r="E122" t="s">
        <v>12822</v>
      </c>
      <c r="F122" t="s">
        <v>12823</v>
      </c>
      <c r="G122" t="str">
        <f>Table2[category] &amp; "-" &amp; Table2[product name]</f>
        <v>Computers&amp;Accessories|Accessories&amp;Peripherals|Cables&amp;Accessories|Cables|USBCables-AmazonBasics New Release ABS USB-A to Lightning Cable Cord, Fast Charging MFi Certified Charger for Apple iPhone, iPad Tablet (3-Ft, White)</v>
      </c>
      <c r="H122" t="s">
        <v>12824</v>
      </c>
      <c r="I122" s="23">
        <v>689</v>
      </c>
      <c r="J122" s="23" t="str">
        <f t="shared" si="3"/>
        <v>&gt;₹500</v>
      </c>
      <c r="K122" s="25">
        <v>1500</v>
      </c>
      <c r="L122" s="24">
        <v>0.54</v>
      </c>
      <c r="M122" s="25">
        <f>Table2[[#This Row],[Actual Price]] - Table2[[#This Row],[Discounted Price]] / Table2[[#This Row],[Actual Price]] * 100</f>
        <v>1454.0666666666666</v>
      </c>
      <c r="N122" s="24" t="str">
        <f t="shared" si="4"/>
        <v>50% or More</v>
      </c>
      <c r="O122" s="21">
        <f>Table2[[#This Row],[Rounded Rating Column]] + (Table2[[#This Row],[rating_count]] / 1000)</f>
        <v>46.301000000000002</v>
      </c>
      <c r="P122" s="24" t="str">
        <f>IF(Table2[[#This Row],[Discount Percentage]] &gt;= 0.5, "Yes", "No")</f>
        <v>Yes</v>
      </c>
      <c r="Q122" s="26">
        <f>Table2[[#This Row],[Actual Price]] * Table2[[#This Row],[rating_count]]</f>
        <v>63451500</v>
      </c>
      <c r="R122">
        <v>4.2</v>
      </c>
      <c r="S122">
        <f>ROUND(Table2[[#This Row],[rating]], 0)</f>
        <v>4</v>
      </c>
      <c r="T122" s="21">
        <v>42301</v>
      </c>
      <c r="U122" s="21" t="str">
        <f>IF(Table2[[#This Row],[rating_count]] &lt; 1000, "Yes", "No")</f>
        <v>No</v>
      </c>
      <c r="V122" s="21">
        <f>Table2[[#This Row],[Rounded Rating Column]] * Table2[[#This Row],[rating_count]]</f>
        <v>169204</v>
      </c>
      <c r="W122" s="25">
        <f t="shared" si="5"/>
        <v>63451500</v>
      </c>
      <c r="X122" t="s">
        <v>1216</v>
      </c>
      <c r="Y122" t="s">
        <v>1217</v>
      </c>
      <c r="Z122" t="s">
        <v>1218</v>
      </c>
      <c r="AA122" t="s">
        <v>1219</v>
      </c>
      <c r="AB122" t="s">
        <v>1220</v>
      </c>
      <c r="AC122" t="s">
        <v>1221</v>
      </c>
      <c r="AD122" t="s">
        <v>1222</v>
      </c>
      <c r="AE122" t="s">
        <v>1223</v>
      </c>
    </row>
    <row r="123" spans="1:31" ht="15.75" customHeight="1">
      <c r="A123" t="s">
        <v>5996</v>
      </c>
      <c r="B123" t="s">
        <v>5997</v>
      </c>
      <c r="C123" t="s">
        <v>2956</v>
      </c>
      <c r="D123" t="s">
        <v>12831</v>
      </c>
      <c r="E123" t="s">
        <v>12852</v>
      </c>
      <c r="F123" t="s">
        <v>12853</v>
      </c>
      <c r="G123" t="str">
        <f>Table2[category] &amp; "-" &amp; Table2[product name]</f>
        <v>Electronics|WearableTechnology|SmartWatches-Fire-Boltt India's No 1 Smartwatch Brand Ring Bluetooth Calling with SpO2 &amp; 1.7‚Äù Metal Body with Blood Oxygen Monitoring, Continuous Heart Rate, Full Touch &amp; Multiple Watch Faces</v>
      </c>
      <c r="H123" s="2" t="s">
        <v>13108</v>
      </c>
      <c r="I123" s="25">
        <v>2499</v>
      </c>
      <c r="J123" s="23" t="str">
        <f t="shared" si="3"/>
        <v>&gt;₹500</v>
      </c>
      <c r="K123" s="25">
        <v>9999</v>
      </c>
      <c r="L123" s="24">
        <v>0.75</v>
      </c>
      <c r="M123" s="25">
        <f>Table2[[#This Row],[Actual Price]] - Table2[[#This Row],[Discounted Price]] / Table2[[#This Row],[Actual Price]] * 100</f>
        <v>9974.0075007500745</v>
      </c>
      <c r="N123" s="24" t="str">
        <f t="shared" si="4"/>
        <v>50% or More</v>
      </c>
      <c r="O123" s="21">
        <f>Table2[[#This Row],[Rounded Rating Column]] + (Table2[[#This Row],[rating_count]] / 1000)</f>
        <v>46.139000000000003</v>
      </c>
      <c r="P123" s="24" t="str">
        <f>IF(Table2[[#This Row],[Discount Percentage]] &gt;= 0.5, "Yes", "No")</f>
        <v>Yes</v>
      </c>
      <c r="Q123" s="26">
        <f>Table2[[#This Row],[Actual Price]] * Table2[[#This Row],[rating_count]]</f>
        <v>421347861</v>
      </c>
      <c r="R123">
        <v>4.0999999999999996</v>
      </c>
      <c r="S123">
        <f>ROUND(Table2[[#This Row],[rating]], 0)</f>
        <v>4</v>
      </c>
      <c r="T123" s="21">
        <v>42139</v>
      </c>
      <c r="U123" s="21" t="str">
        <f>IF(Table2[[#This Row],[rating_count]] &lt; 1000, "Yes", "No")</f>
        <v>No</v>
      </c>
      <c r="V123" s="21">
        <f>Table2[[#This Row],[Rounded Rating Column]] * Table2[[#This Row],[rating_count]]</f>
        <v>168556</v>
      </c>
      <c r="W123" s="25">
        <f t="shared" si="5"/>
        <v>421347861</v>
      </c>
      <c r="X123" t="s">
        <v>5998</v>
      </c>
      <c r="Y123" t="s">
        <v>5999</v>
      </c>
      <c r="Z123" t="s">
        <v>6000</v>
      </c>
      <c r="AA123" t="s">
        <v>6001</v>
      </c>
      <c r="AB123" t="s">
        <v>6002</v>
      </c>
      <c r="AC123" t="s">
        <v>6003</v>
      </c>
      <c r="AD123" t="s">
        <v>6004</v>
      </c>
      <c r="AE123" t="s">
        <v>6005</v>
      </c>
    </row>
    <row r="124" spans="1:31" ht="15.75" customHeight="1">
      <c r="A124" t="s">
        <v>7640</v>
      </c>
      <c r="B124" t="s">
        <v>7641</v>
      </c>
      <c r="C124" t="s">
        <v>7642</v>
      </c>
      <c r="D124" t="s">
        <v>12821</v>
      </c>
      <c r="E124" t="s">
        <v>12878</v>
      </c>
      <c r="F124" t="s">
        <v>12972</v>
      </c>
      <c r="G124" t="str">
        <f>Table2[category] &amp; "-" &amp; Table2[product name]</f>
        <v>Computers&amp;Accessories|ExternalDevices&amp;DataStorage|ExternalSolidStateDrives-SanDisk 1TB Extreme Portable SSD 1050MB/s R, 1000MB/s W,Upto 2 Meter Drop Protection with IP55 Water/dust Resistance, HW Encryption, PC,MAC &amp; TypeC Smartphone Compatible, 5Y Warranty, External SSD</v>
      </c>
      <c r="H124" s="2" t="s">
        <v>13108</v>
      </c>
      <c r="I124" s="25">
        <v>10389</v>
      </c>
      <c r="J124" s="23" t="str">
        <f t="shared" si="3"/>
        <v>&gt;₹500</v>
      </c>
      <c r="K124" s="25">
        <v>32000</v>
      </c>
      <c r="L124" s="24">
        <v>0.68</v>
      </c>
      <c r="M124" s="25">
        <f>Table2[[#This Row],[Actual Price]] - Table2[[#This Row],[Discounted Price]] / Table2[[#This Row],[Actual Price]] * 100</f>
        <v>31967.534374999999</v>
      </c>
      <c r="N124" s="24" t="str">
        <f t="shared" si="4"/>
        <v>50% or More</v>
      </c>
      <c r="O124" s="21">
        <f>Table2[[#This Row],[Rounded Rating Column]] + (Table2[[#This Row],[rating_count]] / 1000)</f>
        <v>45.398000000000003</v>
      </c>
      <c r="P124" s="24" t="str">
        <f>IF(Table2[[#This Row],[Discount Percentage]] &gt;= 0.5, "Yes", "No")</f>
        <v>Yes</v>
      </c>
      <c r="Q124" s="26">
        <f>Table2[[#This Row],[Actual Price]] * Table2[[#This Row],[rating_count]]</f>
        <v>1324736000</v>
      </c>
      <c r="R124">
        <v>4.4000000000000004</v>
      </c>
      <c r="S124">
        <f>ROUND(Table2[[#This Row],[rating]], 0)</f>
        <v>4</v>
      </c>
      <c r="T124" s="21">
        <v>41398</v>
      </c>
      <c r="U124" s="21" t="str">
        <f>IF(Table2[[#This Row],[rating_count]] &lt; 1000, "Yes", "No")</f>
        <v>No</v>
      </c>
      <c r="V124" s="21">
        <f>Table2[[#This Row],[Rounded Rating Column]] * Table2[[#This Row],[rating_count]]</f>
        <v>165592</v>
      </c>
      <c r="W124" s="25">
        <f t="shared" si="5"/>
        <v>1324736000</v>
      </c>
      <c r="X124" t="s">
        <v>7643</v>
      </c>
      <c r="Y124" t="s">
        <v>7644</v>
      </c>
      <c r="Z124" t="s">
        <v>7645</v>
      </c>
      <c r="AA124" t="s">
        <v>7646</v>
      </c>
      <c r="AB124" t="s">
        <v>7647</v>
      </c>
      <c r="AC124" t="s">
        <v>7648</v>
      </c>
      <c r="AD124" t="s">
        <v>7649</v>
      </c>
      <c r="AE124" t="s">
        <v>7650</v>
      </c>
    </row>
    <row r="125" spans="1:31" ht="15.75" customHeight="1">
      <c r="A125" t="s">
        <v>8587</v>
      </c>
      <c r="B125" t="s">
        <v>8588</v>
      </c>
      <c r="C125" t="s">
        <v>8494</v>
      </c>
      <c r="D125" t="s">
        <v>12817</v>
      </c>
      <c r="E125" t="s">
        <v>12818</v>
      </c>
      <c r="F125" t="s">
        <v>12986</v>
      </c>
      <c r="G125" t="str">
        <f>Table2[category] &amp; "-" &amp; Table2[product name]</f>
        <v>Home&amp;Kitchen|Kitchen&amp;HomeAppliances|SmallKitchenAppliances|MixerGrinders-Bajaj Rex 500W Mixer Grinder with Nutri-Pro Feature, 3 Jars, White</v>
      </c>
      <c r="H125" t="s">
        <v>12999</v>
      </c>
      <c r="I125" s="25">
        <v>1999</v>
      </c>
      <c r="J125" s="23" t="str">
        <f t="shared" si="3"/>
        <v>&gt;₹500</v>
      </c>
      <c r="K125" s="25">
        <v>3210</v>
      </c>
      <c r="L125" s="24">
        <v>0.38</v>
      </c>
      <c r="M125" s="25">
        <f>Table2[[#This Row],[Actual Price]] - Table2[[#This Row],[Discounted Price]] / Table2[[#This Row],[Actual Price]] * 100</f>
        <v>3147.7258566978194</v>
      </c>
      <c r="N125" s="24" t="str">
        <f t="shared" si="4"/>
        <v>&lt;50%</v>
      </c>
      <c r="O125" s="21">
        <f>Table2[[#This Row],[Rounded Rating Column]] + (Table2[[#This Row],[rating_count]] / 1000)</f>
        <v>45.348999999999997</v>
      </c>
      <c r="P125" s="24" t="str">
        <f>IF(Table2[[#This Row],[Discount Percentage]] &gt;= 0.5, "Yes", "No")</f>
        <v>No</v>
      </c>
      <c r="Q125" s="26">
        <f>Table2[[#This Row],[Actual Price]] * Table2[[#This Row],[rating_count]]</f>
        <v>132730290</v>
      </c>
      <c r="R125">
        <v>4.2</v>
      </c>
      <c r="S125">
        <f>ROUND(Table2[[#This Row],[rating]], 0)</f>
        <v>4</v>
      </c>
      <c r="T125" s="21">
        <v>41349</v>
      </c>
      <c r="U125" s="21" t="str">
        <f>IF(Table2[[#This Row],[rating_count]] &lt; 1000, "Yes", "No")</f>
        <v>No</v>
      </c>
      <c r="V125" s="21">
        <f>Table2[[#This Row],[Rounded Rating Column]] * Table2[[#This Row],[rating_count]]</f>
        <v>165396</v>
      </c>
      <c r="W125" s="25">
        <f t="shared" si="5"/>
        <v>132730290</v>
      </c>
      <c r="X125" t="s">
        <v>8589</v>
      </c>
      <c r="Y125" t="s">
        <v>8590</v>
      </c>
      <c r="Z125" t="s">
        <v>8591</v>
      </c>
      <c r="AA125" t="s">
        <v>8592</v>
      </c>
      <c r="AB125" t="s">
        <v>8593</v>
      </c>
      <c r="AC125" t="s">
        <v>8594</v>
      </c>
      <c r="AD125" t="s">
        <v>8595</v>
      </c>
      <c r="AE125" t="s">
        <v>8596</v>
      </c>
    </row>
    <row r="126" spans="1:31" ht="15.75" customHeight="1">
      <c r="A126" t="s">
        <v>6509</v>
      </c>
      <c r="B126" t="s">
        <v>6510</v>
      </c>
      <c r="C126" t="s">
        <v>5400</v>
      </c>
      <c r="D126" t="s">
        <v>12831</v>
      </c>
      <c r="E126" t="s">
        <v>12839</v>
      </c>
      <c r="F126" t="s">
        <v>12849</v>
      </c>
      <c r="G126" t="str">
        <f>Table2[category] &amp; "-" &amp; Table2[product name]</f>
        <v>Electronics|HomeAudio|Speakers|BluetoothSpeakers-boAt Stone 650 10W Bluetooth Speaker with Upto 7 Hours Playback, IPX5 and Integrated Controls (Blue)</v>
      </c>
      <c r="H126" t="s">
        <v>12920</v>
      </c>
      <c r="I126" s="25">
        <v>1799</v>
      </c>
      <c r="J126" s="23" t="str">
        <f t="shared" si="3"/>
        <v>&gt;₹500</v>
      </c>
      <c r="K126" s="25">
        <v>4990</v>
      </c>
      <c r="L126" s="24">
        <v>0.64</v>
      </c>
      <c r="M126" s="25">
        <f>Table2[[#This Row],[Actual Price]] - Table2[[#This Row],[Discounted Price]] / Table2[[#This Row],[Actual Price]] * 100</f>
        <v>4953.9478957915835</v>
      </c>
      <c r="N126" s="24" t="str">
        <f t="shared" si="4"/>
        <v>50% or More</v>
      </c>
      <c r="O126" s="21">
        <f>Table2[[#This Row],[Rounded Rating Column]] + (Table2[[#This Row],[rating_count]] / 1000)</f>
        <v>45.225999999999999</v>
      </c>
      <c r="P126" s="24" t="str">
        <f>IF(Table2[[#This Row],[Discount Percentage]] &gt;= 0.5, "Yes", "No")</f>
        <v>Yes</v>
      </c>
      <c r="Q126" s="26">
        <f>Table2[[#This Row],[Actual Price]] * Table2[[#This Row],[rating_count]]</f>
        <v>205717740</v>
      </c>
      <c r="R126">
        <v>4.2</v>
      </c>
      <c r="S126">
        <f>ROUND(Table2[[#This Row],[rating]], 0)</f>
        <v>4</v>
      </c>
      <c r="T126" s="21">
        <v>41226</v>
      </c>
      <c r="U126" s="21" t="str">
        <f>IF(Table2[[#This Row],[rating_count]] &lt; 1000, "Yes", "No")</f>
        <v>No</v>
      </c>
      <c r="V126" s="21">
        <f>Table2[[#This Row],[Rounded Rating Column]] * Table2[[#This Row],[rating_count]]</f>
        <v>164904</v>
      </c>
      <c r="W126" s="25">
        <f t="shared" si="5"/>
        <v>205717740</v>
      </c>
      <c r="X126" t="s">
        <v>6511</v>
      </c>
      <c r="Y126" t="s">
        <v>6512</v>
      </c>
      <c r="Z126" t="s">
        <v>6513</v>
      </c>
      <c r="AA126" t="s">
        <v>6514</v>
      </c>
      <c r="AB126" t="s">
        <v>6515</v>
      </c>
      <c r="AC126" t="s">
        <v>6516</v>
      </c>
      <c r="AD126" t="s">
        <v>6517</v>
      </c>
      <c r="AE126" t="s">
        <v>6518</v>
      </c>
    </row>
    <row r="127" spans="1:31" ht="15.75" customHeight="1">
      <c r="A127" t="s">
        <v>6886</v>
      </c>
      <c r="B127" t="s">
        <v>6887</v>
      </c>
      <c r="C127" t="s">
        <v>6888</v>
      </c>
      <c r="D127" t="s">
        <v>12831</v>
      </c>
      <c r="E127" t="s">
        <v>12900</v>
      </c>
      <c r="F127" t="s">
        <v>12833</v>
      </c>
      <c r="G127" t="str">
        <f>Table2[category] &amp; "-" &amp; Table2[product name]</f>
        <v>Electronics|Cameras&amp;Photography|Accessories|Batteries&amp;Chargers|BatteryChargers-ENVIE ECR-20 Charger for AA &amp; AAA Rechargeable Batteries</v>
      </c>
      <c r="H127" t="s">
        <v>12956</v>
      </c>
      <c r="I127" s="23">
        <v>299</v>
      </c>
      <c r="J127" s="23" t="str">
        <f t="shared" si="3"/>
        <v>₹200 - ₹500</v>
      </c>
      <c r="K127" s="23">
        <v>400</v>
      </c>
      <c r="L127" s="24">
        <v>0.25</v>
      </c>
      <c r="M127" s="25">
        <f>Table2[[#This Row],[Actual Price]] - Table2[[#This Row],[Discounted Price]] / Table2[[#This Row],[Actual Price]] * 100</f>
        <v>325.25</v>
      </c>
      <c r="N127" s="24" t="str">
        <f t="shared" si="4"/>
        <v>&lt;50%</v>
      </c>
      <c r="O127" s="21">
        <f>Table2[[#This Row],[Rounded Rating Column]] + (Table2[[#This Row],[rating_count]] / 1000)</f>
        <v>44.895000000000003</v>
      </c>
      <c r="P127" s="24" t="str">
        <f>IF(Table2[[#This Row],[Discount Percentage]] &gt;= 0.5, "Yes", "No")</f>
        <v>No</v>
      </c>
      <c r="Q127" s="26">
        <f>Table2[[#This Row],[Actual Price]] * Table2[[#This Row],[rating_count]]</f>
        <v>16358000</v>
      </c>
      <c r="R127">
        <v>3.8</v>
      </c>
      <c r="S127">
        <f>ROUND(Table2[[#This Row],[rating]], 0)</f>
        <v>4</v>
      </c>
      <c r="T127" s="21">
        <v>40895</v>
      </c>
      <c r="U127" s="21" t="str">
        <f>IF(Table2[[#This Row],[rating_count]] &lt; 1000, "Yes", "No")</f>
        <v>No</v>
      </c>
      <c r="V127" s="21">
        <f>Table2[[#This Row],[Rounded Rating Column]] * Table2[[#This Row],[rating_count]]</f>
        <v>163580</v>
      </c>
      <c r="W127" s="25">
        <f t="shared" si="5"/>
        <v>16358000</v>
      </c>
      <c r="X127" t="s">
        <v>6889</v>
      </c>
      <c r="Y127" t="s">
        <v>6890</v>
      </c>
      <c r="Z127" t="s">
        <v>6891</v>
      </c>
      <c r="AA127" t="s">
        <v>6892</v>
      </c>
      <c r="AB127" t="s">
        <v>6893</v>
      </c>
      <c r="AC127" t="s">
        <v>6894</v>
      </c>
      <c r="AD127" t="s">
        <v>6895</v>
      </c>
      <c r="AE127" t="s">
        <v>6896</v>
      </c>
    </row>
    <row r="128" spans="1:31" ht="15.75" customHeight="1">
      <c r="A128" t="s">
        <v>8844</v>
      </c>
      <c r="B128" t="s">
        <v>8845</v>
      </c>
      <c r="C128" t="s">
        <v>8846</v>
      </c>
      <c r="D128" t="s">
        <v>12817</v>
      </c>
      <c r="E128" t="s">
        <v>12818</v>
      </c>
      <c r="F128" t="s">
        <v>12986</v>
      </c>
      <c r="G128" t="str">
        <f>Table2[category] &amp; "-" &amp; Table2[product name]</f>
        <v>Home&amp;Kitchen|Kitchen&amp;HomeAppliances|SmallKitchenAppliances|SandwichMakers-Prestige Sandwich Maker PGMFD 01, Black</v>
      </c>
      <c r="H128" t="s">
        <v>13010</v>
      </c>
      <c r="I128" s="25">
        <v>1299</v>
      </c>
      <c r="J128" s="23" t="str">
        <f t="shared" si="3"/>
        <v>&gt;₹500</v>
      </c>
      <c r="K128" s="25">
        <v>1299</v>
      </c>
      <c r="L128" s="24">
        <v>0</v>
      </c>
      <c r="M128" s="25">
        <f>Table2[[#This Row],[Actual Price]] - Table2[[#This Row],[Discounted Price]] / Table2[[#This Row],[Actual Price]] * 100</f>
        <v>1199</v>
      </c>
      <c r="N128" s="24" t="str">
        <f t="shared" si="4"/>
        <v>&lt;50%</v>
      </c>
      <c r="O128" s="21">
        <f>Table2[[#This Row],[Rounded Rating Column]] + (Table2[[#This Row],[rating_count]] / 1000)</f>
        <v>44.106000000000002</v>
      </c>
      <c r="P128" s="24" t="str">
        <f>IF(Table2[[#This Row],[Discount Percentage]] &gt;= 0.5, "Yes", "No")</f>
        <v>No</v>
      </c>
      <c r="Q128" s="26">
        <f>Table2[[#This Row],[Actual Price]] * Table2[[#This Row],[rating_count]]</f>
        <v>52097694</v>
      </c>
      <c r="R128">
        <v>4.2</v>
      </c>
      <c r="S128">
        <f>ROUND(Table2[[#This Row],[rating]], 0)</f>
        <v>4</v>
      </c>
      <c r="T128" s="21">
        <v>40106</v>
      </c>
      <c r="U128" s="21" t="str">
        <f>IF(Table2[[#This Row],[rating_count]] &lt; 1000, "Yes", "No")</f>
        <v>No</v>
      </c>
      <c r="V128" s="21">
        <f>Table2[[#This Row],[Rounded Rating Column]] * Table2[[#This Row],[rating_count]]</f>
        <v>160424</v>
      </c>
      <c r="W128" s="25">
        <f t="shared" si="5"/>
        <v>52097694</v>
      </c>
      <c r="X128" t="s">
        <v>8847</v>
      </c>
      <c r="Y128" t="s">
        <v>8848</v>
      </c>
      <c r="Z128" t="s">
        <v>8849</v>
      </c>
      <c r="AA128" t="s">
        <v>8850</v>
      </c>
      <c r="AB128" t="s">
        <v>8851</v>
      </c>
      <c r="AC128" t="s">
        <v>8852</v>
      </c>
      <c r="AD128" t="s">
        <v>8853</v>
      </c>
      <c r="AE128" t="s">
        <v>8854</v>
      </c>
    </row>
    <row r="129" spans="1:31" ht="15.75" customHeight="1">
      <c r="A129" t="s">
        <v>8763</v>
      </c>
      <c r="B129" t="s">
        <v>8764</v>
      </c>
      <c r="C129" t="s">
        <v>8431</v>
      </c>
      <c r="D129" t="s">
        <v>12817</v>
      </c>
      <c r="E129" t="s">
        <v>12818</v>
      </c>
      <c r="F129" t="s">
        <v>12986</v>
      </c>
      <c r="G129" t="str">
        <f>Table2[category] &amp; "-" &amp; Table2[product name]</f>
        <v>Home&amp;Kitchen|Kitchen&amp;HomeAppliances|SmallKitchenAppliances|InductionCooktop-Philips Viva Collection HD4928/01 2100-Watt Induction Cooktop with Feather Touch Sensor and Crystal Glass Plate (Black)</v>
      </c>
      <c r="H129" t="s">
        <v>12997</v>
      </c>
      <c r="I129" s="25">
        <v>3229</v>
      </c>
      <c r="J129" s="23" t="str">
        <f t="shared" si="3"/>
        <v>&gt;₹500</v>
      </c>
      <c r="K129" s="25">
        <v>5295</v>
      </c>
      <c r="L129" s="24">
        <v>0.39</v>
      </c>
      <c r="M129" s="25">
        <f>Table2[[#This Row],[Actual Price]] - Table2[[#This Row],[Discounted Price]] / Table2[[#This Row],[Actual Price]] * 100</f>
        <v>5234.0179414542017</v>
      </c>
      <c r="N129" s="24" t="str">
        <f t="shared" si="4"/>
        <v>&lt;50%</v>
      </c>
      <c r="O129" s="21">
        <f>Table2[[#This Row],[Rounded Rating Column]] + (Table2[[#This Row],[rating_count]] / 1000)</f>
        <v>43.723999999999997</v>
      </c>
      <c r="P129" s="24" t="str">
        <f>IF(Table2[[#This Row],[Discount Percentage]] &gt;= 0.5, "Yes", "No")</f>
        <v>No</v>
      </c>
      <c r="Q129" s="26">
        <f>Table2[[#This Row],[Actual Price]] * Table2[[#This Row],[rating_count]]</f>
        <v>210338580</v>
      </c>
      <c r="R129">
        <v>4.2</v>
      </c>
      <c r="S129">
        <f>ROUND(Table2[[#This Row],[rating]], 0)</f>
        <v>4</v>
      </c>
      <c r="T129" s="21">
        <v>39724</v>
      </c>
      <c r="U129" s="21" t="str">
        <f>IF(Table2[[#This Row],[rating_count]] &lt; 1000, "Yes", "No")</f>
        <v>No</v>
      </c>
      <c r="V129" s="21">
        <f>Table2[[#This Row],[Rounded Rating Column]] * Table2[[#This Row],[rating_count]]</f>
        <v>158896</v>
      </c>
      <c r="W129" s="25">
        <f t="shared" si="5"/>
        <v>210338580</v>
      </c>
      <c r="X129" t="s">
        <v>8765</v>
      </c>
      <c r="Y129" t="s">
        <v>8766</v>
      </c>
      <c r="Z129" t="s">
        <v>8767</v>
      </c>
      <c r="AA129" t="s">
        <v>8768</v>
      </c>
      <c r="AB129" t="s">
        <v>8769</v>
      </c>
      <c r="AC129" t="s">
        <v>8770</v>
      </c>
      <c r="AD129" t="s">
        <v>8771</v>
      </c>
      <c r="AE129" t="s">
        <v>8772</v>
      </c>
    </row>
    <row r="130" spans="1:31" ht="15.75" customHeight="1">
      <c r="A130" t="s">
        <v>4365</v>
      </c>
      <c r="B130" t="s">
        <v>4366</v>
      </c>
      <c r="C130" t="s">
        <v>2956</v>
      </c>
      <c r="D130" t="s">
        <v>12831</v>
      </c>
      <c r="E130" t="s">
        <v>12852</v>
      </c>
      <c r="F130" t="s">
        <v>12853</v>
      </c>
      <c r="G130" t="str">
        <f>Table2[category] &amp; "-" &amp; Table2[product name]</f>
        <v>Electronics|WearableTechnology|SmartWatches-Noise ColorFit Ultra SE Smart Watch with 1.75"(4.3cm) HD Display, Aluminium Alloy Body, 60 Sports Modes, Spo2, Lightweight, Stock Market Info, Calls &amp; SMS Reply (Vintage Brown)</v>
      </c>
      <c r="H130" s="2" t="s">
        <v>13108</v>
      </c>
      <c r="I130" s="25">
        <v>2799</v>
      </c>
      <c r="J130" s="23" t="str">
        <f t="shared" ref="J130:J193" si="6">IF(I130&lt;200,"&lt;₹200",IF(OR(I130=200,I130&lt;=500),"₹200 - ₹500","&gt;₹500"))</f>
        <v>&gt;₹500</v>
      </c>
      <c r="K130" s="25">
        <v>6499</v>
      </c>
      <c r="L130" s="24">
        <v>0.56999999999999995</v>
      </c>
      <c r="M130" s="25">
        <f>Table2[[#This Row],[Actual Price]] - Table2[[#This Row],[Discounted Price]] / Table2[[#This Row],[Actual Price]] * 100</f>
        <v>6455.9318356670256</v>
      </c>
      <c r="N130" s="24" t="str">
        <f t="shared" ref="N130:N193" si="7">IF(L130&gt;=50%,"50% or More","&lt;50%")</f>
        <v>50% or More</v>
      </c>
      <c r="O130" s="21">
        <f>Table2[[#This Row],[Rounded Rating Column]] + (Table2[[#This Row],[rating_count]] / 1000)</f>
        <v>42.878999999999998</v>
      </c>
      <c r="P130" s="24" t="str">
        <f>IF(Table2[[#This Row],[Discount Percentage]] &gt;= 0.5, "Yes", "No")</f>
        <v>Yes</v>
      </c>
      <c r="Q130" s="26">
        <f>Table2[[#This Row],[Actual Price]] * Table2[[#This Row],[rating_count]]</f>
        <v>252674621</v>
      </c>
      <c r="R130">
        <v>4.0999999999999996</v>
      </c>
      <c r="S130">
        <f>ROUND(Table2[[#This Row],[rating]], 0)</f>
        <v>4</v>
      </c>
      <c r="T130" s="21">
        <v>38879</v>
      </c>
      <c r="U130" s="21" t="str">
        <f>IF(Table2[[#This Row],[rating_count]] &lt; 1000, "Yes", "No")</f>
        <v>No</v>
      </c>
      <c r="V130" s="21">
        <f>Table2[[#This Row],[Rounded Rating Column]] * Table2[[#This Row],[rating_count]]</f>
        <v>155516</v>
      </c>
      <c r="W130" s="25">
        <f t="shared" ref="W130:W193" si="8">K130*T130</f>
        <v>252674621</v>
      </c>
      <c r="X130" t="s">
        <v>4367</v>
      </c>
      <c r="Y130" t="s">
        <v>4368</v>
      </c>
      <c r="Z130" t="s">
        <v>4369</v>
      </c>
      <c r="AA130" t="s">
        <v>4370</v>
      </c>
      <c r="AB130" t="s">
        <v>4371</v>
      </c>
      <c r="AC130" t="s">
        <v>4372</v>
      </c>
      <c r="AD130" t="s">
        <v>4373</v>
      </c>
      <c r="AE130" t="s">
        <v>4374</v>
      </c>
    </row>
    <row r="131" spans="1:31" ht="15.75" customHeight="1">
      <c r="A131" t="s">
        <v>7420</v>
      </c>
      <c r="B131" t="s">
        <v>7421</v>
      </c>
      <c r="C131" t="s">
        <v>2956</v>
      </c>
      <c r="D131" t="s">
        <v>12831</v>
      </c>
      <c r="E131" t="s">
        <v>12852</v>
      </c>
      <c r="F131" t="s">
        <v>12853</v>
      </c>
      <c r="G131" t="str">
        <f>Table2[category] &amp; "-" &amp; Table2[product name]</f>
        <v>Electronics|WearableTechnology|SmartWatches-Noise ColorFit Ultra Smart Watch with 1.75" HD Display, Aluminium Alloy Body, 60 Sports Modes, Spo2, Lightweight, Stock Market Info, Calls &amp; SMS Reply (Space Blue)</v>
      </c>
      <c r="H131" s="2" t="s">
        <v>13108</v>
      </c>
      <c r="I131" s="25">
        <v>2499</v>
      </c>
      <c r="J131" s="23" t="str">
        <f t="shared" si="6"/>
        <v>&gt;₹500</v>
      </c>
      <c r="K131" s="25">
        <v>5999</v>
      </c>
      <c r="L131" s="24">
        <v>0.57999999999999996</v>
      </c>
      <c r="M131" s="25">
        <f>Table2[[#This Row],[Actual Price]] - Table2[[#This Row],[Discounted Price]] / Table2[[#This Row],[Actual Price]] * 100</f>
        <v>5957.3430571761965</v>
      </c>
      <c r="N131" s="24" t="str">
        <f t="shared" si="7"/>
        <v>50% or More</v>
      </c>
      <c r="O131" s="21">
        <f>Table2[[#This Row],[Rounded Rating Column]] + (Table2[[#This Row],[rating_count]] / 1000)</f>
        <v>42.878999999999998</v>
      </c>
      <c r="P131" s="24" t="str">
        <f>IF(Table2[[#This Row],[Discount Percentage]] &gt;= 0.5, "Yes", "No")</f>
        <v>Yes</v>
      </c>
      <c r="Q131" s="26">
        <f>Table2[[#This Row],[Actual Price]] * Table2[[#This Row],[rating_count]]</f>
        <v>233235121</v>
      </c>
      <c r="R131">
        <v>4.0999999999999996</v>
      </c>
      <c r="S131">
        <f>ROUND(Table2[[#This Row],[rating]], 0)</f>
        <v>4</v>
      </c>
      <c r="T131" s="21">
        <v>38879</v>
      </c>
      <c r="U131" s="21" t="str">
        <f>IF(Table2[[#This Row],[rating_count]] &lt; 1000, "Yes", "No")</f>
        <v>No</v>
      </c>
      <c r="V131" s="21">
        <f>Table2[[#This Row],[Rounded Rating Column]] * Table2[[#This Row],[rating_count]]</f>
        <v>155516</v>
      </c>
      <c r="W131" s="25">
        <f t="shared" si="8"/>
        <v>233235121</v>
      </c>
      <c r="X131" t="s">
        <v>7422</v>
      </c>
      <c r="Y131" t="s">
        <v>4368</v>
      </c>
      <c r="Z131" t="s">
        <v>4369</v>
      </c>
      <c r="AA131" t="s">
        <v>4370</v>
      </c>
      <c r="AB131" t="s">
        <v>4371</v>
      </c>
      <c r="AC131" t="s">
        <v>4372</v>
      </c>
      <c r="AD131" t="s">
        <v>7423</v>
      </c>
      <c r="AE131" t="s">
        <v>7424</v>
      </c>
    </row>
    <row r="132" spans="1:31" ht="15.75" customHeight="1">
      <c r="A132" t="s">
        <v>5699</v>
      </c>
      <c r="B132" t="s">
        <v>5700</v>
      </c>
      <c r="C132" t="s">
        <v>3115</v>
      </c>
      <c r="D132" t="s">
        <v>12831</v>
      </c>
      <c r="E132" t="s">
        <v>12854</v>
      </c>
      <c r="F132" t="s">
        <v>12855</v>
      </c>
      <c r="G132" t="str">
        <f>Table2[category] &amp; "-" &amp; Table2[product name]</f>
        <v>Electronics|Mobiles&amp;Accessories|MobileAccessories|Chargers|AutomobileChargers-boAt Dual Port Rapid Car Charger (Qualcomm Certified) with Quick Charge 3.0 + Free Micro USB Cable - (Black)</v>
      </c>
      <c r="H132" t="s">
        <v>12856</v>
      </c>
      <c r="I132" s="23">
        <v>571</v>
      </c>
      <c r="J132" s="23" t="str">
        <f t="shared" si="6"/>
        <v>&gt;₹500</v>
      </c>
      <c r="K132" s="23">
        <v>999</v>
      </c>
      <c r="L132" s="24">
        <v>0.43</v>
      </c>
      <c r="M132" s="25">
        <f>Table2[[#This Row],[Actual Price]] - Table2[[#This Row],[Discounted Price]] / Table2[[#This Row],[Actual Price]] * 100</f>
        <v>941.84284284284286</v>
      </c>
      <c r="N132" s="24" t="str">
        <f t="shared" si="7"/>
        <v>&lt;50%</v>
      </c>
      <c r="O132" s="21">
        <f>Table2[[#This Row],[Rounded Rating Column]] + (Table2[[#This Row],[rating_count]] / 1000)</f>
        <v>42.220999999999997</v>
      </c>
      <c r="P132" s="24" t="str">
        <f>IF(Table2[[#This Row],[Discount Percentage]] &gt;= 0.5, "Yes", "No")</f>
        <v>No</v>
      </c>
      <c r="Q132" s="26">
        <f>Table2[[#This Row],[Actual Price]] * Table2[[#This Row],[rating_count]]</f>
        <v>38182779</v>
      </c>
      <c r="R132">
        <v>4.3</v>
      </c>
      <c r="S132">
        <f>ROUND(Table2[[#This Row],[rating]], 0)</f>
        <v>4</v>
      </c>
      <c r="T132" s="21">
        <v>38221</v>
      </c>
      <c r="U132" s="21" t="str">
        <f>IF(Table2[[#This Row],[rating_count]] &lt; 1000, "Yes", "No")</f>
        <v>No</v>
      </c>
      <c r="V132" s="21">
        <f>Table2[[#This Row],[Rounded Rating Column]] * Table2[[#This Row],[rating_count]]</f>
        <v>152884</v>
      </c>
      <c r="W132" s="25">
        <f t="shared" si="8"/>
        <v>38182779</v>
      </c>
      <c r="X132" t="s">
        <v>5701</v>
      </c>
      <c r="Y132" t="s">
        <v>5702</v>
      </c>
      <c r="Z132" t="s">
        <v>5703</v>
      </c>
      <c r="AA132" t="s">
        <v>5704</v>
      </c>
      <c r="AB132" t="s">
        <v>5705</v>
      </c>
      <c r="AC132" t="s">
        <v>5706</v>
      </c>
      <c r="AD132" t="s">
        <v>5707</v>
      </c>
      <c r="AE132" t="s">
        <v>5708</v>
      </c>
    </row>
    <row r="133" spans="1:31" ht="15.75" customHeight="1">
      <c r="A133" t="s">
        <v>8680</v>
      </c>
      <c r="B133" t="s">
        <v>8681</v>
      </c>
      <c r="C133" t="s">
        <v>8682</v>
      </c>
      <c r="D133" t="s">
        <v>12817</v>
      </c>
      <c r="E133" t="s">
        <v>12818</v>
      </c>
      <c r="F133" t="s">
        <v>12819</v>
      </c>
      <c r="G133" t="str">
        <f>Table2[category] &amp; "-" &amp; Table2[product name]</f>
        <v>Home&amp;Kitchen|Kitchen&amp;HomeAppliances|Vacuum,Cleaning&amp;Ironing|Irons,Steamers&amp;Accessories|Irons|SteamIrons-Philips GC1905 1440-Watt Steam Iron with Spray (Blue)</v>
      </c>
      <c r="H133" t="s">
        <v>12992</v>
      </c>
      <c r="I133" s="25">
        <v>1614</v>
      </c>
      <c r="J133" s="23" t="str">
        <f t="shared" si="6"/>
        <v>&gt;₹500</v>
      </c>
      <c r="K133" s="25">
        <v>1745</v>
      </c>
      <c r="L133" s="24">
        <v>0.08</v>
      </c>
      <c r="M133" s="25">
        <f>Table2[[#This Row],[Actual Price]] - Table2[[#This Row],[Discounted Price]] / Table2[[#This Row],[Actual Price]] * 100</f>
        <v>1652.5071633237822</v>
      </c>
      <c r="N133" s="24" t="str">
        <f t="shared" si="7"/>
        <v>&lt;50%</v>
      </c>
      <c r="O133" s="21">
        <f>Table2[[#This Row],[Rounded Rating Column]] + (Table2[[#This Row],[rating_count]] / 1000)</f>
        <v>41.973999999999997</v>
      </c>
      <c r="P133" s="24" t="str">
        <f>IF(Table2[[#This Row],[Discount Percentage]] &gt;= 0.5, "Yes", "No")</f>
        <v>No</v>
      </c>
      <c r="Q133" s="26">
        <f>Table2[[#This Row],[Actual Price]] * Table2[[#This Row],[rating_count]]</f>
        <v>66264630</v>
      </c>
      <c r="R133">
        <v>4.3</v>
      </c>
      <c r="S133">
        <f>ROUND(Table2[[#This Row],[rating]], 0)</f>
        <v>4</v>
      </c>
      <c r="T133" s="21">
        <v>37974</v>
      </c>
      <c r="U133" s="21" t="str">
        <f>IF(Table2[[#This Row],[rating_count]] &lt; 1000, "Yes", "No")</f>
        <v>No</v>
      </c>
      <c r="V133" s="21">
        <f>Table2[[#This Row],[Rounded Rating Column]] * Table2[[#This Row],[rating_count]]</f>
        <v>151896</v>
      </c>
      <c r="W133" s="25">
        <f t="shared" si="8"/>
        <v>66264630</v>
      </c>
      <c r="X133" t="s">
        <v>8683</v>
      </c>
      <c r="Y133" t="s">
        <v>8684</v>
      </c>
      <c r="Z133" t="s">
        <v>8685</v>
      </c>
      <c r="AA133" t="s">
        <v>8686</v>
      </c>
      <c r="AB133" t="s">
        <v>8687</v>
      </c>
      <c r="AC133" t="s">
        <v>8688</v>
      </c>
      <c r="AD133" t="s">
        <v>8689</v>
      </c>
      <c r="AE133" t="s">
        <v>8690</v>
      </c>
    </row>
    <row r="134" spans="1:31" ht="15.75" customHeight="1">
      <c r="A134" t="s">
        <v>3388</v>
      </c>
      <c r="B134" t="s">
        <v>3389</v>
      </c>
      <c r="C134" t="s">
        <v>3074</v>
      </c>
      <c r="D134" t="s">
        <v>12831</v>
      </c>
      <c r="E134" t="s">
        <v>12862</v>
      </c>
      <c r="F134" t="s">
        <v>12863</v>
      </c>
      <c r="G134" t="str">
        <f>Table2[category] &amp; "-" &amp; Table2[product name]</f>
        <v>Electronics|Headphones,Earbuds&amp;Accessories|Headphones|In-Ear-realme Buds Classic Wired in Ear Earphones with Mic (Black)</v>
      </c>
      <c r="H134" t="s">
        <v>12864</v>
      </c>
      <c r="I134" s="23">
        <v>399</v>
      </c>
      <c r="J134" s="23" t="str">
        <f t="shared" si="6"/>
        <v>₹200 - ₹500</v>
      </c>
      <c r="K134" s="23">
        <v>699</v>
      </c>
      <c r="L134" s="24">
        <v>0.43</v>
      </c>
      <c r="M134" s="25">
        <f>Table2[[#This Row],[Actual Price]] - Table2[[#This Row],[Discounted Price]] / Table2[[#This Row],[Actual Price]] * 100</f>
        <v>641.91845493562232</v>
      </c>
      <c r="N134" s="24" t="str">
        <f t="shared" si="7"/>
        <v>&lt;50%</v>
      </c>
      <c r="O134" s="21">
        <f>Table2[[#This Row],[Rounded Rating Column]] + (Table2[[#This Row],[rating_count]] / 1000)</f>
        <v>41.817</v>
      </c>
      <c r="P134" s="24" t="str">
        <f>IF(Table2[[#This Row],[Discount Percentage]] &gt;= 0.5, "Yes", "No")</f>
        <v>No</v>
      </c>
      <c r="Q134" s="26">
        <f>Table2[[#This Row],[Actual Price]] * Table2[[#This Row],[rating_count]]</f>
        <v>26434083</v>
      </c>
      <c r="R134">
        <v>4</v>
      </c>
      <c r="S134">
        <f>ROUND(Table2[[#This Row],[rating]], 0)</f>
        <v>4</v>
      </c>
      <c r="T134" s="21">
        <v>37817</v>
      </c>
      <c r="U134" s="21" t="str">
        <f>IF(Table2[[#This Row],[rating_count]] &lt; 1000, "Yes", "No")</f>
        <v>No</v>
      </c>
      <c r="V134" s="21">
        <f>Table2[[#This Row],[Rounded Rating Column]] * Table2[[#This Row],[rating_count]]</f>
        <v>151268</v>
      </c>
      <c r="W134" s="25">
        <f t="shared" si="8"/>
        <v>26434083</v>
      </c>
      <c r="X134" t="s">
        <v>3390</v>
      </c>
      <c r="Y134" t="s">
        <v>3391</v>
      </c>
      <c r="Z134" t="s">
        <v>3392</v>
      </c>
      <c r="AA134" t="s">
        <v>3393</v>
      </c>
      <c r="AB134" t="s">
        <v>3394</v>
      </c>
      <c r="AC134" t="s">
        <v>3395</v>
      </c>
      <c r="AD134" t="s">
        <v>3396</v>
      </c>
      <c r="AE134" t="s">
        <v>3397</v>
      </c>
    </row>
    <row r="135" spans="1:31" ht="15.75" customHeight="1">
      <c r="A135" t="s">
        <v>9500</v>
      </c>
      <c r="B135" t="s">
        <v>9501</v>
      </c>
      <c r="C135" t="s">
        <v>8483</v>
      </c>
      <c r="D135" t="s">
        <v>12817</v>
      </c>
      <c r="E135" t="s">
        <v>12818</v>
      </c>
      <c r="F135" t="s">
        <v>12819</v>
      </c>
      <c r="G135" t="str">
        <f>Table2[category] &amp; "-" &amp; Table2[product name]</f>
        <v>Home&amp;Kitchen|Kitchen&amp;HomeAppliances|Vacuum,Cleaning&amp;Ironing|Irons,Steamers&amp;Accessories|Irons|DryIrons-USHA EI 1602 1000 W Lightweight Dry Iron with Non-Stick Soleplate (Multi-colour)</v>
      </c>
      <c r="H135" t="s">
        <v>12992</v>
      </c>
      <c r="I135" s="23">
        <v>616</v>
      </c>
      <c r="J135" s="23" t="str">
        <f t="shared" si="6"/>
        <v>&gt;₹500</v>
      </c>
      <c r="K135" s="25">
        <v>1190</v>
      </c>
      <c r="L135" s="24">
        <v>0.48</v>
      </c>
      <c r="M135" s="25">
        <f>Table2[[#This Row],[Actual Price]] - Table2[[#This Row],[Discounted Price]] / Table2[[#This Row],[Actual Price]] * 100</f>
        <v>1138.2352941176471</v>
      </c>
      <c r="N135" s="24" t="str">
        <f t="shared" si="7"/>
        <v>&lt;50%</v>
      </c>
      <c r="O135" s="21">
        <f>Table2[[#This Row],[Rounded Rating Column]] + (Table2[[#This Row],[rating_count]] / 1000)</f>
        <v>41.125999999999998</v>
      </c>
      <c r="P135" s="24" t="str">
        <f>IF(Table2[[#This Row],[Discount Percentage]] &gt;= 0.5, "Yes", "No")</f>
        <v>No</v>
      </c>
      <c r="Q135" s="26">
        <f>Table2[[#This Row],[Actual Price]] * Table2[[#This Row],[rating_count]]</f>
        <v>44179940</v>
      </c>
      <c r="R135">
        <v>4.0999999999999996</v>
      </c>
      <c r="S135">
        <f>ROUND(Table2[[#This Row],[rating]], 0)</f>
        <v>4</v>
      </c>
      <c r="T135" s="21">
        <v>37126</v>
      </c>
      <c r="U135" s="21" t="str">
        <f>IF(Table2[[#This Row],[rating_count]] &lt; 1000, "Yes", "No")</f>
        <v>No</v>
      </c>
      <c r="V135" s="21">
        <f>Table2[[#This Row],[Rounded Rating Column]] * Table2[[#This Row],[rating_count]]</f>
        <v>148504</v>
      </c>
      <c r="W135" s="25">
        <f t="shared" si="8"/>
        <v>44179940</v>
      </c>
      <c r="X135" t="s">
        <v>9502</v>
      </c>
      <c r="Y135" t="s">
        <v>9503</v>
      </c>
      <c r="Z135" t="s">
        <v>9504</v>
      </c>
      <c r="AA135" t="s">
        <v>9505</v>
      </c>
      <c r="AB135" t="s">
        <v>9506</v>
      </c>
      <c r="AC135" t="s">
        <v>9507</v>
      </c>
      <c r="AD135" t="s">
        <v>9508</v>
      </c>
      <c r="AE135" t="s">
        <v>9509</v>
      </c>
    </row>
    <row r="136" spans="1:31" ht="15.75" customHeight="1">
      <c r="A136" t="s">
        <v>4511</v>
      </c>
      <c r="B136" t="s">
        <v>4512</v>
      </c>
      <c r="C136" t="s">
        <v>2987</v>
      </c>
      <c r="D136" t="s">
        <v>12831</v>
      </c>
      <c r="E136" t="s">
        <v>12854</v>
      </c>
      <c r="F136" t="s">
        <v>12855</v>
      </c>
      <c r="G136" t="str">
        <f>Table2[category] &amp; "-" &amp; Table2[product name]</f>
        <v>Electronics|Mobiles&amp;Accessories|MobileAccessories|Chargers|PowerBanks-URBN 20000 mAh lithium_polymer Power Bank with 12 Watt Fast Charging, Camo</v>
      </c>
      <c r="H136" t="s">
        <v>12856</v>
      </c>
      <c r="I136" s="25">
        <v>1599</v>
      </c>
      <c r="J136" s="23" t="str">
        <f t="shared" si="6"/>
        <v>&gt;₹500</v>
      </c>
      <c r="K136" s="25">
        <v>3499</v>
      </c>
      <c r="L136" s="24">
        <v>0.54</v>
      </c>
      <c r="M136" s="25">
        <f>Table2[[#This Row],[Actual Price]] - Table2[[#This Row],[Discounted Price]] / Table2[[#This Row],[Actual Price]] * 100</f>
        <v>3453.3012289225494</v>
      </c>
      <c r="N136" s="24" t="str">
        <f t="shared" si="7"/>
        <v>50% or More</v>
      </c>
      <c r="O136" s="21">
        <f>Table2[[#This Row],[Rounded Rating Column]] + (Table2[[#This Row],[rating_count]] / 1000)</f>
        <v>40.384</v>
      </c>
      <c r="P136" s="24" t="str">
        <f>IF(Table2[[#This Row],[Discount Percentage]] &gt;= 0.5, "Yes", "No")</f>
        <v>Yes</v>
      </c>
      <c r="Q136" s="26">
        <f>Table2[[#This Row],[Actual Price]] * Table2[[#This Row],[rating_count]]</f>
        <v>127307616</v>
      </c>
      <c r="R136">
        <v>4</v>
      </c>
      <c r="S136">
        <f>ROUND(Table2[[#This Row],[rating]], 0)</f>
        <v>4</v>
      </c>
      <c r="T136" s="21">
        <v>36384</v>
      </c>
      <c r="U136" s="21" t="str">
        <f>IF(Table2[[#This Row],[rating_count]] &lt; 1000, "Yes", "No")</f>
        <v>No</v>
      </c>
      <c r="V136" s="21">
        <f>Table2[[#This Row],[Rounded Rating Column]] * Table2[[#This Row],[rating_count]]</f>
        <v>145536</v>
      </c>
      <c r="W136" s="25">
        <f t="shared" si="8"/>
        <v>127307616</v>
      </c>
      <c r="X136" t="s">
        <v>4513</v>
      </c>
      <c r="Y136" t="s">
        <v>4514</v>
      </c>
      <c r="Z136" t="s">
        <v>4515</v>
      </c>
      <c r="AA136" t="s">
        <v>4516</v>
      </c>
      <c r="AB136" t="s">
        <v>4517</v>
      </c>
      <c r="AC136" t="s">
        <v>4518</v>
      </c>
      <c r="AD136" t="s">
        <v>4519</v>
      </c>
      <c r="AE136" t="s">
        <v>4520</v>
      </c>
    </row>
    <row r="137" spans="1:31" ht="15.75" customHeight="1">
      <c r="A137" t="s">
        <v>7343</v>
      </c>
      <c r="B137" t="s">
        <v>7344</v>
      </c>
      <c r="C137" t="s">
        <v>2987</v>
      </c>
      <c r="D137" t="s">
        <v>12831</v>
      </c>
      <c r="E137" t="s">
        <v>12854</v>
      </c>
      <c r="F137" t="s">
        <v>12855</v>
      </c>
      <c r="G137" t="str">
        <f>Table2[category] &amp; "-" &amp; Table2[product name]</f>
        <v>Electronics|Mobiles&amp;Accessories|MobileAccessories|Chargers|PowerBanks-URBN 10000 mAh Lithium Power Bank UPR10K with 12 Watt Fast Charging, Blue</v>
      </c>
      <c r="H137" t="s">
        <v>12856</v>
      </c>
      <c r="I137" s="23">
        <v>900</v>
      </c>
      <c r="J137" s="23" t="str">
        <f t="shared" si="6"/>
        <v>&gt;₹500</v>
      </c>
      <c r="K137" s="25">
        <v>2499</v>
      </c>
      <c r="L137" s="24">
        <v>0.64</v>
      </c>
      <c r="M137" s="25">
        <f>Table2[[#This Row],[Actual Price]] - Table2[[#This Row],[Discounted Price]] / Table2[[#This Row],[Actual Price]] * 100</f>
        <v>2462.9855942376953</v>
      </c>
      <c r="N137" s="24" t="str">
        <f t="shared" si="7"/>
        <v>50% or More</v>
      </c>
      <c r="O137" s="21">
        <f>Table2[[#This Row],[Rounded Rating Column]] + (Table2[[#This Row],[rating_count]] / 1000)</f>
        <v>40.384</v>
      </c>
      <c r="P137" s="24" t="str">
        <f>IF(Table2[[#This Row],[Discount Percentage]] &gt;= 0.5, "Yes", "No")</f>
        <v>Yes</v>
      </c>
      <c r="Q137" s="26">
        <f>Table2[[#This Row],[Actual Price]] * Table2[[#This Row],[rating_count]]</f>
        <v>90923616</v>
      </c>
      <c r="R137">
        <v>4</v>
      </c>
      <c r="S137">
        <f>ROUND(Table2[[#This Row],[rating]], 0)</f>
        <v>4</v>
      </c>
      <c r="T137" s="21">
        <v>36384</v>
      </c>
      <c r="U137" s="21" t="str">
        <f>IF(Table2[[#This Row],[rating_count]] &lt; 1000, "Yes", "No")</f>
        <v>No</v>
      </c>
      <c r="V137" s="21">
        <f>Table2[[#This Row],[Rounded Rating Column]] * Table2[[#This Row],[rating_count]]</f>
        <v>145536</v>
      </c>
      <c r="W137" s="25">
        <f t="shared" si="8"/>
        <v>90923616</v>
      </c>
      <c r="X137" t="s">
        <v>7345</v>
      </c>
      <c r="Y137" t="s">
        <v>4514</v>
      </c>
      <c r="Z137" t="s">
        <v>4515</v>
      </c>
      <c r="AA137" t="s">
        <v>4516</v>
      </c>
      <c r="AB137" t="s">
        <v>4517</v>
      </c>
      <c r="AC137" t="s">
        <v>4518</v>
      </c>
      <c r="AD137" t="s">
        <v>7346</v>
      </c>
      <c r="AE137" t="s">
        <v>7347</v>
      </c>
    </row>
    <row r="138" spans="1:31" ht="15.75" customHeight="1">
      <c r="A138" t="s">
        <v>8627</v>
      </c>
      <c r="B138" t="s">
        <v>8628</v>
      </c>
      <c r="C138" t="s">
        <v>8629</v>
      </c>
      <c r="D138" t="s">
        <v>12817</v>
      </c>
      <c r="E138" t="s">
        <v>12988</v>
      </c>
      <c r="F138" t="s">
        <v>13000</v>
      </c>
      <c r="G138" t="str">
        <f>Table2[category] &amp; "-" &amp; Table2[product name]</f>
        <v>Home&amp;Kitchen|Heating,Cooling&amp;AirQuality|WaterHeaters&amp;Geysers|ImmersionRods-Bajaj Immersion Rod Water Heater 1500 Watts, Silver</v>
      </c>
      <c r="H138" t="s">
        <v>13003</v>
      </c>
      <c r="I138" s="23">
        <v>539</v>
      </c>
      <c r="J138" s="23" t="str">
        <f t="shared" si="6"/>
        <v>&gt;₹500</v>
      </c>
      <c r="K138" s="23">
        <v>720</v>
      </c>
      <c r="L138" s="24">
        <v>0.25</v>
      </c>
      <c r="M138" s="25">
        <f>Table2[[#This Row],[Actual Price]] - Table2[[#This Row],[Discounted Price]] / Table2[[#This Row],[Actual Price]] * 100</f>
        <v>645.13888888888891</v>
      </c>
      <c r="N138" s="24" t="str">
        <f t="shared" si="7"/>
        <v>&lt;50%</v>
      </c>
      <c r="O138" s="21">
        <f>Table2[[#This Row],[Rounded Rating Column]] + (Table2[[#This Row],[rating_count]] / 1000)</f>
        <v>40.017000000000003</v>
      </c>
      <c r="P138" s="24" t="str">
        <f>IF(Table2[[#This Row],[Discount Percentage]] &gt;= 0.5, "Yes", "No")</f>
        <v>No</v>
      </c>
      <c r="Q138" s="26">
        <f>Table2[[#This Row],[Actual Price]] * Table2[[#This Row],[rating_count]]</f>
        <v>25932240</v>
      </c>
      <c r="R138">
        <v>4.0999999999999996</v>
      </c>
      <c r="S138">
        <f>ROUND(Table2[[#This Row],[rating]], 0)</f>
        <v>4</v>
      </c>
      <c r="T138" s="21">
        <v>36017</v>
      </c>
      <c r="U138" s="21" t="str">
        <f>IF(Table2[[#This Row],[rating_count]] &lt; 1000, "Yes", "No")</f>
        <v>No</v>
      </c>
      <c r="V138" s="21">
        <f>Table2[[#This Row],[Rounded Rating Column]] * Table2[[#This Row],[rating_count]]</f>
        <v>144068</v>
      </c>
      <c r="W138" s="25">
        <f t="shared" si="8"/>
        <v>25932240</v>
      </c>
      <c r="X138" t="s">
        <v>8630</v>
      </c>
      <c r="Y138" t="s">
        <v>8631</v>
      </c>
      <c r="Z138" t="s">
        <v>8632</v>
      </c>
      <c r="AA138" t="s">
        <v>8633</v>
      </c>
      <c r="AB138" t="s">
        <v>8634</v>
      </c>
      <c r="AC138" t="s">
        <v>8635</v>
      </c>
      <c r="AD138" t="s">
        <v>8636</v>
      </c>
      <c r="AE138" t="s">
        <v>8637</v>
      </c>
    </row>
    <row r="139" spans="1:31" ht="15.75" customHeight="1">
      <c r="A139" t="s">
        <v>2352</v>
      </c>
      <c r="B139" t="s">
        <v>2353</v>
      </c>
      <c r="C139" t="s">
        <v>125</v>
      </c>
      <c r="D139" t="s">
        <v>12831</v>
      </c>
      <c r="E139" t="s">
        <v>12832</v>
      </c>
      <c r="F139" t="s">
        <v>12833</v>
      </c>
      <c r="G139" t="str">
        <f>Table2[category] &amp; "-" &amp; Table2[product name]</f>
        <v>Electronics|HomeTheater,TV&amp;Video|Accessories|Cables|HDMICables-AmazonBasics High-Speed Braided HDMI Cable - 3 Feet - Supports Ethernet, 3D, 4K and Audio Return (Black)</v>
      </c>
      <c r="H139" t="s">
        <v>12824</v>
      </c>
      <c r="I139" s="23">
        <v>269</v>
      </c>
      <c r="J139" s="23" t="str">
        <f t="shared" si="6"/>
        <v>₹200 - ₹500</v>
      </c>
      <c r="K139" s="23">
        <v>650</v>
      </c>
      <c r="L139" s="24">
        <v>0.59</v>
      </c>
      <c r="M139" s="25">
        <f>Table2[[#This Row],[Actual Price]] - Table2[[#This Row],[Discounted Price]] / Table2[[#This Row],[Actual Price]] * 100</f>
        <v>608.61538461538464</v>
      </c>
      <c r="N139" s="24" t="str">
        <f t="shared" si="7"/>
        <v>50% or More</v>
      </c>
      <c r="O139" s="21">
        <f>Table2[[#This Row],[Rounded Rating Column]] + (Table2[[#This Row],[rating_count]] / 1000)</f>
        <v>39.877000000000002</v>
      </c>
      <c r="P139" s="24" t="str">
        <f>IF(Table2[[#This Row],[Discount Percentage]] &gt;= 0.5, "Yes", "No")</f>
        <v>Yes</v>
      </c>
      <c r="Q139" s="26">
        <f>Table2[[#This Row],[Actual Price]] * Table2[[#This Row],[rating_count]]</f>
        <v>23320050</v>
      </c>
      <c r="R139">
        <v>4.4000000000000004</v>
      </c>
      <c r="S139">
        <f>ROUND(Table2[[#This Row],[rating]], 0)</f>
        <v>4</v>
      </c>
      <c r="T139" s="21">
        <v>35877</v>
      </c>
      <c r="U139" s="21" t="str">
        <f>IF(Table2[[#This Row],[rating_count]] &lt; 1000, "Yes", "No")</f>
        <v>No</v>
      </c>
      <c r="V139" s="21">
        <f>Table2[[#This Row],[Rounded Rating Column]] * Table2[[#This Row],[rating_count]]</f>
        <v>143508</v>
      </c>
      <c r="W139" s="25">
        <f t="shared" si="8"/>
        <v>23320050</v>
      </c>
      <c r="X139" t="s">
        <v>2354</v>
      </c>
      <c r="Y139" t="s">
        <v>2355</v>
      </c>
      <c r="Z139" t="s">
        <v>2356</v>
      </c>
      <c r="AA139" t="s">
        <v>2357</v>
      </c>
      <c r="AB139" t="s">
        <v>2358</v>
      </c>
      <c r="AC139" t="s">
        <v>2359</v>
      </c>
      <c r="AD139" t="s">
        <v>2360</v>
      </c>
      <c r="AE139" t="s">
        <v>2361</v>
      </c>
    </row>
    <row r="140" spans="1:31" ht="15.75" customHeight="1">
      <c r="A140" t="s">
        <v>8955</v>
      </c>
      <c r="B140" t="s">
        <v>8956</v>
      </c>
      <c r="C140" t="s">
        <v>8547</v>
      </c>
      <c r="D140" t="s">
        <v>12817</v>
      </c>
      <c r="E140" t="s">
        <v>12818</v>
      </c>
      <c r="F140" t="s">
        <v>12986</v>
      </c>
      <c r="G140" t="str">
        <f>Table2[category] &amp; "-" &amp; Table2[product name]</f>
        <v>Home&amp;Kitchen|Kitchen&amp;HomeAppliances|SmallKitchenAppliances|Kettles&amp;HotWaterDispensers|Kettle&amp;ToasterSets-Butterfly EKN 1.5-Litre Electric Kettle (Silver with Black)</v>
      </c>
      <c r="H140" t="s">
        <v>12987</v>
      </c>
      <c r="I140" s="23">
        <v>749</v>
      </c>
      <c r="J140" s="23" t="str">
        <f t="shared" si="6"/>
        <v>&gt;₹500</v>
      </c>
      <c r="K140" s="25">
        <v>1111</v>
      </c>
      <c r="L140" s="24">
        <v>0.33</v>
      </c>
      <c r="M140" s="25">
        <f>Table2[[#This Row],[Actual Price]] - Table2[[#This Row],[Discounted Price]] / Table2[[#This Row],[Actual Price]] * 100</f>
        <v>1043.5832583258325</v>
      </c>
      <c r="N140" s="24" t="str">
        <f t="shared" si="7"/>
        <v>&lt;50%</v>
      </c>
      <c r="O140" s="21">
        <f>Table2[[#This Row],[Rounded Rating Column]] + (Table2[[#This Row],[rating_count]] / 1000)</f>
        <v>39.692999999999998</v>
      </c>
      <c r="P140" s="24" t="str">
        <f>IF(Table2[[#This Row],[Discount Percentage]] &gt;= 0.5, "Yes", "No")</f>
        <v>No</v>
      </c>
      <c r="Q140" s="26">
        <f>Table2[[#This Row],[Actual Price]] * Table2[[#This Row],[rating_count]]</f>
        <v>39654923</v>
      </c>
      <c r="R140">
        <v>4.2</v>
      </c>
      <c r="S140">
        <f>ROUND(Table2[[#This Row],[rating]], 0)</f>
        <v>4</v>
      </c>
      <c r="T140" s="21">
        <v>35693</v>
      </c>
      <c r="U140" s="21" t="str">
        <f>IF(Table2[[#This Row],[rating_count]] &lt; 1000, "Yes", "No")</f>
        <v>No</v>
      </c>
      <c r="V140" s="21">
        <f>Table2[[#This Row],[Rounded Rating Column]] * Table2[[#This Row],[rating_count]]</f>
        <v>142772</v>
      </c>
      <c r="W140" s="25">
        <f t="shared" si="8"/>
        <v>39654923</v>
      </c>
      <c r="X140" t="s">
        <v>8957</v>
      </c>
      <c r="Y140" t="s">
        <v>8958</v>
      </c>
      <c r="Z140" t="s">
        <v>8959</v>
      </c>
      <c r="AA140" t="s">
        <v>8960</v>
      </c>
      <c r="AB140" t="s">
        <v>8961</v>
      </c>
      <c r="AC140" t="s">
        <v>8962</v>
      </c>
      <c r="AD140" t="s">
        <v>8963</v>
      </c>
      <c r="AE140" t="s">
        <v>8964</v>
      </c>
    </row>
    <row r="141" spans="1:31" ht="15.75" customHeight="1">
      <c r="A141" t="s">
        <v>5326</v>
      </c>
      <c r="B141" t="s">
        <v>5327</v>
      </c>
      <c r="C141" t="s">
        <v>5328</v>
      </c>
      <c r="D141" t="s">
        <v>12821</v>
      </c>
      <c r="E141" t="s">
        <v>12828</v>
      </c>
      <c r="F141" t="s">
        <v>12918</v>
      </c>
      <c r="G141" t="str">
        <f>Table2[category] &amp; "-" &amp; Table2[product name]</f>
        <v>Computers&amp;Accessories|NetworkingDevices|Routers-TP-Link Archer AC1200 Archer C6 Wi-Fi Speed Up to 867 Mbps/5 GHz + 400 Mbps/2.4 GHz, 5 Gigabit Ports, 4 External Antennas, MU-MIMO, Dual Band, WiFi Coverage with Access Point Mode, Black</v>
      </c>
      <c r="H141" s="2" t="s">
        <v>13108</v>
      </c>
      <c r="I141" s="25">
        <v>2499</v>
      </c>
      <c r="J141" s="23" t="str">
        <f t="shared" si="6"/>
        <v>&gt;₹500</v>
      </c>
      <c r="K141" s="25">
        <v>4999</v>
      </c>
      <c r="L141" s="24">
        <v>0.5</v>
      </c>
      <c r="M141" s="25">
        <f>Table2[[#This Row],[Actual Price]] - Table2[[#This Row],[Discounted Price]] / Table2[[#This Row],[Actual Price]] * 100</f>
        <v>4949.0100020004002</v>
      </c>
      <c r="N141" s="24" t="str">
        <f t="shared" si="7"/>
        <v>50% or More</v>
      </c>
      <c r="O141" s="21">
        <f>Table2[[#This Row],[Rounded Rating Column]] + (Table2[[#This Row],[rating_count]] / 1000)</f>
        <v>39.024000000000001</v>
      </c>
      <c r="P141" s="24" t="str">
        <f>IF(Table2[[#This Row],[Discount Percentage]] &gt;= 0.5, "Yes", "No")</f>
        <v>Yes</v>
      </c>
      <c r="Q141" s="26">
        <f>Table2[[#This Row],[Actual Price]] * Table2[[#This Row],[rating_count]]</f>
        <v>175084976</v>
      </c>
      <c r="R141">
        <v>4.4000000000000004</v>
      </c>
      <c r="S141">
        <f>ROUND(Table2[[#This Row],[rating]], 0)</f>
        <v>4</v>
      </c>
      <c r="T141" s="21">
        <v>35024</v>
      </c>
      <c r="U141" s="21" t="str">
        <f>IF(Table2[[#This Row],[rating_count]] &lt; 1000, "Yes", "No")</f>
        <v>No</v>
      </c>
      <c r="V141" s="21">
        <f>Table2[[#This Row],[Rounded Rating Column]] * Table2[[#This Row],[rating_count]]</f>
        <v>140096</v>
      </c>
      <c r="W141" s="25">
        <f t="shared" si="8"/>
        <v>175084976</v>
      </c>
      <c r="X141" t="s">
        <v>5329</v>
      </c>
      <c r="Y141" t="s">
        <v>5330</v>
      </c>
      <c r="Z141" t="s">
        <v>5331</v>
      </c>
      <c r="AA141" t="s">
        <v>5332</v>
      </c>
      <c r="AB141" t="s">
        <v>5333</v>
      </c>
      <c r="AC141" t="s">
        <v>5334</v>
      </c>
      <c r="AD141" t="s">
        <v>5335</v>
      </c>
      <c r="AE141" t="s">
        <v>5336</v>
      </c>
    </row>
    <row r="142" spans="1:31" ht="15.75" customHeight="1">
      <c r="A142" t="s">
        <v>259</v>
      </c>
      <c r="B142" t="s">
        <v>260</v>
      </c>
      <c r="C142" t="s">
        <v>165</v>
      </c>
      <c r="D142" t="s">
        <v>12831</v>
      </c>
      <c r="E142" t="s">
        <v>12832</v>
      </c>
      <c r="F142" t="s">
        <v>12834</v>
      </c>
      <c r="G142" t="str">
        <f>Table2[category] &amp; "-" &amp; Table2[product name]</f>
        <v>Electronics|HomeTheater,TV&amp;Video|Televisions|SmartTelevisions-OnePlus 80 cm (32 inches) Y Series HD Ready LED Smart Android TV 32Y1 (Black)</v>
      </c>
      <c r="H142" t="s">
        <v>12835</v>
      </c>
      <c r="I142" s="25">
        <v>14999</v>
      </c>
      <c r="J142" s="23" t="str">
        <f t="shared" si="6"/>
        <v>&gt;₹500</v>
      </c>
      <c r="K142" s="25">
        <v>19999</v>
      </c>
      <c r="L142" s="24">
        <v>0.25</v>
      </c>
      <c r="M142" s="25">
        <f>Table2[[#This Row],[Actual Price]] - Table2[[#This Row],[Discounted Price]] / Table2[[#This Row],[Actual Price]] * 100</f>
        <v>19924.001250062502</v>
      </c>
      <c r="N142" s="24" t="str">
        <f t="shared" si="7"/>
        <v>&lt;50%</v>
      </c>
      <c r="O142" s="21">
        <f>Table2[[#This Row],[Rounded Rating Column]] + (Table2[[#This Row],[rating_count]] / 1000)</f>
        <v>38.899000000000001</v>
      </c>
      <c r="P142" s="24" t="str">
        <f>IF(Table2[[#This Row],[Discount Percentage]] &gt;= 0.5, "Yes", "No")</f>
        <v>No</v>
      </c>
      <c r="Q142" s="26">
        <f>Table2[[#This Row],[Actual Price]] * Table2[[#This Row],[rating_count]]</f>
        <v>697945101</v>
      </c>
      <c r="R142">
        <v>4.2</v>
      </c>
      <c r="S142">
        <f>ROUND(Table2[[#This Row],[rating]], 0)</f>
        <v>4</v>
      </c>
      <c r="T142" s="21">
        <v>34899</v>
      </c>
      <c r="U142" s="21" t="str">
        <f>IF(Table2[[#This Row],[rating_count]] &lt; 1000, "Yes", "No")</f>
        <v>No</v>
      </c>
      <c r="V142" s="21">
        <f>Table2[[#This Row],[Rounded Rating Column]] * Table2[[#This Row],[rating_count]]</f>
        <v>139596</v>
      </c>
      <c r="W142" s="25">
        <f t="shared" si="8"/>
        <v>697945101</v>
      </c>
      <c r="X142" t="s">
        <v>261</v>
      </c>
      <c r="Y142" t="s">
        <v>262</v>
      </c>
      <c r="Z142" t="s">
        <v>263</v>
      </c>
      <c r="AA142" t="s">
        <v>264</v>
      </c>
      <c r="AB142" t="s">
        <v>265</v>
      </c>
      <c r="AC142" t="s">
        <v>266</v>
      </c>
      <c r="AD142" t="s">
        <v>267</v>
      </c>
      <c r="AE142" t="s">
        <v>268</v>
      </c>
    </row>
    <row r="143" spans="1:31" ht="15.75" customHeight="1">
      <c r="A143" t="s">
        <v>542</v>
      </c>
      <c r="B143" t="s">
        <v>543</v>
      </c>
      <c r="C143" t="s">
        <v>165</v>
      </c>
      <c r="D143" t="s">
        <v>12831</v>
      </c>
      <c r="E143" t="s">
        <v>12832</v>
      </c>
      <c r="F143" t="s">
        <v>12834</v>
      </c>
      <c r="G143" t="str">
        <f>Table2[category] &amp; "-" &amp; Table2[product name]</f>
        <v>Electronics|HomeTheater,TV&amp;Video|Televisions|SmartTelevisions-OnePlus 80 cm (32 inches) Y Series HD Ready Smart Android LED TV 32 Y1S (Black)</v>
      </c>
      <c r="H143" t="s">
        <v>12835</v>
      </c>
      <c r="I143" s="25">
        <v>15999</v>
      </c>
      <c r="J143" s="23" t="str">
        <f t="shared" si="6"/>
        <v>&gt;₹500</v>
      </c>
      <c r="K143" s="25">
        <v>21999</v>
      </c>
      <c r="L143" s="24">
        <v>0.27</v>
      </c>
      <c r="M143" s="25">
        <f>Table2[[#This Row],[Actual Price]] - Table2[[#This Row],[Discounted Price]] / Table2[[#This Row],[Actual Price]] * 100</f>
        <v>21926.273966998499</v>
      </c>
      <c r="N143" s="24" t="str">
        <f t="shared" si="7"/>
        <v>&lt;50%</v>
      </c>
      <c r="O143" s="21">
        <f>Table2[[#This Row],[Rounded Rating Column]] + (Table2[[#This Row],[rating_count]] / 1000)</f>
        <v>38.899000000000001</v>
      </c>
      <c r="P143" s="24" t="str">
        <f>IF(Table2[[#This Row],[Discount Percentage]] &gt;= 0.5, "Yes", "No")</f>
        <v>No</v>
      </c>
      <c r="Q143" s="26">
        <f>Table2[[#This Row],[Actual Price]] * Table2[[#This Row],[rating_count]]</f>
        <v>767743101</v>
      </c>
      <c r="R143">
        <v>4.2</v>
      </c>
      <c r="S143">
        <f>ROUND(Table2[[#This Row],[rating]], 0)</f>
        <v>4</v>
      </c>
      <c r="T143" s="21">
        <v>34899</v>
      </c>
      <c r="U143" s="21" t="str">
        <f>IF(Table2[[#This Row],[rating_count]] &lt; 1000, "Yes", "No")</f>
        <v>No</v>
      </c>
      <c r="V143" s="21">
        <f>Table2[[#This Row],[Rounded Rating Column]] * Table2[[#This Row],[rating_count]]</f>
        <v>139596</v>
      </c>
      <c r="W143" s="25">
        <f t="shared" si="8"/>
        <v>767743101</v>
      </c>
      <c r="X143" t="s">
        <v>544</v>
      </c>
      <c r="Y143" t="s">
        <v>262</v>
      </c>
      <c r="Z143" t="s">
        <v>263</v>
      </c>
      <c r="AA143" t="s">
        <v>264</v>
      </c>
      <c r="AB143" t="s">
        <v>265</v>
      </c>
      <c r="AC143" t="s">
        <v>266</v>
      </c>
      <c r="AD143" t="s">
        <v>545</v>
      </c>
      <c r="AE143" t="s">
        <v>546</v>
      </c>
    </row>
    <row r="144" spans="1:31" ht="15.75" customHeight="1">
      <c r="A144" t="s">
        <v>840</v>
      </c>
      <c r="B144" t="s">
        <v>841</v>
      </c>
      <c r="C144" t="s">
        <v>165</v>
      </c>
      <c r="D144" t="s">
        <v>12831</v>
      </c>
      <c r="E144" t="s">
        <v>12832</v>
      </c>
      <c r="F144" t="s">
        <v>12834</v>
      </c>
      <c r="G144" t="str">
        <f>Table2[category] &amp; "-" &amp; Table2[product name]</f>
        <v>Electronics|HomeTheater,TV&amp;Video|Televisions|SmartTelevisions-OnePlus 108 cm (43 inches) Y Series Full HD Smart Android LED TV 43 Y1S (Black)</v>
      </c>
      <c r="H144" t="s">
        <v>12835</v>
      </c>
      <c r="I144" s="25">
        <v>24999</v>
      </c>
      <c r="J144" s="23" t="str">
        <f t="shared" si="6"/>
        <v>&gt;₹500</v>
      </c>
      <c r="K144" s="25">
        <v>31999</v>
      </c>
      <c r="L144" s="24">
        <v>0.22</v>
      </c>
      <c r="M144" s="25">
        <f>Table2[[#This Row],[Actual Price]] - Table2[[#This Row],[Discounted Price]] / Table2[[#This Row],[Actual Price]] * 100</f>
        <v>31920.875683615111</v>
      </c>
      <c r="N144" s="24" t="str">
        <f t="shared" si="7"/>
        <v>&lt;50%</v>
      </c>
      <c r="O144" s="21">
        <f>Table2[[#This Row],[Rounded Rating Column]] + (Table2[[#This Row],[rating_count]] / 1000)</f>
        <v>38.899000000000001</v>
      </c>
      <c r="P144" s="24" t="str">
        <f>IF(Table2[[#This Row],[Discount Percentage]] &gt;= 0.5, "Yes", "No")</f>
        <v>No</v>
      </c>
      <c r="Q144" s="26">
        <f>Table2[[#This Row],[Actual Price]] * Table2[[#This Row],[rating_count]]</f>
        <v>1116733101</v>
      </c>
      <c r="R144">
        <v>4.2</v>
      </c>
      <c r="S144">
        <f>ROUND(Table2[[#This Row],[rating]], 0)</f>
        <v>4</v>
      </c>
      <c r="T144" s="21">
        <v>34899</v>
      </c>
      <c r="U144" s="21" t="str">
        <f>IF(Table2[[#This Row],[rating_count]] &lt; 1000, "Yes", "No")</f>
        <v>No</v>
      </c>
      <c r="V144" s="21">
        <f>Table2[[#This Row],[Rounded Rating Column]] * Table2[[#This Row],[rating_count]]</f>
        <v>139596</v>
      </c>
      <c r="W144" s="25">
        <f t="shared" si="8"/>
        <v>1116733101</v>
      </c>
      <c r="X144" t="s">
        <v>842</v>
      </c>
      <c r="Y144" t="s">
        <v>262</v>
      </c>
      <c r="Z144" t="s">
        <v>263</v>
      </c>
      <c r="AA144" t="s">
        <v>264</v>
      </c>
      <c r="AB144" t="s">
        <v>265</v>
      </c>
      <c r="AC144" t="s">
        <v>266</v>
      </c>
      <c r="AD144" t="s">
        <v>843</v>
      </c>
      <c r="AE144" t="s">
        <v>844</v>
      </c>
    </row>
    <row r="145" spans="1:31" ht="15.75" customHeight="1">
      <c r="A145" t="s">
        <v>5490</v>
      </c>
      <c r="B145" t="s">
        <v>5491</v>
      </c>
      <c r="C145" t="s">
        <v>4785</v>
      </c>
      <c r="D145" t="s">
        <v>12821</v>
      </c>
      <c r="E145" t="s">
        <v>12822</v>
      </c>
      <c r="F145" t="s">
        <v>12880</v>
      </c>
      <c r="G145" t="str">
        <f>Table2[category] &amp; "-" &amp; Table2[product name]</f>
        <v>Computers&amp;Accessories|Accessories&amp;Peripherals|Keyboards,Mice&amp;InputDevices|Mice-Logitech M221 Wireless Mouse, Silent Buttons, 2.4 GHz with USB Mini Receiver, 1000 DPI Optical Tracking, 18-Month Battery Life, Ambidextrous PC / Mac / Laptop - Charcoal Grey</v>
      </c>
      <c r="H145" t="s">
        <v>12881</v>
      </c>
      <c r="I145" s="23">
        <v>799</v>
      </c>
      <c r="J145" s="23" t="str">
        <f t="shared" si="6"/>
        <v>&gt;₹500</v>
      </c>
      <c r="K145" s="25">
        <v>1295</v>
      </c>
      <c r="L145" s="24">
        <v>0.38</v>
      </c>
      <c r="M145" s="25">
        <f>Table2[[#This Row],[Actual Price]] - Table2[[#This Row],[Discounted Price]] / Table2[[#This Row],[Actual Price]] * 100</f>
        <v>1233.3011583011582</v>
      </c>
      <c r="N145" s="24" t="str">
        <f t="shared" si="7"/>
        <v>&lt;50%</v>
      </c>
      <c r="O145" s="21">
        <f>Table2[[#This Row],[Rounded Rating Column]] + (Table2[[#This Row],[rating_count]] / 1000)</f>
        <v>38.851999999999997</v>
      </c>
      <c r="P145" s="24" t="str">
        <f>IF(Table2[[#This Row],[Discount Percentage]] &gt;= 0.5, "Yes", "No")</f>
        <v>No</v>
      </c>
      <c r="Q145" s="26">
        <f>Table2[[#This Row],[Actual Price]] * Table2[[#This Row],[rating_count]]</f>
        <v>45133340</v>
      </c>
      <c r="R145">
        <v>4.4000000000000004</v>
      </c>
      <c r="S145">
        <f>ROUND(Table2[[#This Row],[rating]], 0)</f>
        <v>4</v>
      </c>
      <c r="T145" s="21">
        <v>34852</v>
      </c>
      <c r="U145" s="21" t="str">
        <f>IF(Table2[[#This Row],[rating_count]] &lt; 1000, "Yes", "No")</f>
        <v>No</v>
      </c>
      <c r="V145" s="21">
        <f>Table2[[#This Row],[Rounded Rating Column]] * Table2[[#This Row],[rating_count]]</f>
        <v>139408</v>
      </c>
      <c r="W145" s="25">
        <f t="shared" si="8"/>
        <v>45133340</v>
      </c>
      <c r="X145" t="s">
        <v>5492</v>
      </c>
      <c r="Y145" t="s">
        <v>5493</v>
      </c>
      <c r="Z145" t="s">
        <v>5494</v>
      </c>
      <c r="AA145" t="s">
        <v>5495</v>
      </c>
      <c r="AB145" t="s">
        <v>5496</v>
      </c>
      <c r="AC145" t="s">
        <v>5497</v>
      </c>
      <c r="AD145" t="s">
        <v>5498</v>
      </c>
      <c r="AE145" t="s">
        <v>5499</v>
      </c>
    </row>
    <row r="146" spans="1:31" ht="15.75" customHeight="1">
      <c r="A146" t="s">
        <v>2286</v>
      </c>
      <c r="B146" t="s">
        <v>2287</v>
      </c>
      <c r="C146" t="s">
        <v>13</v>
      </c>
      <c r="D146" t="s">
        <v>12821</v>
      </c>
      <c r="E146" t="s">
        <v>12822</v>
      </c>
      <c r="F146" t="s">
        <v>12823</v>
      </c>
      <c r="G146" t="str">
        <f>Table2[category] &amp; "-" &amp; Table2[product name]</f>
        <v>Computers&amp;Accessories|Accessories&amp;Peripherals|Cables&amp;Accessories|Cables|USBCables-Amazon Basics USB A to Lightning PVC Molded Nylon MFi Certified Charging Cable (Black, 1.2 meter)</v>
      </c>
      <c r="H146" t="s">
        <v>12824</v>
      </c>
      <c r="I146" s="23">
        <v>789</v>
      </c>
      <c r="J146" s="23" t="str">
        <f t="shared" si="6"/>
        <v>&gt;₹500</v>
      </c>
      <c r="K146" s="25">
        <v>1999</v>
      </c>
      <c r="L146" s="24">
        <v>0.61</v>
      </c>
      <c r="M146" s="25">
        <f>Table2[[#This Row],[Actual Price]] - Table2[[#This Row],[Discounted Price]] / Table2[[#This Row],[Actual Price]] * 100</f>
        <v>1959.5302651325662</v>
      </c>
      <c r="N146" s="24" t="str">
        <f t="shared" si="7"/>
        <v>50% or More</v>
      </c>
      <c r="O146" s="21">
        <f>Table2[[#This Row],[Rounded Rating Column]] + (Table2[[#This Row],[rating_count]] / 1000)</f>
        <v>38.54</v>
      </c>
      <c r="P146" s="24" t="str">
        <f>IF(Table2[[#This Row],[Discount Percentage]] &gt;= 0.5, "Yes", "No")</f>
        <v>Yes</v>
      </c>
      <c r="Q146" s="26">
        <f>Table2[[#This Row],[Actual Price]] * Table2[[#This Row],[rating_count]]</f>
        <v>69045460</v>
      </c>
      <c r="R146">
        <v>4.2</v>
      </c>
      <c r="S146">
        <f>ROUND(Table2[[#This Row],[rating]], 0)</f>
        <v>4</v>
      </c>
      <c r="T146" s="21">
        <v>34540</v>
      </c>
      <c r="U146" s="21" t="str">
        <f>IF(Table2[[#This Row],[rating_count]] &lt; 1000, "Yes", "No")</f>
        <v>No</v>
      </c>
      <c r="V146" s="21">
        <f>Table2[[#This Row],[Rounded Rating Column]] * Table2[[#This Row],[rating_count]]</f>
        <v>138160</v>
      </c>
      <c r="W146" s="25">
        <f t="shared" si="8"/>
        <v>69045460</v>
      </c>
      <c r="X146" t="s">
        <v>2288</v>
      </c>
      <c r="Y146" t="s">
        <v>2289</v>
      </c>
      <c r="Z146" t="s">
        <v>2290</v>
      </c>
      <c r="AA146" t="s">
        <v>2291</v>
      </c>
      <c r="AB146" t="s">
        <v>2292</v>
      </c>
      <c r="AC146" t="s">
        <v>2293</v>
      </c>
      <c r="AD146" t="s">
        <v>2294</v>
      </c>
      <c r="AE146" t="s">
        <v>2295</v>
      </c>
    </row>
    <row r="147" spans="1:31" ht="15.75" customHeight="1">
      <c r="A147" t="s">
        <v>6663</v>
      </c>
      <c r="B147" t="s">
        <v>6664</v>
      </c>
      <c r="C147" t="s">
        <v>5859</v>
      </c>
      <c r="D147" t="s">
        <v>12821</v>
      </c>
      <c r="E147" t="s">
        <v>12822</v>
      </c>
      <c r="F147" t="s">
        <v>12911</v>
      </c>
      <c r="G147" t="str">
        <f>Table2[category] &amp; "-" &amp; Table2[product name]</f>
        <v>Computers&amp;Accessories|Accessories&amp;Peripherals|PCGamingPeripherals|Gamepads-Redgear MP35 Speed-Type Gaming Mousepad (Black/Red)</v>
      </c>
      <c r="H147" t="s">
        <v>12932</v>
      </c>
      <c r="I147" s="23">
        <v>299</v>
      </c>
      <c r="J147" s="23" t="str">
        <f t="shared" si="6"/>
        <v>₹200 - ₹500</v>
      </c>
      <c r="K147" s="23">
        <v>550</v>
      </c>
      <c r="L147" s="24">
        <v>0.46</v>
      </c>
      <c r="M147" s="25">
        <f>Table2[[#This Row],[Actual Price]] - Table2[[#This Row],[Discounted Price]] / Table2[[#This Row],[Actual Price]] * 100</f>
        <v>495.63636363636363</v>
      </c>
      <c r="N147" s="24" t="str">
        <f t="shared" si="7"/>
        <v>&lt;50%</v>
      </c>
      <c r="O147" s="21">
        <f>Table2[[#This Row],[Rounded Rating Column]] + (Table2[[#This Row],[rating_count]] / 1000)</f>
        <v>38.433999999999997</v>
      </c>
      <c r="P147" s="24" t="str">
        <f>IF(Table2[[#This Row],[Discount Percentage]] &gt;= 0.5, "Yes", "No")</f>
        <v>No</v>
      </c>
      <c r="Q147" s="26">
        <f>Table2[[#This Row],[Actual Price]] * Table2[[#This Row],[rating_count]]</f>
        <v>18388700</v>
      </c>
      <c r="R147">
        <v>4.5999999999999996</v>
      </c>
      <c r="S147">
        <f>ROUND(Table2[[#This Row],[rating]], 0)</f>
        <v>5</v>
      </c>
      <c r="T147" s="21">
        <v>33434</v>
      </c>
      <c r="U147" s="21" t="str">
        <f>IF(Table2[[#This Row],[rating_count]] &lt; 1000, "Yes", "No")</f>
        <v>No</v>
      </c>
      <c r="V147" s="21">
        <f>Table2[[#This Row],[Rounded Rating Column]] * Table2[[#This Row],[rating_count]]</f>
        <v>167170</v>
      </c>
      <c r="W147" s="25">
        <f t="shared" si="8"/>
        <v>18388700</v>
      </c>
      <c r="X147" t="s">
        <v>6665</v>
      </c>
      <c r="Y147" t="s">
        <v>6666</v>
      </c>
      <c r="Z147" t="s">
        <v>6667</v>
      </c>
      <c r="AA147" t="s">
        <v>6668</v>
      </c>
      <c r="AB147" t="s">
        <v>6669</v>
      </c>
      <c r="AC147" t="s">
        <v>6670</v>
      </c>
      <c r="AD147" t="s">
        <v>6671</v>
      </c>
      <c r="AE147" t="s">
        <v>6672</v>
      </c>
    </row>
    <row r="148" spans="1:31" ht="15.75" customHeight="1">
      <c r="A148" t="s">
        <v>4937</v>
      </c>
      <c r="B148" t="s">
        <v>4938</v>
      </c>
      <c r="C148" t="s">
        <v>4785</v>
      </c>
      <c r="D148" t="s">
        <v>12821</v>
      </c>
      <c r="E148" t="s">
        <v>12822</v>
      </c>
      <c r="F148" t="s">
        <v>12880</v>
      </c>
      <c r="G148" t="str">
        <f>Table2[category] &amp; "-" &amp; Table2[product name]</f>
        <v>Computers&amp;Accessories|Accessories&amp;Peripherals|Keyboards,Mice&amp;InputDevices|Mice-Dell MS116 1000Dpi USB Wired Optical Mouse, Led Tracking, Scrolling Wheel, Plug and Play.</v>
      </c>
      <c r="H148" t="s">
        <v>12881</v>
      </c>
      <c r="I148" s="23">
        <v>299</v>
      </c>
      <c r="J148" s="23" t="str">
        <f t="shared" si="6"/>
        <v>₹200 - ₹500</v>
      </c>
      <c r="K148" s="23">
        <v>650</v>
      </c>
      <c r="L148" s="24">
        <v>0.54</v>
      </c>
      <c r="M148" s="25">
        <f>Table2[[#This Row],[Actual Price]] - Table2[[#This Row],[Discounted Price]] / Table2[[#This Row],[Actual Price]] * 100</f>
        <v>604</v>
      </c>
      <c r="N148" s="24" t="str">
        <f t="shared" si="7"/>
        <v>50% or More</v>
      </c>
      <c r="O148" s="21">
        <f>Table2[[#This Row],[Rounded Rating Column]] + (Table2[[#This Row],[rating_count]] / 1000)</f>
        <v>38.176000000000002</v>
      </c>
      <c r="P148" s="24" t="str">
        <f>IF(Table2[[#This Row],[Discount Percentage]] &gt;= 0.5, "Yes", "No")</f>
        <v>Yes</v>
      </c>
      <c r="Q148" s="26">
        <f>Table2[[#This Row],[Actual Price]] * Table2[[#This Row],[rating_count]]</f>
        <v>21564400</v>
      </c>
      <c r="R148">
        <v>4.5</v>
      </c>
      <c r="S148">
        <f>ROUND(Table2[[#This Row],[rating]], 0)</f>
        <v>5</v>
      </c>
      <c r="T148" s="21">
        <v>33176</v>
      </c>
      <c r="U148" s="21" t="str">
        <f>IF(Table2[[#This Row],[rating_count]] &lt; 1000, "Yes", "No")</f>
        <v>No</v>
      </c>
      <c r="V148" s="21">
        <f>Table2[[#This Row],[Rounded Rating Column]] * Table2[[#This Row],[rating_count]]</f>
        <v>165880</v>
      </c>
      <c r="W148" s="25">
        <f t="shared" si="8"/>
        <v>21564400</v>
      </c>
      <c r="X148" t="s">
        <v>4939</v>
      </c>
      <c r="Y148" t="s">
        <v>4940</v>
      </c>
      <c r="Z148" t="s">
        <v>4941</v>
      </c>
      <c r="AA148" t="s">
        <v>4942</v>
      </c>
      <c r="AB148" t="s">
        <v>4943</v>
      </c>
      <c r="AC148" t="s">
        <v>4944</v>
      </c>
      <c r="AD148" t="s">
        <v>4945</v>
      </c>
      <c r="AE148" t="s">
        <v>4946</v>
      </c>
    </row>
    <row r="149" spans="1:31" ht="15.75" customHeight="1">
      <c r="A149" t="s">
        <v>5368</v>
      </c>
      <c r="B149" t="s">
        <v>5369</v>
      </c>
      <c r="C149" t="s">
        <v>4928</v>
      </c>
      <c r="D149" t="s">
        <v>12821</v>
      </c>
      <c r="E149" t="s">
        <v>12822</v>
      </c>
      <c r="F149" t="s">
        <v>12880</v>
      </c>
      <c r="G149" t="str">
        <f>Table2[category] &amp; "-" &amp; Table2[product name]</f>
        <v>Computers&amp;Accessories|Accessories&amp;Peripherals|Keyboards,Mice&amp;InputDevices|Keyboards-Zebronics ZEB-KM2100 Multimedia USB Keyboard Comes with 114 Keys Including 12 Dedicated Multimedia Keys &amp; with Rupee Key</v>
      </c>
      <c r="H149" t="s">
        <v>12885</v>
      </c>
      <c r="I149" s="23">
        <v>329</v>
      </c>
      <c r="J149" s="23" t="str">
        <f t="shared" si="6"/>
        <v>₹200 - ₹500</v>
      </c>
      <c r="K149" s="23">
        <v>399</v>
      </c>
      <c r="L149" s="24">
        <v>0.18</v>
      </c>
      <c r="M149" s="25">
        <f>Table2[[#This Row],[Actual Price]] - Table2[[#This Row],[Discounted Price]] / Table2[[#This Row],[Actual Price]] * 100</f>
        <v>316.54385964912279</v>
      </c>
      <c r="N149" s="24" t="str">
        <f t="shared" si="7"/>
        <v>&lt;50%</v>
      </c>
      <c r="O149" s="21">
        <f>Table2[[#This Row],[Rounded Rating Column]] + (Table2[[#This Row],[rating_count]] / 1000)</f>
        <v>37.734999999999999</v>
      </c>
      <c r="P149" s="24" t="str">
        <f>IF(Table2[[#This Row],[Discount Percentage]] &gt;= 0.5, "Yes", "No")</f>
        <v>No</v>
      </c>
      <c r="Q149" s="26">
        <f>Table2[[#This Row],[Actual Price]] * Table2[[#This Row],[rating_count]]</f>
        <v>13460265</v>
      </c>
      <c r="R149">
        <v>3.6</v>
      </c>
      <c r="S149">
        <f>ROUND(Table2[[#This Row],[rating]], 0)</f>
        <v>4</v>
      </c>
      <c r="T149" s="21">
        <v>33735</v>
      </c>
      <c r="U149" s="21" t="str">
        <f>IF(Table2[[#This Row],[rating_count]] &lt; 1000, "Yes", "No")</f>
        <v>No</v>
      </c>
      <c r="V149" s="21">
        <f>Table2[[#This Row],[Rounded Rating Column]] * Table2[[#This Row],[rating_count]]</f>
        <v>134940</v>
      </c>
      <c r="W149" s="25">
        <f t="shared" si="8"/>
        <v>13460265</v>
      </c>
      <c r="X149" t="s">
        <v>5370</v>
      </c>
      <c r="Y149" t="s">
        <v>5371</v>
      </c>
      <c r="Z149" t="s">
        <v>5372</v>
      </c>
      <c r="AA149" t="s">
        <v>5373</v>
      </c>
      <c r="AB149" t="s">
        <v>5374</v>
      </c>
      <c r="AC149" t="s">
        <v>5375</v>
      </c>
      <c r="AD149" t="s">
        <v>5376</v>
      </c>
      <c r="AE149" t="s">
        <v>5377</v>
      </c>
    </row>
    <row r="150" spans="1:31" ht="15.75" customHeight="1">
      <c r="A150" t="s">
        <v>5011</v>
      </c>
      <c r="B150" t="s">
        <v>5012</v>
      </c>
      <c r="C150" t="s">
        <v>5013</v>
      </c>
      <c r="D150" t="s">
        <v>12821</v>
      </c>
      <c r="E150" t="s">
        <v>12822</v>
      </c>
      <c r="F150" t="s">
        <v>12880</v>
      </c>
      <c r="G150" t="str">
        <f>Table2[category] &amp; "-" &amp; Table2[product name]</f>
        <v>Computers&amp;Accessories|Accessories&amp;Peripherals|Keyboards,Mice&amp;InputDevices|Keyboard&amp;MouseSets-Dell USB Wireless Keyboard and Mouse Set- KM3322W, Anti-Fade &amp; Spill-Resistant Keys, up to 36 Month Battery Life, 3Y Advance Exchange Warranty, Black</v>
      </c>
      <c r="H150" t="s">
        <v>12898</v>
      </c>
      <c r="I150" s="25">
        <v>1399</v>
      </c>
      <c r="J150" s="23" t="str">
        <f t="shared" si="6"/>
        <v>&gt;₹500</v>
      </c>
      <c r="K150" s="25">
        <v>2498</v>
      </c>
      <c r="L150" s="24">
        <v>0.44</v>
      </c>
      <c r="M150" s="25">
        <f>Table2[[#This Row],[Actual Price]] - Table2[[#This Row],[Discounted Price]] / Table2[[#This Row],[Actual Price]] * 100</f>
        <v>2441.9951961569254</v>
      </c>
      <c r="N150" s="24" t="str">
        <f t="shared" si="7"/>
        <v>&lt;50%</v>
      </c>
      <c r="O150" s="21">
        <f>Table2[[#This Row],[Rounded Rating Column]] + (Table2[[#This Row],[rating_count]] / 1000)</f>
        <v>37.716999999999999</v>
      </c>
      <c r="P150" s="24" t="str">
        <f>IF(Table2[[#This Row],[Discount Percentage]] &gt;= 0.5, "Yes", "No")</f>
        <v>No</v>
      </c>
      <c r="Q150" s="26">
        <f>Table2[[#This Row],[Actual Price]] * Table2[[#This Row],[rating_count]]</f>
        <v>84225066</v>
      </c>
      <c r="R150">
        <v>4.2</v>
      </c>
      <c r="S150">
        <f>ROUND(Table2[[#This Row],[rating]], 0)</f>
        <v>4</v>
      </c>
      <c r="T150" s="21">
        <v>33717</v>
      </c>
      <c r="U150" s="21" t="str">
        <f>IF(Table2[[#This Row],[rating_count]] &lt; 1000, "Yes", "No")</f>
        <v>No</v>
      </c>
      <c r="V150" s="21">
        <f>Table2[[#This Row],[Rounded Rating Column]] * Table2[[#This Row],[rating_count]]</f>
        <v>134868</v>
      </c>
      <c r="W150" s="25">
        <f t="shared" si="8"/>
        <v>84225066</v>
      </c>
      <c r="X150" t="s">
        <v>5014</v>
      </c>
      <c r="Y150" t="s">
        <v>5015</v>
      </c>
      <c r="Z150" t="s">
        <v>5016</v>
      </c>
      <c r="AA150" t="s">
        <v>5017</v>
      </c>
      <c r="AB150" t="s">
        <v>5018</v>
      </c>
      <c r="AC150" t="s">
        <v>5019</v>
      </c>
      <c r="AD150" t="s">
        <v>5020</v>
      </c>
      <c r="AE150" t="s">
        <v>5021</v>
      </c>
    </row>
    <row r="151" spans="1:31" ht="15.75" customHeight="1">
      <c r="A151" t="s">
        <v>5388</v>
      </c>
      <c r="B151" t="s">
        <v>5389</v>
      </c>
      <c r="C151" t="s">
        <v>4377</v>
      </c>
      <c r="D151" t="s">
        <v>12831</v>
      </c>
      <c r="E151" t="s">
        <v>12862</v>
      </c>
      <c r="F151" t="s">
        <v>12863</v>
      </c>
      <c r="G151" t="str">
        <f>Table2[category] &amp; "-" &amp; Table2[product name]</f>
        <v>Electronics|Headphones,Earbuds&amp;Accessories|Headphones|On-Ear-boAt Rockerz 370 On Ear Bluetooth Headphones with Upto 12 Hours Playtime, Cozy Padded Earcups and Bluetooth v5.0, with Mic (Buoyant Black)</v>
      </c>
      <c r="H151" t="s">
        <v>12875</v>
      </c>
      <c r="I151" s="25">
        <v>1199</v>
      </c>
      <c r="J151" s="23" t="str">
        <f t="shared" si="6"/>
        <v>&gt;₹500</v>
      </c>
      <c r="K151" s="25">
        <v>2499</v>
      </c>
      <c r="L151" s="24">
        <v>0.52</v>
      </c>
      <c r="M151" s="25">
        <f>Table2[[#This Row],[Actual Price]] - Table2[[#This Row],[Discounted Price]] / Table2[[#This Row],[Actual Price]] * 100</f>
        <v>2451.0208083233292</v>
      </c>
      <c r="N151" s="24" t="str">
        <f t="shared" si="7"/>
        <v>50% or More</v>
      </c>
      <c r="O151" s="21">
        <f>Table2[[#This Row],[Rounded Rating Column]] + (Table2[[#This Row],[rating_count]] / 1000)</f>
        <v>37.584000000000003</v>
      </c>
      <c r="P151" s="24" t="str">
        <f>IF(Table2[[#This Row],[Discount Percentage]] &gt;= 0.5, "Yes", "No")</f>
        <v>Yes</v>
      </c>
      <c r="Q151" s="26">
        <f>Table2[[#This Row],[Actual Price]] * Table2[[#This Row],[rating_count]]</f>
        <v>83926416</v>
      </c>
      <c r="R151">
        <v>4</v>
      </c>
      <c r="S151">
        <f>ROUND(Table2[[#This Row],[rating]], 0)</f>
        <v>4</v>
      </c>
      <c r="T151" s="21">
        <v>33584</v>
      </c>
      <c r="U151" s="21" t="str">
        <f>IF(Table2[[#This Row],[rating_count]] &lt; 1000, "Yes", "No")</f>
        <v>No</v>
      </c>
      <c r="V151" s="21">
        <f>Table2[[#This Row],[Rounded Rating Column]] * Table2[[#This Row],[rating_count]]</f>
        <v>134336</v>
      </c>
      <c r="W151" s="25">
        <f t="shared" si="8"/>
        <v>83926416</v>
      </c>
      <c r="X151" t="s">
        <v>5390</v>
      </c>
      <c r="Y151" t="s">
        <v>5391</v>
      </c>
      <c r="Z151" t="s">
        <v>5392</v>
      </c>
      <c r="AA151" t="s">
        <v>5393</v>
      </c>
      <c r="AB151" t="s">
        <v>5394</v>
      </c>
      <c r="AC151" t="s">
        <v>5395</v>
      </c>
      <c r="AD151" t="s">
        <v>5396</v>
      </c>
      <c r="AE151" t="s">
        <v>5397</v>
      </c>
    </row>
    <row r="152" spans="1:31" ht="15.75" customHeight="1">
      <c r="A152" t="s">
        <v>9109</v>
      </c>
      <c r="B152" t="s">
        <v>9110</v>
      </c>
      <c r="C152" t="s">
        <v>9111</v>
      </c>
      <c r="D152" t="s">
        <v>12817</v>
      </c>
      <c r="E152" t="s">
        <v>12818</v>
      </c>
      <c r="F152" t="s">
        <v>12819</v>
      </c>
      <c r="G152" t="str">
        <f>Table2[category] &amp; "-" &amp; Table2[product name]</f>
        <v>Home&amp;Kitchen|Kitchen&amp;HomeAppliances|Vacuum,Cleaning&amp;Ironing|Vacuums&amp;FloorCare|Vacuums|CanisterVacuums-Eureka Forbes Trendy Zip 1000 Watts powerful suction vacuum cleaner with resuable dust bag &amp; 5 accessories,1 year warrantycompact,light weight &amp; easy to use (Black)</v>
      </c>
      <c r="H152" t="s">
        <v>12820</v>
      </c>
      <c r="I152" s="25">
        <v>2799</v>
      </c>
      <c r="J152" s="23" t="str">
        <f t="shared" si="6"/>
        <v>&gt;₹500</v>
      </c>
      <c r="K152" s="25">
        <v>3799</v>
      </c>
      <c r="L152" s="24">
        <v>0.26</v>
      </c>
      <c r="M152" s="25">
        <f>Table2[[#This Row],[Actual Price]] - Table2[[#This Row],[Discounted Price]] / Table2[[#This Row],[Actual Price]] * 100</f>
        <v>3725.3227165043431</v>
      </c>
      <c r="N152" s="24" t="str">
        <f t="shared" si="7"/>
        <v>&lt;50%</v>
      </c>
      <c r="O152" s="21">
        <f>Table2[[#This Row],[Rounded Rating Column]] + (Table2[[#This Row],[rating_count]] / 1000)</f>
        <v>36.930999999999997</v>
      </c>
      <c r="P152" s="24" t="str">
        <f>IF(Table2[[#This Row],[Discount Percentage]] &gt;= 0.5, "Yes", "No")</f>
        <v>No</v>
      </c>
      <c r="Q152" s="26">
        <f>Table2[[#This Row],[Actual Price]] * Table2[[#This Row],[rating_count]]</f>
        <v>125104869</v>
      </c>
      <c r="R152">
        <v>3.9</v>
      </c>
      <c r="S152">
        <f>ROUND(Table2[[#This Row],[rating]], 0)</f>
        <v>4</v>
      </c>
      <c r="T152" s="21">
        <v>32931</v>
      </c>
      <c r="U152" s="21" t="str">
        <f>IF(Table2[[#This Row],[rating_count]] &lt; 1000, "Yes", "No")</f>
        <v>No</v>
      </c>
      <c r="V152" s="21">
        <f>Table2[[#This Row],[Rounded Rating Column]] * Table2[[#This Row],[rating_count]]</f>
        <v>131724</v>
      </c>
      <c r="W152" s="25">
        <f t="shared" si="8"/>
        <v>125104869</v>
      </c>
      <c r="X152" t="s">
        <v>9112</v>
      </c>
      <c r="Y152" t="s">
        <v>9113</v>
      </c>
      <c r="Z152" t="s">
        <v>9114</v>
      </c>
      <c r="AA152" t="s">
        <v>9115</v>
      </c>
      <c r="AB152" t="s">
        <v>9116</v>
      </c>
      <c r="AC152" t="s">
        <v>9117</v>
      </c>
      <c r="AD152" t="s">
        <v>9118</v>
      </c>
      <c r="AE152" t="s">
        <v>9119</v>
      </c>
    </row>
    <row r="153" spans="1:31" ht="15.75" customHeight="1">
      <c r="A153" t="s">
        <v>3358</v>
      </c>
      <c r="B153" t="s">
        <v>3359</v>
      </c>
      <c r="C153" t="s">
        <v>2998</v>
      </c>
      <c r="D153" t="s">
        <v>12831</v>
      </c>
      <c r="E153" t="s">
        <v>12854</v>
      </c>
      <c r="F153" t="s">
        <v>12857</v>
      </c>
      <c r="G153" t="str">
        <f>Table2[category] &amp; "-" &amp; Table2[product name]</f>
        <v>Electronics|Mobiles&amp;Accessories|Smartphones&amp;BasicMobiles|Smartphones-OPPO A74 5G (Fantastic Purple,6GB RAM,128GB Storage) with No Cost EMI/Additional Exchange Offers</v>
      </c>
      <c r="H153" t="s">
        <v>12858</v>
      </c>
      <c r="I153" s="25">
        <v>15490</v>
      </c>
      <c r="J153" s="23" t="str">
        <f t="shared" si="6"/>
        <v>&gt;₹500</v>
      </c>
      <c r="K153" s="25">
        <v>20990</v>
      </c>
      <c r="L153" s="24">
        <v>0.26</v>
      </c>
      <c r="M153" s="25">
        <f>Table2[[#This Row],[Actual Price]] - Table2[[#This Row],[Discounted Price]] / Table2[[#This Row],[Actual Price]] * 100</f>
        <v>20916.202953787517</v>
      </c>
      <c r="N153" s="24" t="str">
        <f t="shared" si="7"/>
        <v>&lt;50%</v>
      </c>
      <c r="O153" s="21">
        <f>Table2[[#This Row],[Rounded Rating Column]] + (Table2[[#This Row],[rating_count]] / 1000)</f>
        <v>36.915999999999997</v>
      </c>
      <c r="P153" s="24" t="str">
        <f>IF(Table2[[#This Row],[Discount Percentage]] &gt;= 0.5, "Yes", "No")</f>
        <v>No</v>
      </c>
      <c r="Q153" s="26">
        <f>Table2[[#This Row],[Actual Price]] * Table2[[#This Row],[rating_count]]</f>
        <v>690906840</v>
      </c>
      <c r="R153">
        <v>4.2</v>
      </c>
      <c r="S153">
        <f>ROUND(Table2[[#This Row],[rating]], 0)</f>
        <v>4</v>
      </c>
      <c r="T153" s="21">
        <v>32916</v>
      </c>
      <c r="U153" s="21" t="str">
        <f>IF(Table2[[#This Row],[rating_count]] &lt; 1000, "Yes", "No")</f>
        <v>No</v>
      </c>
      <c r="V153" s="21">
        <f>Table2[[#This Row],[Rounded Rating Column]] * Table2[[#This Row],[rating_count]]</f>
        <v>131664</v>
      </c>
      <c r="W153" s="25">
        <f t="shared" si="8"/>
        <v>690906840</v>
      </c>
      <c r="X153" t="s">
        <v>3360</v>
      </c>
      <c r="Y153" t="s">
        <v>3361</v>
      </c>
      <c r="Z153" t="s">
        <v>3362</v>
      </c>
      <c r="AA153" t="s">
        <v>3363</v>
      </c>
      <c r="AB153" t="s">
        <v>3364</v>
      </c>
      <c r="AC153" t="s">
        <v>3365</v>
      </c>
      <c r="AD153" t="s">
        <v>3366</v>
      </c>
      <c r="AE153" t="s">
        <v>3367</v>
      </c>
    </row>
    <row r="154" spans="1:31" ht="15.75" customHeight="1">
      <c r="A154" t="s">
        <v>3753</v>
      </c>
      <c r="B154" t="s">
        <v>3754</v>
      </c>
      <c r="C154" t="s">
        <v>2998</v>
      </c>
      <c r="D154" t="s">
        <v>12831</v>
      </c>
      <c r="E154" t="s">
        <v>12854</v>
      </c>
      <c r="F154" t="s">
        <v>12857</v>
      </c>
      <c r="G154" t="str">
        <f>Table2[category] &amp; "-" &amp; Table2[product name]</f>
        <v>Electronics|Mobiles&amp;Accessories|Smartphones&amp;BasicMobiles|Smartphones-OPPO A74 5G (Fluid Black, 6GB RAM, 128GB Storage) with No Cost EMI/Additional Exchange Offers</v>
      </c>
      <c r="H154" t="s">
        <v>12858</v>
      </c>
      <c r="I154" s="25">
        <v>15490</v>
      </c>
      <c r="J154" s="23" t="str">
        <f t="shared" si="6"/>
        <v>&gt;₹500</v>
      </c>
      <c r="K154" s="25">
        <v>20990</v>
      </c>
      <c r="L154" s="24">
        <v>0.26</v>
      </c>
      <c r="M154" s="25">
        <f>Table2[[#This Row],[Actual Price]] - Table2[[#This Row],[Discounted Price]] / Table2[[#This Row],[Actual Price]] * 100</f>
        <v>20916.202953787517</v>
      </c>
      <c r="N154" s="24" t="str">
        <f t="shared" si="7"/>
        <v>&lt;50%</v>
      </c>
      <c r="O154" s="21">
        <f>Table2[[#This Row],[Rounded Rating Column]] + (Table2[[#This Row],[rating_count]] / 1000)</f>
        <v>36.915999999999997</v>
      </c>
      <c r="P154" s="24" t="str">
        <f>IF(Table2[[#This Row],[Discount Percentage]] &gt;= 0.5, "Yes", "No")</f>
        <v>No</v>
      </c>
      <c r="Q154" s="26">
        <f>Table2[[#This Row],[Actual Price]] * Table2[[#This Row],[rating_count]]</f>
        <v>690906840</v>
      </c>
      <c r="R154">
        <v>4.2</v>
      </c>
      <c r="S154">
        <f>ROUND(Table2[[#This Row],[rating]], 0)</f>
        <v>4</v>
      </c>
      <c r="T154" s="21">
        <v>32916</v>
      </c>
      <c r="U154" s="21" t="str">
        <f>IF(Table2[[#This Row],[rating_count]] &lt; 1000, "Yes", "No")</f>
        <v>No</v>
      </c>
      <c r="V154" s="21">
        <f>Table2[[#This Row],[Rounded Rating Column]] * Table2[[#This Row],[rating_count]]</f>
        <v>131664</v>
      </c>
      <c r="W154" s="25">
        <f t="shared" si="8"/>
        <v>690906840</v>
      </c>
      <c r="X154" t="s">
        <v>3755</v>
      </c>
      <c r="Y154" t="s">
        <v>3361</v>
      </c>
      <c r="Z154" t="s">
        <v>3362</v>
      </c>
      <c r="AA154" t="s">
        <v>3363</v>
      </c>
      <c r="AB154" t="s">
        <v>3364</v>
      </c>
      <c r="AC154" t="s">
        <v>3365</v>
      </c>
      <c r="AD154" t="s">
        <v>3756</v>
      </c>
      <c r="AE154" t="s">
        <v>3757</v>
      </c>
    </row>
    <row r="155" spans="1:31" ht="15.75" customHeight="1">
      <c r="A155" t="s">
        <v>163</v>
      </c>
      <c r="B155" s="2" t="s">
        <v>164</v>
      </c>
      <c r="C155" t="s">
        <v>165</v>
      </c>
      <c r="D155" t="s">
        <v>12831</v>
      </c>
      <c r="E155" t="s">
        <v>12832</v>
      </c>
      <c r="F155" t="s">
        <v>12834</v>
      </c>
      <c r="G155" t="str">
        <f>Table2[category] &amp; "-" &amp; Table2[product name]</f>
        <v>Electronics|HomeTheater,TV&amp;Video|Televisions|SmartTelevisions-MI 80 cm (32 inches) 5A Series HD Ready Smart Android LED TV L32M7-5AIN (Black)</v>
      </c>
      <c r="H155" t="s">
        <v>12835</v>
      </c>
      <c r="I155" s="25">
        <v>13999</v>
      </c>
      <c r="J155" s="23" t="str">
        <f t="shared" si="6"/>
        <v>&gt;₹500</v>
      </c>
      <c r="K155" s="25">
        <v>24999</v>
      </c>
      <c r="L155" s="24">
        <v>0.44</v>
      </c>
      <c r="M155" s="25">
        <f>Table2[[#This Row],[Actual Price]] - Table2[[#This Row],[Discounted Price]] / Table2[[#This Row],[Actual Price]] * 100</f>
        <v>24943.001760070401</v>
      </c>
      <c r="N155" s="24" t="str">
        <f t="shared" si="7"/>
        <v>&lt;50%</v>
      </c>
      <c r="O155" s="21">
        <f>Table2[[#This Row],[Rounded Rating Column]] + (Table2[[#This Row],[rating_count]] / 1000)</f>
        <v>36.840000000000003</v>
      </c>
      <c r="P155" s="24" t="str">
        <f>IF(Table2[[#This Row],[Discount Percentage]] &gt;= 0.5, "Yes", "No")</f>
        <v>No</v>
      </c>
      <c r="Q155" s="26">
        <f>Table2[[#This Row],[Actual Price]] * Table2[[#This Row],[rating_count]]</f>
        <v>820967160</v>
      </c>
      <c r="R155">
        <v>4.2</v>
      </c>
      <c r="S155">
        <f>ROUND(Table2[[#This Row],[rating]], 0)</f>
        <v>4</v>
      </c>
      <c r="T155" s="21">
        <v>32840</v>
      </c>
      <c r="U155" s="21" t="str">
        <f>IF(Table2[[#This Row],[rating_count]] &lt; 1000, "Yes", "No")</f>
        <v>No</v>
      </c>
      <c r="V155" s="21">
        <f>Table2[[#This Row],[Rounded Rating Column]] * Table2[[#This Row],[rating_count]]</f>
        <v>131360</v>
      </c>
      <c r="W155" s="25">
        <f t="shared" si="8"/>
        <v>820967160</v>
      </c>
      <c r="X155" t="s">
        <v>166</v>
      </c>
      <c r="Y155" t="s">
        <v>167</v>
      </c>
      <c r="Z155" t="s">
        <v>168</v>
      </c>
      <c r="AA155" t="s">
        <v>169</v>
      </c>
      <c r="AB155" t="s">
        <v>170</v>
      </c>
      <c r="AC155" t="s">
        <v>171</v>
      </c>
      <c r="AD155" t="s">
        <v>172</v>
      </c>
      <c r="AE155" t="s">
        <v>173</v>
      </c>
    </row>
    <row r="156" spans="1:31" ht="15.75" customHeight="1">
      <c r="A156" t="s">
        <v>947</v>
      </c>
      <c r="B156" t="s">
        <v>948</v>
      </c>
      <c r="C156" t="s">
        <v>165</v>
      </c>
      <c r="D156" t="s">
        <v>12831</v>
      </c>
      <c r="E156" t="s">
        <v>12832</v>
      </c>
      <c r="F156" t="s">
        <v>12834</v>
      </c>
      <c r="G156" t="str">
        <f>Table2[category] &amp; "-" &amp; Table2[product name]</f>
        <v>Electronics|HomeTheater,TV&amp;Video|Televisions|SmartTelevisions-MI 100 cm (40 inches) 5A Series Full HD Smart Android LED TV with 24W Dolby Audio &amp; Metal Bezel-Less Frame (Black) (2022 Model)</v>
      </c>
      <c r="H156" t="s">
        <v>12835</v>
      </c>
      <c r="I156" s="25">
        <v>21999</v>
      </c>
      <c r="J156" s="23" t="str">
        <f t="shared" si="6"/>
        <v>&gt;₹500</v>
      </c>
      <c r="K156" s="25">
        <v>29999</v>
      </c>
      <c r="L156" s="24">
        <v>0.27</v>
      </c>
      <c r="M156" s="25">
        <f>Table2[[#This Row],[Actual Price]] - Table2[[#This Row],[Discounted Price]] / Table2[[#This Row],[Actual Price]] * 100</f>
        <v>29925.667555585187</v>
      </c>
      <c r="N156" s="24" t="str">
        <f t="shared" si="7"/>
        <v>&lt;50%</v>
      </c>
      <c r="O156" s="21">
        <f>Table2[[#This Row],[Rounded Rating Column]] + (Table2[[#This Row],[rating_count]] / 1000)</f>
        <v>36.840000000000003</v>
      </c>
      <c r="P156" s="24" t="str">
        <f>IF(Table2[[#This Row],[Discount Percentage]] &gt;= 0.5, "Yes", "No")</f>
        <v>No</v>
      </c>
      <c r="Q156" s="26">
        <f>Table2[[#This Row],[Actual Price]] * Table2[[#This Row],[rating_count]]</f>
        <v>985167160</v>
      </c>
      <c r="R156">
        <v>4.2</v>
      </c>
      <c r="S156">
        <f>ROUND(Table2[[#This Row],[rating]], 0)</f>
        <v>4</v>
      </c>
      <c r="T156" s="21">
        <v>32840</v>
      </c>
      <c r="U156" s="21" t="str">
        <f>IF(Table2[[#This Row],[rating_count]] &lt; 1000, "Yes", "No")</f>
        <v>No</v>
      </c>
      <c r="V156" s="21">
        <f>Table2[[#This Row],[Rounded Rating Column]] * Table2[[#This Row],[rating_count]]</f>
        <v>131360</v>
      </c>
      <c r="W156" s="25">
        <f t="shared" si="8"/>
        <v>985167160</v>
      </c>
      <c r="X156" t="s">
        <v>949</v>
      </c>
      <c r="Y156" t="s">
        <v>167</v>
      </c>
      <c r="Z156" t="s">
        <v>168</v>
      </c>
      <c r="AA156" t="s">
        <v>169</v>
      </c>
      <c r="AB156" t="s">
        <v>170</v>
      </c>
      <c r="AC156" t="s">
        <v>950</v>
      </c>
      <c r="AD156" t="s">
        <v>951</v>
      </c>
      <c r="AE156" t="s">
        <v>952</v>
      </c>
    </row>
    <row r="157" spans="1:31" ht="15.75" customHeight="1">
      <c r="A157" t="s">
        <v>1735</v>
      </c>
      <c r="B157" t="s">
        <v>1736</v>
      </c>
      <c r="C157" t="s">
        <v>165</v>
      </c>
      <c r="D157" t="s">
        <v>12831</v>
      </c>
      <c r="E157" t="s">
        <v>12832</v>
      </c>
      <c r="F157" t="s">
        <v>12834</v>
      </c>
      <c r="G157" t="str">
        <f>Table2[category] &amp; "-" &amp; Table2[product name]</f>
        <v>Electronics|HomeTheater,TV&amp;Video|Televisions|SmartTelevisions-MI 108 cm (43 inches) 5A Series Full HD Smart Android LED TV L43M7-EAIN (Black)</v>
      </c>
      <c r="H157" t="s">
        <v>12835</v>
      </c>
      <c r="I157" s="25">
        <v>24999</v>
      </c>
      <c r="J157" s="23" t="str">
        <f t="shared" si="6"/>
        <v>&gt;₹500</v>
      </c>
      <c r="K157" s="25">
        <v>35999</v>
      </c>
      <c r="L157" s="24">
        <v>0.31</v>
      </c>
      <c r="M157" s="25">
        <f>Table2[[#This Row],[Actual Price]] - Table2[[#This Row],[Discounted Price]] / Table2[[#This Row],[Actual Price]] * 100</f>
        <v>35929.556404344563</v>
      </c>
      <c r="N157" s="24" t="str">
        <f t="shared" si="7"/>
        <v>&lt;50%</v>
      </c>
      <c r="O157" s="21">
        <f>Table2[[#This Row],[Rounded Rating Column]] + (Table2[[#This Row],[rating_count]] / 1000)</f>
        <v>36.840000000000003</v>
      </c>
      <c r="P157" s="24" t="str">
        <f>IF(Table2[[#This Row],[Discount Percentage]] &gt;= 0.5, "Yes", "No")</f>
        <v>No</v>
      </c>
      <c r="Q157" s="26">
        <f>Table2[[#This Row],[Actual Price]] * Table2[[#This Row],[rating_count]]</f>
        <v>1182207160</v>
      </c>
      <c r="R157">
        <v>4.2</v>
      </c>
      <c r="S157">
        <f>ROUND(Table2[[#This Row],[rating]], 0)</f>
        <v>4</v>
      </c>
      <c r="T157" s="21">
        <v>32840</v>
      </c>
      <c r="U157" s="21" t="str">
        <f>IF(Table2[[#This Row],[rating_count]] &lt; 1000, "Yes", "No")</f>
        <v>No</v>
      </c>
      <c r="V157" s="21">
        <f>Table2[[#This Row],[Rounded Rating Column]] * Table2[[#This Row],[rating_count]]</f>
        <v>131360</v>
      </c>
      <c r="W157" s="25">
        <f t="shared" si="8"/>
        <v>1182207160</v>
      </c>
      <c r="X157" t="s">
        <v>949</v>
      </c>
      <c r="Y157" t="s">
        <v>167</v>
      </c>
      <c r="Z157" t="s">
        <v>168</v>
      </c>
      <c r="AA157" t="s">
        <v>169</v>
      </c>
      <c r="AB157" t="s">
        <v>170</v>
      </c>
      <c r="AC157" t="s">
        <v>1737</v>
      </c>
      <c r="AD157" t="s">
        <v>1738</v>
      </c>
      <c r="AE157" t="s">
        <v>1739</v>
      </c>
    </row>
    <row r="158" spans="1:31" ht="15.75" customHeight="1">
      <c r="A158" t="s">
        <v>2449</v>
      </c>
      <c r="B158" t="s">
        <v>2450</v>
      </c>
      <c r="C158" t="s">
        <v>165</v>
      </c>
      <c r="D158" t="s">
        <v>12831</v>
      </c>
      <c r="E158" t="s">
        <v>12832</v>
      </c>
      <c r="F158" t="s">
        <v>12834</v>
      </c>
      <c r="G158" t="str">
        <f>Table2[category] &amp; "-" &amp; Table2[product name]</f>
        <v>Electronics|HomeTheater,TV&amp;Video|Televisions|SmartTelevisions-Mi 100 cm (40 inches) Horizon Edition Full HD Android LED TV 4A | L40M6-EI (Black)</v>
      </c>
      <c r="H158" t="s">
        <v>12835</v>
      </c>
      <c r="I158" s="25">
        <v>21999</v>
      </c>
      <c r="J158" s="23" t="str">
        <f t="shared" si="6"/>
        <v>&gt;₹500</v>
      </c>
      <c r="K158" s="25">
        <v>29999</v>
      </c>
      <c r="L158" s="24">
        <v>0.27</v>
      </c>
      <c r="M158" s="25">
        <f>Table2[[#This Row],[Actual Price]] - Table2[[#This Row],[Discounted Price]] / Table2[[#This Row],[Actual Price]] * 100</f>
        <v>29925.667555585187</v>
      </c>
      <c r="N158" s="24" t="str">
        <f t="shared" si="7"/>
        <v>&lt;50%</v>
      </c>
      <c r="O158" s="21">
        <f>Table2[[#This Row],[Rounded Rating Column]] + (Table2[[#This Row],[rating_count]] / 1000)</f>
        <v>36.840000000000003</v>
      </c>
      <c r="P158" s="24" t="str">
        <f>IF(Table2[[#This Row],[Discount Percentage]] &gt;= 0.5, "Yes", "No")</f>
        <v>No</v>
      </c>
      <c r="Q158" s="26">
        <f>Table2[[#This Row],[Actual Price]] * Table2[[#This Row],[rating_count]]</f>
        <v>985167160</v>
      </c>
      <c r="R158">
        <v>4.2</v>
      </c>
      <c r="S158">
        <f>ROUND(Table2[[#This Row],[rating]], 0)</f>
        <v>4</v>
      </c>
      <c r="T158" s="21">
        <v>32840</v>
      </c>
      <c r="U158" s="21" t="str">
        <f>IF(Table2[[#This Row],[rating_count]] &lt; 1000, "Yes", "No")</f>
        <v>No</v>
      </c>
      <c r="V158" s="21">
        <f>Table2[[#This Row],[Rounded Rating Column]] * Table2[[#This Row],[rating_count]]</f>
        <v>131360</v>
      </c>
      <c r="W158" s="25">
        <f t="shared" si="8"/>
        <v>985167160</v>
      </c>
      <c r="X158" t="s">
        <v>2451</v>
      </c>
      <c r="Y158" t="s">
        <v>167</v>
      </c>
      <c r="Z158" t="s">
        <v>168</v>
      </c>
      <c r="AA158" t="s">
        <v>169</v>
      </c>
      <c r="AB158" t="s">
        <v>170</v>
      </c>
      <c r="AC158" t="s">
        <v>950</v>
      </c>
      <c r="AD158" t="s">
        <v>2452</v>
      </c>
      <c r="AE158" t="s">
        <v>2453</v>
      </c>
    </row>
    <row r="159" spans="1:31" ht="15.75" customHeight="1">
      <c r="A159" t="s">
        <v>2733</v>
      </c>
      <c r="B159" t="s">
        <v>2734</v>
      </c>
      <c r="C159" t="s">
        <v>165</v>
      </c>
      <c r="D159" t="s">
        <v>12831</v>
      </c>
      <c r="E159" t="s">
        <v>12832</v>
      </c>
      <c r="F159" t="s">
        <v>12834</v>
      </c>
      <c r="G159" t="str">
        <f>Table2[category] &amp; "-" &amp; Table2[product name]</f>
        <v>Electronics|HomeTheater,TV&amp;Video|Televisions|SmartTelevisions-MI 80 cm (32 inches) HD Ready Smart Android LED TV 5A Pro | L32M7-EAIN (Black)</v>
      </c>
      <c r="H159" t="s">
        <v>12835</v>
      </c>
      <c r="I159" s="25">
        <v>16999</v>
      </c>
      <c r="J159" s="23" t="str">
        <f t="shared" si="6"/>
        <v>&gt;₹500</v>
      </c>
      <c r="K159" s="25">
        <v>25999</v>
      </c>
      <c r="L159" s="24">
        <v>0.35</v>
      </c>
      <c r="M159" s="25">
        <f>Table2[[#This Row],[Actual Price]] - Table2[[#This Row],[Discounted Price]] / Table2[[#This Row],[Actual Price]] * 100</f>
        <v>25933.61671602754</v>
      </c>
      <c r="N159" s="24" t="str">
        <f t="shared" si="7"/>
        <v>&lt;50%</v>
      </c>
      <c r="O159" s="21">
        <f>Table2[[#This Row],[Rounded Rating Column]] + (Table2[[#This Row],[rating_count]] / 1000)</f>
        <v>36.840000000000003</v>
      </c>
      <c r="P159" s="24" t="str">
        <f>IF(Table2[[#This Row],[Discount Percentage]] &gt;= 0.5, "Yes", "No")</f>
        <v>No</v>
      </c>
      <c r="Q159" s="26">
        <f>Table2[[#This Row],[Actual Price]] * Table2[[#This Row],[rating_count]]</f>
        <v>853807160</v>
      </c>
      <c r="R159">
        <v>4.2</v>
      </c>
      <c r="S159">
        <f>ROUND(Table2[[#This Row],[rating]], 0)</f>
        <v>4</v>
      </c>
      <c r="T159" s="21">
        <v>32840</v>
      </c>
      <c r="U159" s="21" t="str">
        <f>IF(Table2[[#This Row],[rating_count]] &lt; 1000, "Yes", "No")</f>
        <v>No</v>
      </c>
      <c r="V159" s="21">
        <f>Table2[[#This Row],[Rounded Rating Column]] * Table2[[#This Row],[rating_count]]</f>
        <v>131360</v>
      </c>
      <c r="W159" s="25">
        <f t="shared" si="8"/>
        <v>853807160</v>
      </c>
      <c r="X159" t="s">
        <v>2735</v>
      </c>
      <c r="Y159" t="s">
        <v>167</v>
      </c>
      <c r="Z159" t="s">
        <v>168</v>
      </c>
      <c r="AA159" t="s">
        <v>169</v>
      </c>
      <c r="AB159" t="s">
        <v>170</v>
      </c>
      <c r="AC159" t="s">
        <v>171</v>
      </c>
      <c r="AD159" t="s">
        <v>2736</v>
      </c>
      <c r="AE159" t="s">
        <v>2737</v>
      </c>
    </row>
    <row r="160" spans="1:31" ht="15.75" customHeight="1">
      <c r="A160" t="s">
        <v>3678</v>
      </c>
      <c r="B160" t="s">
        <v>3679</v>
      </c>
      <c r="C160" t="s">
        <v>3032</v>
      </c>
      <c r="D160" t="s">
        <v>12831</v>
      </c>
      <c r="E160" t="s">
        <v>12833</v>
      </c>
      <c r="F160" t="s">
        <v>12859</v>
      </c>
      <c r="G160" t="str">
        <f>Table2[category] &amp; "-" &amp; Table2[product name]</f>
        <v>Electronics|Accessories|MemoryCards|MicroSD-HP 32GB Class 10 MicroSD Memory Card (U1 TF Card¬†32GB)</v>
      </c>
      <c r="H160" t="s">
        <v>12860</v>
      </c>
      <c r="I160" s="23">
        <v>369</v>
      </c>
      <c r="J160" s="23" t="str">
        <f t="shared" si="6"/>
        <v>₹200 - ₹500</v>
      </c>
      <c r="K160" s="25">
        <v>1600</v>
      </c>
      <c r="L160" s="24">
        <v>0.77</v>
      </c>
      <c r="M160" s="25">
        <f>Table2[[#This Row],[Actual Price]] - Table2[[#This Row],[Discounted Price]] / Table2[[#This Row],[Actual Price]] * 100</f>
        <v>1576.9375</v>
      </c>
      <c r="N160" s="24" t="str">
        <f t="shared" si="7"/>
        <v>50% or More</v>
      </c>
      <c r="O160" s="21">
        <f>Table2[[#This Row],[Rounded Rating Column]] + (Table2[[#This Row],[rating_count]] / 1000)</f>
        <v>36.625</v>
      </c>
      <c r="P160" s="24" t="str">
        <f>IF(Table2[[#This Row],[Discount Percentage]] &gt;= 0.5, "Yes", "No")</f>
        <v>Yes</v>
      </c>
      <c r="Q160" s="26">
        <f>Table2[[#This Row],[Actual Price]] * Table2[[#This Row],[rating_count]]</f>
        <v>52200000</v>
      </c>
      <c r="R160">
        <v>4</v>
      </c>
      <c r="S160">
        <f>ROUND(Table2[[#This Row],[rating]], 0)</f>
        <v>4</v>
      </c>
      <c r="T160" s="21">
        <v>32625</v>
      </c>
      <c r="U160" s="21" t="str">
        <f>IF(Table2[[#This Row],[rating_count]] &lt; 1000, "Yes", "No")</f>
        <v>No</v>
      </c>
      <c r="V160" s="21">
        <f>Table2[[#This Row],[Rounded Rating Column]] * Table2[[#This Row],[rating_count]]</f>
        <v>130500</v>
      </c>
      <c r="W160" s="25">
        <f t="shared" si="8"/>
        <v>52200000</v>
      </c>
      <c r="X160" t="s">
        <v>3680</v>
      </c>
      <c r="Y160" t="s">
        <v>3681</v>
      </c>
      <c r="Z160" t="s">
        <v>3682</v>
      </c>
      <c r="AA160" t="s">
        <v>3683</v>
      </c>
      <c r="AB160" t="s">
        <v>3684</v>
      </c>
      <c r="AC160" t="s">
        <v>3685</v>
      </c>
      <c r="AD160" t="s">
        <v>3686</v>
      </c>
      <c r="AE160" t="s">
        <v>3687</v>
      </c>
    </row>
    <row r="161" spans="1:31" ht="15.75" customHeight="1">
      <c r="A161" t="s">
        <v>4115</v>
      </c>
      <c r="B161" t="s">
        <v>4116</v>
      </c>
      <c r="C161" t="s">
        <v>2998</v>
      </c>
      <c r="D161" t="s">
        <v>12831</v>
      </c>
      <c r="E161" t="s">
        <v>12854</v>
      </c>
      <c r="F161" t="s">
        <v>12857</v>
      </c>
      <c r="G161" t="str">
        <f>Table2[category] &amp; "-" &amp; Table2[product name]</f>
        <v>Electronics|Mobiles&amp;Accessories|Smartphones&amp;BasicMobiles|Smartphones-Redmi Note 11T 5G (Matte Black, 6GB RAM, 128GB ROM)| Dimensity 810 5G | 33W Pro Fast Charging | Charger Included | Additional Exchange Offers|Get 2 Months of YouTube Premium Free!</v>
      </c>
      <c r="H161" t="s">
        <v>12858</v>
      </c>
      <c r="I161" s="25">
        <v>16999</v>
      </c>
      <c r="J161" s="23" t="str">
        <f t="shared" si="6"/>
        <v>&gt;₹500</v>
      </c>
      <c r="K161" s="25">
        <v>20999</v>
      </c>
      <c r="L161" s="24">
        <v>0.19</v>
      </c>
      <c r="M161" s="25">
        <f>Table2[[#This Row],[Actual Price]] - Table2[[#This Row],[Discounted Price]] / Table2[[#This Row],[Actual Price]] * 100</f>
        <v>20918.048526120292</v>
      </c>
      <c r="N161" s="24" t="str">
        <f t="shared" si="7"/>
        <v>&lt;50%</v>
      </c>
      <c r="O161" s="21">
        <f>Table2[[#This Row],[Rounded Rating Column]] + (Table2[[#This Row],[rating_count]] / 1000)</f>
        <v>35.822000000000003</v>
      </c>
      <c r="P161" s="24" t="str">
        <f>IF(Table2[[#This Row],[Discount Percentage]] &gt;= 0.5, "Yes", "No")</f>
        <v>No</v>
      </c>
      <c r="Q161" s="26">
        <f>Table2[[#This Row],[Actual Price]] * Table2[[#This Row],[rating_count]]</f>
        <v>668230178</v>
      </c>
      <c r="R161">
        <v>4.0999999999999996</v>
      </c>
      <c r="S161">
        <f>ROUND(Table2[[#This Row],[rating]], 0)</f>
        <v>4</v>
      </c>
      <c r="T161" s="21">
        <v>31822</v>
      </c>
      <c r="U161" s="21" t="str">
        <f>IF(Table2[[#This Row],[rating_count]] &lt; 1000, "Yes", "No")</f>
        <v>No</v>
      </c>
      <c r="V161" s="21">
        <f>Table2[[#This Row],[Rounded Rating Column]] * Table2[[#This Row],[rating_count]]</f>
        <v>127288</v>
      </c>
      <c r="W161" s="25">
        <f t="shared" si="8"/>
        <v>668230178</v>
      </c>
      <c r="X161" t="s">
        <v>4117</v>
      </c>
      <c r="Y161" t="s">
        <v>4118</v>
      </c>
      <c r="Z161" t="s">
        <v>4119</v>
      </c>
      <c r="AA161" t="s">
        <v>4120</v>
      </c>
      <c r="AB161" t="s">
        <v>4121</v>
      </c>
      <c r="AC161" t="s">
        <v>4122</v>
      </c>
      <c r="AD161" t="s">
        <v>4123</v>
      </c>
      <c r="AE161" t="s">
        <v>4124</v>
      </c>
    </row>
    <row r="162" spans="1:31" ht="15.75" customHeight="1">
      <c r="A162" t="s">
        <v>4180</v>
      </c>
      <c r="B162" t="s">
        <v>4181</v>
      </c>
      <c r="C162" t="s">
        <v>2998</v>
      </c>
      <c r="D162" t="s">
        <v>12831</v>
      </c>
      <c r="E162" t="s">
        <v>12854</v>
      </c>
      <c r="F162" t="s">
        <v>12857</v>
      </c>
      <c r="G162" t="str">
        <f>Table2[category] &amp; "-" &amp; Table2[product name]</f>
        <v>Electronics|Mobiles&amp;Accessories|Smartphones&amp;BasicMobiles|Smartphones-Redmi Note 11T 5G (Aquamarine Blue, 6GB RAM, 128GB ROM)| Dimensity 810 5G | 33W Pro Fast Charging | Charger Included | Additional Exchange Offers| Get 2 Months of YouTube Premium Free!</v>
      </c>
      <c r="H162" t="s">
        <v>12858</v>
      </c>
      <c r="I162" s="25">
        <v>16999</v>
      </c>
      <c r="J162" s="23" t="str">
        <f t="shared" si="6"/>
        <v>&gt;₹500</v>
      </c>
      <c r="K162" s="25">
        <v>20999</v>
      </c>
      <c r="L162" s="24">
        <v>0.19</v>
      </c>
      <c r="M162" s="25">
        <f>Table2[[#This Row],[Actual Price]] - Table2[[#This Row],[Discounted Price]] / Table2[[#This Row],[Actual Price]] * 100</f>
        <v>20918.048526120292</v>
      </c>
      <c r="N162" s="24" t="str">
        <f t="shared" si="7"/>
        <v>&lt;50%</v>
      </c>
      <c r="O162" s="21">
        <f>Table2[[#This Row],[Rounded Rating Column]] + (Table2[[#This Row],[rating_count]] / 1000)</f>
        <v>35.822000000000003</v>
      </c>
      <c r="P162" s="24" t="str">
        <f>IF(Table2[[#This Row],[Discount Percentage]] &gt;= 0.5, "Yes", "No")</f>
        <v>No</v>
      </c>
      <c r="Q162" s="26">
        <f>Table2[[#This Row],[Actual Price]] * Table2[[#This Row],[rating_count]]</f>
        <v>668230178</v>
      </c>
      <c r="R162">
        <v>4.0999999999999996</v>
      </c>
      <c r="S162">
        <f>ROUND(Table2[[#This Row],[rating]], 0)</f>
        <v>4</v>
      </c>
      <c r="T162" s="21">
        <v>31822</v>
      </c>
      <c r="U162" s="21" t="str">
        <f>IF(Table2[[#This Row],[rating_count]] &lt; 1000, "Yes", "No")</f>
        <v>No</v>
      </c>
      <c r="V162" s="21">
        <f>Table2[[#This Row],[Rounded Rating Column]] * Table2[[#This Row],[rating_count]]</f>
        <v>127288</v>
      </c>
      <c r="W162" s="25">
        <f t="shared" si="8"/>
        <v>668230178</v>
      </c>
      <c r="X162" t="s">
        <v>4182</v>
      </c>
      <c r="Y162" t="s">
        <v>4118</v>
      </c>
      <c r="Z162" t="s">
        <v>4119</v>
      </c>
      <c r="AA162" t="s">
        <v>4120</v>
      </c>
      <c r="AB162" t="s">
        <v>4121</v>
      </c>
      <c r="AC162" t="s">
        <v>4122</v>
      </c>
      <c r="AD162" t="s">
        <v>4183</v>
      </c>
      <c r="AE162" t="s">
        <v>4184</v>
      </c>
    </row>
    <row r="163" spans="1:31" ht="15.75" customHeight="1">
      <c r="A163" t="s">
        <v>4340</v>
      </c>
      <c r="B163" t="s">
        <v>4341</v>
      </c>
      <c r="C163" t="s">
        <v>2998</v>
      </c>
      <c r="D163" t="s">
        <v>12831</v>
      </c>
      <c r="E163" t="s">
        <v>12854</v>
      </c>
      <c r="F163" t="s">
        <v>12857</v>
      </c>
      <c r="G163" t="str">
        <f>Table2[category] &amp; "-" &amp; Table2[product name]</f>
        <v>Electronics|Mobiles&amp;Accessories|Smartphones&amp;BasicMobiles|Smartphones-Redmi Note 11T 5G (Stardust White, 6GB RAM, 128GB ROM)| Dimensity 810 5G | 33W Pro Fast Charging | Charger Included | Additional Exchange Offers|Get 2 Months of YouTube Premium Free!</v>
      </c>
      <c r="H163" t="s">
        <v>12858</v>
      </c>
      <c r="I163" s="25">
        <v>16999</v>
      </c>
      <c r="J163" s="23" t="str">
        <f t="shared" si="6"/>
        <v>&gt;₹500</v>
      </c>
      <c r="K163" s="25">
        <v>20999</v>
      </c>
      <c r="L163" s="24">
        <v>0.19</v>
      </c>
      <c r="M163" s="25">
        <f>Table2[[#This Row],[Actual Price]] - Table2[[#This Row],[Discounted Price]] / Table2[[#This Row],[Actual Price]] * 100</f>
        <v>20918.048526120292</v>
      </c>
      <c r="N163" s="24" t="str">
        <f t="shared" si="7"/>
        <v>&lt;50%</v>
      </c>
      <c r="O163" s="21">
        <f>Table2[[#This Row],[Rounded Rating Column]] + (Table2[[#This Row],[rating_count]] / 1000)</f>
        <v>35.822000000000003</v>
      </c>
      <c r="P163" s="24" t="str">
        <f>IF(Table2[[#This Row],[Discount Percentage]] &gt;= 0.5, "Yes", "No")</f>
        <v>No</v>
      </c>
      <c r="Q163" s="26">
        <f>Table2[[#This Row],[Actual Price]] * Table2[[#This Row],[rating_count]]</f>
        <v>668230178</v>
      </c>
      <c r="R163">
        <v>4.0999999999999996</v>
      </c>
      <c r="S163">
        <f>ROUND(Table2[[#This Row],[rating]], 0)</f>
        <v>4</v>
      </c>
      <c r="T163" s="21">
        <v>31822</v>
      </c>
      <c r="U163" s="21" t="str">
        <f>IF(Table2[[#This Row],[rating_count]] &lt; 1000, "Yes", "No")</f>
        <v>No</v>
      </c>
      <c r="V163" s="21">
        <f>Table2[[#This Row],[Rounded Rating Column]] * Table2[[#This Row],[rating_count]]</f>
        <v>127288</v>
      </c>
      <c r="W163" s="25">
        <f t="shared" si="8"/>
        <v>668230178</v>
      </c>
      <c r="X163" t="s">
        <v>4342</v>
      </c>
      <c r="Y163" t="s">
        <v>4118</v>
      </c>
      <c r="Z163" t="s">
        <v>4119</v>
      </c>
      <c r="AA163" t="s">
        <v>4120</v>
      </c>
      <c r="AB163" t="s">
        <v>4121</v>
      </c>
      <c r="AC163" t="s">
        <v>4122</v>
      </c>
      <c r="AD163" t="s">
        <v>4343</v>
      </c>
      <c r="AE163" t="s">
        <v>4344</v>
      </c>
    </row>
    <row r="164" spans="1:31" ht="15.75" customHeight="1">
      <c r="A164" t="s">
        <v>8399</v>
      </c>
      <c r="B164" t="s">
        <v>8400</v>
      </c>
      <c r="C164" t="s">
        <v>8325</v>
      </c>
      <c r="D164" t="s">
        <v>12817</v>
      </c>
      <c r="E164" t="s">
        <v>12818</v>
      </c>
      <c r="F164" t="s">
        <v>12986</v>
      </c>
      <c r="G164" t="str">
        <f>Table2[category] &amp; "-" &amp; Table2[product name]</f>
        <v>Home&amp;Kitchen|Kitchen&amp;HomeAppliances|SmallKitchenAppliances|Kettles&amp;HotWaterDispensers|ElectricKettles-Prestige 1.5 Litre Kettle 1500-watts, Red</v>
      </c>
      <c r="H164" t="s">
        <v>12987</v>
      </c>
      <c r="I164" s="23">
        <v>749</v>
      </c>
      <c r="J164" s="23" t="str">
        <f t="shared" si="6"/>
        <v>&gt;₹500</v>
      </c>
      <c r="K164" s="25">
        <v>1245</v>
      </c>
      <c r="L164" s="24">
        <v>0.4</v>
      </c>
      <c r="M164" s="25">
        <f>Table2[[#This Row],[Actual Price]] - Table2[[#This Row],[Discounted Price]] / Table2[[#This Row],[Actual Price]] * 100</f>
        <v>1184.8393574297188</v>
      </c>
      <c r="N164" s="24" t="str">
        <f t="shared" si="7"/>
        <v>&lt;50%</v>
      </c>
      <c r="O164" s="21">
        <f>Table2[[#This Row],[Rounded Rating Column]] + (Table2[[#This Row],[rating_count]] / 1000)</f>
        <v>35.783000000000001</v>
      </c>
      <c r="P164" s="24" t="str">
        <f>IF(Table2[[#This Row],[Discount Percentage]] &gt;= 0.5, "Yes", "No")</f>
        <v>No</v>
      </c>
      <c r="Q164" s="26">
        <f>Table2[[#This Row],[Actual Price]] * Table2[[#This Row],[rating_count]]</f>
        <v>39569835</v>
      </c>
      <c r="R164">
        <v>3.9</v>
      </c>
      <c r="S164">
        <f>ROUND(Table2[[#This Row],[rating]], 0)</f>
        <v>4</v>
      </c>
      <c r="T164" s="21">
        <v>31783</v>
      </c>
      <c r="U164" s="21" t="str">
        <f>IF(Table2[[#This Row],[rating_count]] &lt; 1000, "Yes", "No")</f>
        <v>No</v>
      </c>
      <c r="V164" s="21">
        <f>Table2[[#This Row],[Rounded Rating Column]] * Table2[[#This Row],[rating_count]]</f>
        <v>127132</v>
      </c>
      <c r="W164" s="25">
        <f t="shared" si="8"/>
        <v>39569835</v>
      </c>
      <c r="X164" t="s">
        <v>8401</v>
      </c>
      <c r="Y164" t="s">
        <v>8402</v>
      </c>
      <c r="Z164" t="s">
        <v>8403</v>
      </c>
      <c r="AA164" t="s">
        <v>8404</v>
      </c>
      <c r="AB164" t="s">
        <v>8405</v>
      </c>
      <c r="AC164" t="s">
        <v>8406</v>
      </c>
      <c r="AD164" t="s">
        <v>8407</v>
      </c>
      <c r="AE164" t="s">
        <v>8408</v>
      </c>
    </row>
    <row r="165" spans="1:31" ht="15.75" customHeight="1">
      <c r="A165" t="s">
        <v>6795</v>
      </c>
      <c r="B165" t="s">
        <v>6796</v>
      </c>
      <c r="C165" t="s">
        <v>4960</v>
      </c>
      <c r="D165" t="s">
        <v>12831</v>
      </c>
      <c r="E165" t="s">
        <v>12889</v>
      </c>
      <c r="F165" t="s">
        <v>12890</v>
      </c>
      <c r="G165" t="str">
        <f>Table2[category] &amp; "-" &amp; Table2[product name]</f>
        <v>Electronics|GeneralPurposeBatteries&amp;BatteryChargers|DisposableBatteries-Duracell Rechargeable AA 2500mAh Batteries, 4 Pcs</v>
      </c>
      <c r="H165" s="2" t="s">
        <v>13108</v>
      </c>
      <c r="I165" s="23">
        <v>879</v>
      </c>
      <c r="J165" s="23" t="str">
        <f t="shared" si="6"/>
        <v>&gt;₹500</v>
      </c>
      <c r="K165" s="25">
        <v>1109</v>
      </c>
      <c r="L165" s="24">
        <v>0.21</v>
      </c>
      <c r="M165" s="25">
        <f>Table2[[#This Row],[Actual Price]] - Table2[[#This Row],[Discounted Price]] / Table2[[#This Row],[Actual Price]] * 100</f>
        <v>1029.7394048692515</v>
      </c>
      <c r="N165" s="24" t="str">
        <f t="shared" si="7"/>
        <v>&lt;50%</v>
      </c>
      <c r="O165" s="21">
        <f>Table2[[#This Row],[Rounded Rating Column]] + (Table2[[#This Row],[rating_count]] / 1000)</f>
        <v>35.599000000000004</v>
      </c>
      <c r="P165" s="24" t="str">
        <f>IF(Table2[[#This Row],[Discount Percentage]] &gt;= 0.5, "Yes", "No")</f>
        <v>No</v>
      </c>
      <c r="Q165" s="26">
        <f>Table2[[#This Row],[Actual Price]] * Table2[[#This Row],[rating_count]]</f>
        <v>35043291</v>
      </c>
      <c r="R165">
        <v>4.4000000000000004</v>
      </c>
      <c r="S165">
        <f>ROUND(Table2[[#This Row],[rating]], 0)</f>
        <v>4</v>
      </c>
      <c r="T165" s="21">
        <v>31599</v>
      </c>
      <c r="U165" s="21" t="str">
        <f>IF(Table2[[#This Row],[rating_count]] &lt; 1000, "Yes", "No")</f>
        <v>No</v>
      </c>
      <c r="V165" s="21">
        <f>Table2[[#This Row],[Rounded Rating Column]] * Table2[[#This Row],[rating_count]]</f>
        <v>126396</v>
      </c>
      <c r="W165" s="25">
        <f t="shared" si="8"/>
        <v>35043291</v>
      </c>
      <c r="X165" t="s">
        <v>6797</v>
      </c>
      <c r="Y165" t="s">
        <v>6798</v>
      </c>
      <c r="Z165" t="s">
        <v>6799</v>
      </c>
      <c r="AA165" t="s">
        <v>6800</v>
      </c>
      <c r="AB165" t="s">
        <v>6801</v>
      </c>
      <c r="AC165" t="s">
        <v>6802</v>
      </c>
      <c r="AD165" t="s">
        <v>6803</v>
      </c>
      <c r="AE165" t="s">
        <v>6804</v>
      </c>
    </row>
    <row r="166" spans="1:31" ht="15.75" customHeight="1">
      <c r="A166" t="s">
        <v>3889</v>
      </c>
      <c r="B166" t="s">
        <v>3890</v>
      </c>
      <c r="C166" t="s">
        <v>3074</v>
      </c>
      <c r="D166" t="s">
        <v>12831</v>
      </c>
      <c r="E166" t="s">
        <v>12862</v>
      </c>
      <c r="F166" t="s">
        <v>12863</v>
      </c>
      <c r="G166" t="str">
        <f>Table2[category] &amp; "-" &amp; Table2[product name]</f>
        <v>Electronics|Headphones,Earbuds&amp;Accessories|Headphones|In-Ear-Samsung Ehs64 Ehs64Avfwecinu Hands-Free Wired In Ear Earphones With Mic With Remote Note (White)</v>
      </c>
      <c r="H166" t="s">
        <v>12864</v>
      </c>
      <c r="I166" s="23">
        <v>499</v>
      </c>
      <c r="J166" s="23" t="str">
        <f t="shared" si="6"/>
        <v>₹200 - ₹500</v>
      </c>
      <c r="K166" s="23">
        <v>499</v>
      </c>
      <c r="L166" s="24">
        <v>0</v>
      </c>
      <c r="M166" s="25">
        <f>Table2[[#This Row],[Actual Price]] - Table2[[#This Row],[Discounted Price]] / Table2[[#This Row],[Actual Price]] * 100</f>
        <v>399</v>
      </c>
      <c r="N166" s="24" t="str">
        <f t="shared" si="7"/>
        <v>&lt;50%</v>
      </c>
      <c r="O166" s="21">
        <f>Table2[[#This Row],[Rounded Rating Column]] + (Table2[[#This Row],[rating_count]] / 1000)</f>
        <v>35.539000000000001</v>
      </c>
      <c r="P166" s="24" t="str">
        <f>IF(Table2[[#This Row],[Discount Percentage]] &gt;= 0.5, "Yes", "No")</f>
        <v>No</v>
      </c>
      <c r="Q166" s="26">
        <f>Table2[[#This Row],[Actual Price]] * Table2[[#This Row],[rating_count]]</f>
        <v>15737961</v>
      </c>
      <c r="R166">
        <v>4.2</v>
      </c>
      <c r="S166">
        <f>ROUND(Table2[[#This Row],[rating]], 0)</f>
        <v>4</v>
      </c>
      <c r="T166" s="21">
        <v>31539</v>
      </c>
      <c r="U166" s="21" t="str">
        <f>IF(Table2[[#This Row],[rating_count]] &lt; 1000, "Yes", "No")</f>
        <v>No</v>
      </c>
      <c r="V166" s="21">
        <f>Table2[[#This Row],[Rounded Rating Column]] * Table2[[#This Row],[rating_count]]</f>
        <v>126156</v>
      </c>
      <c r="W166" s="25">
        <f t="shared" si="8"/>
        <v>15737961</v>
      </c>
      <c r="X166" t="s">
        <v>3891</v>
      </c>
      <c r="Y166" t="s">
        <v>3892</v>
      </c>
      <c r="Z166" t="s">
        <v>3893</v>
      </c>
      <c r="AA166" t="s">
        <v>3894</v>
      </c>
      <c r="AB166" t="s">
        <v>3895</v>
      </c>
      <c r="AC166" t="s">
        <v>3896</v>
      </c>
      <c r="AD166" t="s">
        <v>3897</v>
      </c>
      <c r="AE166" t="s">
        <v>3898</v>
      </c>
    </row>
    <row r="167" spans="1:31" ht="15.75" customHeight="1">
      <c r="A167" t="s">
        <v>4259</v>
      </c>
      <c r="B167" t="s">
        <v>4260</v>
      </c>
      <c r="C167" t="s">
        <v>3074</v>
      </c>
      <c r="D167" t="s">
        <v>12831</v>
      </c>
      <c r="E167" t="s">
        <v>12862</v>
      </c>
      <c r="F167" t="s">
        <v>12863</v>
      </c>
      <c r="G167" t="str">
        <f>Table2[category] &amp; "-" &amp; Table2[product name]</f>
        <v>Electronics|Headphones,Earbuds&amp;Accessories|Headphones|In-Ear-Samsung Original EHS64 Wired in Ear Earphones with Mic, Black</v>
      </c>
      <c r="H167" t="s">
        <v>12864</v>
      </c>
      <c r="I167" s="23">
        <v>949</v>
      </c>
      <c r="J167" s="23" t="str">
        <f t="shared" si="6"/>
        <v>&gt;₹500</v>
      </c>
      <c r="K167" s="23">
        <v>999</v>
      </c>
      <c r="L167" s="24">
        <v>0.05</v>
      </c>
      <c r="M167" s="25">
        <f>Table2[[#This Row],[Actual Price]] - Table2[[#This Row],[Discounted Price]] / Table2[[#This Row],[Actual Price]] * 100</f>
        <v>904.00500500500505</v>
      </c>
      <c r="N167" s="24" t="str">
        <f t="shared" si="7"/>
        <v>&lt;50%</v>
      </c>
      <c r="O167" s="21">
        <f>Table2[[#This Row],[Rounded Rating Column]] + (Table2[[#This Row],[rating_count]] / 1000)</f>
        <v>35.539000000000001</v>
      </c>
      <c r="P167" s="24" t="str">
        <f>IF(Table2[[#This Row],[Discount Percentage]] &gt;= 0.5, "Yes", "No")</f>
        <v>No</v>
      </c>
      <c r="Q167" s="26">
        <f>Table2[[#This Row],[Actual Price]] * Table2[[#This Row],[rating_count]]</f>
        <v>31507461</v>
      </c>
      <c r="R167">
        <v>4.2</v>
      </c>
      <c r="S167">
        <f>ROUND(Table2[[#This Row],[rating]], 0)</f>
        <v>4</v>
      </c>
      <c r="T167" s="21">
        <v>31539</v>
      </c>
      <c r="U167" s="21" t="str">
        <f>IF(Table2[[#This Row],[rating_count]] &lt; 1000, "Yes", "No")</f>
        <v>No</v>
      </c>
      <c r="V167" s="21">
        <f>Table2[[#This Row],[Rounded Rating Column]] * Table2[[#This Row],[rating_count]]</f>
        <v>126156</v>
      </c>
      <c r="W167" s="25">
        <f t="shared" si="8"/>
        <v>31507461</v>
      </c>
      <c r="X167" t="s">
        <v>4261</v>
      </c>
      <c r="Y167" t="s">
        <v>3892</v>
      </c>
      <c r="Z167" t="s">
        <v>3893</v>
      </c>
      <c r="AA167" t="s">
        <v>3894</v>
      </c>
      <c r="AB167" t="s">
        <v>3895</v>
      </c>
      <c r="AC167" t="s">
        <v>3896</v>
      </c>
      <c r="AD167" t="s">
        <v>4262</v>
      </c>
      <c r="AE167" t="s">
        <v>4263</v>
      </c>
    </row>
    <row r="168" spans="1:31" ht="15.75" customHeight="1">
      <c r="A168" t="s">
        <v>5791</v>
      </c>
      <c r="B168" t="s">
        <v>5792</v>
      </c>
      <c r="C168" t="s">
        <v>4785</v>
      </c>
      <c r="D168" t="s">
        <v>12821</v>
      </c>
      <c r="E168" t="s">
        <v>12822</v>
      </c>
      <c r="F168" t="s">
        <v>12880</v>
      </c>
      <c r="G168" t="str">
        <f>Table2[category] &amp; "-" &amp; Table2[product name]</f>
        <v>Computers&amp;Accessories|Accessories&amp;Peripherals|Keyboards,Mice&amp;InputDevices|Mice-Logitech B100 Wired USB Mouse, 3 yr Warranty, 800 DPI Optical Tracking, Ambidextrous PC/Mac/Laptop - Black</v>
      </c>
      <c r="H168" t="s">
        <v>12881</v>
      </c>
      <c r="I168" s="23">
        <v>279</v>
      </c>
      <c r="J168" s="23" t="str">
        <f t="shared" si="6"/>
        <v>₹200 - ₹500</v>
      </c>
      <c r="K168" s="23">
        <v>375</v>
      </c>
      <c r="L168" s="24">
        <v>0.26</v>
      </c>
      <c r="M168" s="25">
        <f>Table2[[#This Row],[Actual Price]] - Table2[[#This Row],[Discounted Price]] / Table2[[#This Row],[Actual Price]] * 100</f>
        <v>300.60000000000002</v>
      </c>
      <c r="N168" s="24" t="str">
        <f t="shared" si="7"/>
        <v>&lt;50%</v>
      </c>
      <c r="O168" s="21">
        <f>Table2[[#This Row],[Rounded Rating Column]] + (Table2[[#This Row],[rating_count]] / 1000)</f>
        <v>35.533999999999999</v>
      </c>
      <c r="P168" s="24" t="str">
        <f>IF(Table2[[#This Row],[Discount Percentage]] &gt;= 0.5, "Yes", "No")</f>
        <v>No</v>
      </c>
      <c r="Q168" s="26">
        <f>Table2[[#This Row],[Actual Price]] * Table2[[#This Row],[rating_count]]</f>
        <v>11825250</v>
      </c>
      <c r="R168">
        <v>4.3</v>
      </c>
      <c r="S168">
        <f>ROUND(Table2[[#This Row],[rating]], 0)</f>
        <v>4</v>
      </c>
      <c r="T168" s="21">
        <v>31534</v>
      </c>
      <c r="U168" s="21" t="str">
        <f>IF(Table2[[#This Row],[rating_count]] &lt; 1000, "Yes", "No")</f>
        <v>No</v>
      </c>
      <c r="V168" s="21">
        <f>Table2[[#This Row],[Rounded Rating Column]] * Table2[[#This Row],[rating_count]]</f>
        <v>126136</v>
      </c>
      <c r="W168" s="25">
        <f t="shared" si="8"/>
        <v>11825250</v>
      </c>
      <c r="X168" t="s">
        <v>5793</v>
      </c>
      <c r="Y168" t="s">
        <v>5794</v>
      </c>
      <c r="Z168" t="s">
        <v>5795</v>
      </c>
      <c r="AA168" t="s">
        <v>5796</v>
      </c>
      <c r="AB168" t="s">
        <v>5797</v>
      </c>
      <c r="AC168" t="s">
        <v>5798</v>
      </c>
      <c r="AD168" t="s">
        <v>5799</v>
      </c>
      <c r="AE168" t="s">
        <v>5800</v>
      </c>
    </row>
    <row r="169" spans="1:31" ht="15.75" customHeight="1">
      <c r="A169" t="s">
        <v>8648</v>
      </c>
      <c r="B169" t="s">
        <v>8649</v>
      </c>
      <c r="C169" t="s">
        <v>8431</v>
      </c>
      <c r="D169" t="s">
        <v>12817</v>
      </c>
      <c r="E169" t="s">
        <v>12818</v>
      </c>
      <c r="F169" t="s">
        <v>12986</v>
      </c>
      <c r="G169" t="str">
        <f>Table2[category] &amp; "-" &amp; Table2[product name]</f>
        <v>Home&amp;Kitchen|Kitchen&amp;HomeAppliances|SmallKitchenAppliances|InductionCooktop-Prestige PIC 20 1600 Watt Induction Cooktop with Push button (Black)</v>
      </c>
      <c r="H169" t="s">
        <v>12997</v>
      </c>
      <c r="I169" s="25">
        <v>2148</v>
      </c>
      <c r="J169" s="23" t="str">
        <f t="shared" si="6"/>
        <v>&gt;₹500</v>
      </c>
      <c r="K169" s="25">
        <v>3645</v>
      </c>
      <c r="L169" s="24">
        <v>0.41</v>
      </c>
      <c r="M169" s="25">
        <f>Table2[[#This Row],[Actual Price]] - Table2[[#This Row],[Discounted Price]] / Table2[[#This Row],[Actual Price]] * 100</f>
        <v>3586.0699588477364</v>
      </c>
      <c r="N169" s="24" t="str">
        <f t="shared" si="7"/>
        <v>&lt;50%</v>
      </c>
      <c r="O169" s="21">
        <f>Table2[[#This Row],[Rounded Rating Column]] + (Table2[[#This Row],[rating_count]] / 1000)</f>
        <v>35.388000000000005</v>
      </c>
      <c r="P169" s="24" t="str">
        <f>IF(Table2[[#This Row],[Discount Percentage]] &gt;= 0.5, "Yes", "No")</f>
        <v>No</v>
      </c>
      <c r="Q169" s="26">
        <f>Table2[[#This Row],[Actual Price]] * Table2[[#This Row],[rating_count]]</f>
        <v>114409260</v>
      </c>
      <c r="R169">
        <v>4.0999999999999996</v>
      </c>
      <c r="S169">
        <f>ROUND(Table2[[#This Row],[rating]], 0)</f>
        <v>4</v>
      </c>
      <c r="T169" s="21">
        <v>31388</v>
      </c>
      <c r="U169" s="21" t="str">
        <f>IF(Table2[[#This Row],[rating_count]] &lt; 1000, "Yes", "No")</f>
        <v>No</v>
      </c>
      <c r="V169" s="21">
        <f>Table2[[#This Row],[Rounded Rating Column]] * Table2[[#This Row],[rating_count]]</f>
        <v>125552</v>
      </c>
      <c r="W169" s="25">
        <f t="shared" si="8"/>
        <v>114409260</v>
      </c>
      <c r="X169" t="s">
        <v>8650</v>
      </c>
      <c r="Y169" t="s">
        <v>8651</v>
      </c>
      <c r="Z169" t="s">
        <v>8652</v>
      </c>
      <c r="AA169" t="s">
        <v>8653</v>
      </c>
      <c r="AB169" t="s">
        <v>8654</v>
      </c>
      <c r="AC169" t="s">
        <v>8655</v>
      </c>
      <c r="AD169" t="s">
        <v>8656</v>
      </c>
      <c r="AE169" t="s">
        <v>8657</v>
      </c>
    </row>
    <row r="170" spans="1:31" ht="15.75" customHeight="1">
      <c r="A170" t="s">
        <v>6723</v>
      </c>
      <c r="B170" t="s">
        <v>6724</v>
      </c>
      <c r="C170" t="s">
        <v>2956</v>
      </c>
      <c r="D170" t="s">
        <v>12831</v>
      </c>
      <c r="E170" t="s">
        <v>12852</v>
      </c>
      <c r="F170" t="s">
        <v>12853</v>
      </c>
      <c r="G170" t="str">
        <f>Table2[category] &amp; "-" &amp; Table2[product name]</f>
        <v>Electronics|WearableTechnology|SmartWatches-Fire-Boltt Ninja Calling 1.69" Bluetooth Calling Smart Watch, Dial Pad, Speaker, AI Voice Assistant with 450 NITS Peak Brightness, Wrist Gaming &amp; 100+ Watch Faces with SpO2, HR, Multiple Sports Mode</v>
      </c>
      <c r="H170" s="2" t="s">
        <v>13108</v>
      </c>
      <c r="I170" s="25">
        <v>1999</v>
      </c>
      <c r="J170" s="23" t="str">
        <f t="shared" si="6"/>
        <v>&gt;₹500</v>
      </c>
      <c r="K170" s="25">
        <v>7999</v>
      </c>
      <c r="L170" s="24">
        <v>0.75</v>
      </c>
      <c r="M170" s="25">
        <f>Table2[[#This Row],[Actual Price]] - Table2[[#This Row],[Discounted Price]] / Table2[[#This Row],[Actual Price]] * 100</f>
        <v>7974.0093761720218</v>
      </c>
      <c r="N170" s="24" t="str">
        <f t="shared" si="7"/>
        <v>50% or More</v>
      </c>
      <c r="O170" s="21">
        <f>Table2[[#This Row],[Rounded Rating Column]] + (Table2[[#This Row],[rating_count]] / 1000)</f>
        <v>35.305</v>
      </c>
      <c r="P170" s="24" t="str">
        <f>IF(Table2[[#This Row],[Discount Percentage]] &gt;= 0.5, "Yes", "No")</f>
        <v>Yes</v>
      </c>
      <c r="Q170" s="26">
        <f>Table2[[#This Row],[Actual Price]] * Table2[[#This Row],[rating_count]]</f>
        <v>250408695</v>
      </c>
      <c r="R170">
        <v>4.2</v>
      </c>
      <c r="S170">
        <f>ROUND(Table2[[#This Row],[rating]], 0)</f>
        <v>4</v>
      </c>
      <c r="T170" s="21">
        <v>31305</v>
      </c>
      <c r="U170" s="21" t="str">
        <f>IF(Table2[[#This Row],[rating_count]] &lt; 1000, "Yes", "No")</f>
        <v>No</v>
      </c>
      <c r="V170" s="21">
        <f>Table2[[#This Row],[Rounded Rating Column]] * Table2[[#This Row],[rating_count]]</f>
        <v>125220</v>
      </c>
      <c r="W170" s="25">
        <f t="shared" si="8"/>
        <v>250408695</v>
      </c>
      <c r="X170" t="s">
        <v>6725</v>
      </c>
      <c r="Y170" t="s">
        <v>6726</v>
      </c>
      <c r="Z170" t="s">
        <v>6727</v>
      </c>
      <c r="AA170" t="s">
        <v>6728</v>
      </c>
      <c r="AB170" t="s">
        <v>6729</v>
      </c>
      <c r="AC170" t="s">
        <v>6730</v>
      </c>
      <c r="AD170" t="s">
        <v>6731</v>
      </c>
      <c r="AE170" t="s">
        <v>6732</v>
      </c>
    </row>
    <row r="171" spans="1:31" ht="15.75" customHeight="1">
      <c r="A171" t="s">
        <v>3720</v>
      </c>
      <c r="B171" t="s">
        <v>3721</v>
      </c>
      <c r="C171" t="s">
        <v>2998</v>
      </c>
      <c r="D171" t="s">
        <v>12831</v>
      </c>
      <c r="E171" t="s">
        <v>12854</v>
      </c>
      <c r="F171" t="s">
        <v>12857</v>
      </c>
      <c r="G171" t="str">
        <f>Table2[category] &amp; "-" &amp; Table2[product name]</f>
        <v>Electronics|Mobiles&amp;Accessories|Smartphones&amp;BasicMobiles|Smartphones-realme narzo 50i (Mint Green, 2GB RAM+32GB Storage) Octa Core Processor | 6.5" inch Large Display</v>
      </c>
      <c r="H171" t="s">
        <v>12858</v>
      </c>
      <c r="I171" s="25">
        <v>7499</v>
      </c>
      <c r="J171" s="23" t="str">
        <f t="shared" si="6"/>
        <v>&gt;₹500</v>
      </c>
      <c r="K171" s="25">
        <v>7999</v>
      </c>
      <c r="L171" s="24">
        <v>0.06</v>
      </c>
      <c r="M171" s="25">
        <f>Table2[[#This Row],[Actual Price]] - Table2[[#This Row],[Discounted Price]] / Table2[[#This Row],[Actual Price]] * 100</f>
        <v>7905.2507813476686</v>
      </c>
      <c r="N171" s="24" t="str">
        <f t="shared" si="7"/>
        <v>&lt;50%</v>
      </c>
      <c r="O171" s="21">
        <f>Table2[[#This Row],[Rounded Rating Column]] + (Table2[[#This Row],[rating_count]] / 1000)</f>
        <v>34.906999999999996</v>
      </c>
      <c r="P171" s="24" t="str">
        <f>IF(Table2[[#This Row],[Discount Percentage]] &gt;= 0.5, "Yes", "No")</f>
        <v>No</v>
      </c>
      <c r="Q171" s="26">
        <f>Table2[[#This Row],[Actual Price]] * Table2[[#This Row],[rating_count]]</f>
        <v>247225093</v>
      </c>
      <c r="R171">
        <v>4</v>
      </c>
      <c r="S171">
        <f>ROUND(Table2[[#This Row],[rating]], 0)</f>
        <v>4</v>
      </c>
      <c r="T171" s="21">
        <v>30907</v>
      </c>
      <c r="U171" s="21" t="str">
        <f>IF(Table2[[#This Row],[rating_count]] &lt; 1000, "Yes", "No")</f>
        <v>No</v>
      </c>
      <c r="V171" s="21">
        <f>Table2[[#This Row],[Rounded Rating Column]] * Table2[[#This Row],[rating_count]]</f>
        <v>123628</v>
      </c>
      <c r="W171" s="25">
        <f t="shared" si="8"/>
        <v>247225093</v>
      </c>
      <c r="X171" t="s">
        <v>3722</v>
      </c>
      <c r="Y171" t="s">
        <v>3723</v>
      </c>
      <c r="Z171" t="s">
        <v>3724</v>
      </c>
      <c r="AA171" t="s">
        <v>3725</v>
      </c>
      <c r="AB171" t="s">
        <v>3726</v>
      </c>
      <c r="AC171" t="s">
        <v>3727</v>
      </c>
      <c r="AD171" t="s">
        <v>3728</v>
      </c>
      <c r="AE171" t="s">
        <v>3729</v>
      </c>
    </row>
    <row r="172" spans="1:31" ht="15.75" customHeight="1">
      <c r="A172" t="s">
        <v>6036</v>
      </c>
      <c r="B172" t="s">
        <v>6037</v>
      </c>
      <c r="C172" t="s">
        <v>6038</v>
      </c>
      <c r="D172" t="s">
        <v>12831</v>
      </c>
      <c r="E172" t="s">
        <v>12839</v>
      </c>
      <c r="F172" t="s">
        <v>12849</v>
      </c>
      <c r="G172" t="str">
        <f>Table2[category] &amp; "-" &amp; Table2[product name]</f>
        <v>Electronics|HomeAudio|Speakers|OutdoorSpeakers-Infinity (JBL Fuze Pint, Wireless Ultra Portable Mini Speaker with Mic, Deep Bass, Dual Equalizer, Bluetooth 5.0 with Voice Assistant Support for Mobiles (Black)</v>
      </c>
      <c r="H172" t="s">
        <v>12937</v>
      </c>
      <c r="I172" s="23">
        <v>899</v>
      </c>
      <c r="J172" s="23" t="str">
        <f t="shared" si="6"/>
        <v>&gt;₹500</v>
      </c>
      <c r="K172" s="25">
        <v>1999</v>
      </c>
      <c r="L172" s="24">
        <v>0.55000000000000004</v>
      </c>
      <c r="M172" s="25">
        <f>Table2[[#This Row],[Actual Price]] - Table2[[#This Row],[Discounted Price]] / Table2[[#This Row],[Actual Price]] * 100</f>
        <v>1954.0275137568785</v>
      </c>
      <c r="N172" s="24" t="str">
        <f t="shared" si="7"/>
        <v>50% or More</v>
      </c>
      <c r="O172" s="21">
        <f>Table2[[#This Row],[Rounded Rating Column]] + (Table2[[#This Row],[rating_count]] / 1000)</f>
        <v>34.469000000000001</v>
      </c>
      <c r="P172" s="24" t="str">
        <f>IF(Table2[[#This Row],[Discount Percentage]] &gt;= 0.5, "Yes", "No")</f>
        <v>Yes</v>
      </c>
      <c r="Q172" s="26">
        <f>Table2[[#This Row],[Actual Price]] * Table2[[#This Row],[rating_count]]</f>
        <v>60907531</v>
      </c>
      <c r="R172">
        <v>4.0999999999999996</v>
      </c>
      <c r="S172">
        <f>ROUND(Table2[[#This Row],[rating]], 0)</f>
        <v>4</v>
      </c>
      <c r="T172" s="21">
        <v>30469</v>
      </c>
      <c r="U172" s="21" t="str">
        <f>IF(Table2[[#This Row],[rating_count]] &lt; 1000, "Yes", "No")</f>
        <v>No</v>
      </c>
      <c r="V172" s="21">
        <f>Table2[[#This Row],[Rounded Rating Column]] * Table2[[#This Row],[rating_count]]</f>
        <v>121876</v>
      </c>
      <c r="W172" s="25">
        <f t="shared" si="8"/>
        <v>60907531</v>
      </c>
      <c r="X172" t="s">
        <v>6039</v>
      </c>
      <c r="Y172" t="s">
        <v>6040</v>
      </c>
      <c r="Z172" t="s">
        <v>6041</v>
      </c>
      <c r="AA172" t="s">
        <v>6042</v>
      </c>
      <c r="AB172" t="s">
        <v>6043</v>
      </c>
      <c r="AC172" t="s">
        <v>6044</v>
      </c>
      <c r="AD172" t="s">
        <v>6045</v>
      </c>
      <c r="AE172" t="s">
        <v>6046</v>
      </c>
    </row>
    <row r="173" spans="1:31" ht="15.75" customHeight="1">
      <c r="A173" t="s">
        <v>82</v>
      </c>
      <c r="B173" t="s">
        <v>83</v>
      </c>
      <c r="C173" t="s">
        <v>13</v>
      </c>
      <c r="D173" t="s">
        <v>12821</v>
      </c>
      <c r="E173" t="s">
        <v>12822</v>
      </c>
      <c r="F173" t="s">
        <v>12823</v>
      </c>
      <c r="G173" t="str">
        <f>Table2[category] &amp; "-" &amp; Table2[product name]</f>
        <v>Computers&amp;Accessories|Accessories&amp;Peripherals|Cables&amp;Accessories|Cables|USBCables-MI Usb Type-C Cable Smartphone (Black)</v>
      </c>
      <c r="H173" t="s">
        <v>12824</v>
      </c>
      <c r="I173" s="23">
        <v>229</v>
      </c>
      <c r="J173" s="23" t="str">
        <f t="shared" si="6"/>
        <v>₹200 - ₹500</v>
      </c>
      <c r="K173" s="23">
        <v>299</v>
      </c>
      <c r="L173" s="24">
        <v>0.23</v>
      </c>
      <c r="M173" s="25">
        <f>Table2[[#This Row],[Actual Price]] - Table2[[#This Row],[Discounted Price]] / Table2[[#This Row],[Actual Price]] * 100</f>
        <v>222.41137123745818</v>
      </c>
      <c r="N173" s="24" t="str">
        <f t="shared" si="7"/>
        <v>&lt;50%</v>
      </c>
      <c r="O173" s="21">
        <f>Table2[[#This Row],[Rounded Rating Column]] + (Table2[[#This Row],[rating_count]] / 1000)</f>
        <v>34.411000000000001</v>
      </c>
      <c r="P173" s="24" t="str">
        <f>IF(Table2[[#This Row],[Discount Percentage]] &gt;= 0.5, "Yes", "No")</f>
        <v>No</v>
      </c>
      <c r="Q173" s="26">
        <f>Table2[[#This Row],[Actual Price]] * Table2[[#This Row],[rating_count]]</f>
        <v>9092889</v>
      </c>
      <c r="R173">
        <v>4.3</v>
      </c>
      <c r="S173">
        <f>ROUND(Table2[[#This Row],[rating]], 0)</f>
        <v>4</v>
      </c>
      <c r="T173" s="21">
        <v>30411</v>
      </c>
      <c r="U173" s="21" t="str">
        <f>IF(Table2[[#This Row],[rating_count]] &lt; 1000, "Yes", "No")</f>
        <v>No</v>
      </c>
      <c r="V173" s="21">
        <f>Table2[[#This Row],[Rounded Rating Column]] * Table2[[#This Row],[rating_count]]</f>
        <v>121644</v>
      </c>
      <c r="W173" s="25">
        <f t="shared" si="8"/>
        <v>9092889</v>
      </c>
      <c r="X173" t="s">
        <v>84</v>
      </c>
      <c r="Y173" t="s">
        <v>85</v>
      </c>
      <c r="Z173" t="s">
        <v>86</v>
      </c>
      <c r="AA173" t="s">
        <v>87</v>
      </c>
      <c r="AB173" t="s">
        <v>88</v>
      </c>
      <c r="AC173" t="s">
        <v>89</v>
      </c>
      <c r="AD173" t="s">
        <v>90</v>
      </c>
      <c r="AE173" t="s">
        <v>91</v>
      </c>
    </row>
    <row r="174" spans="1:31" ht="15.75" customHeight="1">
      <c r="A174" t="s">
        <v>1374</v>
      </c>
      <c r="B174" t="s">
        <v>1375</v>
      </c>
      <c r="C174" t="s">
        <v>13</v>
      </c>
      <c r="D174" t="s">
        <v>12821</v>
      </c>
      <c r="E174" t="s">
        <v>12822</v>
      </c>
      <c r="F174" t="s">
        <v>12823</v>
      </c>
      <c r="G174" t="str">
        <f>Table2[category] &amp; "-" &amp; Table2[product name]</f>
        <v>Computers&amp;Accessories|Accessories&amp;Peripherals|Cables&amp;Accessories|Cables|USBCables-MI Xiaomi USB Type C HYperCharge Cable 6A 100cm Sturdy and Durable Black Supports 120W HyperCharging</v>
      </c>
      <c r="H174" t="s">
        <v>12824</v>
      </c>
      <c r="I174" s="23">
        <v>499</v>
      </c>
      <c r="J174" s="23" t="str">
        <f t="shared" si="6"/>
        <v>₹200 - ₹500</v>
      </c>
      <c r="K174" s="25">
        <v>1299</v>
      </c>
      <c r="L174" s="24">
        <v>0.62</v>
      </c>
      <c r="M174" s="25">
        <f>Table2[[#This Row],[Actual Price]] - Table2[[#This Row],[Discounted Price]] / Table2[[#This Row],[Actual Price]] * 100</f>
        <v>1260.5858352578907</v>
      </c>
      <c r="N174" s="24" t="str">
        <f t="shared" si="7"/>
        <v>50% or More</v>
      </c>
      <c r="O174" s="21">
        <f>Table2[[#This Row],[Rounded Rating Column]] + (Table2[[#This Row],[rating_count]] / 1000)</f>
        <v>34.411000000000001</v>
      </c>
      <c r="P174" s="24" t="str">
        <f>IF(Table2[[#This Row],[Discount Percentage]] &gt;= 0.5, "Yes", "No")</f>
        <v>Yes</v>
      </c>
      <c r="Q174" s="26">
        <f>Table2[[#This Row],[Actual Price]] * Table2[[#This Row],[rating_count]]</f>
        <v>39503889</v>
      </c>
      <c r="R174">
        <v>4.3</v>
      </c>
      <c r="S174">
        <f>ROUND(Table2[[#This Row],[rating]], 0)</f>
        <v>4</v>
      </c>
      <c r="T174" s="21">
        <v>30411</v>
      </c>
      <c r="U174" s="21" t="str">
        <f>IF(Table2[[#This Row],[rating_count]] &lt; 1000, "Yes", "No")</f>
        <v>No</v>
      </c>
      <c r="V174" s="21">
        <f>Table2[[#This Row],[Rounded Rating Column]] * Table2[[#This Row],[rating_count]]</f>
        <v>121644</v>
      </c>
      <c r="W174" s="25">
        <f t="shared" si="8"/>
        <v>39503889</v>
      </c>
      <c r="X174" t="s">
        <v>1376</v>
      </c>
      <c r="Y174" t="s">
        <v>85</v>
      </c>
      <c r="Z174" t="s">
        <v>86</v>
      </c>
      <c r="AA174" t="s">
        <v>87</v>
      </c>
      <c r="AB174" t="s">
        <v>88</v>
      </c>
      <c r="AC174" t="s">
        <v>89</v>
      </c>
      <c r="AD174" t="s">
        <v>1377</v>
      </c>
      <c r="AE174" t="s">
        <v>1378</v>
      </c>
    </row>
    <row r="175" spans="1:31" ht="15.75" customHeight="1">
      <c r="A175" t="s">
        <v>7713</v>
      </c>
      <c r="B175" t="s">
        <v>7714</v>
      </c>
      <c r="C175" t="s">
        <v>2956</v>
      </c>
      <c r="D175" t="s">
        <v>12831</v>
      </c>
      <c r="E175" t="s">
        <v>12852</v>
      </c>
      <c r="F175" t="s">
        <v>12853</v>
      </c>
      <c r="G175" t="str">
        <f>Table2[category] &amp; "-" &amp; Table2[product name]</f>
        <v>Electronics|WearableTechnology|SmartWatches-Amazfit GTS2 Mini (New Version) Smart Watch with Always-on AMOLED Display, Alexa Built-in, SpO2, 14 Days' Battery Life, 68 Sports Modes, GPS, HR, Sleep &amp; Stress Monitoring (Meteor Black)</v>
      </c>
      <c r="H175" s="2" t="s">
        <v>13108</v>
      </c>
      <c r="I175" s="25">
        <v>5998</v>
      </c>
      <c r="J175" s="23" t="str">
        <f t="shared" si="6"/>
        <v>&gt;₹500</v>
      </c>
      <c r="K175" s="25">
        <v>7999</v>
      </c>
      <c r="L175" s="24">
        <v>0.25</v>
      </c>
      <c r="M175" s="25">
        <f>Table2[[#This Row],[Actual Price]] - Table2[[#This Row],[Discounted Price]] / Table2[[#This Row],[Actual Price]] * 100</f>
        <v>7924.0156269533691</v>
      </c>
      <c r="N175" s="24" t="str">
        <f t="shared" si="7"/>
        <v>&lt;50%</v>
      </c>
      <c r="O175" s="21">
        <f>Table2[[#This Row],[Rounded Rating Column]] + (Table2[[#This Row],[rating_count]] / 1000)</f>
        <v>34.355000000000004</v>
      </c>
      <c r="P175" s="24" t="str">
        <f>IF(Table2[[#This Row],[Discount Percentage]] &gt;= 0.5, "Yes", "No")</f>
        <v>No</v>
      </c>
      <c r="Q175" s="26">
        <f>Table2[[#This Row],[Actual Price]] * Table2[[#This Row],[rating_count]]</f>
        <v>242809645</v>
      </c>
      <c r="R175">
        <v>4.2</v>
      </c>
      <c r="S175">
        <f>ROUND(Table2[[#This Row],[rating]], 0)</f>
        <v>4</v>
      </c>
      <c r="T175" s="21">
        <v>30355</v>
      </c>
      <c r="U175" s="21" t="str">
        <f>IF(Table2[[#This Row],[rating_count]] &lt; 1000, "Yes", "No")</f>
        <v>No</v>
      </c>
      <c r="V175" s="21">
        <f>Table2[[#This Row],[Rounded Rating Column]] * Table2[[#This Row],[rating_count]]</f>
        <v>121420</v>
      </c>
      <c r="W175" s="25">
        <f t="shared" si="8"/>
        <v>242809645</v>
      </c>
      <c r="X175" t="s">
        <v>7715</v>
      </c>
      <c r="Y175" t="s">
        <v>7716</v>
      </c>
      <c r="Z175" t="s">
        <v>7717</v>
      </c>
      <c r="AA175" t="s">
        <v>7718</v>
      </c>
      <c r="AB175" t="s">
        <v>7719</v>
      </c>
      <c r="AC175" t="s">
        <v>7720</v>
      </c>
      <c r="AD175" t="s">
        <v>7721</v>
      </c>
      <c r="AE175" t="s">
        <v>7722</v>
      </c>
    </row>
    <row r="176" spans="1:31" ht="15.75" customHeight="1">
      <c r="A176" t="s">
        <v>3179</v>
      </c>
      <c r="B176" t="s">
        <v>3180</v>
      </c>
      <c r="C176" t="s">
        <v>2956</v>
      </c>
      <c r="D176" t="s">
        <v>12831</v>
      </c>
      <c r="E176" t="s">
        <v>12852</v>
      </c>
      <c r="F176" t="s">
        <v>12853</v>
      </c>
      <c r="G176" t="str">
        <f>Table2[category] &amp; "-" &amp; Table2[product name]</f>
        <v>Electronics|WearableTechnology|SmartWatches-Noise ColorFit Pulse Grand Smart Watch with 1.69"(4.29cm) HD Display, 60 Sports Modes, 150 Watch Faces, Fast Charge, Spo2, Stress, Sleep, Heart Rate Monitoring &amp; IP68 Waterproof (Jet Black)</v>
      </c>
      <c r="H176" s="2" t="s">
        <v>13108</v>
      </c>
      <c r="I176" s="25">
        <v>1599</v>
      </c>
      <c r="J176" s="23" t="str">
        <f t="shared" si="6"/>
        <v>&gt;₹500</v>
      </c>
      <c r="K176" s="25">
        <v>3999</v>
      </c>
      <c r="L176" s="24">
        <v>0.6</v>
      </c>
      <c r="M176" s="25">
        <f>Table2[[#This Row],[Actual Price]] - Table2[[#This Row],[Discounted Price]] / Table2[[#This Row],[Actual Price]] * 100</f>
        <v>3959.0150037509379</v>
      </c>
      <c r="N176" s="24" t="str">
        <f t="shared" si="7"/>
        <v>50% or More</v>
      </c>
      <c r="O176" s="21">
        <f>Table2[[#This Row],[Rounded Rating Column]] + (Table2[[#This Row],[rating_count]] / 1000)</f>
        <v>34.254000000000005</v>
      </c>
      <c r="P176" s="24" t="str">
        <f>IF(Table2[[#This Row],[Discount Percentage]] &gt;= 0.5, "Yes", "No")</f>
        <v>Yes</v>
      </c>
      <c r="Q176" s="26">
        <f>Table2[[#This Row],[Actual Price]] * Table2[[#This Row],[rating_count]]</f>
        <v>120985746</v>
      </c>
      <c r="R176">
        <v>4</v>
      </c>
      <c r="S176">
        <f>ROUND(Table2[[#This Row],[rating]], 0)</f>
        <v>4</v>
      </c>
      <c r="T176" s="21">
        <v>30254</v>
      </c>
      <c r="U176" s="21" t="str">
        <f>IF(Table2[[#This Row],[rating_count]] &lt; 1000, "Yes", "No")</f>
        <v>No</v>
      </c>
      <c r="V176" s="21">
        <f>Table2[[#This Row],[Rounded Rating Column]] * Table2[[#This Row],[rating_count]]</f>
        <v>121016</v>
      </c>
      <c r="W176" s="25">
        <f t="shared" si="8"/>
        <v>120985746</v>
      </c>
      <c r="X176" t="s">
        <v>3181</v>
      </c>
      <c r="Y176" t="s">
        <v>3182</v>
      </c>
      <c r="Z176" t="s">
        <v>3183</v>
      </c>
      <c r="AA176" t="s">
        <v>3184</v>
      </c>
      <c r="AB176" t="s">
        <v>3185</v>
      </c>
      <c r="AC176" t="s">
        <v>3186</v>
      </c>
      <c r="AD176" t="s">
        <v>3187</v>
      </c>
      <c r="AE176" t="s">
        <v>3188</v>
      </c>
    </row>
    <row r="177" spans="1:31" ht="15.75" customHeight="1">
      <c r="A177" t="s">
        <v>3398</v>
      </c>
      <c r="B177" t="s">
        <v>3399</v>
      </c>
      <c r="C177" t="s">
        <v>2956</v>
      </c>
      <c r="D177" t="s">
        <v>12831</v>
      </c>
      <c r="E177" t="s">
        <v>12852</v>
      </c>
      <c r="F177" t="s">
        <v>12853</v>
      </c>
      <c r="G177" t="str">
        <f>Table2[category] &amp; "-" &amp; Table2[product name]</f>
        <v>Electronics|WearableTechnology|SmartWatches-Noise ColorFit Pulse Grand Smart Watch with 1.69" HD Display, 60 Sports Modes, 150 Watch Faces, Spo2 Monitoring, Call Notification, Quick Replies to Text &amp; Calls (Rose Pink)</v>
      </c>
      <c r="H177" s="2" t="s">
        <v>13108</v>
      </c>
      <c r="I177" s="25">
        <v>1999</v>
      </c>
      <c r="J177" s="23" t="str">
        <f t="shared" si="6"/>
        <v>&gt;₹500</v>
      </c>
      <c r="K177" s="25">
        <v>3990</v>
      </c>
      <c r="L177" s="24">
        <v>0.5</v>
      </c>
      <c r="M177" s="25">
        <f>Table2[[#This Row],[Actual Price]] - Table2[[#This Row],[Discounted Price]] / Table2[[#This Row],[Actual Price]] * 100</f>
        <v>3939.8997493734337</v>
      </c>
      <c r="N177" s="24" t="str">
        <f t="shared" si="7"/>
        <v>50% or More</v>
      </c>
      <c r="O177" s="21">
        <f>Table2[[#This Row],[Rounded Rating Column]] + (Table2[[#This Row],[rating_count]] / 1000)</f>
        <v>34.254000000000005</v>
      </c>
      <c r="P177" s="24" t="str">
        <f>IF(Table2[[#This Row],[Discount Percentage]] &gt;= 0.5, "Yes", "No")</f>
        <v>Yes</v>
      </c>
      <c r="Q177" s="26">
        <f>Table2[[#This Row],[Actual Price]] * Table2[[#This Row],[rating_count]]</f>
        <v>120713460</v>
      </c>
      <c r="R177">
        <v>4</v>
      </c>
      <c r="S177">
        <f>ROUND(Table2[[#This Row],[rating]], 0)</f>
        <v>4</v>
      </c>
      <c r="T177" s="21">
        <v>30254</v>
      </c>
      <c r="U177" s="21" t="str">
        <f>IF(Table2[[#This Row],[rating_count]] &lt; 1000, "Yes", "No")</f>
        <v>No</v>
      </c>
      <c r="V177" s="21">
        <f>Table2[[#This Row],[Rounded Rating Column]] * Table2[[#This Row],[rating_count]]</f>
        <v>121016</v>
      </c>
      <c r="W177" s="25">
        <f t="shared" si="8"/>
        <v>120713460</v>
      </c>
      <c r="X177" t="s">
        <v>3400</v>
      </c>
      <c r="Y177" t="s">
        <v>3182</v>
      </c>
      <c r="Z177" t="s">
        <v>3183</v>
      </c>
      <c r="AA177" t="s">
        <v>3184</v>
      </c>
      <c r="AB177" t="s">
        <v>3185</v>
      </c>
      <c r="AC177" t="s">
        <v>3186</v>
      </c>
      <c r="AD177" t="s">
        <v>3401</v>
      </c>
      <c r="AE177" t="s">
        <v>3402</v>
      </c>
    </row>
    <row r="178" spans="1:31" ht="15.75" customHeight="1">
      <c r="A178" t="s">
        <v>4664</v>
      </c>
      <c r="B178" t="s">
        <v>4665</v>
      </c>
      <c r="C178" t="s">
        <v>2956</v>
      </c>
      <c r="D178" t="s">
        <v>12831</v>
      </c>
      <c r="E178" t="s">
        <v>12852</v>
      </c>
      <c r="F178" t="s">
        <v>12853</v>
      </c>
      <c r="G178" t="str">
        <f>Table2[category] &amp; "-" &amp; Table2[product name]</f>
        <v>Electronics|WearableTechnology|SmartWatches-Noise ColorFit Pulse Grand Smart Watch with 1.69"(4.29cm) HD Display, 60 Sports Modes, 150 Watch Faces, Fast Charge, Spo2, Stress, Sleep, Heart Rate Monitoring &amp; IP68 Waterproof (Electric Blue)</v>
      </c>
      <c r="H178" s="2" t="s">
        <v>13108</v>
      </c>
      <c r="I178" s="25">
        <v>1999</v>
      </c>
      <c r="J178" s="23" t="str">
        <f t="shared" si="6"/>
        <v>&gt;₹500</v>
      </c>
      <c r="K178" s="25">
        <v>3999</v>
      </c>
      <c r="L178" s="24">
        <v>0.5</v>
      </c>
      <c r="M178" s="25">
        <f>Table2[[#This Row],[Actual Price]] - Table2[[#This Row],[Discounted Price]] / Table2[[#This Row],[Actual Price]] * 100</f>
        <v>3949.0125031257812</v>
      </c>
      <c r="N178" s="24" t="str">
        <f t="shared" si="7"/>
        <v>50% or More</v>
      </c>
      <c r="O178" s="21">
        <f>Table2[[#This Row],[Rounded Rating Column]] + (Table2[[#This Row],[rating_count]] / 1000)</f>
        <v>34.254000000000005</v>
      </c>
      <c r="P178" s="24" t="str">
        <f>IF(Table2[[#This Row],[Discount Percentage]] &gt;= 0.5, "Yes", "No")</f>
        <v>Yes</v>
      </c>
      <c r="Q178" s="26">
        <f>Table2[[#This Row],[Actual Price]] * Table2[[#This Row],[rating_count]]</f>
        <v>120985746</v>
      </c>
      <c r="R178">
        <v>4</v>
      </c>
      <c r="S178">
        <f>ROUND(Table2[[#This Row],[rating]], 0)</f>
        <v>4</v>
      </c>
      <c r="T178" s="21">
        <v>30254</v>
      </c>
      <c r="U178" s="21" t="str">
        <f>IF(Table2[[#This Row],[rating_count]] &lt; 1000, "Yes", "No")</f>
        <v>No</v>
      </c>
      <c r="V178" s="21">
        <f>Table2[[#This Row],[Rounded Rating Column]] * Table2[[#This Row],[rating_count]]</f>
        <v>121016</v>
      </c>
      <c r="W178" s="25">
        <f t="shared" si="8"/>
        <v>120985746</v>
      </c>
      <c r="X178" t="s">
        <v>4666</v>
      </c>
      <c r="Y178" t="s">
        <v>4667</v>
      </c>
      <c r="Z178" t="s">
        <v>4668</v>
      </c>
      <c r="AA178" t="s">
        <v>4669</v>
      </c>
      <c r="AB178" t="s">
        <v>4670</v>
      </c>
      <c r="AC178" t="s">
        <v>4671</v>
      </c>
      <c r="AD178" t="s">
        <v>4672</v>
      </c>
      <c r="AE178" t="s">
        <v>4673</v>
      </c>
    </row>
    <row r="179" spans="1:31" ht="15.75" customHeight="1">
      <c r="A179" t="s">
        <v>5085</v>
      </c>
      <c r="B179" t="s">
        <v>5086</v>
      </c>
      <c r="C179" t="s">
        <v>4774</v>
      </c>
      <c r="D179" t="s">
        <v>12821</v>
      </c>
      <c r="E179" t="s">
        <v>12878</v>
      </c>
      <c r="F179" t="s">
        <v>12879</v>
      </c>
      <c r="G179" t="str">
        <f>Table2[category] &amp; "-" &amp; Table2[product name]</f>
        <v>Computers&amp;Accessories|ExternalDevices&amp;DataStorage|PenDrives-SanDisk Ultra Flair 64GB USB 3.0 Pen Drive, Multicolor</v>
      </c>
      <c r="H179" s="2" t="s">
        <v>13108</v>
      </c>
      <c r="I179" s="23">
        <v>519</v>
      </c>
      <c r="J179" s="23" t="str">
        <f t="shared" si="6"/>
        <v>&gt;₹500</v>
      </c>
      <c r="K179" s="25">
        <v>1350</v>
      </c>
      <c r="L179" s="24">
        <v>0.62</v>
      </c>
      <c r="M179" s="25">
        <f>Table2[[#This Row],[Actual Price]] - Table2[[#This Row],[Discounted Price]] / Table2[[#This Row],[Actual Price]] * 100</f>
        <v>1311.5555555555557</v>
      </c>
      <c r="N179" s="24" t="str">
        <f t="shared" si="7"/>
        <v>50% or More</v>
      </c>
      <c r="O179" s="21">
        <f>Table2[[#This Row],[Rounded Rating Column]] + (Table2[[#This Row],[rating_count]] / 1000)</f>
        <v>34.058</v>
      </c>
      <c r="P179" s="24" t="str">
        <f>IF(Table2[[#This Row],[Discount Percentage]] &gt;= 0.5, "Yes", "No")</f>
        <v>Yes</v>
      </c>
      <c r="Q179" s="26">
        <f>Table2[[#This Row],[Actual Price]] * Table2[[#This Row],[rating_count]]</f>
        <v>40578300</v>
      </c>
      <c r="R179">
        <v>4.3</v>
      </c>
      <c r="S179">
        <f>ROUND(Table2[[#This Row],[rating]], 0)</f>
        <v>4</v>
      </c>
      <c r="T179" s="21">
        <v>30058</v>
      </c>
      <c r="U179" s="21" t="str">
        <f>IF(Table2[[#This Row],[rating_count]] &lt; 1000, "Yes", "No")</f>
        <v>No</v>
      </c>
      <c r="V179" s="21">
        <f>Table2[[#This Row],[Rounded Rating Column]] * Table2[[#This Row],[rating_count]]</f>
        <v>120232</v>
      </c>
      <c r="W179" s="25">
        <f t="shared" si="8"/>
        <v>40578300</v>
      </c>
      <c r="X179" t="s">
        <v>5087</v>
      </c>
      <c r="Y179" t="s">
        <v>5088</v>
      </c>
      <c r="Z179" t="s">
        <v>5089</v>
      </c>
      <c r="AA179" t="s">
        <v>5090</v>
      </c>
      <c r="AB179" t="s">
        <v>5091</v>
      </c>
      <c r="AC179" t="s">
        <v>5092</v>
      </c>
      <c r="AD179" t="s">
        <v>5093</v>
      </c>
      <c r="AE179" t="s">
        <v>5094</v>
      </c>
    </row>
    <row r="180" spans="1:31" ht="15.75" customHeight="1">
      <c r="A180" t="s">
        <v>1333</v>
      </c>
      <c r="B180" t="s">
        <v>1334</v>
      </c>
      <c r="C180" t="s">
        <v>1335</v>
      </c>
      <c r="D180" t="s">
        <v>12831</v>
      </c>
      <c r="E180" t="s">
        <v>12832</v>
      </c>
      <c r="F180" t="s">
        <v>12833</v>
      </c>
      <c r="G180" t="str">
        <f>Table2[category] &amp; "-" &amp; Table2[product name]</f>
        <v>Electronics|HomeTheater,TV&amp;Video|Accessories|Cables|OpticalCables-BlueRigger Digital Optical Audio Toslink Cable (3.3 Feet / 1 Meter) With 8 Channel (7.1) Audio Support (for Home Theatre, Xbox, Playstation etc.)</v>
      </c>
      <c r="H180" t="s">
        <v>12824</v>
      </c>
      <c r="I180" s="23">
        <v>416</v>
      </c>
      <c r="J180" s="23" t="str">
        <f t="shared" si="6"/>
        <v>₹200 - ₹500</v>
      </c>
      <c r="K180" s="23">
        <v>599</v>
      </c>
      <c r="L180" s="24">
        <v>0.31</v>
      </c>
      <c r="M180" s="25">
        <f>Table2[[#This Row],[Actual Price]] - Table2[[#This Row],[Discounted Price]] / Table2[[#This Row],[Actual Price]] * 100</f>
        <v>529.55091819699499</v>
      </c>
      <c r="N180" s="24" t="str">
        <f t="shared" si="7"/>
        <v>&lt;50%</v>
      </c>
      <c r="O180" s="21">
        <f>Table2[[#This Row],[Rounded Rating Column]] + (Table2[[#This Row],[rating_count]] / 1000)</f>
        <v>34.022999999999996</v>
      </c>
      <c r="P180" s="24" t="str">
        <f>IF(Table2[[#This Row],[Discount Percentage]] &gt;= 0.5, "Yes", "No")</f>
        <v>No</v>
      </c>
      <c r="Q180" s="26">
        <f>Table2[[#This Row],[Actual Price]] * Table2[[#This Row],[rating_count]]</f>
        <v>17983777</v>
      </c>
      <c r="R180">
        <v>4.2</v>
      </c>
      <c r="S180">
        <f>ROUND(Table2[[#This Row],[rating]], 0)</f>
        <v>4</v>
      </c>
      <c r="T180" s="21">
        <v>30023</v>
      </c>
      <c r="U180" s="21" t="str">
        <f>IF(Table2[[#This Row],[rating_count]] &lt; 1000, "Yes", "No")</f>
        <v>No</v>
      </c>
      <c r="V180" s="21">
        <f>Table2[[#This Row],[Rounded Rating Column]] * Table2[[#This Row],[rating_count]]</f>
        <v>120092</v>
      </c>
      <c r="W180" s="25">
        <f t="shared" si="8"/>
        <v>17983777</v>
      </c>
      <c r="X180" t="s">
        <v>1336</v>
      </c>
      <c r="Y180" t="s">
        <v>1337</v>
      </c>
      <c r="Z180" t="s">
        <v>1338</v>
      </c>
      <c r="AA180" t="s">
        <v>1339</v>
      </c>
      <c r="AB180" t="s">
        <v>1340</v>
      </c>
      <c r="AC180" t="s">
        <v>1341</v>
      </c>
      <c r="AD180" t="s">
        <v>1342</v>
      </c>
      <c r="AE180" t="s">
        <v>1343</v>
      </c>
    </row>
    <row r="181" spans="1:31" ht="15.75" customHeight="1">
      <c r="A181" t="s">
        <v>1675</v>
      </c>
      <c r="B181" t="s">
        <v>1676</v>
      </c>
      <c r="C181" t="s">
        <v>1335</v>
      </c>
      <c r="D181" t="s">
        <v>12831</v>
      </c>
      <c r="E181" t="s">
        <v>12832</v>
      </c>
      <c r="F181" t="s">
        <v>12833</v>
      </c>
      <c r="G181" t="str">
        <f>Table2[category] &amp; "-" &amp; Table2[product name]</f>
        <v>Electronics|HomeTheater,TV&amp;Video|Accessories|Cables|OpticalCables-BlueRigger Digital Optical Audio Toslink Cable (6 Feet / 1.8 Meter) With 8 Channel (7.1) Audio Support (for Home Theatre, Xbox, Playstation etc.)</v>
      </c>
      <c r="H181" t="s">
        <v>12824</v>
      </c>
      <c r="I181" s="23">
        <v>486</v>
      </c>
      <c r="J181" s="23" t="str">
        <f t="shared" si="6"/>
        <v>₹200 - ₹500</v>
      </c>
      <c r="K181" s="25">
        <v>1999</v>
      </c>
      <c r="L181" s="24">
        <v>0.76</v>
      </c>
      <c r="M181" s="25">
        <f>Table2[[#This Row],[Actual Price]] - Table2[[#This Row],[Discounted Price]] / Table2[[#This Row],[Actual Price]] * 100</f>
        <v>1974.6878439219611</v>
      </c>
      <c r="N181" s="24" t="str">
        <f t="shared" si="7"/>
        <v>50% or More</v>
      </c>
      <c r="O181" s="21">
        <f>Table2[[#This Row],[Rounded Rating Column]] + (Table2[[#This Row],[rating_count]] / 1000)</f>
        <v>34.022999999999996</v>
      </c>
      <c r="P181" s="24" t="str">
        <f>IF(Table2[[#This Row],[Discount Percentage]] &gt;= 0.5, "Yes", "No")</f>
        <v>Yes</v>
      </c>
      <c r="Q181" s="26">
        <f>Table2[[#This Row],[Actual Price]] * Table2[[#This Row],[rating_count]]</f>
        <v>60015977</v>
      </c>
      <c r="R181">
        <v>4.2</v>
      </c>
      <c r="S181">
        <f>ROUND(Table2[[#This Row],[rating]], 0)</f>
        <v>4</v>
      </c>
      <c r="T181" s="21">
        <v>30023</v>
      </c>
      <c r="U181" s="21" t="str">
        <f>IF(Table2[[#This Row],[rating_count]] &lt; 1000, "Yes", "No")</f>
        <v>No</v>
      </c>
      <c r="V181" s="21">
        <f>Table2[[#This Row],[Rounded Rating Column]] * Table2[[#This Row],[rating_count]]</f>
        <v>120092</v>
      </c>
      <c r="W181" s="25">
        <f t="shared" si="8"/>
        <v>60015977</v>
      </c>
      <c r="X181" t="s">
        <v>1677</v>
      </c>
      <c r="Y181" t="s">
        <v>1337</v>
      </c>
      <c r="Z181" t="s">
        <v>1338</v>
      </c>
      <c r="AA181" t="s">
        <v>1339</v>
      </c>
      <c r="AB181" t="s">
        <v>1340</v>
      </c>
      <c r="AC181" t="s">
        <v>1341</v>
      </c>
      <c r="AD181" t="s">
        <v>1678</v>
      </c>
      <c r="AE181" t="s">
        <v>1679</v>
      </c>
    </row>
    <row r="182" spans="1:31" ht="15.75" customHeight="1">
      <c r="A182" t="s">
        <v>3949</v>
      </c>
      <c r="B182" t="s">
        <v>3950</v>
      </c>
      <c r="C182" t="s">
        <v>3485</v>
      </c>
      <c r="D182" t="s">
        <v>12831</v>
      </c>
      <c r="E182" t="s">
        <v>12854</v>
      </c>
      <c r="F182" t="s">
        <v>12855</v>
      </c>
      <c r="G182" t="str">
        <f>Table2[category] &amp; "-" &amp; Table2[product name]</f>
        <v>Electronics|Mobiles&amp;Accessories|MobileAccessories|Stands-ELV Aluminum Adjustable Mobile Phone Foldable Tabletop Stand Dock Mount for All Smartphones, Tabs, Kindle, iPad (Black)</v>
      </c>
      <c r="H182" t="s">
        <v>12868</v>
      </c>
      <c r="I182" s="23">
        <v>269</v>
      </c>
      <c r="J182" s="23" t="str">
        <f t="shared" si="6"/>
        <v>₹200 - ₹500</v>
      </c>
      <c r="K182" s="25">
        <v>1499</v>
      </c>
      <c r="L182" s="24">
        <v>0.82</v>
      </c>
      <c r="M182" s="25">
        <f>Table2[[#This Row],[Actual Price]] - Table2[[#This Row],[Discounted Price]] / Table2[[#This Row],[Actual Price]] * 100</f>
        <v>1481.0547031354236</v>
      </c>
      <c r="N182" s="24" t="str">
        <f t="shared" si="7"/>
        <v>50% or More</v>
      </c>
      <c r="O182" s="21">
        <f>Table2[[#This Row],[Rounded Rating Column]] + (Table2[[#This Row],[rating_count]] / 1000)</f>
        <v>33.978000000000002</v>
      </c>
      <c r="P182" s="24" t="str">
        <f>IF(Table2[[#This Row],[Discount Percentage]] &gt;= 0.5, "Yes", "No")</f>
        <v>Yes</v>
      </c>
      <c r="Q182" s="26">
        <f>Table2[[#This Row],[Actual Price]] * Table2[[#This Row],[rating_count]]</f>
        <v>43438022</v>
      </c>
      <c r="R182">
        <v>4.5</v>
      </c>
      <c r="S182">
        <f>ROUND(Table2[[#This Row],[rating]], 0)</f>
        <v>5</v>
      </c>
      <c r="T182" s="21">
        <v>28978</v>
      </c>
      <c r="U182" s="21" t="str">
        <f>IF(Table2[[#This Row],[rating_count]] &lt; 1000, "Yes", "No")</f>
        <v>No</v>
      </c>
      <c r="V182" s="21">
        <f>Table2[[#This Row],[Rounded Rating Column]] * Table2[[#This Row],[rating_count]]</f>
        <v>144890</v>
      </c>
      <c r="W182" s="25">
        <f t="shared" si="8"/>
        <v>43438022</v>
      </c>
      <c r="X182" t="s">
        <v>3951</v>
      </c>
      <c r="Y182" t="s">
        <v>3952</v>
      </c>
      <c r="Z182" t="s">
        <v>3953</v>
      </c>
      <c r="AA182" t="s">
        <v>3954</v>
      </c>
      <c r="AB182" t="s">
        <v>3955</v>
      </c>
      <c r="AC182" t="s">
        <v>3956</v>
      </c>
      <c r="AD182" t="s">
        <v>3957</v>
      </c>
      <c r="AE182" t="s">
        <v>3958</v>
      </c>
    </row>
    <row r="183" spans="1:31" ht="15.75" customHeight="1">
      <c r="A183" t="s">
        <v>4729</v>
      </c>
      <c r="B183" t="s">
        <v>4730</v>
      </c>
      <c r="C183" t="s">
        <v>3485</v>
      </c>
      <c r="D183" t="s">
        <v>12831</v>
      </c>
      <c r="E183" t="s">
        <v>12854</v>
      </c>
      <c r="F183" t="s">
        <v>12855</v>
      </c>
      <c r="G183" t="str">
        <f>Table2[category] &amp; "-" &amp; Table2[product name]</f>
        <v>Electronics|Mobiles&amp;Accessories|MobileAccessories|Stands-Elv Aluminium Adjustable Mobile Phone Foldable Holder Tabletop Stand Dock Mount for All Smartphones, Tabs, Kindle, iPad (Moonlight Silver)</v>
      </c>
      <c r="H183" t="s">
        <v>12868</v>
      </c>
      <c r="I183" s="23">
        <v>314</v>
      </c>
      <c r="J183" s="23" t="str">
        <f t="shared" si="6"/>
        <v>₹200 - ₹500</v>
      </c>
      <c r="K183" s="25">
        <v>1499</v>
      </c>
      <c r="L183" s="24">
        <v>0.79</v>
      </c>
      <c r="M183" s="25">
        <f>Table2[[#This Row],[Actual Price]] - Table2[[#This Row],[Discounted Price]] / Table2[[#This Row],[Actual Price]] * 100</f>
        <v>1478.0527018012008</v>
      </c>
      <c r="N183" s="24" t="str">
        <f t="shared" si="7"/>
        <v>50% or More</v>
      </c>
      <c r="O183" s="21">
        <f>Table2[[#This Row],[Rounded Rating Column]] + (Table2[[#This Row],[rating_count]] / 1000)</f>
        <v>33.978000000000002</v>
      </c>
      <c r="P183" s="24" t="str">
        <f>IF(Table2[[#This Row],[Discount Percentage]] &gt;= 0.5, "Yes", "No")</f>
        <v>Yes</v>
      </c>
      <c r="Q183" s="26">
        <f>Table2[[#This Row],[Actual Price]] * Table2[[#This Row],[rating_count]]</f>
        <v>43438022</v>
      </c>
      <c r="R183">
        <v>4.5</v>
      </c>
      <c r="S183">
        <f>ROUND(Table2[[#This Row],[rating]], 0)</f>
        <v>5</v>
      </c>
      <c r="T183" s="21">
        <v>28978</v>
      </c>
      <c r="U183" s="21" t="str">
        <f>IF(Table2[[#This Row],[rating_count]] &lt; 1000, "Yes", "No")</f>
        <v>No</v>
      </c>
      <c r="V183" s="21">
        <f>Table2[[#This Row],[Rounded Rating Column]] * Table2[[#This Row],[rating_count]]</f>
        <v>144890</v>
      </c>
      <c r="W183" s="25">
        <f t="shared" si="8"/>
        <v>43438022</v>
      </c>
      <c r="X183" t="s">
        <v>4731</v>
      </c>
      <c r="Y183" t="s">
        <v>3952</v>
      </c>
      <c r="Z183" t="s">
        <v>3953</v>
      </c>
      <c r="AA183" t="s">
        <v>3954</v>
      </c>
      <c r="AB183" t="s">
        <v>3955</v>
      </c>
      <c r="AC183" t="s">
        <v>3956</v>
      </c>
      <c r="AD183" t="s">
        <v>4732</v>
      </c>
      <c r="AE183" t="s">
        <v>4733</v>
      </c>
    </row>
    <row r="184" spans="1:31" ht="15.75" customHeight="1">
      <c r="A184" t="s">
        <v>597</v>
      </c>
      <c r="B184" t="s">
        <v>598</v>
      </c>
      <c r="C184" t="s">
        <v>13</v>
      </c>
      <c r="D184" t="s">
        <v>12821</v>
      </c>
      <c r="E184" t="s">
        <v>12822</v>
      </c>
      <c r="F184" t="s">
        <v>12823</v>
      </c>
      <c r="G184" t="str">
        <f>Table2[category] &amp; "-" &amp; Table2[product name]</f>
        <v>Computers&amp;Accessories|Accessories&amp;Peripherals|Cables&amp;Accessories|Cables|USBCables-AmazonBasics USB Type-C to USB Type-C 2.0 Cable - 3 Feet Laptop (0.9 Meters) - White</v>
      </c>
      <c r="H184" t="s">
        <v>12824</v>
      </c>
      <c r="I184" s="23">
        <v>329</v>
      </c>
      <c r="J184" s="23" t="str">
        <f t="shared" si="6"/>
        <v>₹200 - ₹500</v>
      </c>
      <c r="K184" s="23">
        <v>845</v>
      </c>
      <c r="L184" s="24">
        <v>0.61</v>
      </c>
      <c r="M184" s="25">
        <f>Table2[[#This Row],[Actual Price]] - Table2[[#This Row],[Discounted Price]] / Table2[[#This Row],[Actual Price]] * 100</f>
        <v>806.06508875739644</v>
      </c>
      <c r="N184" s="24" t="str">
        <f t="shared" si="7"/>
        <v>50% or More</v>
      </c>
      <c r="O184" s="21">
        <f>Table2[[#This Row],[Rounded Rating Column]] + (Table2[[#This Row],[rating_count]] / 1000)</f>
        <v>33.745999999999995</v>
      </c>
      <c r="P184" s="24" t="str">
        <f>IF(Table2[[#This Row],[Discount Percentage]] &gt;= 0.5, "Yes", "No")</f>
        <v>Yes</v>
      </c>
      <c r="Q184" s="26">
        <f>Table2[[#This Row],[Actual Price]] * Table2[[#This Row],[rating_count]]</f>
        <v>25135370</v>
      </c>
      <c r="R184">
        <v>4.2</v>
      </c>
      <c r="S184">
        <f>ROUND(Table2[[#This Row],[rating]], 0)</f>
        <v>4</v>
      </c>
      <c r="T184" s="21">
        <v>29746</v>
      </c>
      <c r="U184" s="21" t="str">
        <f>IF(Table2[[#This Row],[rating_count]] &lt; 1000, "Yes", "No")</f>
        <v>No</v>
      </c>
      <c r="V184" s="21">
        <f>Table2[[#This Row],[Rounded Rating Column]] * Table2[[#This Row],[rating_count]]</f>
        <v>118984</v>
      </c>
      <c r="W184" s="25">
        <f t="shared" si="8"/>
        <v>25135370</v>
      </c>
      <c r="X184" t="s">
        <v>599</v>
      </c>
      <c r="Y184" t="s">
        <v>600</v>
      </c>
      <c r="Z184" t="s">
        <v>601</v>
      </c>
      <c r="AA184" t="s">
        <v>602</v>
      </c>
      <c r="AB184" t="s">
        <v>603</v>
      </c>
      <c r="AC184" t="s">
        <v>604</v>
      </c>
      <c r="AD184" t="s">
        <v>605</v>
      </c>
      <c r="AE184" t="s">
        <v>606</v>
      </c>
    </row>
    <row r="185" spans="1:31" ht="15.75" customHeight="1">
      <c r="A185" t="s">
        <v>2193</v>
      </c>
      <c r="B185" t="s">
        <v>2194</v>
      </c>
      <c r="C185" t="s">
        <v>13</v>
      </c>
      <c r="D185" t="s">
        <v>12821</v>
      </c>
      <c r="E185" t="s">
        <v>12822</v>
      </c>
      <c r="F185" t="s">
        <v>12823</v>
      </c>
      <c r="G185" t="str">
        <f>Table2[category] &amp; "-" &amp; Table2[product name]</f>
        <v>Computers&amp;Accessories|Accessories&amp;Peripherals|Cables&amp;Accessories|Cables|USBCables-AmazonBasics USB Type-C to USB Type-C 2.0 Cable for Charging Adapter, Smartphone - 9 Feet (2.7 Meters) - White</v>
      </c>
      <c r="H185" t="s">
        <v>12824</v>
      </c>
      <c r="I185" s="23">
        <v>549</v>
      </c>
      <c r="J185" s="23" t="str">
        <f t="shared" si="6"/>
        <v>&gt;₹500</v>
      </c>
      <c r="K185" s="23">
        <v>995</v>
      </c>
      <c r="L185" s="24">
        <v>0.45</v>
      </c>
      <c r="M185" s="25">
        <f>Table2[[#This Row],[Actual Price]] - Table2[[#This Row],[Discounted Price]] / Table2[[#This Row],[Actual Price]] * 100</f>
        <v>939.8241206030151</v>
      </c>
      <c r="N185" s="24" t="str">
        <f t="shared" si="7"/>
        <v>&lt;50%</v>
      </c>
      <c r="O185" s="21">
        <f>Table2[[#This Row],[Rounded Rating Column]] + (Table2[[#This Row],[rating_count]] / 1000)</f>
        <v>33.745999999999995</v>
      </c>
      <c r="P185" s="24" t="str">
        <f>IF(Table2[[#This Row],[Discount Percentage]] &gt;= 0.5, "Yes", "No")</f>
        <v>No</v>
      </c>
      <c r="Q185" s="26">
        <f>Table2[[#This Row],[Actual Price]] * Table2[[#This Row],[rating_count]]</f>
        <v>29597270</v>
      </c>
      <c r="R185">
        <v>4.2</v>
      </c>
      <c r="S185">
        <f>ROUND(Table2[[#This Row],[rating]], 0)</f>
        <v>4</v>
      </c>
      <c r="T185" s="21">
        <v>29746</v>
      </c>
      <c r="U185" s="21" t="str">
        <f>IF(Table2[[#This Row],[rating_count]] &lt; 1000, "Yes", "No")</f>
        <v>No</v>
      </c>
      <c r="V185" s="21">
        <f>Table2[[#This Row],[Rounded Rating Column]] * Table2[[#This Row],[rating_count]]</f>
        <v>118984</v>
      </c>
      <c r="W185" s="25">
        <f t="shared" si="8"/>
        <v>29597270</v>
      </c>
      <c r="X185" t="s">
        <v>2195</v>
      </c>
      <c r="Y185" t="s">
        <v>600</v>
      </c>
      <c r="Z185" t="s">
        <v>601</v>
      </c>
      <c r="AA185" t="s">
        <v>602</v>
      </c>
      <c r="AB185" t="s">
        <v>603</v>
      </c>
      <c r="AC185" t="s">
        <v>604</v>
      </c>
      <c r="AD185" t="s">
        <v>2196</v>
      </c>
      <c r="AE185" t="s">
        <v>2197</v>
      </c>
    </row>
    <row r="186" spans="1:31" ht="15.75" customHeight="1">
      <c r="A186" t="s">
        <v>4001</v>
      </c>
      <c r="B186" t="s">
        <v>3229</v>
      </c>
      <c r="C186" t="s">
        <v>2956</v>
      </c>
      <c r="D186" t="s">
        <v>12831</v>
      </c>
      <c r="E186" t="s">
        <v>12852</v>
      </c>
      <c r="F186" t="s">
        <v>12853</v>
      </c>
      <c r="G186" t="str">
        <f>Table2[category] &amp; "-" &amp; Table2[product name]</f>
        <v>Electronics|WearableTechnology|SmartWatches-Fire-Boltt India's No 1 Smartwatch Brand Talk 2 Bluetooth Calling Smartwatch with Dual Button, Hands On Voice Assistance, 60 Sports Modes, in Built Mic &amp; Speaker with IP68 Rating</v>
      </c>
      <c r="H186" s="2" t="s">
        <v>13108</v>
      </c>
      <c r="I186" s="25">
        <v>2199</v>
      </c>
      <c r="J186" s="23" t="str">
        <f t="shared" si="6"/>
        <v>&gt;₹500</v>
      </c>
      <c r="K186" s="25">
        <v>9999</v>
      </c>
      <c r="L186" s="24">
        <v>0.78</v>
      </c>
      <c r="M186" s="25">
        <f>Table2[[#This Row],[Actual Price]] - Table2[[#This Row],[Discounted Price]] / Table2[[#This Row],[Actual Price]] * 100</f>
        <v>9977.0078007800785</v>
      </c>
      <c r="N186" s="24" t="str">
        <f t="shared" si="7"/>
        <v>50% or More</v>
      </c>
      <c r="O186" s="21">
        <f>Table2[[#This Row],[Rounded Rating Column]] + (Table2[[#This Row],[rating_count]] / 1000)</f>
        <v>33.472000000000001</v>
      </c>
      <c r="P186" s="24" t="str">
        <f>IF(Table2[[#This Row],[Discount Percentage]] &gt;= 0.5, "Yes", "No")</f>
        <v>Yes</v>
      </c>
      <c r="Q186" s="26">
        <f>Table2[[#This Row],[Actual Price]] * Table2[[#This Row],[rating_count]]</f>
        <v>294690528</v>
      </c>
      <c r="R186">
        <v>4.2</v>
      </c>
      <c r="S186">
        <f>ROUND(Table2[[#This Row],[rating]], 0)</f>
        <v>4</v>
      </c>
      <c r="T186" s="21">
        <v>29472</v>
      </c>
      <c r="U186" s="21" t="str">
        <f>IF(Table2[[#This Row],[rating_count]] &lt; 1000, "Yes", "No")</f>
        <v>No</v>
      </c>
      <c r="V186" s="21">
        <f>Table2[[#This Row],[Rounded Rating Column]] * Table2[[#This Row],[rating_count]]</f>
        <v>117888</v>
      </c>
      <c r="W186" s="25">
        <f t="shared" si="8"/>
        <v>294690528</v>
      </c>
      <c r="X186" t="s">
        <v>4002</v>
      </c>
      <c r="Y186" t="s">
        <v>3231</v>
      </c>
      <c r="Z186" t="s">
        <v>3232</v>
      </c>
      <c r="AA186" t="s">
        <v>3233</v>
      </c>
      <c r="AB186" t="s">
        <v>3234</v>
      </c>
      <c r="AC186" t="s">
        <v>3235</v>
      </c>
      <c r="AD186" t="s">
        <v>4003</v>
      </c>
      <c r="AE186" t="s">
        <v>4004</v>
      </c>
    </row>
    <row r="187" spans="1:31" ht="15.75" customHeight="1">
      <c r="A187" t="s">
        <v>3228</v>
      </c>
      <c r="B187" t="s">
        <v>3229</v>
      </c>
      <c r="C187" t="s">
        <v>2956</v>
      </c>
      <c r="D187" t="s">
        <v>12831</v>
      </c>
      <c r="E187" t="s">
        <v>12852</v>
      </c>
      <c r="F187" t="s">
        <v>12853</v>
      </c>
      <c r="G187" t="str">
        <f>Table2[category] &amp; "-" &amp; Table2[product name]</f>
        <v>Electronics|WearableTechnology|SmartWatches-Fire-Boltt India's No 1 Smartwatch Brand Talk 2 Bluetooth Calling Smartwatch with Dual Button, Hands On Voice Assistance, 60 Sports Modes, in Built Mic &amp; Speaker with IP68 Rating</v>
      </c>
      <c r="H187" s="2" t="s">
        <v>13108</v>
      </c>
      <c r="I187" s="25">
        <v>2199</v>
      </c>
      <c r="J187" s="23" t="str">
        <f t="shared" si="6"/>
        <v>&gt;₹500</v>
      </c>
      <c r="K187" s="25">
        <v>9999</v>
      </c>
      <c r="L187" s="24">
        <v>0.78</v>
      </c>
      <c r="M187" s="25">
        <f>Table2[[#This Row],[Actual Price]] - Table2[[#This Row],[Discounted Price]] / Table2[[#This Row],[Actual Price]] * 100</f>
        <v>9977.0078007800785</v>
      </c>
      <c r="N187" s="24" t="str">
        <f t="shared" si="7"/>
        <v>50% or More</v>
      </c>
      <c r="O187" s="21">
        <f>Table2[[#This Row],[Rounded Rating Column]] + (Table2[[#This Row],[rating_count]] / 1000)</f>
        <v>33.471000000000004</v>
      </c>
      <c r="P187" s="24" t="str">
        <f>IF(Table2[[#This Row],[Discount Percentage]] &gt;= 0.5, "Yes", "No")</f>
        <v>Yes</v>
      </c>
      <c r="Q187" s="26">
        <f>Table2[[#This Row],[Actual Price]] * Table2[[#This Row],[rating_count]]</f>
        <v>294680529</v>
      </c>
      <c r="R187">
        <v>4.2</v>
      </c>
      <c r="S187">
        <f>ROUND(Table2[[#This Row],[rating]], 0)</f>
        <v>4</v>
      </c>
      <c r="T187" s="21">
        <v>29471</v>
      </c>
      <c r="U187" s="21" t="str">
        <f>IF(Table2[[#This Row],[rating_count]] &lt; 1000, "Yes", "No")</f>
        <v>No</v>
      </c>
      <c r="V187" s="21">
        <f>Table2[[#This Row],[Rounded Rating Column]] * Table2[[#This Row],[rating_count]]</f>
        <v>117884</v>
      </c>
      <c r="W187" s="25">
        <f t="shared" si="8"/>
        <v>294680529</v>
      </c>
      <c r="X187" t="s">
        <v>3230</v>
      </c>
      <c r="Y187" t="s">
        <v>3231</v>
      </c>
      <c r="Z187" t="s">
        <v>3232</v>
      </c>
      <c r="AA187" t="s">
        <v>3233</v>
      </c>
      <c r="AB187" t="s">
        <v>3234</v>
      </c>
      <c r="AC187" t="s">
        <v>3235</v>
      </c>
      <c r="AD187" t="s">
        <v>3236</v>
      </c>
      <c r="AE187" t="s">
        <v>3237</v>
      </c>
    </row>
    <row r="188" spans="1:31" ht="15.75" customHeight="1">
      <c r="A188" t="s">
        <v>4958</v>
      </c>
      <c r="B188" t="s">
        <v>4959</v>
      </c>
      <c r="C188" t="s">
        <v>4960</v>
      </c>
      <c r="D188" t="s">
        <v>12831</v>
      </c>
      <c r="E188" t="s">
        <v>12889</v>
      </c>
      <c r="F188" t="s">
        <v>12890</v>
      </c>
      <c r="G188" t="str">
        <f>Table2[category] &amp; "-" &amp; Table2[product name]</f>
        <v>Electronics|GeneralPurposeBatteries&amp;BatteryChargers|DisposableBatteries-Duracell Ultra Alkaline AA Battery, 8 Pcs</v>
      </c>
      <c r="H188" s="2" t="s">
        <v>13108</v>
      </c>
      <c r="I188" s="23">
        <v>266</v>
      </c>
      <c r="J188" s="23" t="str">
        <f t="shared" si="6"/>
        <v>₹200 - ₹500</v>
      </c>
      <c r="K188" s="23">
        <v>315</v>
      </c>
      <c r="L188" s="24">
        <v>0.16</v>
      </c>
      <c r="M188" s="25">
        <f>Table2[[#This Row],[Actual Price]] - Table2[[#This Row],[Discounted Price]] / Table2[[#This Row],[Actual Price]] * 100</f>
        <v>230.55555555555554</v>
      </c>
      <c r="N188" s="24" t="str">
        <f t="shared" si="7"/>
        <v>&lt;50%</v>
      </c>
      <c r="O188" s="21">
        <f>Table2[[#This Row],[Rounded Rating Column]] + (Table2[[#This Row],[rating_count]] / 1000)</f>
        <v>33.03</v>
      </c>
      <c r="P188" s="24" t="str">
        <f>IF(Table2[[#This Row],[Discount Percentage]] &gt;= 0.5, "Yes", "No")</f>
        <v>No</v>
      </c>
      <c r="Q188" s="26">
        <f>Table2[[#This Row],[Actual Price]] * Table2[[#This Row],[rating_count]]</f>
        <v>8829450</v>
      </c>
      <c r="R188">
        <v>4.5</v>
      </c>
      <c r="S188">
        <f>ROUND(Table2[[#This Row],[rating]], 0)</f>
        <v>5</v>
      </c>
      <c r="T188" s="21">
        <v>28030</v>
      </c>
      <c r="U188" s="21" t="str">
        <f>IF(Table2[[#This Row],[rating_count]] &lt; 1000, "Yes", "No")</f>
        <v>No</v>
      </c>
      <c r="V188" s="21">
        <f>Table2[[#This Row],[Rounded Rating Column]] * Table2[[#This Row],[rating_count]]</f>
        <v>140150</v>
      </c>
      <c r="W188" s="25">
        <f t="shared" si="8"/>
        <v>8829450</v>
      </c>
      <c r="X188" t="s">
        <v>4961</v>
      </c>
      <c r="Y188" t="s">
        <v>4962</v>
      </c>
      <c r="Z188" t="s">
        <v>4963</v>
      </c>
      <c r="AA188" t="s">
        <v>4964</v>
      </c>
      <c r="AB188" t="s">
        <v>4965</v>
      </c>
      <c r="AC188" t="s">
        <v>4966</v>
      </c>
      <c r="AD188" t="s">
        <v>4967</v>
      </c>
      <c r="AE188" t="s">
        <v>4968</v>
      </c>
    </row>
    <row r="189" spans="1:31" ht="15.75" customHeight="1">
      <c r="A189" t="s">
        <v>4926</v>
      </c>
      <c r="B189" t="s">
        <v>4927</v>
      </c>
      <c r="C189" t="s">
        <v>4928</v>
      </c>
      <c r="D189" t="s">
        <v>12821</v>
      </c>
      <c r="E189" t="s">
        <v>12822</v>
      </c>
      <c r="F189" t="s">
        <v>12880</v>
      </c>
      <c r="G189" t="str">
        <f>Table2[category] &amp; "-" &amp; Table2[product name]</f>
        <v>Computers&amp;Accessories|Accessories&amp;Peripherals|Keyboards,Mice&amp;InputDevices|Keyboards-Dell KB216 Wired Multimedia USB Keyboard with Super Quite Plunger Keys with Spill-Resistant ‚Äì Black</v>
      </c>
      <c r="H189" t="s">
        <v>12885</v>
      </c>
      <c r="I189" s="23">
        <v>549</v>
      </c>
      <c r="J189" s="23" t="str">
        <f t="shared" si="6"/>
        <v>&gt;₹500</v>
      </c>
      <c r="K189" s="25">
        <v>1799</v>
      </c>
      <c r="L189" s="24">
        <v>0.69</v>
      </c>
      <c r="M189" s="25">
        <f>Table2[[#This Row],[Actual Price]] - Table2[[#This Row],[Discounted Price]] / Table2[[#This Row],[Actual Price]] * 100</f>
        <v>1768.4830461367426</v>
      </c>
      <c r="N189" s="24" t="str">
        <f t="shared" si="7"/>
        <v>50% or More</v>
      </c>
      <c r="O189" s="21">
        <f>Table2[[#This Row],[Rounded Rating Column]] + (Table2[[#This Row],[rating_count]] / 1000)</f>
        <v>32.829000000000001</v>
      </c>
      <c r="P189" s="24" t="str">
        <f>IF(Table2[[#This Row],[Discount Percentage]] &gt;= 0.5, "Yes", "No")</f>
        <v>Yes</v>
      </c>
      <c r="Q189" s="26">
        <f>Table2[[#This Row],[Actual Price]] * Table2[[#This Row],[rating_count]]</f>
        <v>51863371</v>
      </c>
      <c r="R189">
        <v>4.3</v>
      </c>
      <c r="S189">
        <f>ROUND(Table2[[#This Row],[rating]], 0)</f>
        <v>4</v>
      </c>
      <c r="T189" s="21">
        <v>28829</v>
      </c>
      <c r="U189" s="21" t="str">
        <f>IF(Table2[[#This Row],[rating_count]] &lt; 1000, "Yes", "No")</f>
        <v>No</v>
      </c>
      <c r="V189" s="21">
        <f>Table2[[#This Row],[Rounded Rating Column]] * Table2[[#This Row],[rating_count]]</f>
        <v>115316</v>
      </c>
      <c r="W189" s="25">
        <f t="shared" si="8"/>
        <v>51863371</v>
      </c>
      <c r="X189" t="s">
        <v>4929</v>
      </c>
      <c r="Y189" t="s">
        <v>4930</v>
      </c>
      <c r="Z189" t="s">
        <v>4931</v>
      </c>
      <c r="AA189" t="s">
        <v>4932</v>
      </c>
      <c r="AB189" t="s">
        <v>4933</v>
      </c>
      <c r="AC189" t="s">
        <v>4934</v>
      </c>
      <c r="AD189" t="s">
        <v>4935</v>
      </c>
      <c r="AE189" t="s">
        <v>4936</v>
      </c>
    </row>
    <row r="190" spans="1:31" ht="15.75" customHeight="1">
      <c r="A190" t="s">
        <v>780</v>
      </c>
      <c r="B190" t="s">
        <v>781</v>
      </c>
      <c r="C190" t="s">
        <v>13</v>
      </c>
      <c r="D190" t="s">
        <v>12821</v>
      </c>
      <c r="E190" t="s">
        <v>12822</v>
      </c>
      <c r="F190" t="s">
        <v>12823</v>
      </c>
      <c r="G190" t="str">
        <f>Table2[category] &amp; "-" &amp; Table2[product name]</f>
        <v>Computers&amp;Accessories|Accessories&amp;Peripherals|Cables&amp;Accessories|Cables|USBCables-boAt A 350 Type C Cable for Smartphone, Charging Adapter (1.5m, Carbon Black)</v>
      </c>
      <c r="H190" t="s">
        <v>12824</v>
      </c>
      <c r="I190" s="23">
        <v>299</v>
      </c>
      <c r="J190" s="23" t="str">
        <f t="shared" si="6"/>
        <v>₹200 - ₹500</v>
      </c>
      <c r="K190" s="23">
        <v>799</v>
      </c>
      <c r="L190" s="24">
        <v>0.63</v>
      </c>
      <c r="M190" s="25">
        <f>Table2[[#This Row],[Actual Price]] - Table2[[#This Row],[Discounted Price]] / Table2[[#This Row],[Actual Price]] * 100</f>
        <v>761.5782227784731</v>
      </c>
      <c r="N190" s="24" t="str">
        <f t="shared" si="7"/>
        <v>50% or More</v>
      </c>
      <c r="O190" s="21">
        <f>Table2[[#This Row],[Rounded Rating Column]] + (Table2[[#This Row],[rating_count]] / 1000)</f>
        <v>32.790999999999997</v>
      </c>
      <c r="P190" s="24" t="str">
        <f>IF(Table2[[#This Row],[Discount Percentage]] &gt;= 0.5, "Yes", "No")</f>
        <v>Yes</v>
      </c>
      <c r="Q190" s="26">
        <f>Table2[[#This Row],[Actual Price]] * Table2[[#This Row],[rating_count]]</f>
        <v>23004009</v>
      </c>
      <c r="R190">
        <v>4.4000000000000004</v>
      </c>
      <c r="S190">
        <f>ROUND(Table2[[#This Row],[rating]], 0)</f>
        <v>4</v>
      </c>
      <c r="T190" s="21">
        <v>28791</v>
      </c>
      <c r="U190" s="21" t="str">
        <f>IF(Table2[[#This Row],[rating_count]] &lt; 1000, "Yes", "No")</f>
        <v>No</v>
      </c>
      <c r="V190" s="21">
        <f>Table2[[#This Row],[Rounded Rating Column]] * Table2[[#This Row],[rating_count]]</f>
        <v>115164</v>
      </c>
      <c r="W190" s="25">
        <f t="shared" si="8"/>
        <v>23004009</v>
      </c>
      <c r="X190" t="s">
        <v>782</v>
      </c>
      <c r="Y190" t="s">
        <v>783</v>
      </c>
      <c r="Z190" t="s">
        <v>784</v>
      </c>
      <c r="AA190" t="s">
        <v>785</v>
      </c>
      <c r="AB190" t="s">
        <v>786</v>
      </c>
      <c r="AC190" t="s">
        <v>787</v>
      </c>
      <c r="AD190" t="s">
        <v>788</v>
      </c>
      <c r="AE190" t="s">
        <v>789</v>
      </c>
    </row>
    <row r="191" spans="1:31" ht="15.75" customHeight="1">
      <c r="A191" t="s">
        <v>2184</v>
      </c>
      <c r="B191" t="s">
        <v>2185</v>
      </c>
      <c r="C191" t="s">
        <v>13</v>
      </c>
      <c r="D191" t="s">
        <v>12821</v>
      </c>
      <c r="E191" t="s">
        <v>12822</v>
      </c>
      <c r="F191" t="s">
        <v>12823</v>
      </c>
      <c r="G191" t="str">
        <f>Table2[category] &amp; "-" &amp; Table2[product name]</f>
        <v>Computers&amp;Accessories|Accessories&amp;Peripherals|Cables&amp;Accessories|Cables|USBCables-Boat A 350 Type C Cable 1.5m(Jet Black)</v>
      </c>
      <c r="H191" t="s">
        <v>12824</v>
      </c>
      <c r="I191" s="23">
        <v>299</v>
      </c>
      <c r="J191" s="23" t="str">
        <f t="shared" si="6"/>
        <v>₹200 - ₹500</v>
      </c>
      <c r="K191" s="23">
        <v>798</v>
      </c>
      <c r="L191" s="24">
        <v>0.63</v>
      </c>
      <c r="M191" s="25">
        <f>Table2[[#This Row],[Actual Price]] - Table2[[#This Row],[Discounted Price]] / Table2[[#This Row],[Actual Price]] * 100</f>
        <v>760.531328320802</v>
      </c>
      <c r="N191" s="24" t="str">
        <f t="shared" si="7"/>
        <v>50% or More</v>
      </c>
      <c r="O191" s="21">
        <f>Table2[[#This Row],[Rounded Rating Column]] + (Table2[[#This Row],[rating_count]] / 1000)</f>
        <v>32.790999999999997</v>
      </c>
      <c r="P191" s="24" t="str">
        <f>IF(Table2[[#This Row],[Discount Percentage]] &gt;= 0.5, "Yes", "No")</f>
        <v>Yes</v>
      </c>
      <c r="Q191" s="26">
        <f>Table2[[#This Row],[Actual Price]] * Table2[[#This Row],[rating_count]]</f>
        <v>22975218</v>
      </c>
      <c r="R191">
        <v>4.4000000000000004</v>
      </c>
      <c r="S191">
        <f>ROUND(Table2[[#This Row],[rating]], 0)</f>
        <v>4</v>
      </c>
      <c r="T191" s="21">
        <v>28791</v>
      </c>
      <c r="U191" s="21" t="str">
        <f>IF(Table2[[#This Row],[rating_count]] &lt; 1000, "Yes", "No")</f>
        <v>No</v>
      </c>
      <c r="V191" s="21">
        <f>Table2[[#This Row],[Rounded Rating Column]] * Table2[[#This Row],[rating_count]]</f>
        <v>115164</v>
      </c>
      <c r="W191" s="25">
        <f t="shared" si="8"/>
        <v>22975218</v>
      </c>
      <c r="X191" t="s">
        <v>2186</v>
      </c>
      <c r="Y191" t="s">
        <v>783</v>
      </c>
      <c r="Z191" t="s">
        <v>784</v>
      </c>
      <c r="AA191" t="s">
        <v>785</v>
      </c>
      <c r="AB191" t="s">
        <v>786</v>
      </c>
      <c r="AC191" t="s">
        <v>787</v>
      </c>
      <c r="AD191" t="s">
        <v>788</v>
      </c>
      <c r="AE191" t="s">
        <v>2187</v>
      </c>
    </row>
    <row r="192" spans="1:31" ht="15.75" customHeight="1">
      <c r="A192" t="s">
        <v>1133</v>
      </c>
      <c r="B192" t="s">
        <v>1134</v>
      </c>
      <c r="C192" t="s">
        <v>125</v>
      </c>
      <c r="D192" t="s">
        <v>12831</v>
      </c>
      <c r="E192" t="s">
        <v>12832</v>
      </c>
      <c r="F192" t="s">
        <v>12833</v>
      </c>
      <c r="G192" t="str">
        <f>Table2[category] &amp; "-" &amp; Table2[product name]</f>
        <v>Electronics|HomeTheater,TV&amp;Video|Accessories|Cables|HDMICables-AmazonBasics 6-Feet DisplayPort (not USB port) to HDMI Cable Black</v>
      </c>
      <c r="H192" t="s">
        <v>12824</v>
      </c>
      <c r="I192" s="23">
        <v>799</v>
      </c>
      <c r="J192" s="23" t="str">
        <f t="shared" si="6"/>
        <v>&gt;₹500</v>
      </c>
      <c r="K192" s="25">
        <v>1700</v>
      </c>
      <c r="L192" s="24">
        <v>0.53</v>
      </c>
      <c r="M192" s="25">
        <f>Table2[[#This Row],[Actual Price]] - Table2[[#This Row],[Discounted Price]] / Table2[[#This Row],[Actual Price]] * 100</f>
        <v>1653</v>
      </c>
      <c r="N192" s="24" t="str">
        <f t="shared" si="7"/>
        <v>50% or More</v>
      </c>
      <c r="O192" s="21">
        <f>Table2[[#This Row],[Rounded Rating Column]] + (Table2[[#This Row],[rating_count]] / 1000)</f>
        <v>32.638000000000005</v>
      </c>
      <c r="P192" s="24" t="str">
        <f>IF(Table2[[#This Row],[Discount Percentage]] &gt;= 0.5, "Yes", "No")</f>
        <v>Yes</v>
      </c>
      <c r="Q192" s="26">
        <f>Table2[[#This Row],[Actual Price]] * Table2[[#This Row],[rating_count]]</f>
        <v>48684600</v>
      </c>
      <c r="R192">
        <v>4.0999999999999996</v>
      </c>
      <c r="S192">
        <f>ROUND(Table2[[#This Row],[rating]], 0)</f>
        <v>4</v>
      </c>
      <c r="T192" s="21">
        <v>28638</v>
      </c>
      <c r="U192" s="21" t="str">
        <f>IF(Table2[[#This Row],[rating_count]] &lt; 1000, "Yes", "No")</f>
        <v>No</v>
      </c>
      <c r="V192" s="21">
        <f>Table2[[#This Row],[Rounded Rating Column]] * Table2[[#This Row],[rating_count]]</f>
        <v>114552</v>
      </c>
      <c r="W192" s="25">
        <f t="shared" si="8"/>
        <v>48684600</v>
      </c>
      <c r="X192" t="s">
        <v>1135</v>
      </c>
      <c r="Y192" t="s">
        <v>1136</v>
      </c>
      <c r="Z192" t="s">
        <v>1137</v>
      </c>
      <c r="AA192" t="s">
        <v>1138</v>
      </c>
      <c r="AB192" t="s">
        <v>1139</v>
      </c>
      <c r="AC192" t="s">
        <v>1140</v>
      </c>
      <c r="AD192" t="s">
        <v>1141</v>
      </c>
      <c r="AE192" t="s">
        <v>1142</v>
      </c>
    </row>
    <row r="193" spans="1:31" ht="15.75" customHeight="1">
      <c r="A193" t="s">
        <v>9680</v>
      </c>
      <c r="B193" t="s">
        <v>9681</v>
      </c>
      <c r="C193" t="s">
        <v>9080</v>
      </c>
      <c r="D193" t="s">
        <v>12817</v>
      </c>
      <c r="E193" t="s">
        <v>12988</v>
      </c>
      <c r="F193" t="s">
        <v>13013</v>
      </c>
      <c r="G193" t="str">
        <f>Table2[category] &amp; "-" &amp; Table2[product name]</f>
        <v>Home&amp;Kitchen|Heating,Cooling&amp;AirQuality|Fans|CeilingFans-atomberg Renesa 1200mm BLDC Motor with Remote 3 Blade Energy Saving Ceiling Fan (Matt Black)</v>
      </c>
      <c r="H193" t="s">
        <v>13014</v>
      </c>
      <c r="I193" s="25">
        <v>3569</v>
      </c>
      <c r="J193" s="23" t="str">
        <f t="shared" si="6"/>
        <v>&gt;₹500</v>
      </c>
      <c r="K193" s="25">
        <v>5190</v>
      </c>
      <c r="L193" s="24">
        <v>0.31</v>
      </c>
      <c r="M193" s="25">
        <f>Table2[[#This Row],[Actual Price]] - Table2[[#This Row],[Discounted Price]] / Table2[[#This Row],[Actual Price]] * 100</f>
        <v>5121.2331406551057</v>
      </c>
      <c r="N193" s="24" t="str">
        <f t="shared" si="7"/>
        <v>&lt;50%</v>
      </c>
      <c r="O193" s="21">
        <f>Table2[[#This Row],[Rounded Rating Column]] + (Table2[[#This Row],[rating_count]] / 1000)</f>
        <v>32.629000000000005</v>
      </c>
      <c r="P193" s="24" t="str">
        <f>IF(Table2[[#This Row],[Discount Percentage]] &gt;= 0.5, "Yes", "No")</f>
        <v>No</v>
      </c>
      <c r="Q193" s="26">
        <f>Table2[[#This Row],[Actual Price]] * Table2[[#This Row],[rating_count]]</f>
        <v>148584510</v>
      </c>
      <c r="R193">
        <v>4.3</v>
      </c>
      <c r="S193">
        <f>ROUND(Table2[[#This Row],[rating]], 0)</f>
        <v>4</v>
      </c>
      <c r="T193" s="21">
        <v>28629</v>
      </c>
      <c r="U193" s="21" t="str">
        <f>IF(Table2[[#This Row],[rating_count]] &lt; 1000, "Yes", "No")</f>
        <v>No</v>
      </c>
      <c r="V193" s="21">
        <f>Table2[[#This Row],[Rounded Rating Column]] * Table2[[#This Row],[rating_count]]</f>
        <v>114516</v>
      </c>
      <c r="W193" s="25">
        <f t="shared" si="8"/>
        <v>148584510</v>
      </c>
      <c r="X193" t="s">
        <v>9682</v>
      </c>
      <c r="Y193" t="s">
        <v>9683</v>
      </c>
      <c r="Z193" t="s">
        <v>9684</v>
      </c>
      <c r="AA193" t="s">
        <v>9685</v>
      </c>
      <c r="AB193" t="s">
        <v>9686</v>
      </c>
      <c r="AC193" t="s">
        <v>9687</v>
      </c>
      <c r="AD193" t="s">
        <v>9688</v>
      </c>
      <c r="AE193" t="s">
        <v>9689</v>
      </c>
    </row>
    <row r="194" spans="1:31" ht="15.75" customHeight="1">
      <c r="A194" t="s">
        <v>5200</v>
      </c>
      <c r="B194" t="s">
        <v>5201</v>
      </c>
      <c r="C194" t="s">
        <v>3074</v>
      </c>
      <c r="D194" t="s">
        <v>12831</v>
      </c>
      <c r="E194" t="s">
        <v>12862</v>
      </c>
      <c r="F194" t="s">
        <v>12863</v>
      </c>
      <c r="G194" t="str">
        <f>Table2[category] &amp; "-" &amp; Table2[product name]</f>
        <v>Electronics|Headphones,Earbuds&amp;Accessories|Headphones|In-Ear-Boult Audio AirBass PowerBuds with Inbuilt Powerbank, 120H Total Playtime, IPX7 Fully Waterproof, Lightning Boult Type-C Fast Charging, Low Latency Gaming, TWS Earbuds with Pro+ Calling Mic (Black)</v>
      </c>
      <c r="H194" t="s">
        <v>12864</v>
      </c>
      <c r="I194" s="25">
        <v>1499</v>
      </c>
      <c r="J194" s="23" t="str">
        <f t="shared" ref="J194:J257" si="9">IF(I194&lt;200,"&lt;₹200",IF(OR(I194=200,I194&lt;=500),"₹200 - ₹500","&gt;₹500"))</f>
        <v>&gt;₹500</v>
      </c>
      <c r="K194" s="25">
        <v>8999</v>
      </c>
      <c r="L194" s="24">
        <v>0.83</v>
      </c>
      <c r="M194" s="25">
        <f>Table2[[#This Row],[Actual Price]] - Table2[[#This Row],[Discounted Price]] / Table2[[#This Row],[Actual Price]] * 100</f>
        <v>8982.3425936215135</v>
      </c>
      <c r="N194" s="24" t="str">
        <f t="shared" ref="N194:N257" si="10">IF(L194&gt;=50%,"50% or More","&lt;50%")</f>
        <v>50% or More</v>
      </c>
      <c r="O194" s="21">
        <f>Table2[[#This Row],[Rounded Rating Column]] + (Table2[[#This Row],[rating_count]] / 1000)</f>
        <v>32.323999999999998</v>
      </c>
      <c r="P194" s="24" t="str">
        <f>IF(Table2[[#This Row],[Discount Percentage]] &gt;= 0.5, "Yes", "No")</f>
        <v>Yes</v>
      </c>
      <c r="Q194" s="26">
        <f>Table2[[#This Row],[Actual Price]] * Table2[[#This Row],[rating_count]]</f>
        <v>254887676</v>
      </c>
      <c r="R194">
        <v>3.7</v>
      </c>
      <c r="S194">
        <f>ROUND(Table2[[#This Row],[rating]], 0)</f>
        <v>4</v>
      </c>
      <c r="T194" s="21">
        <v>28324</v>
      </c>
      <c r="U194" s="21" t="str">
        <f>IF(Table2[[#This Row],[rating_count]] &lt; 1000, "Yes", "No")</f>
        <v>No</v>
      </c>
      <c r="V194" s="21">
        <f>Table2[[#This Row],[Rounded Rating Column]] * Table2[[#This Row],[rating_count]]</f>
        <v>113296</v>
      </c>
      <c r="W194" s="25">
        <f t="shared" ref="W194:W257" si="11">K194*T194</f>
        <v>254887676</v>
      </c>
      <c r="X194" t="s">
        <v>5202</v>
      </c>
      <c r="Y194" t="s">
        <v>5203</v>
      </c>
      <c r="Z194" t="s">
        <v>5204</v>
      </c>
      <c r="AA194" t="s">
        <v>5205</v>
      </c>
      <c r="AB194" t="s">
        <v>5206</v>
      </c>
      <c r="AC194" t="s">
        <v>5207</v>
      </c>
      <c r="AD194" t="s">
        <v>5208</v>
      </c>
      <c r="AE194" t="s">
        <v>5209</v>
      </c>
    </row>
    <row r="195" spans="1:31" ht="15.75" customHeight="1">
      <c r="A195" t="s">
        <v>4634</v>
      </c>
      <c r="B195" t="s">
        <v>4635</v>
      </c>
      <c r="C195" t="s">
        <v>2998</v>
      </c>
      <c r="D195" t="s">
        <v>12831</v>
      </c>
      <c r="E195" t="s">
        <v>12854</v>
      </c>
      <c r="F195" t="s">
        <v>12857</v>
      </c>
      <c r="G195" t="str">
        <f>Table2[category] &amp; "-" &amp; Table2[product name]</f>
        <v>Electronics|Mobiles&amp;Accessories|Smartphones&amp;BasicMobiles|Smartphones-Samsung Galaxy S20 FE 5G (Cloud Navy, 8GB RAM, 128GB Storage) with No Cost EMI &amp; Additional Exchange Offers</v>
      </c>
      <c r="H195" t="s">
        <v>12858</v>
      </c>
      <c r="I195" s="25">
        <v>37990</v>
      </c>
      <c r="J195" s="23" t="str">
        <f t="shared" si="9"/>
        <v>&gt;₹500</v>
      </c>
      <c r="K195" s="25">
        <v>74999</v>
      </c>
      <c r="L195" s="24">
        <v>0.49</v>
      </c>
      <c r="M195" s="25">
        <f>Table2[[#This Row],[Actual Price]] - Table2[[#This Row],[Discounted Price]] / Table2[[#This Row],[Actual Price]] * 100</f>
        <v>74948.345991279886</v>
      </c>
      <c r="N195" s="24" t="str">
        <f t="shared" si="10"/>
        <v>&lt;50%</v>
      </c>
      <c r="O195" s="21">
        <f>Table2[[#This Row],[Rounded Rating Column]] + (Table2[[#This Row],[rating_count]] / 1000)</f>
        <v>31.79</v>
      </c>
      <c r="P195" s="24" t="str">
        <f>IF(Table2[[#This Row],[Discount Percentage]] &gt;= 0.5, "Yes", "No")</f>
        <v>No</v>
      </c>
      <c r="Q195" s="26">
        <f>Table2[[#This Row],[Actual Price]] * Table2[[#This Row],[rating_count]]</f>
        <v>2084222210</v>
      </c>
      <c r="R195">
        <v>4.2</v>
      </c>
      <c r="S195">
        <f>ROUND(Table2[[#This Row],[rating]], 0)</f>
        <v>4</v>
      </c>
      <c r="T195" s="21">
        <v>27790</v>
      </c>
      <c r="U195" s="21" t="str">
        <f>IF(Table2[[#This Row],[rating_count]] &lt; 1000, "Yes", "No")</f>
        <v>No</v>
      </c>
      <c r="V195" s="21">
        <f>Table2[[#This Row],[Rounded Rating Column]] * Table2[[#This Row],[rating_count]]</f>
        <v>111160</v>
      </c>
      <c r="W195" s="25">
        <f t="shared" si="11"/>
        <v>2084222210</v>
      </c>
      <c r="X195" t="s">
        <v>4636</v>
      </c>
      <c r="Y195" t="s">
        <v>4637</v>
      </c>
      <c r="Z195" t="s">
        <v>4638</v>
      </c>
      <c r="AA195" t="s">
        <v>4639</v>
      </c>
      <c r="AB195" t="s">
        <v>4640</v>
      </c>
      <c r="AC195" t="s">
        <v>4641</v>
      </c>
      <c r="AD195" t="s">
        <v>4642</v>
      </c>
      <c r="AE195" t="s">
        <v>4643</v>
      </c>
    </row>
    <row r="196" spans="1:31" ht="15.75" customHeight="1">
      <c r="A196" t="s">
        <v>4164</v>
      </c>
      <c r="B196" t="s">
        <v>2966</v>
      </c>
      <c r="C196" t="s">
        <v>2956</v>
      </c>
      <c r="D196" t="s">
        <v>12831</v>
      </c>
      <c r="E196" t="s">
        <v>12852</v>
      </c>
      <c r="F196" t="s">
        <v>12853</v>
      </c>
      <c r="G196" t="str">
        <f>Table2[category] &amp; "-" &amp; Table2[product name]</f>
        <v>Electronics|WearableTechnology|SmartWatches-Fire-Boltt Phoenix Smart Watch with Bluetooth Calling 1.3",120+ Sports Modes, 240*240 PX High Res with SpO2, Heart Rate Monitoring &amp; IP67 Rating</v>
      </c>
      <c r="H196" s="2" t="s">
        <v>13108</v>
      </c>
      <c r="I196" s="25">
        <v>1999</v>
      </c>
      <c r="J196" s="23" t="str">
        <f t="shared" si="9"/>
        <v>&gt;₹500</v>
      </c>
      <c r="K196" s="25">
        <v>9999</v>
      </c>
      <c r="L196" s="24">
        <v>0.8</v>
      </c>
      <c r="M196" s="25">
        <f>Table2[[#This Row],[Actual Price]] - Table2[[#This Row],[Discounted Price]] / Table2[[#This Row],[Actual Price]] * 100</f>
        <v>9979.0080008000805</v>
      </c>
      <c r="N196" s="24" t="str">
        <f t="shared" si="10"/>
        <v>50% or More</v>
      </c>
      <c r="O196" s="21">
        <f>Table2[[#This Row],[Rounded Rating Column]] + (Table2[[#This Row],[rating_count]] / 1000)</f>
        <v>31.704000000000001</v>
      </c>
      <c r="P196" s="24" t="str">
        <f>IF(Table2[[#This Row],[Discount Percentage]] &gt;= 0.5, "Yes", "No")</f>
        <v>Yes</v>
      </c>
      <c r="Q196" s="26">
        <f>Table2[[#This Row],[Actual Price]] * Table2[[#This Row],[rating_count]]</f>
        <v>277012296</v>
      </c>
      <c r="R196">
        <v>4.3</v>
      </c>
      <c r="S196">
        <f>ROUND(Table2[[#This Row],[rating]], 0)</f>
        <v>4</v>
      </c>
      <c r="T196" s="21">
        <v>27704</v>
      </c>
      <c r="U196" s="21" t="str">
        <f>IF(Table2[[#This Row],[rating_count]] &lt; 1000, "Yes", "No")</f>
        <v>No</v>
      </c>
      <c r="V196" s="21">
        <f>Table2[[#This Row],[Rounded Rating Column]] * Table2[[#This Row],[rating_count]]</f>
        <v>110816</v>
      </c>
      <c r="W196" s="25">
        <f t="shared" si="11"/>
        <v>277012296</v>
      </c>
      <c r="X196" t="s">
        <v>3355</v>
      </c>
      <c r="Y196" t="s">
        <v>2968</v>
      </c>
      <c r="Z196" t="s">
        <v>2969</v>
      </c>
      <c r="AA196" t="s">
        <v>2970</v>
      </c>
      <c r="AB196" t="s">
        <v>2971</v>
      </c>
      <c r="AC196" t="s">
        <v>2972</v>
      </c>
      <c r="AD196" t="s">
        <v>4165</v>
      </c>
      <c r="AE196" t="s">
        <v>4166</v>
      </c>
    </row>
    <row r="197" spans="1:31" ht="15.75" customHeight="1">
      <c r="A197" t="s">
        <v>2965</v>
      </c>
      <c r="B197" t="s">
        <v>2966</v>
      </c>
      <c r="C197" t="s">
        <v>2956</v>
      </c>
      <c r="D197" t="s">
        <v>12831</v>
      </c>
      <c r="E197" t="s">
        <v>12852</v>
      </c>
      <c r="F197" t="s">
        <v>12853</v>
      </c>
      <c r="G197" t="str">
        <f>Table2[category] &amp; "-" &amp; Table2[product name]</f>
        <v>Electronics|WearableTechnology|SmartWatches-Fire-Boltt Phoenix Smart Watch with Bluetooth Calling 1.3",120+ Sports Modes, 240*240 PX High Res with SpO2, Heart Rate Monitoring &amp; IP67 Rating</v>
      </c>
      <c r="H197" s="2" t="s">
        <v>13108</v>
      </c>
      <c r="I197" s="25">
        <v>1998</v>
      </c>
      <c r="J197" s="23" t="str">
        <f t="shared" si="9"/>
        <v>&gt;₹500</v>
      </c>
      <c r="K197" s="25">
        <v>9999</v>
      </c>
      <c r="L197" s="24">
        <v>0.8</v>
      </c>
      <c r="M197" s="25">
        <f>Table2[[#This Row],[Actual Price]] - Table2[[#This Row],[Discounted Price]] / Table2[[#This Row],[Actual Price]] * 100</f>
        <v>9979.0180018001793</v>
      </c>
      <c r="N197" s="24" t="str">
        <f t="shared" si="10"/>
        <v>50% or More</v>
      </c>
      <c r="O197" s="21">
        <f>Table2[[#This Row],[Rounded Rating Column]] + (Table2[[#This Row],[rating_count]] / 1000)</f>
        <v>31.696000000000002</v>
      </c>
      <c r="P197" s="24" t="str">
        <f>IF(Table2[[#This Row],[Discount Percentage]] &gt;= 0.5, "Yes", "No")</f>
        <v>Yes</v>
      </c>
      <c r="Q197" s="26">
        <f>Table2[[#This Row],[Actual Price]] * Table2[[#This Row],[rating_count]]</f>
        <v>276932304</v>
      </c>
      <c r="R197">
        <v>4.3</v>
      </c>
      <c r="S197">
        <f>ROUND(Table2[[#This Row],[rating]], 0)</f>
        <v>4</v>
      </c>
      <c r="T197" s="21">
        <v>27696</v>
      </c>
      <c r="U197" s="21" t="str">
        <f>IF(Table2[[#This Row],[rating_count]] &lt; 1000, "Yes", "No")</f>
        <v>No</v>
      </c>
      <c r="V197" s="21">
        <f>Table2[[#This Row],[Rounded Rating Column]] * Table2[[#This Row],[rating_count]]</f>
        <v>110784</v>
      </c>
      <c r="W197" s="25">
        <f t="shared" si="11"/>
        <v>276932304</v>
      </c>
      <c r="X197" t="s">
        <v>2967</v>
      </c>
      <c r="Y197" t="s">
        <v>2968</v>
      </c>
      <c r="Z197" t="s">
        <v>2969</v>
      </c>
      <c r="AA197" t="s">
        <v>2970</v>
      </c>
      <c r="AB197" t="s">
        <v>2971</v>
      </c>
      <c r="AC197" t="s">
        <v>2972</v>
      </c>
      <c r="AD197" t="s">
        <v>2973</v>
      </c>
      <c r="AE197" t="s">
        <v>2974</v>
      </c>
    </row>
    <row r="198" spans="1:31" ht="15.75" customHeight="1">
      <c r="A198" t="s">
        <v>3354</v>
      </c>
      <c r="B198" t="s">
        <v>2966</v>
      </c>
      <c r="C198" t="s">
        <v>2956</v>
      </c>
      <c r="D198" t="s">
        <v>12831</v>
      </c>
      <c r="E198" t="s">
        <v>12852</v>
      </c>
      <c r="F198" t="s">
        <v>12853</v>
      </c>
      <c r="G198" t="str">
        <f>Table2[category] &amp; "-" &amp; Table2[product name]</f>
        <v>Electronics|WearableTechnology|SmartWatches-Fire-Boltt Phoenix Smart Watch with Bluetooth Calling 1.3",120+ Sports Modes, 240*240 PX High Res with SpO2, Heart Rate Monitoring &amp; IP67 Rating</v>
      </c>
      <c r="H198" s="2" t="s">
        <v>13108</v>
      </c>
      <c r="I198" s="25">
        <v>1999</v>
      </c>
      <c r="J198" s="23" t="str">
        <f t="shared" si="9"/>
        <v>&gt;₹500</v>
      </c>
      <c r="K198" s="25">
        <v>9999</v>
      </c>
      <c r="L198" s="24">
        <v>0.8</v>
      </c>
      <c r="M198" s="25">
        <f>Table2[[#This Row],[Actual Price]] - Table2[[#This Row],[Discounted Price]] / Table2[[#This Row],[Actual Price]] * 100</f>
        <v>9979.0080008000805</v>
      </c>
      <c r="N198" s="24" t="str">
        <f t="shared" si="10"/>
        <v>50% or More</v>
      </c>
      <c r="O198" s="21">
        <f>Table2[[#This Row],[Rounded Rating Column]] + (Table2[[#This Row],[rating_count]] / 1000)</f>
        <v>31.696000000000002</v>
      </c>
      <c r="P198" s="24" t="str">
        <f>IF(Table2[[#This Row],[Discount Percentage]] &gt;= 0.5, "Yes", "No")</f>
        <v>Yes</v>
      </c>
      <c r="Q198" s="26">
        <f>Table2[[#This Row],[Actual Price]] * Table2[[#This Row],[rating_count]]</f>
        <v>276932304</v>
      </c>
      <c r="R198">
        <v>4.3</v>
      </c>
      <c r="S198">
        <f>ROUND(Table2[[#This Row],[rating]], 0)</f>
        <v>4</v>
      </c>
      <c r="T198" s="21">
        <v>27696</v>
      </c>
      <c r="U198" s="21" t="str">
        <f>IF(Table2[[#This Row],[rating_count]] &lt; 1000, "Yes", "No")</f>
        <v>No</v>
      </c>
      <c r="V198" s="21">
        <f>Table2[[#This Row],[Rounded Rating Column]] * Table2[[#This Row],[rating_count]]</f>
        <v>110784</v>
      </c>
      <c r="W198" s="25">
        <f t="shared" si="11"/>
        <v>276932304</v>
      </c>
      <c r="X198" t="s">
        <v>3355</v>
      </c>
      <c r="Y198" t="s">
        <v>2968</v>
      </c>
      <c r="Z198" t="s">
        <v>2969</v>
      </c>
      <c r="AA198" t="s">
        <v>2970</v>
      </c>
      <c r="AB198" t="s">
        <v>2971</v>
      </c>
      <c r="AC198" t="s">
        <v>2972</v>
      </c>
      <c r="AD198" t="s">
        <v>3356</v>
      </c>
      <c r="AE198" t="s">
        <v>3357</v>
      </c>
    </row>
    <row r="199" spans="1:31" ht="15.75" customHeight="1">
      <c r="A199" t="s">
        <v>3758</v>
      </c>
      <c r="B199" t="s">
        <v>3759</v>
      </c>
      <c r="C199" t="s">
        <v>3760</v>
      </c>
      <c r="D199" t="s">
        <v>12831</v>
      </c>
      <c r="E199" t="s">
        <v>12854</v>
      </c>
      <c r="F199" t="s">
        <v>12855</v>
      </c>
      <c r="G199" t="str">
        <f>Table2[category] &amp; "-" &amp; Table2[product name]</f>
        <v>Electronics|Mobiles&amp;Accessories|MobileAccessories|Maintenance,Upkeep&amp;Repairs|ScreenProtectors-Spigen EZ Fit Tempered Glass Screen Protector Guard for iPhone 14/13/13 Pro - 2 Pack</v>
      </c>
      <c r="H199" t="s">
        <v>12871</v>
      </c>
      <c r="I199" s="23">
        <v>999</v>
      </c>
      <c r="J199" s="23" t="str">
        <f t="shared" si="9"/>
        <v>&gt;₹500</v>
      </c>
      <c r="K199" s="25">
        <v>2899</v>
      </c>
      <c r="L199" s="24">
        <v>0.66</v>
      </c>
      <c r="M199" s="25">
        <f>Table2[[#This Row],[Actual Price]] - Table2[[#This Row],[Discounted Price]] / Table2[[#This Row],[Actual Price]] * 100</f>
        <v>2864.5398413245948</v>
      </c>
      <c r="N199" s="24" t="str">
        <f t="shared" si="10"/>
        <v>50% or More</v>
      </c>
      <c r="O199" s="21">
        <f>Table2[[#This Row],[Rounded Rating Column]] + (Table2[[#This Row],[rating_count]] / 1000)</f>
        <v>31.603000000000002</v>
      </c>
      <c r="P199" s="24" t="str">
        <f>IF(Table2[[#This Row],[Discount Percentage]] &gt;= 0.5, "Yes", "No")</f>
        <v>Yes</v>
      </c>
      <c r="Q199" s="26">
        <f>Table2[[#This Row],[Actual Price]] * Table2[[#This Row],[rating_count]]</f>
        <v>77122097</v>
      </c>
      <c r="R199">
        <v>4.5999999999999996</v>
      </c>
      <c r="S199">
        <f>ROUND(Table2[[#This Row],[rating]], 0)</f>
        <v>5</v>
      </c>
      <c r="T199" s="21">
        <v>26603</v>
      </c>
      <c r="U199" s="21" t="str">
        <f>IF(Table2[[#This Row],[rating_count]] &lt; 1000, "Yes", "No")</f>
        <v>No</v>
      </c>
      <c r="V199" s="21">
        <f>Table2[[#This Row],[Rounded Rating Column]] * Table2[[#This Row],[rating_count]]</f>
        <v>133015</v>
      </c>
      <c r="W199" s="25">
        <f t="shared" si="11"/>
        <v>77122097</v>
      </c>
      <c r="X199" t="s">
        <v>3761</v>
      </c>
      <c r="Y199" t="s">
        <v>3762</v>
      </c>
      <c r="Z199" t="s">
        <v>3763</v>
      </c>
      <c r="AA199" t="s">
        <v>3764</v>
      </c>
      <c r="AB199" t="s">
        <v>3765</v>
      </c>
      <c r="AC199" t="s">
        <v>3766</v>
      </c>
      <c r="AD199" t="s">
        <v>3767</v>
      </c>
      <c r="AE199" t="s">
        <v>3768</v>
      </c>
    </row>
    <row r="200" spans="1:31" ht="15.75" customHeight="1">
      <c r="A200" t="s">
        <v>2839</v>
      </c>
      <c r="B200" t="s">
        <v>2840</v>
      </c>
      <c r="C200" t="s">
        <v>165</v>
      </c>
      <c r="D200" t="s">
        <v>12831</v>
      </c>
      <c r="E200" t="s">
        <v>12832</v>
      </c>
      <c r="F200" t="s">
        <v>12834</v>
      </c>
      <c r="G200" t="str">
        <f>Table2[category] &amp; "-" &amp; Table2[product name]</f>
        <v>Electronics|HomeTheater,TV&amp;Video|Televisions|SmartTelevisions-Mi 80 cm (32 inches) HD Ready Android Smart LED TV 4A PRO | L32M5-AL (Black)</v>
      </c>
      <c r="H200" t="s">
        <v>12835</v>
      </c>
      <c r="I200" s="25">
        <v>14999</v>
      </c>
      <c r="J200" s="23" t="str">
        <f t="shared" si="9"/>
        <v>&gt;₹500</v>
      </c>
      <c r="K200" s="25">
        <v>14999</v>
      </c>
      <c r="L200" s="24">
        <v>0</v>
      </c>
      <c r="M200" s="25">
        <f>Table2[[#This Row],[Actual Price]] - Table2[[#This Row],[Discounted Price]] / Table2[[#This Row],[Actual Price]] * 100</f>
        <v>14899</v>
      </c>
      <c r="N200" s="24" t="str">
        <f t="shared" si="10"/>
        <v>&lt;50%</v>
      </c>
      <c r="O200" s="21">
        <f>Table2[[#This Row],[Rounded Rating Column]] + (Table2[[#This Row],[rating_count]] / 1000)</f>
        <v>31.507999999999999</v>
      </c>
      <c r="P200" s="24" t="str">
        <f>IF(Table2[[#This Row],[Discount Percentage]] &gt;= 0.5, "Yes", "No")</f>
        <v>No</v>
      </c>
      <c r="Q200" s="26">
        <f>Table2[[#This Row],[Actual Price]] * Table2[[#This Row],[rating_count]]</f>
        <v>412592492</v>
      </c>
      <c r="R200">
        <v>4.3</v>
      </c>
      <c r="S200">
        <f>ROUND(Table2[[#This Row],[rating]], 0)</f>
        <v>4</v>
      </c>
      <c r="T200" s="21">
        <v>27508</v>
      </c>
      <c r="U200" s="21" t="str">
        <f>IF(Table2[[#This Row],[rating_count]] &lt; 1000, "Yes", "No")</f>
        <v>No</v>
      </c>
      <c r="V200" s="21">
        <f>Table2[[#This Row],[Rounded Rating Column]] * Table2[[#This Row],[rating_count]]</f>
        <v>110032</v>
      </c>
      <c r="W200" s="25">
        <f t="shared" si="11"/>
        <v>412592492</v>
      </c>
      <c r="X200" t="s">
        <v>2841</v>
      </c>
      <c r="Y200" t="s">
        <v>2842</v>
      </c>
      <c r="Z200" t="s">
        <v>2843</v>
      </c>
      <c r="AA200" t="s">
        <v>2844</v>
      </c>
      <c r="AB200" t="s">
        <v>2845</v>
      </c>
      <c r="AC200" t="s">
        <v>2846</v>
      </c>
      <c r="AD200" t="s">
        <v>2847</v>
      </c>
      <c r="AE200" t="s">
        <v>2848</v>
      </c>
    </row>
    <row r="201" spans="1:31" ht="15.75" customHeight="1">
      <c r="A201" t="s">
        <v>6446</v>
      </c>
      <c r="B201" t="s">
        <v>6447</v>
      </c>
      <c r="C201" t="s">
        <v>6448</v>
      </c>
      <c r="D201" t="s">
        <v>12821</v>
      </c>
      <c r="E201" t="s">
        <v>12822</v>
      </c>
      <c r="F201" t="s">
        <v>12876</v>
      </c>
      <c r="G201" t="str">
        <f>Table2[category] &amp; "-" &amp; Table2[product name]</f>
        <v>Computers&amp;Accessories|Accessories&amp;Peripherals|LaptopAccessories|CoolingPads-Zinq Five Fan Cooling Pad and Laptop Stand with Dual Height Adjustment and Dual USB Port Extension (Black)</v>
      </c>
      <c r="H201" t="s">
        <v>12946</v>
      </c>
      <c r="I201" s="23">
        <v>999</v>
      </c>
      <c r="J201" s="23" t="str">
        <f t="shared" si="9"/>
        <v>&gt;₹500</v>
      </c>
      <c r="K201" s="25">
        <v>1999</v>
      </c>
      <c r="L201" s="24">
        <v>0.5</v>
      </c>
      <c r="M201" s="25">
        <f>Table2[[#This Row],[Actual Price]] - Table2[[#This Row],[Discounted Price]] / Table2[[#This Row],[Actual Price]] * 100</f>
        <v>1949.0250125062532</v>
      </c>
      <c r="N201" s="24" t="str">
        <f t="shared" si="10"/>
        <v>50% or More</v>
      </c>
      <c r="O201" s="21">
        <f>Table2[[#This Row],[Rounded Rating Column]] + (Table2[[#This Row],[rating_count]] / 1000)</f>
        <v>31.440999999999999</v>
      </c>
      <c r="P201" s="24" t="str">
        <f>IF(Table2[[#This Row],[Discount Percentage]] &gt;= 0.5, "Yes", "No")</f>
        <v>Yes</v>
      </c>
      <c r="Q201" s="26">
        <f>Table2[[#This Row],[Actual Price]] * Table2[[#This Row],[rating_count]]</f>
        <v>54854559</v>
      </c>
      <c r="R201">
        <v>4.2</v>
      </c>
      <c r="S201">
        <f>ROUND(Table2[[#This Row],[rating]], 0)</f>
        <v>4</v>
      </c>
      <c r="T201" s="21">
        <v>27441</v>
      </c>
      <c r="U201" s="21" t="str">
        <f>IF(Table2[[#This Row],[rating_count]] &lt; 1000, "Yes", "No")</f>
        <v>No</v>
      </c>
      <c r="V201" s="21">
        <f>Table2[[#This Row],[Rounded Rating Column]] * Table2[[#This Row],[rating_count]]</f>
        <v>109764</v>
      </c>
      <c r="W201" s="25">
        <f t="shared" si="11"/>
        <v>54854559</v>
      </c>
      <c r="X201" t="s">
        <v>6449</v>
      </c>
      <c r="Y201" t="s">
        <v>6450</v>
      </c>
      <c r="Z201" t="s">
        <v>6451</v>
      </c>
      <c r="AA201" t="s">
        <v>6452</v>
      </c>
      <c r="AB201" t="s">
        <v>6453</v>
      </c>
      <c r="AC201" t="s">
        <v>6454</v>
      </c>
      <c r="AD201" t="s">
        <v>6455</v>
      </c>
      <c r="AE201" t="s">
        <v>6456</v>
      </c>
    </row>
    <row r="202" spans="1:31" ht="15.75" customHeight="1">
      <c r="A202" t="s">
        <v>6141</v>
      </c>
      <c r="B202" t="s">
        <v>6142</v>
      </c>
      <c r="C202" t="s">
        <v>5013</v>
      </c>
      <c r="D202" t="s">
        <v>12821</v>
      </c>
      <c r="E202" t="s">
        <v>12822</v>
      </c>
      <c r="F202" t="s">
        <v>12880</v>
      </c>
      <c r="G202" t="str">
        <f>Table2[category] &amp; "-" &amp; Table2[product name]</f>
        <v>Computers&amp;Accessories|Accessories&amp;Peripherals|Keyboards,Mice&amp;InputDevices|Keyboard&amp;MouseSets-Zebronics Zeb-Transformer Gaming Keyboard and Mouse Combo (USB, Braided Cable)</v>
      </c>
      <c r="H202" t="s">
        <v>12898</v>
      </c>
      <c r="I202" s="25">
        <v>1299</v>
      </c>
      <c r="J202" s="23" t="str">
        <f t="shared" si="9"/>
        <v>&gt;₹500</v>
      </c>
      <c r="K202" s="25">
        <v>1599</v>
      </c>
      <c r="L202" s="24">
        <v>0.19</v>
      </c>
      <c r="M202" s="25">
        <f>Table2[[#This Row],[Actual Price]] - Table2[[#This Row],[Discounted Price]] / Table2[[#This Row],[Actual Price]] * 100</f>
        <v>1517.7617260787993</v>
      </c>
      <c r="N202" s="24" t="str">
        <f t="shared" si="10"/>
        <v>&lt;50%</v>
      </c>
      <c r="O202" s="21">
        <f>Table2[[#This Row],[Rounded Rating Column]] + (Table2[[#This Row],[rating_count]] / 1000)</f>
        <v>31.222999999999999</v>
      </c>
      <c r="P202" s="24" t="str">
        <f>IF(Table2[[#This Row],[Discount Percentage]] &gt;= 0.5, "Yes", "No")</f>
        <v>No</v>
      </c>
      <c r="Q202" s="26">
        <f>Table2[[#This Row],[Actual Price]] * Table2[[#This Row],[rating_count]]</f>
        <v>43529577</v>
      </c>
      <c r="R202">
        <v>4.3</v>
      </c>
      <c r="S202">
        <f>ROUND(Table2[[#This Row],[rating]], 0)</f>
        <v>4</v>
      </c>
      <c r="T202" s="21">
        <v>27223</v>
      </c>
      <c r="U202" s="21" t="str">
        <f>IF(Table2[[#This Row],[rating_count]] &lt; 1000, "Yes", "No")</f>
        <v>No</v>
      </c>
      <c r="V202" s="21">
        <f>Table2[[#This Row],[Rounded Rating Column]] * Table2[[#This Row],[rating_count]]</f>
        <v>108892</v>
      </c>
      <c r="W202" s="25">
        <f t="shared" si="11"/>
        <v>43529577</v>
      </c>
      <c r="X202" t="s">
        <v>6143</v>
      </c>
      <c r="Y202" t="s">
        <v>6144</v>
      </c>
      <c r="Z202" t="s">
        <v>6145</v>
      </c>
      <c r="AA202" t="s">
        <v>6146</v>
      </c>
      <c r="AB202" t="s">
        <v>6147</v>
      </c>
      <c r="AC202" t="s">
        <v>6148</v>
      </c>
      <c r="AD202" t="s">
        <v>6149</v>
      </c>
      <c r="AE202" t="s">
        <v>6150</v>
      </c>
    </row>
    <row r="203" spans="1:31" ht="15.75" customHeight="1">
      <c r="A203" t="s">
        <v>5781</v>
      </c>
      <c r="B203" t="s">
        <v>5782</v>
      </c>
      <c r="C203" t="s">
        <v>5523</v>
      </c>
      <c r="D203" t="s">
        <v>12831</v>
      </c>
      <c r="E203" t="s">
        <v>12889</v>
      </c>
      <c r="F203" t="s">
        <v>12921</v>
      </c>
      <c r="G203" t="str">
        <f>Table2[category] &amp; "-" &amp; Table2[product name]</f>
        <v>Electronics|GeneralPurposeBatteries&amp;BatteryChargers|RechargeableBatteries-Duracell Plus AAA Rechargeable Batteries (750 mAh) Pack of 4</v>
      </c>
      <c r="H203" s="2" t="s">
        <v>13108</v>
      </c>
      <c r="I203" s="23">
        <v>399</v>
      </c>
      <c r="J203" s="23" t="str">
        <f t="shared" si="9"/>
        <v>₹200 - ₹500</v>
      </c>
      <c r="K203" s="23">
        <v>499</v>
      </c>
      <c r="L203" s="24">
        <v>0.2</v>
      </c>
      <c r="M203" s="25">
        <f>Table2[[#This Row],[Actual Price]] - Table2[[#This Row],[Discounted Price]] / Table2[[#This Row],[Actual Price]] * 100</f>
        <v>419.04008016032066</v>
      </c>
      <c r="N203" s="24" t="str">
        <f t="shared" si="10"/>
        <v>&lt;50%</v>
      </c>
      <c r="O203" s="21">
        <f>Table2[[#This Row],[Rounded Rating Column]] + (Table2[[#This Row],[rating_count]] / 1000)</f>
        <v>31.201000000000001</v>
      </c>
      <c r="P203" s="24" t="str">
        <f>IF(Table2[[#This Row],[Discount Percentage]] &gt;= 0.5, "Yes", "No")</f>
        <v>No</v>
      </c>
      <c r="Q203" s="26">
        <f>Table2[[#This Row],[Actual Price]] * Table2[[#This Row],[rating_count]]</f>
        <v>13573299</v>
      </c>
      <c r="R203">
        <v>4.3</v>
      </c>
      <c r="S203">
        <f>ROUND(Table2[[#This Row],[rating]], 0)</f>
        <v>4</v>
      </c>
      <c r="T203" s="21">
        <v>27201</v>
      </c>
      <c r="U203" s="21" t="str">
        <f>IF(Table2[[#This Row],[rating_count]] &lt; 1000, "Yes", "No")</f>
        <v>No</v>
      </c>
      <c r="V203" s="21">
        <f>Table2[[#This Row],[Rounded Rating Column]] * Table2[[#This Row],[rating_count]]</f>
        <v>108804</v>
      </c>
      <c r="W203" s="25">
        <f t="shared" si="11"/>
        <v>13573299</v>
      </c>
      <c r="X203" t="s">
        <v>5783</v>
      </c>
      <c r="Y203" t="s">
        <v>5784</v>
      </c>
      <c r="Z203" t="s">
        <v>5785</v>
      </c>
      <c r="AA203" t="s">
        <v>5786</v>
      </c>
      <c r="AB203" t="s">
        <v>5787</v>
      </c>
      <c r="AC203" t="s">
        <v>5788</v>
      </c>
      <c r="AD203" t="s">
        <v>5789</v>
      </c>
      <c r="AE203" t="s">
        <v>5790</v>
      </c>
    </row>
    <row r="204" spans="1:31" ht="15.75" customHeight="1">
      <c r="A204" t="s">
        <v>6241</v>
      </c>
      <c r="B204" t="s">
        <v>6242</v>
      </c>
      <c r="C204" t="s">
        <v>6243</v>
      </c>
      <c r="D204" t="s">
        <v>12821</v>
      </c>
      <c r="E204" t="s">
        <v>12940</v>
      </c>
      <c r="F204" t="s">
        <v>12941</v>
      </c>
      <c r="G204" t="str">
        <f>Table2[category] &amp; "-" &amp; Table2[product name]</f>
        <v>Computers&amp;Accessories|Components|Memory-Crucial RAM 8GB DDR4 3200MHz CL22 (or 2933MHz or 2666MHz) Laptop Memory CT8G4SFRA32A</v>
      </c>
      <c r="H204" s="2" t="s">
        <v>13108</v>
      </c>
      <c r="I204" s="25">
        <v>1792</v>
      </c>
      <c r="J204" s="23" t="str">
        <f t="shared" si="9"/>
        <v>&gt;₹500</v>
      </c>
      <c r="K204" s="25">
        <v>3500</v>
      </c>
      <c r="L204" s="24">
        <v>0.49</v>
      </c>
      <c r="M204" s="25">
        <f>Table2[[#This Row],[Actual Price]] - Table2[[#This Row],[Discounted Price]] / Table2[[#This Row],[Actual Price]] * 100</f>
        <v>3448.8</v>
      </c>
      <c r="N204" s="24" t="str">
        <f t="shared" si="10"/>
        <v>&lt;50%</v>
      </c>
      <c r="O204" s="21">
        <f>Table2[[#This Row],[Rounded Rating Column]] + (Table2[[#This Row],[rating_count]] / 1000)</f>
        <v>31.193999999999999</v>
      </c>
      <c r="P204" s="24" t="str">
        <f>IF(Table2[[#This Row],[Discount Percentage]] &gt;= 0.5, "Yes", "No")</f>
        <v>No</v>
      </c>
      <c r="Q204" s="26">
        <f>Table2[[#This Row],[Actual Price]] * Table2[[#This Row],[rating_count]]</f>
        <v>91679000</v>
      </c>
      <c r="R204">
        <v>4.5</v>
      </c>
      <c r="S204">
        <f>ROUND(Table2[[#This Row],[rating]], 0)</f>
        <v>5</v>
      </c>
      <c r="T204" s="21">
        <v>26194</v>
      </c>
      <c r="U204" s="21" t="str">
        <f>IF(Table2[[#This Row],[rating_count]] &lt; 1000, "Yes", "No")</f>
        <v>No</v>
      </c>
      <c r="V204" s="21">
        <f>Table2[[#This Row],[Rounded Rating Column]] * Table2[[#This Row],[rating_count]]</f>
        <v>130970</v>
      </c>
      <c r="W204" s="25">
        <f t="shared" si="11"/>
        <v>91679000</v>
      </c>
      <c r="X204" t="s">
        <v>6244</v>
      </c>
      <c r="Y204" t="s">
        <v>6245</v>
      </c>
      <c r="Z204" t="s">
        <v>6246</v>
      </c>
      <c r="AA204" t="s">
        <v>6247</v>
      </c>
      <c r="AB204" t="s">
        <v>6248</v>
      </c>
      <c r="AC204" t="s">
        <v>6249</v>
      </c>
      <c r="AD204" t="s">
        <v>6250</v>
      </c>
      <c r="AE204" t="s">
        <v>6251</v>
      </c>
    </row>
    <row r="205" spans="1:31" ht="15.75" customHeight="1">
      <c r="A205" t="s">
        <v>405</v>
      </c>
      <c r="B205" t="s">
        <v>406</v>
      </c>
      <c r="C205" t="s">
        <v>165</v>
      </c>
      <c r="D205" t="s">
        <v>12831</v>
      </c>
      <c r="E205" t="s">
        <v>12832</v>
      </c>
      <c r="F205" t="s">
        <v>12834</v>
      </c>
      <c r="G205" t="str">
        <f>Table2[category] &amp; "-" &amp; Table2[product name]</f>
        <v>Electronics|HomeTheater,TV&amp;Video|Televisions|SmartTelevisions-Mi 108 cm (43 inches) Full HD Android LED TV 4C | L43M6-INC (Black)</v>
      </c>
      <c r="H205" t="s">
        <v>12835</v>
      </c>
      <c r="I205" s="25">
        <v>19999</v>
      </c>
      <c r="J205" s="23" t="str">
        <f t="shared" si="9"/>
        <v>&gt;₹500</v>
      </c>
      <c r="K205" s="25">
        <v>34999</v>
      </c>
      <c r="L205" s="24">
        <v>0.43</v>
      </c>
      <c r="M205" s="25">
        <f>Table2[[#This Row],[Actual Price]] - Table2[[#This Row],[Discounted Price]] / Table2[[#This Row],[Actual Price]] * 100</f>
        <v>34941.858367381923</v>
      </c>
      <c r="N205" s="24" t="str">
        <f t="shared" si="10"/>
        <v>&lt;50%</v>
      </c>
      <c r="O205" s="21">
        <f>Table2[[#This Row],[Rounded Rating Column]] + (Table2[[#This Row],[rating_count]] / 1000)</f>
        <v>31.151</v>
      </c>
      <c r="P205" s="24" t="str">
        <f>IF(Table2[[#This Row],[Discount Percentage]] &gt;= 0.5, "Yes", "No")</f>
        <v>No</v>
      </c>
      <c r="Q205" s="26">
        <f>Table2[[#This Row],[Actual Price]] * Table2[[#This Row],[rating_count]]</f>
        <v>950257849</v>
      </c>
      <c r="R205">
        <v>4.3</v>
      </c>
      <c r="S205">
        <f>ROUND(Table2[[#This Row],[rating]], 0)</f>
        <v>4</v>
      </c>
      <c r="T205" s="21">
        <v>27151</v>
      </c>
      <c r="U205" s="21" t="str">
        <f>IF(Table2[[#This Row],[rating_count]] &lt; 1000, "Yes", "No")</f>
        <v>No</v>
      </c>
      <c r="V205" s="21">
        <f>Table2[[#This Row],[Rounded Rating Column]] * Table2[[#This Row],[rating_count]]</f>
        <v>108604</v>
      </c>
      <c r="W205" s="25">
        <f t="shared" si="11"/>
        <v>950257849</v>
      </c>
      <c r="X205" t="s">
        <v>407</v>
      </c>
      <c r="Y205" t="s">
        <v>408</v>
      </c>
      <c r="Z205" t="s">
        <v>409</v>
      </c>
      <c r="AA205" t="s">
        <v>410</v>
      </c>
      <c r="AB205" t="s">
        <v>411</v>
      </c>
      <c r="AC205" t="s">
        <v>412</v>
      </c>
      <c r="AD205" t="s">
        <v>413</v>
      </c>
      <c r="AE205" t="s">
        <v>414</v>
      </c>
    </row>
    <row r="206" spans="1:31" ht="15.75" customHeight="1">
      <c r="A206" t="s">
        <v>5064</v>
      </c>
      <c r="B206" t="s">
        <v>5065</v>
      </c>
      <c r="C206" t="s">
        <v>5066</v>
      </c>
      <c r="D206" t="s">
        <v>12831</v>
      </c>
      <c r="E206" t="s">
        <v>12900</v>
      </c>
      <c r="F206" t="s">
        <v>12833</v>
      </c>
      <c r="G206" t="str">
        <f>Table2[category] &amp; "-" &amp; Table2[product name]</f>
        <v>Electronics|Cameras&amp;Photography|Accessories|Tripods&amp;Monopods|Tabletop&amp;TravelTripods-SYVO WT 3130 Aluminum Tripod (133CM), Universal Lightweight Tripod with Mobile Phone Holder Mount &amp; Carry Bag for All Smart Phones, Gopro, Cameras - Brown</v>
      </c>
      <c r="H206" t="s">
        <v>12902</v>
      </c>
      <c r="I206" s="23">
        <v>799</v>
      </c>
      <c r="J206" s="23" t="str">
        <f t="shared" si="9"/>
        <v>&gt;₹500</v>
      </c>
      <c r="K206" s="25">
        <v>3990</v>
      </c>
      <c r="L206" s="24">
        <v>0.8</v>
      </c>
      <c r="M206" s="25">
        <f>Table2[[#This Row],[Actual Price]] - Table2[[#This Row],[Discounted Price]] / Table2[[#This Row],[Actual Price]] * 100</f>
        <v>3969.9749373433583</v>
      </c>
      <c r="N206" s="24" t="str">
        <f t="shared" si="10"/>
        <v>50% or More</v>
      </c>
      <c r="O206" s="21">
        <f>Table2[[#This Row],[Rounded Rating Column]] + (Table2[[#This Row],[rating_count]] / 1000)</f>
        <v>31.138999999999999</v>
      </c>
      <c r="P206" s="24" t="str">
        <f>IF(Table2[[#This Row],[Discount Percentage]] &gt;= 0.5, "Yes", "No")</f>
        <v>Yes</v>
      </c>
      <c r="Q206" s="26">
        <f>Table2[[#This Row],[Actual Price]] * Table2[[#This Row],[rating_count]]</f>
        <v>108284610</v>
      </c>
      <c r="R206">
        <v>4.3</v>
      </c>
      <c r="S206">
        <f>ROUND(Table2[[#This Row],[rating]], 0)</f>
        <v>4</v>
      </c>
      <c r="T206" s="21">
        <v>27139</v>
      </c>
      <c r="U206" s="21" t="str">
        <f>IF(Table2[[#This Row],[rating_count]] &lt; 1000, "Yes", "No")</f>
        <v>No</v>
      </c>
      <c r="V206" s="21">
        <f>Table2[[#This Row],[Rounded Rating Column]] * Table2[[#This Row],[rating_count]]</f>
        <v>108556</v>
      </c>
      <c r="W206" s="25">
        <f t="shared" si="11"/>
        <v>108284610</v>
      </c>
      <c r="X206" t="s">
        <v>5067</v>
      </c>
      <c r="Y206" t="s">
        <v>5068</v>
      </c>
      <c r="Z206" t="s">
        <v>5069</v>
      </c>
      <c r="AA206" t="s">
        <v>5070</v>
      </c>
      <c r="AB206" t="s">
        <v>5071</v>
      </c>
      <c r="AC206" t="s">
        <v>5072</v>
      </c>
      <c r="AD206" t="s">
        <v>5073</v>
      </c>
      <c r="AE206" t="s">
        <v>5074</v>
      </c>
    </row>
    <row r="207" spans="1:31" ht="15.75" customHeight="1">
      <c r="A207" t="s">
        <v>4087</v>
      </c>
      <c r="B207" t="s">
        <v>4088</v>
      </c>
      <c r="C207" t="s">
        <v>2956</v>
      </c>
      <c r="D207" t="s">
        <v>12831</v>
      </c>
      <c r="E207" t="s">
        <v>12852</v>
      </c>
      <c r="F207" t="s">
        <v>12853</v>
      </c>
      <c r="G207" t="str">
        <f>Table2[category] &amp; "-" &amp; Table2[product name]</f>
        <v>Electronics|WearableTechnology|SmartWatches-boAt Flash Edition Smart Watch with Activity Tracker, Multiple Sports Modes, 1.3" Screen, 170+ Watch Faces, Sleep Monitor, Gesture, Camera &amp; Music Control, IP68 &amp; 7 Days Battery Life(Lightning Black)</v>
      </c>
      <c r="H207" s="2" t="s">
        <v>13108</v>
      </c>
      <c r="I207" s="25">
        <v>1799</v>
      </c>
      <c r="J207" s="23" t="str">
        <f t="shared" si="9"/>
        <v>&gt;₹500</v>
      </c>
      <c r="K207" s="25">
        <v>6990</v>
      </c>
      <c r="L207" s="24">
        <v>0.74</v>
      </c>
      <c r="M207" s="25">
        <f>Table2[[#This Row],[Actual Price]] - Table2[[#This Row],[Discounted Price]] / Table2[[#This Row],[Actual Price]] * 100</f>
        <v>6964.2632331902714</v>
      </c>
      <c r="N207" s="24" t="str">
        <f t="shared" si="10"/>
        <v>50% or More</v>
      </c>
      <c r="O207" s="21">
        <f>Table2[[#This Row],[Rounded Rating Column]] + (Table2[[#This Row],[rating_count]] / 1000)</f>
        <v>30.88</v>
      </c>
      <c r="P207" s="24" t="str">
        <f>IF(Table2[[#This Row],[Discount Percentage]] &gt;= 0.5, "Yes", "No")</f>
        <v>Yes</v>
      </c>
      <c r="Q207" s="26">
        <f>Table2[[#This Row],[Actual Price]] * Table2[[#This Row],[rating_count]]</f>
        <v>187891200</v>
      </c>
      <c r="R207">
        <v>4</v>
      </c>
      <c r="S207">
        <f>ROUND(Table2[[#This Row],[rating]], 0)</f>
        <v>4</v>
      </c>
      <c r="T207" s="21">
        <v>26880</v>
      </c>
      <c r="U207" s="21" t="str">
        <f>IF(Table2[[#This Row],[rating_count]] &lt; 1000, "Yes", "No")</f>
        <v>No</v>
      </c>
      <c r="V207" s="21">
        <f>Table2[[#This Row],[Rounded Rating Column]] * Table2[[#This Row],[rating_count]]</f>
        <v>107520</v>
      </c>
      <c r="W207" s="25">
        <f t="shared" si="11"/>
        <v>187891200</v>
      </c>
      <c r="X207" t="s">
        <v>4089</v>
      </c>
      <c r="Y207" t="s">
        <v>4090</v>
      </c>
      <c r="Z207" t="s">
        <v>4091</v>
      </c>
      <c r="AA207" t="s">
        <v>4092</v>
      </c>
      <c r="AB207" t="s">
        <v>4093</v>
      </c>
      <c r="AC207" t="s">
        <v>4094</v>
      </c>
      <c r="AD207" t="s">
        <v>4095</v>
      </c>
      <c r="AE207" t="s">
        <v>4096</v>
      </c>
    </row>
    <row r="208" spans="1:31" ht="15.75" customHeight="1">
      <c r="A208" t="s">
        <v>5409</v>
      </c>
      <c r="B208" t="s">
        <v>5410</v>
      </c>
      <c r="C208" t="s">
        <v>5411</v>
      </c>
      <c r="D208" t="s">
        <v>12831</v>
      </c>
      <c r="E208" t="s">
        <v>12889</v>
      </c>
      <c r="F208" s="2" t="s">
        <v>13108</v>
      </c>
      <c r="G208" t="str">
        <f>Table2[category] &amp; "-" &amp; Table2[product name]</f>
        <v>Electronics|GeneralPurposeBatteries&amp;BatteryChargers-Panasonic CR-2032/5BE Lithium Coin Battery - Pack of 5</v>
      </c>
      <c r="H208" s="2" t="s">
        <v>13108</v>
      </c>
      <c r="I208" s="23">
        <v>225</v>
      </c>
      <c r="J208" s="23" t="str">
        <f t="shared" si="9"/>
        <v>₹200 - ₹500</v>
      </c>
      <c r="K208" s="23">
        <v>250</v>
      </c>
      <c r="L208" s="24">
        <v>0.1</v>
      </c>
      <c r="M208" s="25">
        <f>Table2[[#This Row],[Actual Price]] - Table2[[#This Row],[Discounted Price]] / Table2[[#This Row],[Actual Price]] * 100</f>
        <v>160</v>
      </c>
      <c r="N208" s="24" t="str">
        <f t="shared" si="10"/>
        <v>&lt;50%</v>
      </c>
      <c r="O208" s="21">
        <f>Table2[[#This Row],[Rounded Rating Column]] + (Table2[[#This Row],[rating_count]] / 1000)</f>
        <v>30.556000000000001</v>
      </c>
      <c r="P208" s="24" t="str">
        <f>IF(Table2[[#This Row],[Discount Percentage]] &gt;= 0.5, "Yes", "No")</f>
        <v>No</v>
      </c>
      <c r="Q208" s="26">
        <f>Table2[[#This Row],[Actual Price]] * Table2[[#This Row],[rating_count]]</f>
        <v>6639000</v>
      </c>
      <c r="R208">
        <v>4.4000000000000004</v>
      </c>
      <c r="S208">
        <f>ROUND(Table2[[#This Row],[rating]], 0)</f>
        <v>4</v>
      </c>
      <c r="T208" s="21">
        <v>26556</v>
      </c>
      <c r="U208" s="21" t="str">
        <f>IF(Table2[[#This Row],[rating_count]] &lt; 1000, "Yes", "No")</f>
        <v>No</v>
      </c>
      <c r="V208" s="21">
        <f>Table2[[#This Row],[Rounded Rating Column]] * Table2[[#This Row],[rating_count]]</f>
        <v>106224</v>
      </c>
      <c r="W208" s="25">
        <f t="shared" si="11"/>
        <v>6639000</v>
      </c>
      <c r="X208" t="s">
        <v>5412</v>
      </c>
      <c r="Y208" t="s">
        <v>5413</v>
      </c>
      <c r="Z208" t="s">
        <v>5414</v>
      </c>
      <c r="AA208" t="s">
        <v>5415</v>
      </c>
      <c r="AB208" t="s">
        <v>5416</v>
      </c>
      <c r="AC208" t="s">
        <v>5417</v>
      </c>
      <c r="AD208" t="s">
        <v>5418</v>
      </c>
      <c r="AE208" t="s">
        <v>5419</v>
      </c>
    </row>
    <row r="209" spans="1:31" ht="15.75" customHeight="1">
      <c r="A209" t="s">
        <v>9274</v>
      </c>
      <c r="B209" t="s">
        <v>9275</v>
      </c>
      <c r="C209" t="s">
        <v>8494</v>
      </c>
      <c r="D209" t="s">
        <v>12817</v>
      </c>
      <c r="E209" t="s">
        <v>12818</v>
      </c>
      <c r="F209" t="s">
        <v>12986</v>
      </c>
      <c r="G209" t="str">
        <f>Table2[category] &amp; "-" &amp; Table2[product name]</f>
        <v>Home&amp;Kitchen|Kitchen&amp;HomeAppliances|SmallKitchenAppliances|MixerGrinders-Philips HL7756/00 Mixer Grinder, 750W, 3 Jars (Black)</v>
      </c>
      <c r="H209" t="s">
        <v>12999</v>
      </c>
      <c r="I209" s="25">
        <v>3699</v>
      </c>
      <c r="J209" s="23" t="str">
        <f t="shared" si="9"/>
        <v>&gt;₹500</v>
      </c>
      <c r="K209" s="25">
        <v>4295</v>
      </c>
      <c r="L209" s="24">
        <v>0.14000000000000001</v>
      </c>
      <c r="M209" s="25">
        <f>Table2[[#This Row],[Actual Price]] - Table2[[#This Row],[Discounted Price]] / Table2[[#This Row],[Actual Price]] * 100</f>
        <v>4208.876600698487</v>
      </c>
      <c r="N209" s="24" t="str">
        <f t="shared" si="10"/>
        <v>&lt;50%</v>
      </c>
      <c r="O209" s="21">
        <f>Table2[[#This Row],[Rounded Rating Column]] + (Table2[[#This Row],[rating_count]] / 1000)</f>
        <v>30.542999999999999</v>
      </c>
      <c r="P209" s="24" t="str">
        <f>IF(Table2[[#This Row],[Discount Percentage]] &gt;= 0.5, "Yes", "No")</f>
        <v>No</v>
      </c>
      <c r="Q209" s="26">
        <f>Table2[[#This Row],[Actual Price]] * Table2[[#This Row],[rating_count]]</f>
        <v>114002185</v>
      </c>
      <c r="R209">
        <v>4.0999999999999996</v>
      </c>
      <c r="S209">
        <f>ROUND(Table2[[#This Row],[rating]], 0)</f>
        <v>4</v>
      </c>
      <c r="T209" s="21">
        <v>26543</v>
      </c>
      <c r="U209" s="21" t="str">
        <f>IF(Table2[[#This Row],[rating_count]] &lt; 1000, "Yes", "No")</f>
        <v>No</v>
      </c>
      <c r="V209" s="21">
        <f>Table2[[#This Row],[Rounded Rating Column]] * Table2[[#This Row],[rating_count]]</f>
        <v>106172</v>
      </c>
      <c r="W209" s="25">
        <f t="shared" si="11"/>
        <v>114002185</v>
      </c>
      <c r="X209" t="s">
        <v>9276</v>
      </c>
      <c r="Y209" t="s">
        <v>9277</v>
      </c>
      <c r="Z209" t="s">
        <v>9278</v>
      </c>
      <c r="AA209" t="s">
        <v>9279</v>
      </c>
      <c r="AB209" t="s">
        <v>9280</v>
      </c>
      <c r="AC209" t="s">
        <v>9281</v>
      </c>
      <c r="AD209" t="s">
        <v>9282</v>
      </c>
      <c r="AE209" t="s">
        <v>9283</v>
      </c>
    </row>
    <row r="210" spans="1:31" ht="15.75" customHeight="1">
      <c r="A210" t="s">
        <v>6713</v>
      </c>
      <c r="B210" t="s">
        <v>6714</v>
      </c>
      <c r="C210" t="s">
        <v>4817</v>
      </c>
      <c r="D210" t="s">
        <v>12821</v>
      </c>
      <c r="E210" t="s">
        <v>12822</v>
      </c>
      <c r="F210" t="s">
        <v>12876</v>
      </c>
      <c r="G210" t="str">
        <f>Table2[category] &amp; "-" &amp; Table2[product name]</f>
        <v>Computers&amp;Accessories|Accessories&amp;Peripherals|LaptopAccessories|Lapdesks-OFIXO Multi-Purpose Laptop Table/Study Table/Bed Table/Foldable and Portable Wooden/Writing Desk (Wooden)</v>
      </c>
      <c r="H210" t="s">
        <v>12883</v>
      </c>
      <c r="I210" s="23">
        <v>599</v>
      </c>
      <c r="J210" s="23" t="str">
        <f t="shared" si="9"/>
        <v>&gt;₹500</v>
      </c>
      <c r="K210" s="23">
        <v>599</v>
      </c>
      <c r="L210" s="24">
        <v>0</v>
      </c>
      <c r="M210" s="25">
        <f>Table2[[#This Row],[Actual Price]] - Table2[[#This Row],[Discounted Price]] / Table2[[#This Row],[Actual Price]] * 100</f>
        <v>499</v>
      </c>
      <c r="N210" s="24" t="str">
        <f t="shared" si="10"/>
        <v>&lt;50%</v>
      </c>
      <c r="O210" s="21">
        <f>Table2[[#This Row],[Rounded Rating Column]] + (Table2[[#This Row],[rating_count]] / 1000)</f>
        <v>30.422999999999998</v>
      </c>
      <c r="P210" s="24" t="str">
        <f>IF(Table2[[#This Row],[Discount Percentage]] &gt;= 0.5, "Yes", "No")</f>
        <v>No</v>
      </c>
      <c r="Q210" s="26">
        <f>Table2[[#This Row],[Actual Price]] * Table2[[#This Row],[rating_count]]</f>
        <v>15827377</v>
      </c>
      <c r="R210">
        <v>4</v>
      </c>
      <c r="S210">
        <f>ROUND(Table2[[#This Row],[rating]], 0)</f>
        <v>4</v>
      </c>
      <c r="T210" s="21">
        <v>26423</v>
      </c>
      <c r="U210" s="21" t="str">
        <f>IF(Table2[[#This Row],[rating_count]] &lt; 1000, "Yes", "No")</f>
        <v>No</v>
      </c>
      <c r="V210" s="21">
        <f>Table2[[#This Row],[Rounded Rating Column]] * Table2[[#This Row],[rating_count]]</f>
        <v>105692</v>
      </c>
      <c r="W210" s="25">
        <f t="shared" si="11"/>
        <v>15827377</v>
      </c>
      <c r="X210" t="s">
        <v>6715</v>
      </c>
      <c r="Y210" t="s">
        <v>6716</v>
      </c>
      <c r="Z210" t="s">
        <v>6717</v>
      </c>
      <c r="AA210" t="s">
        <v>6718</v>
      </c>
      <c r="AB210" t="s">
        <v>6719</v>
      </c>
      <c r="AC210" t="s">
        <v>6720</v>
      </c>
      <c r="AD210" t="s">
        <v>6721</v>
      </c>
      <c r="AE210" t="s">
        <v>6722</v>
      </c>
    </row>
    <row r="211" spans="1:31" ht="15.75" customHeight="1">
      <c r="A211" t="s">
        <v>8935</v>
      </c>
      <c r="B211" t="s">
        <v>8936</v>
      </c>
      <c r="C211" t="s">
        <v>8723</v>
      </c>
      <c r="D211" t="s">
        <v>12817</v>
      </c>
      <c r="E211" t="s">
        <v>12818</v>
      </c>
      <c r="F211" t="s">
        <v>12986</v>
      </c>
      <c r="G211" t="str">
        <f>Table2[category] &amp; "-" &amp; Table2[product name]</f>
        <v>Home&amp;Kitchen|Kitchen&amp;HomeAppliances|SmallKitchenAppliances|JuicerMixerGrinders-Wonderchef Nutri-blend Mixer, Grinder &amp; Blender | Powerful 400W 22000 RPM motor | Stainless steel Blades | 2 unbreakable jars | 2 Years warranty | Online recipe book by Chef Sanjeev Kapoor | Black</v>
      </c>
      <c r="H211" t="s">
        <v>13008</v>
      </c>
      <c r="I211" s="25">
        <v>2699</v>
      </c>
      <c r="J211" s="23" t="str">
        <f t="shared" si="9"/>
        <v>&gt;₹500</v>
      </c>
      <c r="K211" s="25">
        <v>5000</v>
      </c>
      <c r="L211" s="24">
        <v>0.46</v>
      </c>
      <c r="M211" s="25">
        <f>Table2[[#This Row],[Actual Price]] - Table2[[#This Row],[Discounted Price]] / Table2[[#This Row],[Actual Price]] * 100</f>
        <v>4946.0200000000004</v>
      </c>
      <c r="N211" s="24" t="str">
        <f t="shared" si="10"/>
        <v>&lt;50%</v>
      </c>
      <c r="O211" s="21">
        <f>Table2[[#This Row],[Rounded Rating Column]] + (Table2[[#This Row],[rating_count]] / 1000)</f>
        <v>30.164000000000001</v>
      </c>
      <c r="P211" s="24" t="str">
        <f>IF(Table2[[#This Row],[Discount Percentage]] &gt;= 0.5, "Yes", "No")</f>
        <v>No</v>
      </c>
      <c r="Q211" s="26">
        <f>Table2[[#This Row],[Actual Price]] * Table2[[#This Row],[rating_count]]</f>
        <v>130820000</v>
      </c>
      <c r="R211">
        <v>4</v>
      </c>
      <c r="S211">
        <f>ROUND(Table2[[#This Row],[rating]], 0)</f>
        <v>4</v>
      </c>
      <c r="T211" s="21">
        <v>26164</v>
      </c>
      <c r="U211" s="21" t="str">
        <f>IF(Table2[[#This Row],[rating_count]] &lt; 1000, "Yes", "No")</f>
        <v>No</v>
      </c>
      <c r="V211" s="21">
        <f>Table2[[#This Row],[Rounded Rating Column]] * Table2[[#This Row],[rating_count]]</f>
        <v>104656</v>
      </c>
      <c r="W211" s="25">
        <f t="shared" si="11"/>
        <v>130820000</v>
      </c>
      <c r="X211" t="s">
        <v>8937</v>
      </c>
      <c r="Y211" t="s">
        <v>8938</v>
      </c>
      <c r="Z211" t="s">
        <v>8939</v>
      </c>
      <c r="AA211" t="s">
        <v>8940</v>
      </c>
      <c r="AB211" t="s">
        <v>8941</v>
      </c>
      <c r="AC211" t="s">
        <v>8942</v>
      </c>
      <c r="AD211" t="s">
        <v>8943</v>
      </c>
      <c r="AE211" t="s">
        <v>8944</v>
      </c>
    </row>
    <row r="212" spans="1:31" ht="15.75" customHeight="1">
      <c r="A212" t="s">
        <v>7875</v>
      </c>
      <c r="B212" t="s">
        <v>7876</v>
      </c>
      <c r="C212" t="s">
        <v>5411</v>
      </c>
      <c r="D212" t="s">
        <v>12831</v>
      </c>
      <c r="E212" t="s">
        <v>12889</v>
      </c>
      <c r="F212" s="2" t="s">
        <v>13108</v>
      </c>
      <c r="G212" t="str">
        <f>Table2[category] &amp; "-" &amp; Table2[product name]</f>
        <v>Electronics|GeneralPurposeBatteries&amp;BatteryChargers-Panasonic Eneloop BQ-CC55N Advanced, Smart and Quick Charger for AA &amp; AAA Rechargeable Batteries, White</v>
      </c>
      <c r="H212" s="2" t="s">
        <v>13108</v>
      </c>
      <c r="I212" s="25">
        <v>1500</v>
      </c>
      <c r="J212" s="23" t="str">
        <f t="shared" si="9"/>
        <v>&gt;₹500</v>
      </c>
      <c r="K212" s="25">
        <v>1500</v>
      </c>
      <c r="L212" s="24">
        <v>0</v>
      </c>
      <c r="M212" s="25">
        <f>Table2[[#This Row],[Actual Price]] - Table2[[#This Row],[Discounted Price]] / Table2[[#This Row],[Actual Price]] * 100</f>
        <v>1400</v>
      </c>
      <c r="N212" s="24" t="str">
        <f t="shared" si="10"/>
        <v>&lt;50%</v>
      </c>
      <c r="O212" s="21">
        <f>Table2[[#This Row],[Rounded Rating Column]] + (Table2[[#This Row],[rating_count]] / 1000)</f>
        <v>29.995999999999999</v>
      </c>
      <c r="P212" s="24" t="str">
        <f>IF(Table2[[#This Row],[Discount Percentage]] &gt;= 0.5, "Yes", "No")</f>
        <v>No</v>
      </c>
      <c r="Q212" s="26">
        <f>Table2[[#This Row],[Actual Price]] * Table2[[#This Row],[rating_count]]</f>
        <v>38994000</v>
      </c>
      <c r="R212">
        <v>4.4000000000000004</v>
      </c>
      <c r="S212">
        <f>ROUND(Table2[[#This Row],[rating]], 0)</f>
        <v>4</v>
      </c>
      <c r="T212" s="21">
        <v>25996</v>
      </c>
      <c r="U212" s="21" t="str">
        <f>IF(Table2[[#This Row],[rating_count]] &lt; 1000, "Yes", "No")</f>
        <v>No</v>
      </c>
      <c r="V212" s="21">
        <f>Table2[[#This Row],[Rounded Rating Column]] * Table2[[#This Row],[rating_count]]</f>
        <v>103984</v>
      </c>
      <c r="W212" s="25">
        <f t="shared" si="11"/>
        <v>38994000</v>
      </c>
      <c r="X212" t="s">
        <v>7877</v>
      </c>
      <c r="Y212" t="s">
        <v>7878</v>
      </c>
      <c r="Z212" t="s">
        <v>7879</v>
      </c>
      <c r="AA212" t="s">
        <v>7880</v>
      </c>
      <c r="AB212" t="s">
        <v>7881</v>
      </c>
      <c r="AC212" t="s">
        <v>7882</v>
      </c>
      <c r="AD212" t="s">
        <v>7883</v>
      </c>
      <c r="AE212" t="s">
        <v>7884</v>
      </c>
    </row>
    <row r="213" spans="1:31" ht="15.75" customHeight="1">
      <c r="A213" t="s">
        <v>6283</v>
      </c>
      <c r="B213" t="s">
        <v>6284</v>
      </c>
      <c r="C213" t="s">
        <v>3074</v>
      </c>
      <c r="D213" t="s">
        <v>12831</v>
      </c>
      <c r="E213" t="s">
        <v>12862</v>
      </c>
      <c r="F213" t="s">
        <v>12863</v>
      </c>
      <c r="G213" t="str">
        <f>Table2[category] &amp; "-" &amp; Table2[product name]</f>
        <v>Electronics|Headphones,Earbuds&amp;Accessories|Headphones|In-Ear-Boult Audio Truebuds with 30H Playtime, IPX7 Waterproof, Lightning Boult‚Ñ¢ Type C Fast Charging (10 Min=100Mins), BoomX‚Ñ¢ Tech Rich Bass, Pro+ Calling HD Mic, Touch Controls in Ear Earbuds TWS (Grey)</v>
      </c>
      <c r="H213" t="s">
        <v>12864</v>
      </c>
      <c r="I213" s="25">
        <v>1199</v>
      </c>
      <c r="J213" s="23" t="str">
        <f t="shared" si="9"/>
        <v>&gt;₹500</v>
      </c>
      <c r="K213" s="25">
        <v>7999</v>
      </c>
      <c r="L213" s="24">
        <v>0.85</v>
      </c>
      <c r="M213" s="25">
        <f>Table2[[#This Row],[Actual Price]] - Table2[[#This Row],[Discounted Price]] / Table2[[#This Row],[Actual Price]] * 100</f>
        <v>7984.0106263282914</v>
      </c>
      <c r="N213" s="24" t="str">
        <f t="shared" si="10"/>
        <v>50% or More</v>
      </c>
      <c r="O213" s="21">
        <f>Table2[[#This Row],[Rounded Rating Column]] + (Table2[[#This Row],[rating_count]] / 1000)</f>
        <v>29.91</v>
      </c>
      <c r="P213" s="24" t="str">
        <f>IF(Table2[[#This Row],[Discount Percentage]] &gt;= 0.5, "Yes", "No")</f>
        <v>Yes</v>
      </c>
      <c r="Q213" s="26">
        <f>Table2[[#This Row],[Actual Price]] * Table2[[#This Row],[rating_count]]</f>
        <v>207254090</v>
      </c>
      <c r="R213">
        <v>3.6</v>
      </c>
      <c r="S213">
        <f>ROUND(Table2[[#This Row],[rating]], 0)</f>
        <v>4</v>
      </c>
      <c r="T213" s="21">
        <v>25910</v>
      </c>
      <c r="U213" s="21" t="str">
        <f>IF(Table2[[#This Row],[rating_count]] &lt; 1000, "Yes", "No")</f>
        <v>No</v>
      </c>
      <c r="V213" s="21">
        <f>Table2[[#This Row],[Rounded Rating Column]] * Table2[[#This Row],[rating_count]]</f>
        <v>103640</v>
      </c>
      <c r="W213" s="25">
        <f t="shared" si="11"/>
        <v>207254090</v>
      </c>
      <c r="X213" t="s">
        <v>6285</v>
      </c>
      <c r="Y213" t="s">
        <v>6286</v>
      </c>
      <c r="Z213" t="s">
        <v>6287</v>
      </c>
      <c r="AA213" t="s">
        <v>6288</v>
      </c>
      <c r="AB213" t="s">
        <v>6289</v>
      </c>
      <c r="AC213" t="s">
        <v>6290</v>
      </c>
      <c r="AD213" t="s">
        <v>6291</v>
      </c>
      <c r="AE213" t="s">
        <v>6292</v>
      </c>
    </row>
    <row r="214" spans="1:31" ht="15.75" customHeight="1">
      <c r="A214" t="s">
        <v>5420</v>
      </c>
      <c r="B214" t="s">
        <v>5421</v>
      </c>
      <c r="C214" t="s">
        <v>4817</v>
      </c>
      <c r="D214" t="s">
        <v>12821</v>
      </c>
      <c r="E214" t="s">
        <v>12822</v>
      </c>
      <c r="F214" t="s">
        <v>12876</v>
      </c>
      <c r="G214" t="str">
        <f>Table2[category] &amp; "-" &amp; Table2[product name]</f>
        <v>Computers&amp;Accessories|Accessories&amp;Peripherals|LaptopAccessories|Lapdesks-MemeHo¬Æ Smart Standard Multi-Purpose Laptop Table with Dock Stand/Study Table/Bed Table/Foldable and Portable/Ergonomic &amp; Rounded Edges/Non-Slip Legs/Engineered Wood with Cup Holder (Black)</v>
      </c>
      <c r="H214" t="s">
        <v>12883</v>
      </c>
      <c r="I214" s="23">
        <v>656</v>
      </c>
      <c r="J214" s="23" t="str">
        <f t="shared" si="9"/>
        <v>&gt;₹500</v>
      </c>
      <c r="K214" s="25">
        <v>1499</v>
      </c>
      <c r="L214" s="24">
        <v>0.56000000000000005</v>
      </c>
      <c r="M214" s="25">
        <f>Table2[[#This Row],[Actual Price]] - Table2[[#This Row],[Discounted Price]] / Table2[[#This Row],[Actual Price]] * 100</f>
        <v>1455.2374916611075</v>
      </c>
      <c r="N214" s="24" t="str">
        <f t="shared" si="10"/>
        <v>50% or More</v>
      </c>
      <c r="O214" s="21">
        <f>Table2[[#This Row],[Rounded Rating Column]] + (Table2[[#This Row],[rating_count]] / 1000)</f>
        <v>29.902999999999999</v>
      </c>
      <c r="P214" s="24" t="str">
        <f>IF(Table2[[#This Row],[Discount Percentage]] &gt;= 0.5, "Yes", "No")</f>
        <v>Yes</v>
      </c>
      <c r="Q214" s="26">
        <f>Table2[[#This Row],[Actual Price]] * Table2[[#This Row],[rating_count]]</f>
        <v>38828597</v>
      </c>
      <c r="R214">
        <v>4.3</v>
      </c>
      <c r="S214">
        <f>ROUND(Table2[[#This Row],[rating]], 0)</f>
        <v>4</v>
      </c>
      <c r="T214" s="21">
        <v>25903</v>
      </c>
      <c r="U214" s="21" t="str">
        <f>IF(Table2[[#This Row],[rating_count]] &lt; 1000, "Yes", "No")</f>
        <v>No</v>
      </c>
      <c r="V214" s="21">
        <f>Table2[[#This Row],[Rounded Rating Column]] * Table2[[#This Row],[rating_count]]</f>
        <v>103612</v>
      </c>
      <c r="W214" s="25">
        <f t="shared" si="11"/>
        <v>38828597</v>
      </c>
      <c r="X214" t="s">
        <v>5422</v>
      </c>
      <c r="Y214" t="s">
        <v>5423</v>
      </c>
      <c r="Z214" t="s">
        <v>5424</v>
      </c>
      <c r="AA214" t="s">
        <v>5425</v>
      </c>
      <c r="AB214" t="s">
        <v>5426</v>
      </c>
      <c r="AC214" t="s">
        <v>5427</v>
      </c>
      <c r="AD214" t="s">
        <v>5428</v>
      </c>
      <c r="AE214" t="s">
        <v>5429</v>
      </c>
    </row>
    <row r="215" spans="1:31" ht="15.75" customHeight="1">
      <c r="A215" t="s">
        <v>6386</v>
      </c>
      <c r="B215" t="s">
        <v>6387</v>
      </c>
      <c r="C215" t="s">
        <v>4785</v>
      </c>
      <c r="D215" t="s">
        <v>12821</v>
      </c>
      <c r="E215" t="s">
        <v>12822</v>
      </c>
      <c r="F215" t="s">
        <v>12880</v>
      </c>
      <c r="G215" t="str">
        <f>Table2[category] &amp; "-" &amp; Table2[product name]</f>
        <v>Computers&amp;Accessories|Accessories&amp;Peripherals|Keyboards,Mice&amp;InputDevices|Mice-Lenovo 300 Wired Plug &amp; Play USB Mouse, High Resolution 1600 DPI Optical Sensor, 3-Button Design with clickable Scroll Wheel, Ambidextrous, Ergonomic Mouse for Comfortable All-Day Grip (GX30M39704)</v>
      </c>
      <c r="H215" t="s">
        <v>12881</v>
      </c>
      <c r="I215" s="23">
        <v>289</v>
      </c>
      <c r="J215" s="23" t="str">
        <f t="shared" si="9"/>
        <v>₹200 - ₹500</v>
      </c>
      <c r="K215" s="23">
        <v>590</v>
      </c>
      <c r="L215" s="24">
        <v>0.51</v>
      </c>
      <c r="M215" s="25">
        <f>Table2[[#This Row],[Actual Price]] - Table2[[#This Row],[Discounted Price]] / Table2[[#This Row],[Actual Price]] * 100</f>
        <v>541.01694915254234</v>
      </c>
      <c r="N215" s="24" t="str">
        <f t="shared" si="10"/>
        <v>50% or More</v>
      </c>
      <c r="O215" s="21">
        <f>Table2[[#This Row],[Rounded Rating Column]] + (Table2[[#This Row],[rating_count]] / 1000)</f>
        <v>29.885999999999999</v>
      </c>
      <c r="P215" s="24" t="str">
        <f>IF(Table2[[#This Row],[Discount Percentage]] &gt;= 0.5, "Yes", "No")</f>
        <v>Yes</v>
      </c>
      <c r="Q215" s="26">
        <f>Table2[[#This Row],[Actual Price]] * Table2[[#This Row],[rating_count]]</f>
        <v>15272740</v>
      </c>
      <c r="R215">
        <v>4.4000000000000004</v>
      </c>
      <c r="S215">
        <f>ROUND(Table2[[#This Row],[rating]], 0)</f>
        <v>4</v>
      </c>
      <c r="T215" s="21">
        <v>25886</v>
      </c>
      <c r="U215" s="21" t="str">
        <f>IF(Table2[[#This Row],[rating_count]] &lt; 1000, "Yes", "No")</f>
        <v>No</v>
      </c>
      <c r="V215" s="21">
        <f>Table2[[#This Row],[Rounded Rating Column]] * Table2[[#This Row],[rating_count]]</f>
        <v>103544</v>
      </c>
      <c r="W215" s="25">
        <f t="shared" si="11"/>
        <v>15272740</v>
      </c>
      <c r="X215" t="s">
        <v>6388</v>
      </c>
      <c r="Y215" t="s">
        <v>6389</v>
      </c>
      <c r="Z215" t="s">
        <v>6390</v>
      </c>
      <c r="AA215" t="s">
        <v>6391</v>
      </c>
      <c r="AB215" t="s">
        <v>6392</v>
      </c>
      <c r="AC215" t="s">
        <v>6393</v>
      </c>
      <c r="AD215" t="s">
        <v>6394</v>
      </c>
      <c r="AE215" t="s">
        <v>6395</v>
      </c>
    </row>
    <row r="216" spans="1:31" ht="15.75" customHeight="1">
      <c r="A216" t="s">
        <v>3368</v>
      </c>
      <c r="B216" t="s">
        <v>3369</v>
      </c>
      <c r="C216" t="s">
        <v>2998</v>
      </c>
      <c r="D216" t="s">
        <v>12831</v>
      </c>
      <c r="E216" t="s">
        <v>12854</v>
      </c>
      <c r="F216" t="s">
        <v>12857</v>
      </c>
      <c r="G216" t="str">
        <f>Table2[category] &amp; "-" &amp; Table2[product name]</f>
        <v>Electronics|Mobiles&amp;Accessories|Smartphones&amp;BasicMobiles|Smartphones-Redmi Note 11 Pro + 5G (Stealth Black, 6GB RAM, 128GB Storage) | 67W Turbo Charge | 120Hz Super AMOLED Display | Additional Exchange Offers | Charger Included</v>
      </c>
      <c r="H216" t="s">
        <v>12858</v>
      </c>
      <c r="I216" s="25">
        <v>19999</v>
      </c>
      <c r="J216" s="23" t="str">
        <f t="shared" si="9"/>
        <v>&gt;₹500</v>
      </c>
      <c r="K216" s="25">
        <v>24999</v>
      </c>
      <c r="L216" s="24">
        <v>0.2</v>
      </c>
      <c r="M216" s="25">
        <f>Table2[[#This Row],[Actual Price]] - Table2[[#This Row],[Discounted Price]] / Table2[[#This Row],[Actual Price]] * 100</f>
        <v>24919.000800032001</v>
      </c>
      <c r="N216" s="24" t="str">
        <f t="shared" si="10"/>
        <v>&lt;50%</v>
      </c>
      <c r="O216" s="21">
        <f>Table2[[#This Row],[Rounded Rating Column]] + (Table2[[#This Row],[rating_count]] / 1000)</f>
        <v>29.824000000000002</v>
      </c>
      <c r="P216" s="24" t="str">
        <f>IF(Table2[[#This Row],[Discount Percentage]] &gt;= 0.5, "Yes", "No")</f>
        <v>No</v>
      </c>
      <c r="Q216" s="26">
        <f>Table2[[#This Row],[Actual Price]] * Table2[[#This Row],[rating_count]]</f>
        <v>645574176</v>
      </c>
      <c r="R216">
        <v>3.9</v>
      </c>
      <c r="S216">
        <f>ROUND(Table2[[#This Row],[rating]], 0)</f>
        <v>4</v>
      </c>
      <c r="T216" s="21">
        <v>25824</v>
      </c>
      <c r="U216" s="21" t="str">
        <f>IF(Table2[[#This Row],[rating_count]] &lt; 1000, "Yes", "No")</f>
        <v>No</v>
      </c>
      <c r="V216" s="21">
        <f>Table2[[#This Row],[Rounded Rating Column]] * Table2[[#This Row],[rating_count]]</f>
        <v>103296</v>
      </c>
      <c r="W216" s="25">
        <f t="shared" si="11"/>
        <v>645574176</v>
      </c>
      <c r="X216" t="s">
        <v>3370</v>
      </c>
      <c r="Y216" t="s">
        <v>3371</v>
      </c>
      <c r="Z216" t="s">
        <v>3372</v>
      </c>
      <c r="AA216" t="s">
        <v>3373</v>
      </c>
      <c r="AB216" t="s">
        <v>3374</v>
      </c>
      <c r="AC216" t="s">
        <v>3375</v>
      </c>
      <c r="AD216" t="s">
        <v>3376</v>
      </c>
      <c r="AE216" t="s">
        <v>3377</v>
      </c>
    </row>
    <row r="217" spans="1:31" ht="15.75" customHeight="1">
      <c r="A217" t="s">
        <v>3643</v>
      </c>
      <c r="B217" t="s">
        <v>3644</v>
      </c>
      <c r="C217" t="s">
        <v>2998</v>
      </c>
      <c r="D217" t="s">
        <v>12831</v>
      </c>
      <c r="E217" t="s">
        <v>12854</v>
      </c>
      <c r="F217" t="s">
        <v>12857</v>
      </c>
      <c r="G217" t="str">
        <f>Table2[category] &amp; "-" &amp; Table2[product name]</f>
        <v>Electronics|Mobiles&amp;Accessories|Smartphones&amp;BasicMobiles|Smartphones-Redmi Note 11 Pro + 5G (Phantom White, 8GB RAM, 128GB Storage) | 67W Turbo Charge | 120Hz Super AMOLED Display | Additional Exchange Offers | Charger Included</v>
      </c>
      <c r="H217" t="s">
        <v>12858</v>
      </c>
      <c r="I217" s="25">
        <v>20999</v>
      </c>
      <c r="J217" s="23" t="str">
        <f t="shared" si="9"/>
        <v>&gt;₹500</v>
      </c>
      <c r="K217" s="25">
        <v>26999</v>
      </c>
      <c r="L217" s="24">
        <v>0.22</v>
      </c>
      <c r="M217" s="25">
        <f>Table2[[#This Row],[Actual Price]] - Table2[[#This Row],[Discounted Price]] / Table2[[#This Row],[Actual Price]] * 100</f>
        <v>26921.223045297975</v>
      </c>
      <c r="N217" s="24" t="str">
        <f t="shared" si="10"/>
        <v>&lt;50%</v>
      </c>
      <c r="O217" s="21">
        <f>Table2[[#This Row],[Rounded Rating Column]] + (Table2[[#This Row],[rating_count]] / 1000)</f>
        <v>29.824000000000002</v>
      </c>
      <c r="P217" s="24" t="str">
        <f>IF(Table2[[#This Row],[Discount Percentage]] &gt;= 0.5, "Yes", "No")</f>
        <v>No</v>
      </c>
      <c r="Q217" s="26">
        <f>Table2[[#This Row],[Actual Price]] * Table2[[#This Row],[rating_count]]</f>
        <v>697222176</v>
      </c>
      <c r="R217">
        <v>3.9</v>
      </c>
      <c r="S217">
        <f>ROUND(Table2[[#This Row],[rating]], 0)</f>
        <v>4</v>
      </c>
      <c r="T217" s="21">
        <v>25824</v>
      </c>
      <c r="U217" s="21" t="str">
        <f>IF(Table2[[#This Row],[rating_count]] &lt; 1000, "Yes", "No")</f>
        <v>No</v>
      </c>
      <c r="V217" s="21">
        <f>Table2[[#This Row],[Rounded Rating Column]] * Table2[[#This Row],[rating_count]]</f>
        <v>103296</v>
      </c>
      <c r="W217" s="25">
        <f t="shared" si="11"/>
        <v>697222176</v>
      </c>
      <c r="X217" t="s">
        <v>3645</v>
      </c>
      <c r="Y217" t="s">
        <v>3371</v>
      </c>
      <c r="Z217" t="s">
        <v>3372</v>
      </c>
      <c r="AA217" t="s">
        <v>3373</v>
      </c>
      <c r="AB217" t="s">
        <v>3374</v>
      </c>
      <c r="AC217" t="s">
        <v>3375</v>
      </c>
      <c r="AD217" t="s">
        <v>3646</v>
      </c>
      <c r="AE217" t="s">
        <v>3647</v>
      </c>
    </row>
    <row r="218" spans="1:31" ht="15.75" customHeight="1">
      <c r="A218" t="s">
        <v>3696</v>
      </c>
      <c r="B218" t="s">
        <v>3697</v>
      </c>
      <c r="C218" t="s">
        <v>2998</v>
      </c>
      <c r="D218" t="s">
        <v>12831</v>
      </c>
      <c r="E218" t="s">
        <v>12854</v>
      </c>
      <c r="F218" t="s">
        <v>12857</v>
      </c>
      <c r="G218" t="str">
        <f>Table2[category] &amp; "-" &amp; Table2[product name]</f>
        <v>Electronics|Mobiles&amp;Accessories|Smartphones&amp;BasicMobiles|Smartphones-Redmi Note 11 Pro + 5G (Stealth Black, 8GB RAM, 256GB Storage) | 67W Turbo Charge | 120Hz Super AMOLED Display | Additional Exchange Offers | Charger Included</v>
      </c>
      <c r="H218" t="s">
        <v>12858</v>
      </c>
      <c r="I218" s="25">
        <v>22999</v>
      </c>
      <c r="J218" s="23" t="str">
        <f t="shared" si="9"/>
        <v>&gt;₹500</v>
      </c>
      <c r="K218" s="25">
        <v>28999</v>
      </c>
      <c r="L218" s="24">
        <v>0.21</v>
      </c>
      <c r="M218" s="25">
        <f>Table2[[#This Row],[Actual Price]] - Table2[[#This Row],[Discounted Price]] / Table2[[#This Row],[Actual Price]] * 100</f>
        <v>28919.690368633401</v>
      </c>
      <c r="N218" s="24" t="str">
        <f t="shared" si="10"/>
        <v>&lt;50%</v>
      </c>
      <c r="O218" s="21">
        <f>Table2[[#This Row],[Rounded Rating Column]] + (Table2[[#This Row],[rating_count]] / 1000)</f>
        <v>29.824000000000002</v>
      </c>
      <c r="P218" s="24" t="str">
        <f>IF(Table2[[#This Row],[Discount Percentage]] &gt;= 0.5, "Yes", "No")</f>
        <v>No</v>
      </c>
      <c r="Q218" s="26">
        <f>Table2[[#This Row],[Actual Price]] * Table2[[#This Row],[rating_count]]</f>
        <v>748870176</v>
      </c>
      <c r="R218">
        <v>3.9</v>
      </c>
      <c r="S218">
        <f>ROUND(Table2[[#This Row],[rating]], 0)</f>
        <v>4</v>
      </c>
      <c r="T218" s="21">
        <v>25824</v>
      </c>
      <c r="U218" s="21" t="str">
        <f>IF(Table2[[#This Row],[rating_count]] &lt; 1000, "Yes", "No")</f>
        <v>No</v>
      </c>
      <c r="V218" s="21">
        <f>Table2[[#This Row],[Rounded Rating Column]] * Table2[[#This Row],[rating_count]]</f>
        <v>103296</v>
      </c>
      <c r="W218" s="25">
        <f t="shared" si="11"/>
        <v>748870176</v>
      </c>
      <c r="X218" t="s">
        <v>3698</v>
      </c>
      <c r="Y218" t="s">
        <v>3371</v>
      </c>
      <c r="Z218" t="s">
        <v>3372</v>
      </c>
      <c r="AA218" t="s">
        <v>3373</v>
      </c>
      <c r="AB218" t="s">
        <v>3374</v>
      </c>
      <c r="AC218" t="s">
        <v>3375</v>
      </c>
      <c r="AD218" t="s">
        <v>3376</v>
      </c>
      <c r="AE218" t="s">
        <v>3699</v>
      </c>
    </row>
    <row r="219" spans="1:31" ht="15.75" customHeight="1">
      <c r="A219" t="s">
        <v>6100</v>
      </c>
      <c r="B219" t="s">
        <v>6101</v>
      </c>
      <c r="C219" t="s">
        <v>5013</v>
      </c>
      <c r="D219" t="s">
        <v>12821</v>
      </c>
      <c r="E219" t="s">
        <v>12822</v>
      </c>
      <c r="F219" t="s">
        <v>12880</v>
      </c>
      <c r="G219" t="str">
        <f>Table2[category] &amp; "-" &amp; Table2[product name]</f>
        <v>Computers&amp;Accessories|Accessories&amp;Peripherals|Keyboards,Mice&amp;InputDevices|Keyboard&amp;MouseSets-Logitech MK215 Wireless Keyboard and Mouse Combo for Windows, 2.4 GHz Wireless, Compact Design, 2-Year Battery Life(Keyboard),5 Month Battery Life(Mouse) PC/Laptop- Black</v>
      </c>
      <c r="H219" t="s">
        <v>12898</v>
      </c>
      <c r="I219" s="25">
        <v>1295</v>
      </c>
      <c r="J219" s="23" t="str">
        <f t="shared" si="9"/>
        <v>&gt;₹500</v>
      </c>
      <c r="K219" s="25">
        <v>1795</v>
      </c>
      <c r="L219" s="24">
        <v>0.28000000000000003</v>
      </c>
      <c r="M219" s="25">
        <f>Table2[[#This Row],[Actual Price]] - Table2[[#This Row],[Discounted Price]] / Table2[[#This Row],[Actual Price]] * 100</f>
        <v>1722.8551532033425</v>
      </c>
      <c r="N219" s="24" t="str">
        <f t="shared" si="10"/>
        <v>&lt;50%</v>
      </c>
      <c r="O219" s="21">
        <f>Table2[[#This Row],[Rounded Rating Column]] + (Table2[[#This Row],[rating_count]] / 1000)</f>
        <v>29.771000000000001</v>
      </c>
      <c r="P219" s="24" t="str">
        <f>IF(Table2[[#This Row],[Discount Percentage]] &gt;= 0.5, "Yes", "No")</f>
        <v>No</v>
      </c>
      <c r="Q219" s="26">
        <f>Table2[[#This Row],[Actual Price]] * Table2[[#This Row],[rating_count]]</f>
        <v>46258945</v>
      </c>
      <c r="R219">
        <v>4.0999999999999996</v>
      </c>
      <c r="S219">
        <f>ROUND(Table2[[#This Row],[rating]], 0)</f>
        <v>4</v>
      </c>
      <c r="T219" s="21">
        <v>25771</v>
      </c>
      <c r="U219" s="21" t="str">
        <f>IF(Table2[[#This Row],[rating_count]] &lt; 1000, "Yes", "No")</f>
        <v>No</v>
      </c>
      <c r="V219" s="21">
        <f>Table2[[#This Row],[Rounded Rating Column]] * Table2[[#This Row],[rating_count]]</f>
        <v>103084</v>
      </c>
      <c r="W219" s="25">
        <f t="shared" si="11"/>
        <v>46258945</v>
      </c>
      <c r="X219" t="s">
        <v>6102</v>
      </c>
      <c r="Y219" t="s">
        <v>6103</v>
      </c>
      <c r="Z219" t="s">
        <v>6104</v>
      </c>
      <c r="AA219" t="s">
        <v>6105</v>
      </c>
      <c r="AB219" t="s">
        <v>6106</v>
      </c>
      <c r="AC219" t="s">
        <v>6107</v>
      </c>
      <c r="AD219" t="s">
        <v>6108</v>
      </c>
      <c r="AE219" t="s">
        <v>6109</v>
      </c>
    </row>
    <row r="220" spans="1:31" ht="15.75" customHeight="1">
      <c r="A220" t="s">
        <v>6498</v>
      </c>
      <c r="B220" t="s">
        <v>6499</v>
      </c>
      <c r="C220" t="s">
        <v>6500</v>
      </c>
      <c r="D220" t="s">
        <v>12821</v>
      </c>
      <c r="E220" t="s">
        <v>12822</v>
      </c>
      <c r="F220" t="s">
        <v>12931</v>
      </c>
      <c r="G220" t="str">
        <f>Table2[category] &amp; "-" &amp; Table2[product name]</f>
        <v>Computers&amp;Accessories|Accessories&amp;Peripherals|TabletAccessories|Stands-GIZGA Essentials Portable Tabletop Tablet Stand Mobile Holder, Desktop Stand, Cradle, Dock for iPad, Smartphone, Kindle, E-Reader, Fully Foldable, Adjustable Angle, Anti-Slip Pads, Black</v>
      </c>
      <c r="H220" t="s">
        <v>12868</v>
      </c>
      <c r="I220" s="23">
        <v>149</v>
      </c>
      <c r="J220" s="23" t="str">
        <f t="shared" si="9"/>
        <v>&lt;₹200</v>
      </c>
      <c r="K220" s="23">
        <v>499</v>
      </c>
      <c r="L220" s="24">
        <v>0.7</v>
      </c>
      <c r="M220" s="25">
        <f>Table2[[#This Row],[Actual Price]] - Table2[[#This Row],[Discounted Price]] / Table2[[#This Row],[Actual Price]] * 100</f>
        <v>469.14028056112227</v>
      </c>
      <c r="N220" s="24" t="str">
        <f t="shared" si="10"/>
        <v>50% or More</v>
      </c>
      <c r="O220" s="21">
        <f>Table2[[#This Row],[Rounded Rating Column]] + (Table2[[#This Row],[rating_count]] / 1000)</f>
        <v>29.606999999999999</v>
      </c>
      <c r="P220" s="24" t="str">
        <f>IF(Table2[[#This Row],[Discount Percentage]] &gt;= 0.5, "Yes", "No")</f>
        <v>Yes</v>
      </c>
      <c r="Q220" s="26">
        <f>Table2[[#This Row],[Actual Price]] * Table2[[#This Row],[rating_count]]</f>
        <v>12777893</v>
      </c>
      <c r="R220">
        <v>4.0999999999999996</v>
      </c>
      <c r="S220">
        <f>ROUND(Table2[[#This Row],[rating]], 0)</f>
        <v>4</v>
      </c>
      <c r="T220" s="21">
        <v>25607</v>
      </c>
      <c r="U220" s="21" t="str">
        <f>IF(Table2[[#This Row],[rating_count]] &lt; 1000, "Yes", "No")</f>
        <v>No</v>
      </c>
      <c r="V220" s="21">
        <f>Table2[[#This Row],[Rounded Rating Column]] * Table2[[#This Row],[rating_count]]</f>
        <v>102428</v>
      </c>
      <c r="W220" s="25">
        <f t="shared" si="11"/>
        <v>12777893</v>
      </c>
      <c r="X220" t="s">
        <v>6501</v>
      </c>
      <c r="Y220" t="s">
        <v>6502</v>
      </c>
      <c r="Z220" t="s">
        <v>6503</v>
      </c>
      <c r="AA220" t="s">
        <v>6504</v>
      </c>
      <c r="AB220" t="s">
        <v>6505</v>
      </c>
      <c r="AC220" t="s">
        <v>6506</v>
      </c>
      <c r="AD220" t="s">
        <v>6507</v>
      </c>
      <c r="AE220" t="s">
        <v>6508</v>
      </c>
    </row>
    <row r="221" spans="1:31" ht="15.75" customHeight="1">
      <c r="A221" t="s">
        <v>5857</v>
      </c>
      <c r="B221" t="s">
        <v>5858</v>
      </c>
      <c r="C221" t="s">
        <v>5859</v>
      </c>
      <c r="D221" t="s">
        <v>12821</v>
      </c>
      <c r="E221" t="s">
        <v>12822</v>
      </c>
      <c r="F221" t="s">
        <v>12911</v>
      </c>
      <c r="G221" t="str">
        <f>Table2[category] &amp; "-" &amp; Table2[product name]</f>
        <v>Computers&amp;Accessories|Accessories&amp;Peripherals|PCGamingPeripherals|Gamepads-Redgear Pro Wireless Gamepad with 2.4GHz Wireless Technology, Integrated Dual Intensity Motor, Illuminated Keys for PC(Compatible with Windows 7/8/8.1/10 only)</v>
      </c>
      <c r="H221" t="s">
        <v>12932</v>
      </c>
      <c r="I221" s="25">
        <v>1699</v>
      </c>
      <c r="J221" s="23" t="str">
        <f t="shared" si="9"/>
        <v>&gt;₹500</v>
      </c>
      <c r="K221" s="25">
        <v>3999</v>
      </c>
      <c r="L221" s="24">
        <v>0.57999999999999996</v>
      </c>
      <c r="M221" s="25">
        <f>Table2[[#This Row],[Actual Price]] - Table2[[#This Row],[Discounted Price]] / Table2[[#This Row],[Actual Price]] * 100</f>
        <v>3956.5143785946489</v>
      </c>
      <c r="N221" s="24" t="str">
        <f t="shared" si="10"/>
        <v>50% or More</v>
      </c>
      <c r="O221" s="21">
        <f>Table2[[#This Row],[Rounded Rating Column]] + (Table2[[#This Row],[rating_count]] / 1000)</f>
        <v>29.488</v>
      </c>
      <c r="P221" s="24" t="str">
        <f>IF(Table2[[#This Row],[Discount Percentage]] &gt;= 0.5, "Yes", "No")</f>
        <v>Yes</v>
      </c>
      <c r="Q221" s="26">
        <f>Table2[[#This Row],[Actual Price]] * Table2[[#This Row],[rating_count]]</f>
        <v>101926512</v>
      </c>
      <c r="R221">
        <v>4.2</v>
      </c>
      <c r="S221">
        <f>ROUND(Table2[[#This Row],[rating]], 0)</f>
        <v>4</v>
      </c>
      <c r="T221" s="21">
        <v>25488</v>
      </c>
      <c r="U221" s="21" t="str">
        <f>IF(Table2[[#This Row],[rating_count]] &lt; 1000, "Yes", "No")</f>
        <v>No</v>
      </c>
      <c r="V221" s="21">
        <f>Table2[[#This Row],[Rounded Rating Column]] * Table2[[#This Row],[rating_count]]</f>
        <v>101952</v>
      </c>
      <c r="W221" s="25">
        <f t="shared" si="11"/>
        <v>101926512</v>
      </c>
      <c r="X221" t="s">
        <v>5860</v>
      </c>
      <c r="Y221" t="s">
        <v>5861</v>
      </c>
      <c r="Z221" t="s">
        <v>5862</v>
      </c>
      <c r="AA221" t="s">
        <v>5863</v>
      </c>
      <c r="AB221" t="s">
        <v>5864</v>
      </c>
      <c r="AC221" t="s">
        <v>5865</v>
      </c>
      <c r="AD221" t="s">
        <v>5866</v>
      </c>
      <c r="AE221" t="s">
        <v>5867</v>
      </c>
    </row>
    <row r="222" spans="1:31" ht="15.75" customHeight="1">
      <c r="A222" t="s">
        <v>8803</v>
      </c>
      <c r="B222" t="s">
        <v>8804</v>
      </c>
      <c r="C222" t="s">
        <v>8494</v>
      </c>
      <c r="D222" t="s">
        <v>12817</v>
      </c>
      <c r="E222" t="s">
        <v>12818</v>
      </c>
      <c r="F222" t="s">
        <v>12986</v>
      </c>
      <c r="G222" t="str">
        <f>Table2[category] &amp; "-" &amp; Table2[product name]</f>
        <v>Home&amp;Kitchen|Kitchen&amp;HomeAppliances|SmallKitchenAppliances|MixerGrinders-Butterfly Jet Elite Mixer Grinder, 750W, 4 Jars (Grey)</v>
      </c>
      <c r="H222" t="s">
        <v>12999</v>
      </c>
      <c r="I222" s="25">
        <v>3499</v>
      </c>
      <c r="J222" s="23" t="str">
        <f t="shared" si="9"/>
        <v>&gt;₹500</v>
      </c>
      <c r="K222" s="25">
        <v>5795</v>
      </c>
      <c r="L222" s="24">
        <v>0.4</v>
      </c>
      <c r="M222" s="25">
        <f>Table2[[#This Row],[Actual Price]] - Table2[[#This Row],[Discounted Price]] / Table2[[#This Row],[Actual Price]] * 100</f>
        <v>5734.6203623813635</v>
      </c>
      <c r="N222" s="24" t="str">
        <f t="shared" si="10"/>
        <v>&lt;50%</v>
      </c>
      <c r="O222" s="21">
        <f>Table2[[#This Row],[Rounded Rating Column]] + (Table2[[#This Row],[rating_count]] / 1000)</f>
        <v>29.34</v>
      </c>
      <c r="P222" s="24" t="str">
        <f>IF(Table2[[#This Row],[Discount Percentage]] &gt;= 0.5, "Yes", "No")</f>
        <v>No</v>
      </c>
      <c r="Q222" s="26">
        <f>Table2[[#This Row],[Actual Price]] * Table2[[#This Row],[rating_count]]</f>
        <v>146845300</v>
      </c>
      <c r="R222">
        <v>3.9</v>
      </c>
      <c r="S222">
        <f>ROUND(Table2[[#This Row],[rating]], 0)</f>
        <v>4</v>
      </c>
      <c r="T222" s="21">
        <v>25340</v>
      </c>
      <c r="U222" s="21" t="str">
        <f>IF(Table2[[#This Row],[rating_count]] &lt; 1000, "Yes", "No")</f>
        <v>No</v>
      </c>
      <c r="V222" s="21">
        <f>Table2[[#This Row],[Rounded Rating Column]] * Table2[[#This Row],[rating_count]]</f>
        <v>101360</v>
      </c>
      <c r="W222" s="25">
        <f t="shared" si="11"/>
        <v>146845300</v>
      </c>
      <c r="X222" t="s">
        <v>8805</v>
      </c>
      <c r="Y222" t="s">
        <v>8806</v>
      </c>
      <c r="Z222" t="s">
        <v>8807</v>
      </c>
      <c r="AA222" t="s">
        <v>8808</v>
      </c>
      <c r="AB222" t="s">
        <v>8809</v>
      </c>
      <c r="AC222" t="s">
        <v>8810</v>
      </c>
      <c r="AD222" t="s">
        <v>8811</v>
      </c>
      <c r="AE222" t="s">
        <v>8812</v>
      </c>
    </row>
    <row r="223" spans="1:31" ht="15.75" customHeight="1">
      <c r="A223" t="s">
        <v>8313</v>
      </c>
      <c r="B223" t="s">
        <v>8314</v>
      </c>
      <c r="C223" t="s">
        <v>6038</v>
      </c>
      <c r="D223" t="s">
        <v>12831</v>
      </c>
      <c r="E223" t="s">
        <v>12839</v>
      </c>
      <c r="F223" t="s">
        <v>12849</v>
      </c>
      <c r="G223" t="str">
        <f>Table2[category] &amp; "-" &amp; Table2[product name]</f>
        <v>Electronics|HomeAudio|Speakers|OutdoorSpeakers-Infinity (JBL Fuze 100, Wireless Portable Bluetooth Speaker with Mic, Deep Bass, Dual Equalizer, IPX7 Waterproof, Rugged Fabric Design (Black)</v>
      </c>
      <c r="H223" t="s">
        <v>12937</v>
      </c>
      <c r="I223" s="25">
        <v>1499</v>
      </c>
      <c r="J223" s="23" t="str">
        <f t="shared" si="9"/>
        <v>&gt;₹500</v>
      </c>
      <c r="K223" s="25">
        <v>2999</v>
      </c>
      <c r="L223" s="24">
        <v>0.5</v>
      </c>
      <c r="M223" s="25">
        <f>Table2[[#This Row],[Actual Price]] - Table2[[#This Row],[Discounted Price]] / Table2[[#This Row],[Actual Price]] * 100</f>
        <v>2949.0166722240747</v>
      </c>
      <c r="N223" s="24" t="str">
        <f t="shared" si="10"/>
        <v>50% or More</v>
      </c>
      <c r="O223" s="21">
        <f>Table2[[#This Row],[Rounded Rating Column]] + (Table2[[#This Row],[rating_count]] / 1000)</f>
        <v>29.262</v>
      </c>
      <c r="P223" s="24" t="str">
        <f>IF(Table2[[#This Row],[Discount Percentage]] &gt;= 0.5, "Yes", "No")</f>
        <v>Yes</v>
      </c>
      <c r="Q223" s="26">
        <f>Table2[[#This Row],[Actual Price]] * Table2[[#This Row],[rating_count]]</f>
        <v>75760738</v>
      </c>
      <c r="R223">
        <v>4.0999999999999996</v>
      </c>
      <c r="S223">
        <f>ROUND(Table2[[#This Row],[rating]], 0)</f>
        <v>4</v>
      </c>
      <c r="T223" s="21">
        <v>25262</v>
      </c>
      <c r="U223" s="21" t="str">
        <f>IF(Table2[[#This Row],[rating_count]] &lt; 1000, "Yes", "No")</f>
        <v>No</v>
      </c>
      <c r="V223" s="21">
        <f>Table2[[#This Row],[Rounded Rating Column]] * Table2[[#This Row],[rating_count]]</f>
        <v>101048</v>
      </c>
      <c r="W223" s="25">
        <f t="shared" si="11"/>
        <v>75760738</v>
      </c>
      <c r="X223" t="s">
        <v>8315</v>
      </c>
      <c r="Y223" t="s">
        <v>8316</v>
      </c>
      <c r="Z223" t="s">
        <v>8317</v>
      </c>
      <c r="AA223" t="s">
        <v>8318</v>
      </c>
      <c r="AB223" t="s">
        <v>8319</v>
      </c>
      <c r="AC223" t="s">
        <v>8320</v>
      </c>
      <c r="AD223" t="s">
        <v>8321</v>
      </c>
      <c r="AE223" t="s">
        <v>8322</v>
      </c>
    </row>
    <row r="224" spans="1:31" ht="15.75" customHeight="1">
      <c r="A224" t="s">
        <v>2051</v>
      </c>
      <c r="B224" t="s">
        <v>2052</v>
      </c>
      <c r="C224" t="s">
        <v>2053</v>
      </c>
      <c r="D224" t="s">
        <v>12821</v>
      </c>
      <c r="E224" t="s">
        <v>12822</v>
      </c>
      <c r="F224" t="s">
        <v>12823</v>
      </c>
      <c r="G224" t="str">
        <f>Table2[category] &amp; "-" &amp; Table2[product name]</f>
        <v>Computers&amp;Accessories|Accessories&amp;Peripherals|Cables&amp;Accessories|Cables|DVICables-AmazonBasics 6 Feet DisplayPort to DisplayPort Cable - (Not HDMI Cable) (Gold)</v>
      </c>
      <c r="H224" t="s">
        <v>12824</v>
      </c>
      <c r="I224" s="23">
        <v>499</v>
      </c>
      <c r="J224" s="23" t="str">
        <f t="shared" si="9"/>
        <v>₹200 - ₹500</v>
      </c>
      <c r="K224" s="25">
        <v>1100</v>
      </c>
      <c r="L224" s="24">
        <v>0.55000000000000004</v>
      </c>
      <c r="M224" s="25">
        <f>Table2[[#This Row],[Actual Price]] - Table2[[#This Row],[Discounted Price]] / Table2[[#This Row],[Actual Price]] * 100</f>
        <v>1054.6363636363637</v>
      </c>
      <c r="N224" s="24" t="str">
        <f t="shared" si="10"/>
        <v>50% or More</v>
      </c>
      <c r="O224" s="21">
        <f>Table2[[#This Row],[Rounded Rating Column]] + (Table2[[#This Row],[rating_count]] / 1000)</f>
        <v>29.177</v>
      </c>
      <c r="P224" s="24" t="str">
        <f>IF(Table2[[#This Row],[Discount Percentage]] &gt;= 0.5, "Yes", "No")</f>
        <v>Yes</v>
      </c>
      <c r="Q224" s="26">
        <f>Table2[[#This Row],[Actual Price]] * Table2[[#This Row],[rating_count]]</f>
        <v>27694700</v>
      </c>
      <c r="R224">
        <v>4.4000000000000004</v>
      </c>
      <c r="S224">
        <f>ROUND(Table2[[#This Row],[rating]], 0)</f>
        <v>4</v>
      </c>
      <c r="T224" s="21">
        <v>25177</v>
      </c>
      <c r="U224" s="21" t="str">
        <f>IF(Table2[[#This Row],[rating_count]] &lt; 1000, "Yes", "No")</f>
        <v>No</v>
      </c>
      <c r="V224" s="21">
        <f>Table2[[#This Row],[Rounded Rating Column]] * Table2[[#This Row],[rating_count]]</f>
        <v>100708</v>
      </c>
      <c r="W224" s="25">
        <f t="shared" si="11"/>
        <v>27694700</v>
      </c>
      <c r="X224" t="s">
        <v>2054</v>
      </c>
      <c r="Y224" t="s">
        <v>2055</v>
      </c>
      <c r="Z224" t="s">
        <v>2056</v>
      </c>
      <c r="AA224" t="s">
        <v>2057</v>
      </c>
      <c r="AB224" t="s">
        <v>2058</v>
      </c>
      <c r="AC224" t="s">
        <v>2059</v>
      </c>
      <c r="AD224" t="s">
        <v>2060</v>
      </c>
      <c r="AE224" t="s">
        <v>2061</v>
      </c>
    </row>
    <row r="225" spans="1:31" ht="15.75" customHeight="1">
      <c r="A225" t="s">
        <v>6653</v>
      </c>
      <c r="B225" t="s">
        <v>6654</v>
      </c>
      <c r="C225" t="s">
        <v>5024</v>
      </c>
      <c r="D225" t="s">
        <v>12821</v>
      </c>
      <c r="E225" t="s">
        <v>12878</v>
      </c>
      <c r="F225" t="s">
        <v>12899</v>
      </c>
      <c r="G225" t="str">
        <f>Table2[category] &amp; "-" &amp; Table2[product name]</f>
        <v>Computers&amp;Accessories|ExternalDevices&amp;DataStorage|ExternalHardDisks-Western Digital WD 1.5TB Elements Portable Hard Disk Drive, USB 3.0, Compatible with PC, PS4 and Xbox, External HDD (WDBU6Y0015BBK-WESN)</v>
      </c>
      <c r="H225" s="2" t="s">
        <v>13108</v>
      </c>
      <c r="I225" s="25">
        <v>4449</v>
      </c>
      <c r="J225" s="23" t="str">
        <f t="shared" si="9"/>
        <v>&gt;₹500</v>
      </c>
      <c r="K225" s="25">
        <v>5734</v>
      </c>
      <c r="L225" s="24">
        <v>0.22</v>
      </c>
      <c r="M225" s="25">
        <f>Table2[[#This Row],[Actual Price]] - Table2[[#This Row],[Discounted Price]] / Table2[[#This Row],[Actual Price]] * 100</f>
        <v>5656.4101848622249</v>
      </c>
      <c r="N225" s="24" t="str">
        <f t="shared" si="10"/>
        <v>&lt;50%</v>
      </c>
      <c r="O225" s="21">
        <f>Table2[[#This Row],[Rounded Rating Column]] + (Table2[[#This Row],[rating_count]] / 1000)</f>
        <v>29.006</v>
      </c>
      <c r="P225" s="24" t="str">
        <f>IF(Table2[[#This Row],[Discount Percentage]] &gt;= 0.5, "Yes", "No")</f>
        <v>No</v>
      </c>
      <c r="Q225" s="26">
        <f>Table2[[#This Row],[Actual Price]] * Table2[[#This Row],[rating_count]]</f>
        <v>143384404</v>
      </c>
      <c r="R225">
        <v>4.4000000000000004</v>
      </c>
      <c r="S225">
        <f>ROUND(Table2[[#This Row],[rating]], 0)</f>
        <v>4</v>
      </c>
      <c r="T225" s="21">
        <v>25006</v>
      </c>
      <c r="U225" s="21" t="str">
        <f>IF(Table2[[#This Row],[rating_count]] &lt; 1000, "Yes", "No")</f>
        <v>No</v>
      </c>
      <c r="V225" s="21">
        <f>Table2[[#This Row],[Rounded Rating Column]] * Table2[[#This Row],[rating_count]]</f>
        <v>100024</v>
      </c>
      <c r="W225" s="25">
        <f t="shared" si="11"/>
        <v>143384404</v>
      </c>
      <c r="X225" t="s">
        <v>6655</v>
      </c>
      <c r="Y225" t="s">
        <v>6656</v>
      </c>
      <c r="Z225" t="s">
        <v>6657</v>
      </c>
      <c r="AA225" t="s">
        <v>6658</v>
      </c>
      <c r="AB225" t="s">
        <v>6659</v>
      </c>
      <c r="AC225" t="s">
        <v>6660</v>
      </c>
      <c r="AD225" t="s">
        <v>6661</v>
      </c>
      <c r="AE225" t="s">
        <v>6662</v>
      </c>
    </row>
    <row r="226" spans="1:31" ht="15.75" customHeight="1">
      <c r="A226" t="s">
        <v>62</v>
      </c>
      <c r="B226" t="s">
        <v>63</v>
      </c>
      <c r="C226" t="s">
        <v>13</v>
      </c>
      <c r="D226" t="s">
        <v>12821</v>
      </c>
      <c r="E226" t="s">
        <v>12822</v>
      </c>
      <c r="F226" t="s">
        <v>12823</v>
      </c>
      <c r="G226" t="str">
        <f>Table2[category] &amp; "-" &amp; Table2[product name]</f>
        <v>Computers&amp;Accessories|Accessories&amp;Peripherals|Cables&amp;Accessories|Cables|USBCables-pTron Solero TB301 3A Type-C Data and Fast Charging Cable, Made in India, 480Mbps Data Sync, Strong and Durable 1.5-Meter Nylon Braided USB Cable for Type-C Devices for Charging Adapter (Black)</v>
      </c>
      <c r="H226" t="s">
        <v>12824</v>
      </c>
      <c r="I226" s="23">
        <v>149</v>
      </c>
      <c r="J226" s="23" t="str">
        <f t="shared" si="9"/>
        <v>&lt;₹200</v>
      </c>
      <c r="K226" s="25">
        <v>1000</v>
      </c>
      <c r="L226" s="24">
        <v>0.85</v>
      </c>
      <c r="M226" s="25">
        <f>Table2[[#This Row],[Actual Price]] - Table2[[#This Row],[Discounted Price]] / Table2[[#This Row],[Actual Price]] * 100</f>
        <v>985.1</v>
      </c>
      <c r="N226" s="24" t="str">
        <f t="shared" si="10"/>
        <v>50% or More</v>
      </c>
      <c r="O226" s="21">
        <f>Table2[[#This Row],[Rounded Rating Column]] + (Table2[[#This Row],[rating_count]] / 1000)</f>
        <v>28.870999999999999</v>
      </c>
      <c r="P226" s="24" t="str">
        <f>IF(Table2[[#This Row],[Discount Percentage]] &gt;= 0.5, "Yes", "No")</f>
        <v>Yes</v>
      </c>
      <c r="Q226" s="26">
        <f>Table2[[#This Row],[Actual Price]] * Table2[[#This Row],[rating_count]]</f>
        <v>24871000</v>
      </c>
      <c r="R226">
        <v>3.9</v>
      </c>
      <c r="S226">
        <f>ROUND(Table2[[#This Row],[rating]], 0)</f>
        <v>4</v>
      </c>
      <c r="T226" s="21">
        <v>24871</v>
      </c>
      <c r="U226" s="21" t="str">
        <f>IF(Table2[[#This Row],[rating_count]] &lt; 1000, "Yes", "No")</f>
        <v>No</v>
      </c>
      <c r="V226" s="21">
        <f>Table2[[#This Row],[Rounded Rating Column]] * Table2[[#This Row],[rating_count]]</f>
        <v>99484</v>
      </c>
      <c r="W226" s="25">
        <f t="shared" si="11"/>
        <v>24871000</v>
      </c>
      <c r="X226" t="s">
        <v>64</v>
      </c>
      <c r="Y226" t="s">
        <v>65</v>
      </c>
      <c r="Z226" t="s">
        <v>66</v>
      </c>
      <c r="AA226" t="s">
        <v>67</v>
      </c>
      <c r="AB226" t="s">
        <v>68</v>
      </c>
      <c r="AC226" t="s">
        <v>69</v>
      </c>
      <c r="AD226" t="s">
        <v>70</v>
      </c>
      <c r="AE226" t="s">
        <v>71</v>
      </c>
    </row>
    <row r="227" spans="1:31" ht="15.75" customHeight="1">
      <c r="A227" t="s">
        <v>349</v>
      </c>
      <c r="B227" t="s">
        <v>350</v>
      </c>
      <c r="C227" t="s">
        <v>13</v>
      </c>
      <c r="D227" t="s">
        <v>12821</v>
      </c>
      <c r="E227" t="s">
        <v>12822</v>
      </c>
      <c r="F227" t="s">
        <v>12823</v>
      </c>
      <c r="G227" t="str">
        <f>Table2[category] &amp; "-" &amp; Table2[product name]</f>
        <v>Computers&amp;Accessories|Accessories&amp;Peripherals|Cables&amp;Accessories|Cables|USBCables-pTron Solero MB301 3A Micro USB Data &amp; Charging Cable, Made in India, 480Mbps Data Sync, Strong &amp; Durable 1.5-Meter Nylon Braided USB Cable for Micro USB Devices - (Black)</v>
      </c>
      <c r="H227" t="s">
        <v>12824</v>
      </c>
      <c r="I227" s="23">
        <v>99</v>
      </c>
      <c r="J227" s="23" t="str">
        <f t="shared" si="9"/>
        <v>&lt;₹200</v>
      </c>
      <c r="K227" s="23">
        <v>666.66</v>
      </c>
      <c r="L227" s="24">
        <v>0.85</v>
      </c>
      <c r="M227" s="25">
        <f>Table2[[#This Row],[Actual Price]] - Table2[[#This Row],[Discounted Price]] / Table2[[#This Row],[Actual Price]] * 100</f>
        <v>651.80985149851494</v>
      </c>
      <c r="N227" s="24" t="str">
        <f t="shared" si="10"/>
        <v>50% or More</v>
      </c>
      <c r="O227" s="21">
        <f>Table2[[#This Row],[Rounded Rating Column]] + (Table2[[#This Row],[rating_count]] / 1000)</f>
        <v>28.870999999999999</v>
      </c>
      <c r="P227" s="24" t="str">
        <f>IF(Table2[[#This Row],[Discount Percentage]] &gt;= 0.5, "Yes", "No")</f>
        <v>Yes</v>
      </c>
      <c r="Q227" s="26">
        <f>Table2[[#This Row],[Actual Price]] * Table2[[#This Row],[rating_count]]</f>
        <v>16580500.859999999</v>
      </c>
      <c r="R227">
        <v>3.9</v>
      </c>
      <c r="S227">
        <f>ROUND(Table2[[#This Row],[rating]], 0)</f>
        <v>4</v>
      </c>
      <c r="T227" s="21">
        <v>24871</v>
      </c>
      <c r="U227" s="21" t="str">
        <f>IF(Table2[[#This Row],[rating_count]] &lt; 1000, "Yes", "No")</f>
        <v>No</v>
      </c>
      <c r="V227" s="21">
        <f>Table2[[#This Row],[Rounded Rating Column]] * Table2[[#This Row],[rating_count]]</f>
        <v>99484</v>
      </c>
      <c r="W227" s="25">
        <f t="shared" si="11"/>
        <v>16580500.859999999</v>
      </c>
      <c r="X227" t="s">
        <v>351</v>
      </c>
      <c r="Y227" t="s">
        <v>65</v>
      </c>
      <c r="Z227" t="s">
        <v>66</v>
      </c>
      <c r="AA227" t="s">
        <v>67</v>
      </c>
      <c r="AB227" t="s">
        <v>68</v>
      </c>
      <c r="AC227" t="s">
        <v>352</v>
      </c>
      <c r="AD227" t="s">
        <v>353</v>
      </c>
      <c r="AE227" t="s">
        <v>354</v>
      </c>
    </row>
    <row r="228" spans="1:31" ht="15.75" customHeight="1">
      <c r="A228" t="s">
        <v>997</v>
      </c>
      <c r="B228" t="s">
        <v>998</v>
      </c>
      <c r="C228" t="s">
        <v>13</v>
      </c>
      <c r="D228" t="s">
        <v>12821</v>
      </c>
      <c r="E228" t="s">
        <v>12822</v>
      </c>
      <c r="F228" t="s">
        <v>12823</v>
      </c>
      <c r="G228" t="str">
        <f>Table2[category] &amp; "-" &amp; Table2[product name]</f>
        <v>Computers&amp;Accessories|Accessories&amp;Peripherals|Cables&amp;Accessories|Cables|USBCables-PTron Solero T241 2.4A Type-C Data &amp; Charging USB Cable, Made in India, 480Mbps Data Sync, Durable 1-Meter Long USB Cable for Type-C USB Devices for Charging Adapter (Black)</v>
      </c>
      <c r="H228" t="s">
        <v>12824</v>
      </c>
      <c r="I228" s="23">
        <v>99</v>
      </c>
      <c r="J228" s="23" t="str">
        <f t="shared" si="9"/>
        <v>&lt;₹200</v>
      </c>
      <c r="K228" s="23">
        <v>800</v>
      </c>
      <c r="L228" s="24">
        <v>0.88</v>
      </c>
      <c r="M228" s="25">
        <f>Table2[[#This Row],[Actual Price]] - Table2[[#This Row],[Discounted Price]] / Table2[[#This Row],[Actual Price]] * 100</f>
        <v>787.625</v>
      </c>
      <c r="N228" s="24" t="str">
        <f t="shared" si="10"/>
        <v>50% or More</v>
      </c>
      <c r="O228" s="21">
        <f>Table2[[#This Row],[Rounded Rating Column]] + (Table2[[#This Row],[rating_count]] / 1000)</f>
        <v>28.870999999999999</v>
      </c>
      <c r="P228" s="24" t="str">
        <f>IF(Table2[[#This Row],[Discount Percentage]] &gt;= 0.5, "Yes", "No")</f>
        <v>Yes</v>
      </c>
      <c r="Q228" s="26">
        <f>Table2[[#This Row],[Actual Price]] * Table2[[#This Row],[rating_count]]</f>
        <v>19896800</v>
      </c>
      <c r="R228">
        <v>3.9</v>
      </c>
      <c r="S228">
        <f>ROUND(Table2[[#This Row],[rating]], 0)</f>
        <v>4</v>
      </c>
      <c r="T228" s="21">
        <v>24871</v>
      </c>
      <c r="U228" s="21" t="str">
        <f>IF(Table2[[#This Row],[rating_count]] &lt; 1000, "Yes", "No")</f>
        <v>No</v>
      </c>
      <c r="V228" s="21">
        <f>Table2[[#This Row],[Rounded Rating Column]] * Table2[[#This Row],[rating_count]]</f>
        <v>99484</v>
      </c>
      <c r="W228" s="25">
        <f t="shared" si="11"/>
        <v>19896800</v>
      </c>
      <c r="X228" t="s">
        <v>999</v>
      </c>
      <c r="Y228" t="s">
        <v>65</v>
      </c>
      <c r="Z228" t="s">
        <v>66</v>
      </c>
      <c r="AA228" t="s">
        <v>67</v>
      </c>
      <c r="AB228" t="s">
        <v>68</v>
      </c>
      <c r="AC228" t="s">
        <v>1000</v>
      </c>
      <c r="AD228" t="s">
        <v>1001</v>
      </c>
      <c r="AE228" t="s">
        <v>1002</v>
      </c>
    </row>
    <row r="229" spans="1:31" ht="15.75" customHeight="1">
      <c r="A229" t="s">
        <v>4836</v>
      </c>
      <c r="B229" t="s">
        <v>4837</v>
      </c>
      <c r="C229" t="s">
        <v>4838</v>
      </c>
      <c r="D229" t="s">
        <v>12821</v>
      </c>
      <c r="E229" t="s">
        <v>12822</v>
      </c>
      <c r="F229" t="s">
        <v>12876</v>
      </c>
      <c r="G229" t="str">
        <f>Table2[category] &amp; "-" &amp; Table2[product name]</f>
        <v>Computers&amp;Accessories|Accessories&amp;Peripherals|LaptopAccessories|NotebookComputerStands-STRIFF Adjustable Laptop Tabletop Stand Patented Riser Ventilated Portable Foldable Compatible with MacBook Notebook Tablet Tray Desk Table Book with Free Phone Stand (Black)</v>
      </c>
      <c r="H229" t="s">
        <v>12884</v>
      </c>
      <c r="I229" s="23">
        <v>349</v>
      </c>
      <c r="J229" s="23" t="str">
        <f t="shared" si="9"/>
        <v>₹200 - ₹500</v>
      </c>
      <c r="K229" s="25">
        <v>1499</v>
      </c>
      <c r="L229" s="24">
        <v>0.77</v>
      </c>
      <c r="M229" s="25">
        <f>Table2[[#This Row],[Actual Price]] - Table2[[#This Row],[Discounted Price]] / Table2[[#This Row],[Actual Price]] * 100</f>
        <v>1475.717811874583</v>
      </c>
      <c r="N229" s="24" t="str">
        <f t="shared" si="10"/>
        <v>50% or More</v>
      </c>
      <c r="O229" s="21">
        <f>Table2[[#This Row],[Rounded Rating Column]] + (Table2[[#This Row],[rating_count]] / 1000)</f>
        <v>28.791</v>
      </c>
      <c r="P229" s="24" t="str">
        <f>IF(Table2[[#This Row],[Discount Percentage]] &gt;= 0.5, "Yes", "No")</f>
        <v>Yes</v>
      </c>
      <c r="Q229" s="26">
        <f>Table2[[#This Row],[Actual Price]] * Table2[[#This Row],[rating_count]]</f>
        <v>37161709</v>
      </c>
      <c r="R229">
        <v>4.3</v>
      </c>
      <c r="S229">
        <f>ROUND(Table2[[#This Row],[rating]], 0)</f>
        <v>4</v>
      </c>
      <c r="T229" s="21">
        <v>24791</v>
      </c>
      <c r="U229" s="21" t="str">
        <f>IF(Table2[[#This Row],[rating_count]] &lt; 1000, "Yes", "No")</f>
        <v>No</v>
      </c>
      <c r="V229" s="21">
        <f>Table2[[#This Row],[Rounded Rating Column]] * Table2[[#This Row],[rating_count]]</f>
        <v>99164</v>
      </c>
      <c r="W229" s="25">
        <f t="shared" si="11"/>
        <v>37161709</v>
      </c>
      <c r="X229" t="s">
        <v>4839</v>
      </c>
      <c r="Y229" t="s">
        <v>4840</v>
      </c>
      <c r="Z229" t="s">
        <v>4841</v>
      </c>
      <c r="AA229" t="s">
        <v>4842</v>
      </c>
      <c r="AB229" t="s">
        <v>4843</v>
      </c>
      <c r="AC229" t="s">
        <v>4844</v>
      </c>
      <c r="AD229" t="s">
        <v>4845</v>
      </c>
      <c r="AE229" t="s">
        <v>4846</v>
      </c>
    </row>
    <row r="230" spans="1:31" ht="15.75" customHeight="1">
      <c r="A230" t="s">
        <v>481</v>
      </c>
      <c r="B230" t="s">
        <v>482</v>
      </c>
      <c r="C230" t="s">
        <v>94</v>
      </c>
      <c r="D230" t="s">
        <v>12821</v>
      </c>
      <c r="E230" t="s">
        <v>12828</v>
      </c>
      <c r="F230" t="s">
        <v>12829</v>
      </c>
      <c r="G230" t="str">
        <f>Table2[category] &amp; "-" &amp; Table2[product name]</f>
        <v>Computers&amp;Accessories|NetworkingDevices|NetworkAdapters|WirelessUSBAdapters-TP-Link AC600 600 Mbps WiFi Wireless Network USB Adapter for Desktop PC with 2.4GHz/5GHz High Gain Dual Band 5dBi Antenna Wi-Fi, Supports Windows 11/10/8.1/8/7/XP, Mac OS 10.15 and earlier (Archer T2U Plus)</v>
      </c>
      <c r="H230" t="s">
        <v>12830</v>
      </c>
      <c r="I230" s="25">
        <v>1199</v>
      </c>
      <c r="J230" s="23" t="str">
        <f t="shared" si="9"/>
        <v>&gt;₹500</v>
      </c>
      <c r="K230" s="25">
        <v>2199</v>
      </c>
      <c r="L230" s="24">
        <v>0.45</v>
      </c>
      <c r="M230" s="25">
        <f>Table2[[#This Row],[Actual Price]] - Table2[[#This Row],[Discounted Price]] / Table2[[#This Row],[Actual Price]] * 100</f>
        <v>2144.4752160072762</v>
      </c>
      <c r="N230" s="24" t="str">
        <f t="shared" si="10"/>
        <v>&lt;50%</v>
      </c>
      <c r="O230" s="21">
        <f>Table2[[#This Row],[Rounded Rating Column]] + (Table2[[#This Row],[rating_count]] / 1000)</f>
        <v>28.78</v>
      </c>
      <c r="P230" s="24" t="str">
        <f>IF(Table2[[#This Row],[Discount Percentage]] &gt;= 0.5, "Yes", "No")</f>
        <v>No</v>
      </c>
      <c r="Q230" s="26">
        <f>Table2[[#This Row],[Actual Price]] * Table2[[#This Row],[rating_count]]</f>
        <v>54491220</v>
      </c>
      <c r="R230">
        <v>4.4000000000000004</v>
      </c>
      <c r="S230">
        <f>ROUND(Table2[[#This Row],[rating]], 0)</f>
        <v>4</v>
      </c>
      <c r="T230" s="21">
        <v>24780</v>
      </c>
      <c r="U230" s="21" t="str">
        <f>IF(Table2[[#This Row],[rating_count]] &lt; 1000, "Yes", "No")</f>
        <v>No</v>
      </c>
      <c r="V230" s="21">
        <f>Table2[[#This Row],[Rounded Rating Column]] * Table2[[#This Row],[rating_count]]</f>
        <v>99120</v>
      </c>
      <c r="W230" s="25">
        <f t="shared" si="11"/>
        <v>54491220</v>
      </c>
      <c r="X230" t="s">
        <v>483</v>
      </c>
      <c r="Y230" t="s">
        <v>484</v>
      </c>
      <c r="Z230" t="s">
        <v>485</v>
      </c>
      <c r="AA230" t="s">
        <v>486</v>
      </c>
      <c r="AB230" t="s">
        <v>487</v>
      </c>
      <c r="AC230" t="s">
        <v>488</v>
      </c>
      <c r="AD230" t="s">
        <v>489</v>
      </c>
      <c r="AE230" t="s">
        <v>490</v>
      </c>
    </row>
    <row r="231" spans="1:31" ht="15.75" customHeight="1">
      <c r="A231" t="s">
        <v>1274</v>
      </c>
      <c r="B231" t="s">
        <v>1275</v>
      </c>
      <c r="C231" t="s">
        <v>94</v>
      </c>
      <c r="D231" t="s">
        <v>12821</v>
      </c>
      <c r="E231" t="s">
        <v>12828</v>
      </c>
      <c r="F231" t="s">
        <v>12829</v>
      </c>
      <c r="G231" t="str">
        <f>Table2[category] &amp; "-" &amp; Table2[product name]</f>
        <v>Computers&amp;Accessories|NetworkingDevices|NetworkAdapters|WirelessUSBAdapters-TP-LINK AC1300 Archer T3U Plus High Gain USB 3.0 Wi-Fi Dongle, Wireless Dual Band MU-MIMO WiFi Adapter with High Gain Antenna, Supports Windows 11/10/8.1/8/7/XP/MacOS</v>
      </c>
      <c r="H231" t="s">
        <v>12830</v>
      </c>
      <c r="I231" s="25">
        <v>1699</v>
      </c>
      <c r="J231" s="23" t="str">
        <f t="shared" si="9"/>
        <v>&gt;₹500</v>
      </c>
      <c r="K231" s="25">
        <v>2999</v>
      </c>
      <c r="L231" s="24">
        <v>0.43</v>
      </c>
      <c r="M231" s="25">
        <f>Table2[[#This Row],[Actual Price]] - Table2[[#This Row],[Discounted Price]] / Table2[[#This Row],[Actual Price]] * 100</f>
        <v>2942.3477825941982</v>
      </c>
      <c r="N231" s="24" t="str">
        <f t="shared" si="10"/>
        <v>&lt;50%</v>
      </c>
      <c r="O231" s="21">
        <f>Table2[[#This Row],[Rounded Rating Column]] + (Table2[[#This Row],[rating_count]] / 1000)</f>
        <v>28.78</v>
      </c>
      <c r="P231" s="24" t="str">
        <f>IF(Table2[[#This Row],[Discount Percentage]] &gt;= 0.5, "Yes", "No")</f>
        <v>No</v>
      </c>
      <c r="Q231" s="26">
        <f>Table2[[#This Row],[Actual Price]] * Table2[[#This Row],[rating_count]]</f>
        <v>74315220</v>
      </c>
      <c r="R231">
        <v>4.4000000000000004</v>
      </c>
      <c r="S231">
        <f>ROUND(Table2[[#This Row],[rating]], 0)</f>
        <v>4</v>
      </c>
      <c r="T231" s="21">
        <v>24780</v>
      </c>
      <c r="U231" s="21" t="str">
        <f>IF(Table2[[#This Row],[rating_count]] &lt; 1000, "Yes", "No")</f>
        <v>No</v>
      </c>
      <c r="V231" s="21">
        <f>Table2[[#This Row],[Rounded Rating Column]] * Table2[[#This Row],[rating_count]]</f>
        <v>99120</v>
      </c>
      <c r="W231" s="25">
        <f t="shared" si="11"/>
        <v>74315220</v>
      </c>
      <c r="X231" t="s">
        <v>1276</v>
      </c>
      <c r="Y231" t="s">
        <v>484</v>
      </c>
      <c r="Z231" t="s">
        <v>485</v>
      </c>
      <c r="AA231" t="s">
        <v>486</v>
      </c>
      <c r="AB231" t="s">
        <v>487</v>
      </c>
      <c r="AC231" t="s">
        <v>488</v>
      </c>
      <c r="AD231" t="s">
        <v>1277</v>
      </c>
      <c r="AE231" t="s">
        <v>1278</v>
      </c>
    </row>
    <row r="232" spans="1:31" ht="15.75" customHeight="1">
      <c r="A232" t="s">
        <v>8525</v>
      </c>
      <c r="B232" t="s">
        <v>8526</v>
      </c>
      <c r="C232" t="s">
        <v>8325</v>
      </c>
      <c r="D232" t="s">
        <v>12817</v>
      </c>
      <c r="E232" t="s">
        <v>12818</v>
      </c>
      <c r="F232" t="s">
        <v>12986</v>
      </c>
      <c r="G232" t="str">
        <f>Table2[category] &amp; "-" &amp; Table2[product name]</f>
        <v>Home&amp;Kitchen|Kitchen&amp;HomeAppliances|SmallKitchenAppliances|Kettles&amp;HotWaterDispensers|ElectricKettles-Havells Aqua Plus 1.2 litre Double Wall Kettle / 304 Stainless Steel Inner Body / Cool touch outer body / Wider mouth/ 2 Year warranty (Black, 1500 Watt)</v>
      </c>
      <c r="H232" t="s">
        <v>12987</v>
      </c>
      <c r="I232" s="25">
        <v>1625</v>
      </c>
      <c r="J232" s="23" t="str">
        <f t="shared" si="9"/>
        <v>&gt;₹500</v>
      </c>
      <c r="K232" s="25">
        <v>2995</v>
      </c>
      <c r="L232" s="24">
        <v>0.46</v>
      </c>
      <c r="M232" s="25">
        <f>Table2[[#This Row],[Actual Price]] - Table2[[#This Row],[Discounted Price]] / Table2[[#This Row],[Actual Price]] * 100</f>
        <v>2940.7429048414024</v>
      </c>
      <c r="N232" s="24" t="str">
        <f t="shared" si="10"/>
        <v>&lt;50%</v>
      </c>
      <c r="O232" s="21">
        <f>Table2[[#This Row],[Rounded Rating Column]] + (Table2[[#This Row],[rating_count]] / 1000)</f>
        <v>28.484000000000002</v>
      </c>
      <c r="P232" s="24" t="str">
        <f>IF(Table2[[#This Row],[Discount Percentage]] &gt;= 0.5, "Yes", "No")</f>
        <v>No</v>
      </c>
      <c r="Q232" s="26">
        <f>Table2[[#This Row],[Actual Price]] * Table2[[#This Row],[rating_count]]</f>
        <v>70334580</v>
      </c>
      <c r="R232">
        <v>4.5</v>
      </c>
      <c r="S232">
        <f>ROUND(Table2[[#This Row],[rating]], 0)</f>
        <v>5</v>
      </c>
      <c r="T232" s="21">
        <v>23484</v>
      </c>
      <c r="U232" s="21" t="str">
        <f>IF(Table2[[#This Row],[rating_count]] &lt; 1000, "Yes", "No")</f>
        <v>No</v>
      </c>
      <c r="V232" s="21">
        <f>Table2[[#This Row],[Rounded Rating Column]] * Table2[[#This Row],[rating_count]]</f>
        <v>117420</v>
      </c>
      <c r="W232" s="25">
        <f t="shared" si="11"/>
        <v>70334580</v>
      </c>
      <c r="X232" t="s">
        <v>8527</v>
      </c>
      <c r="Y232" t="s">
        <v>8528</v>
      </c>
      <c r="Z232" t="s">
        <v>8529</v>
      </c>
      <c r="AA232" t="s">
        <v>8530</v>
      </c>
      <c r="AB232" t="s">
        <v>8531</v>
      </c>
      <c r="AC232" t="s">
        <v>8532</v>
      </c>
      <c r="AD232" t="s">
        <v>8533</v>
      </c>
      <c r="AE232" t="s">
        <v>8534</v>
      </c>
    </row>
    <row r="233" spans="1:31" ht="15.75" customHeight="1">
      <c r="A233" t="s">
        <v>5739</v>
      </c>
      <c r="B233" t="s">
        <v>5740</v>
      </c>
      <c r="C233" t="s">
        <v>5741</v>
      </c>
      <c r="D233" t="s">
        <v>12831</v>
      </c>
      <c r="E233" t="s">
        <v>12900</v>
      </c>
      <c r="F233" t="s">
        <v>12833</v>
      </c>
      <c r="G233" t="str">
        <f>Table2[category] &amp; "-" &amp; Table2[product name]</f>
        <v>Electronics|Cameras&amp;Photography|Accessories|Cleaners|CleaningKits-Gizga Essentials Professional 3-in-1 Cleaning Kit for Camera, Lens, Binocular, Laptop, TV, Monitor, Smartphone, Tablet (Includes: Cleaning Liquid 100ml, Plush Microfiber Cloth, Dust Removal Brush)</v>
      </c>
      <c r="H233" t="s">
        <v>12928</v>
      </c>
      <c r="I233" s="23">
        <v>299</v>
      </c>
      <c r="J233" s="23" t="str">
        <f t="shared" si="9"/>
        <v>₹200 - ₹500</v>
      </c>
      <c r="K233" s="23">
        <v>499</v>
      </c>
      <c r="L233" s="24">
        <v>0.4</v>
      </c>
      <c r="M233" s="25">
        <f>Table2[[#This Row],[Actual Price]] - Table2[[#This Row],[Discounted Price]] / Table2[[#This Row],[Actual Price]] * 100</f>
        <v>439.08016032064126</v>
      </c>
      <c r="N233" s="24" t="str">
        <f t="shared" si="10"/>
        <v>&lt;50%</v>
      </c>
      <c r="O233" s="21">
        <f>Table2[[#This Row],[Rounded Rating Column]] + (Table2[[#This Row],[rating_count]] / 1000)</f>
        <v>28.431999999999999</v>
      </c>
      <c r="P233" s="24" t="str">
        <f>IF(Table2[[#This Row],[Discount Percentage]] &gt;= 0.5, "Yes", "No")</f>
        <v>No</v>
      </c>
      <c r="Q233" s="26">
        <f>Table2[[#This Row],[Actual Price]] * Table2[[#This Row],[rating_count]]</f>
        <v>12191568</v>
      </c>
      <c r="R233">
        <v>4.2</v>
      </c>
      <c r="S233">
        <f>ROUND(Table2[[#This Row],[rating]], 0)</f>
        <v>4</v>
      </c>
      <c r="T233" s="21">
        <v>24432</v>
      </c>
      <c r="U233" s="21" t="str">
        <f>IF(Table2[[#This Row],[rating_count]] &lt; 1000, "Yes", "No")</f>
        <v>No</v>
      </c>
      <c r="V233" s="21">
        <f>Table2[[#This Row],[Rounded Rating Column]] * Table2[[#This Row],[rating_count]]</f>
        <v>97728</v>
      </c>
      <c r="W233" s="25">
        <f t="shared" si="11"/>
        <v>12191568</v>
      </c>
      <c r="X233" t="s">
        <v>5742</v>
      </c>
      <c r="Y233" t="s">
        <v>5743</v>
      </c>
      <c r="Z233" t="s">
        <v>5744</v>
      </c>
      <c r="AA233" t="s">
        <v>5745</v>
      </c>
      <c r="AB233" t="s">
        <v>5746</v>
      </c>
      <c r="AC233" t="s">
        <v>5747</v>
      </c>
      <c r="AD233" t="s">
        <v>5748</v>
      </c>
      <c r="AE233" t="s">
        <v>5749</v>
      </c>
    </row>
    <row r="234" spans="1:31" ht="15.75" customHeight="1">
      <c r="A234" t="s">
        <v>11</v>
      </c>
      <c r="B234" t="s">
        <v>12</v>
      </c>
      <c r="C234" t="s">
        <v>13</v>
      </c>
      <c r="D234" t="s">
        <v>12821</v>
      </c>
      <c r="E234" t="s">
        <v>12822</v>
      </c>
      <c r="F234" t="s">
        <v>12823</v>
      </c>
      <c r="G234" t="str">
        <f>Table2[category] &amp; "-" &amp; Table2[product name]</f>
        <v>Computers&amp;Accessories|Accessories&amp;Peripherals|Cables&amp;Accessories|Cables|USBCables-Wayona Nylon Braided USB to Lightning Fast Charging and Data Sync Cable Compatible for iPhone 13, 12,11, X, 8, 7, 6, 5, iPad Air, Pro, Mini (3 FT Pack of 1, Grey)</v>
      </c>
      <c r="H234" t="s">
        <v>12824</v>
      </c>
      <c r="I234" s="23">
        <v>399</v>
      </c>
      <c r="J234" s="23" t="str">
        <f t="shared" si="9"/>
        <v>₹200 - ₹500</v>
      </c>
      <c r="K234" s="25">
        <v>1099</v>
      </c>
      <c r="L234" s="24">
        <v>0.64</v>
      </c>
      <c r="M234" s="25">
        <f>Table2[[#This Row],[Actual Price]] - Table2[[#This Row],[Discounted Price]] / Table2[[#This Row],[Actual Price]] * 100</f>
        <v>1062.6942675159235</v>
      </c>
      <c r="N234" s="24" t="str">
        <f t="shared" si="10"/>
        <v>50% or More</v>
      </c>
      <c r="O234" s="21">
        <f>Table2[[#This Row],[Rounded Rating Column]] + (Table2[[#This Row],[rating_count]] / 1000)</f>
        <v>28.268999999999998</v>
      </c>
      <c r="P234" s="24" t="str">
        <f>IF(Table2[[#This Row],[Discount Percentage]] &gt;= 0.5, "Yes", "No")</f>
        <v>Yes</v>
      </c>
      <c r="Q234" s="26">
        <f>Table2[[#This Row],[Actual Price]] * Table2[[#This Row],[rating_count]]</f>
        <v>26671631</v>
      </c>
      <c r="R234">
        <v>4.2</v>
      </c>
      <c r="S234">
        <f>ROUND(Table2[[#This Row],[rating]], 0)</f>
        <v>4</v>
      </c>
      <c r="T234" s="21">
        <v>24269</v>
      </c>
      <c r="U234" s="21" t="str">
        <f>IF(Table2[[#This Row],[rating_count]] &lt; 1000, "Yes", "No")</f>
        <v>No</v>
      </c>
      <c r="V234" s="21">
        <f>Table2[[#This Row],[Rounded Rating Column]] * Table2[[#This Row],[rating_count]]</f>
        <v>97076</v>
      </c>
      <c r="W234" s="25">
        <f t="shared" si="11"/>
        <v>26671631</v>
      </c>
      <c r="X234" t="s">
        <v>14</v>
      </c>
      <c r="Y234" t="s">
        <v>15</v>
      </c>
      <c r="Z234" t="s">
        <v>16</v>
      </c>
      <c r="AA234" t="s">
        <v>17</v>
      </c>
      <c r="AB234" t="s">
        <v>18</v>
      </c>
      <c r="AC234" t="s">
        <v>19</v>
      </c>
      <c r="AD234" t="s">
        <v>20</v>
      </c>
      <c r="AE234" t="s">
        <v>21</v>
      </c>
    </row>
    <row r="235" spans="1:31" ht="15.75" customHeight="1">
      <c r="A235" t="s">
        <v>415</v>
      </c>
      <c r="B235" t="s">
        <v>416</v>
      </c>
      <c r="C235" t="s">
        <v>13</v>
      </c>
      <c r="D235" t="s">
        <v>12821</v>
      </c>
      <c r="E235" t="s">
        <v>12822</v>
      </c>
      <c r="F235" t="s">
        <v>12823</v>
      </c>
      <c r="G235" t="str">
        <f>Table2[category] &amp; "-" &amp; Table2[product name]</f>
        <v>Computers&amp;Accessories|Accessories&amp;Peripherals|Cables&amp;Accessories|Cables|USBCables-Wayona Nylon Braided 3A Lightning to USB A Syncing and Fast Charging Data Cable for iPhone, Ipad (3 FT Pack of 1, Black)</v>
      </c>
      <c r="H235" t="s">
        <v>12824</v>
      </c>
      <c r="I235" s="23">
        <v>399</v>
      </c>
      <c r="J235" s="23" t="str">
        <f t="shared" si="9"/>
        <v>₹200 - ₹500</v>
      </c>
      <c r="K235" s="25">
        <v>1099</v>
      </c>
      <c r="L235" s="24">
        <v>0.64</v>
      </c>
      <c r="M235" s="25">
        <f>Table2[[#This Row],[Actual Price]] - Table2[[#This Row],[Discounted Price]] / Table2[[#This Row],[Actual Price]] * 100</f>
        <v>1062.6942675159235</v>
      </c>
      <c r="N235" s="24" t="str">
        <f t="shared" si="10"/>
        <v>50% or More</v>
      </c>
      <c r="O235" s="21">
        <f>Table2[[#This Row],[Rounded Rating Column]] + (Table2[[#This Row],[rating_count]] / 1000)</f>
        <v>28.268999999999998</v>
      </c>
      <c r="P235" s="24" t="str">
        <f>IF(Table2[[#This Row],[Discount Percentage]] &gt;= 0.5, "Yes", "No")</f>
        <v>Yes</v>
      </c>
      <c r="Q235" s="26">
        <f>Table2[[#This Row],[Actual Price]] * Table2[[#This Row],[rating_count]]</f>
        <v>26671631</v>
      </c>
      <c r="R235">
        <v>4.2</v>
      </c>
      <c r="S235">
        <f>ROUND(Table2[[#This Row],[rating]], 0)</f>
        <v>4</v>
      </c>
      <c r="T235" s="21">
        <v>24269</v>
      </c>
      <c r="U235" s="21" t="str">
        <f>IF(Table2[[#This Row],[rating_count]] &lt; 1000, "Yes", "No")</f>
        <v>No</v>
      </c>
      <c r="V235" s="21">
        <f>Table2[[#This Row],[Rounded Rating Column]] * Table2[[#This Row],[rating_count]]</f>
        <v>97076</v>
      </c>
      <c r="W235" s="25">
        <f t="shared" si="11"/>
        <v>26671631</v>
      </c>
      <c r="X235" t="s">
        <v>417</v>
      </c>
      <c r="Y235" t="s">
        <v>15</v>
      </c>
      <c r="Z235" t="s">
        <v>16</v>
      </c>
      <c r="AA235" t="s">
        <v>17</v>
      </c>
      <c r="AB235" t="s">
        <v>18</v>
      </c>
      <c r="AC235" t="s">
        <v>19</v>
      </c>
      <c r="AD235" t="s">
        <v>418</v>
      </c>
      <c r="AE235" t="s">
        <v>419</v>
      </c>
    </row>
    <row r="236" spans="1:31" ht="15.75" customHeight="1">
      <c r="A236" t="s">
        <v>758</v>
      </c>
      <c r="B236" t="s">
        <v>759</v>
      </c>
      <c r="C236" t="s">
        <v>13</v>
      </c>
      <c r="D236" t="s">
        <v>12821</v>
      </c>
      <c r="E236" t="s">
        <v>12822</v>
      </c>
      <c r="F236" t="s">
        <v>12823</v>
      </c>
      <c r="G236" t="str">
        <f>Table2[category] &amp; "-" &amp; Table2[product name]</f>
        <v>Computers&amp;Accessories|Accessories&amp;Peripherals|Cables&amp;Accessories|Cables|USBCables-Wayona Usb Nylon Braided Data Sync And Charging Cable For Iphone, Ipad Tablet (Red, Black)</v>
      </c>
      <c r="H236" t="s">
        <v>12824</v>
      </c>
      <c r="I236" s="23">
        <v>399</v>
      </c>
      <c r="J236" s="23" t="str">
        <f t="shared" si="9"/>
        <v>₹200 - ₹500</v>
      </c>
      <c r="K236" s="25">
        <v>1099</v>
      </c>
      <c r="L236" s="24">
        <v>0.64</v>
      </c>
      <c r="M236" s="25">
        <f>Table2[[#This Row],[Actual Price]] - Table2[[#This Row],[Discounted Price]] / Table2[[#This Row],[Actual Price]] * 100</f>
        <v>1062.6942675159235</v>
      </c>
      <c r="N236" s="24" t="str">
        <f t="shared" si="10"/>
        <v>50% or More</v>
      </c>
      <c r="O236" s="21">
        <f>Table2[[#This Row],[Rounded Rating Column]] + (Table2[[#This Row],[rating_count]] / 1000)</f>
        <v>28.268999999999998</v>
      </c>
      <c r="P236" s="24" t="str">
        <f>IF(Table2[[#This Row],[Discount Percentage]] &gt;= 0.5, "Yes", "No")</f>
        <v>Yes</v>
      </c>
      <c r="Q236" s="26">
        <f>Table2[[#This Row],[Actual Price]] * Table2[[#This Row],[rating_count]]</f>
        <v>26671631</v>
      </c>
      <c r="R236">
        <v>4.2</v>
      </c>
      <c r="S236">
        <f>ROUND(Table2[[#This Row],[rating]], 0)</f>
        <v>4</v>
      </c>
      <c r="T236" s="21">
        <v>24269</v>
      </c>
      <c r="U236" s="21" t="str">
        <f>IF(Table2[[#This Row],[rating_count]] &lt; 1000, "Yes", "No")</f>
        <v>No</v>
      </c>
      <c r="V236" s="21">
        <f>Table2[[#This Row],[Rounded Rating Column]] * Table2[[#This Row],[rating_count]]</f>
        <v>97076</v>
      </c>
      <c r="W236" s="25">
        <f t="shared" si="11"/>
        <v>26671631</v>
      </c>
      <c r="X236" t="s">
        <v>760</v>
      </c>
      <c r="Y236" t="s">
        <v>15</v>
      </c>
      <c r="Z236" t="s">
        <v>16</v>
      </c>
      <c r="AA236" t="s">
        <v>17</v>
      </c>
      <c r="AB236" t="s">
        <v>18</v>
      </c>
      <c r="AC236" t="s">
        <v>761</v>
      </c>
      <c r="AD236" t="s">
        <v>762</v>
      </c>
      <c r="AE236" t="s">
        <v>763</v>
      </c>
    </row>
    <row r="237" spans="1:31" ht="15.75" customHeight="1">
      <c r="A237" t="s">
        <v>825</v>
      </c>
      <c r="B237" t="s">
        <v>826</v>
      </c>
      <c r="C237" t="s">
        <v>13</v>
      </c>
      <c r="D237" t="s">
        <v>12821</v>
      </c>
      <c r="E237" t="s">
        <v>12822</v>
      </c>
      <c r="F237" t="s">
        <v>12823</v>
      </c>
      <c r="G237" t="str">
        <f>Table2[category] &amp; "-" &amp; Table2[product name]</f>
        <v>Computers&amp;Accessories|Accessories&amp;Peripherals|Cables&amp;Accessories|Cables|USBCables-Wayona Nylon Braided (2 Pack) Lightning Fast Usb Data Cable Fast Charger Cord For Iphone, Ipad Tablet (3 Ft Pack Of 2, Grey)</v>
      </c>
      <c r="H237" t="s">
        <v>12824</v>
      </c>
      <c r="I237" s="23">
        <v>649</v>
      </c>
      <c r="J237" s="23" t="str">
        <f t="shared" si="9"/>
        <v>&gt;₹500</v>
      </c>
      <c r="K237" s="25">
        <v>1999</v>
      </c>
      <c r="L237" s="24">
        <v>0.68</v>
      </c>
      <c r="M237" s="25">
        <f>Table2[[#This Row],[Actual Price]] - Table2[[#This Row],[Discounted Price]] / Table2[[#This Row],[Actual Price]] * 100</f>
        <v>1966.5337668834418</v>
      </c>
      <c r="N237" s="24" t="str">
        <f t="shared" si="10"/>
        <v>50% or More</v>
      </c>
      <c r="O237" s="21">
        <f>Table2[[#This Row],[Rounded Rating Column]] + (Table2[[#This Row],[rating_count]] / 1000)</f>
        <v>28.268999999999998</v>
      </c>
      <c r="P237" s="24" t="str">
        <f>IF(Table2[[#This Row],[Discount Percentage]] &gt;= 0.5, "Yes", "No")</f>
        <v>Yes</v>
      </c>
      <c r="Q237" s="26">
        <f>Table2[[#This Row],[Actual Price]] * Table2[[#This Row],[rating_count]]</f>
        <v>48513731</v>
      </c>
      <c r="R237">
        <v>4.2</v>
      </c>
      <c r="S237">
        <f>ROUND(Table2[[#This Row],[rating]], 0)</f>
        <v>4</v>
      </c>
      <c r="T237" s="21">
        <v>24269</v>
      </c>
      <c r="U237" s="21" t="str">
        <f>IF(Table2[[#This Row],[rating_count]] &lt; 1000, "Yes", "No")</f>
        <v>No</v>
      </c>
      <c r="V237" s="21">
        <f>Table2[[#This Row],[Rounded Rating Column]] * Table2[[#This Row],[rating_count]]</f>
        <v>97076</v>
      </c>
      <c r="W237" s="25">
        <f t="shared" si="11"/>
        <v>48513731</v>
      </c>
      <c r="X237" t="s">
        <v>417</v>
      </c>
      <c r="Y237" t="s">
        <v>15</v>
      </c>
      <c r="Z237" t="s">
        <v>16</v>
      </c>
      <c r="AA237" t="s">
        <v>17</v>
      </c>
      <c r="AB237" t="s">
        <v>18</v>
      </c>
      <c r="AC237" t="s">
        <v>827</v>
      </c>
      <c r="AD237" t="s">
        <v>828</v>
      </c>
      <c r="AE237" t="s">
        <v>829</v>
      </c>
    </row>
    <row r="238" spans="1:31" ht="15.75" customHeight="1">
      <c r="A238" t="s">
        <v>973</v>
      </c>
      <c r="B238" t="s">
        <v>974</v>
      </c>
      <c r="C238" t="s">
        <v>13</v>
      </c>
      <c r="D238" t="s">
        <v>12821</v>
      </c>
      <c r="E238" t="s">
        <v>12822</v>
      </c>
      <c r="F238" t="s">
        <v>12823</v>
      </c>
      <c r="G238" t="str">
        <f>Table2[category] &amp; "-" &amp; Table2[product name]</f>
        <v>Computers&amp;Accessories|Accessories&amp;Peripherals|Cables&amp;Accessories|Cables|USBCables-Wayona Nylon Braided 2M / 6Ft Fast Charge Usb To Lightning Data Sync And Charging Cable For Iphone, Ipad Tablet (6 Ft Pack Of 1, Grey)</v>
      </c>
      <c r="H238" t="s">
        <v>12824</v>
      </c>
      <c r="I238" s="23">
        <v>449</v>
      </c>
      <c r="J238" s="23" t="str">
        <f t="shared" si="9"/>
        <v>₹200 - ₹500</v>
      </c>
      <c r="K238" s="25">
        <v>1299</v>
      </c>
      <c r="L238" s="24">
        <v>0.65</v>
      </c>
      <c r="M238" s="25">
        <f>Table2[[#This Row],[Actual Price]] - Table2[[#This Row],[Discounted Price]] / Table2[[#This Row],[Actual Price]] * 100</f>
        <v>1264.4349499615089</v>
      </c>
      <c r="N238" s="24" t="str">
        <f t="shared" si="10"/>
        <v>50% or More</v>
      </c>
      <c r="O238" s="21">
        <f>Table2[[#This Row],[Rounded Rating Column]] + (Table2[[#This Row],[rating_count]] / 1000)</f>
        <v>28.268999999999998</v>
      </c>
      <c r="P238" s="24" t="str">
        <f>IF(Table2[[#This Row],[Discount Percentage]] &gt;= 0.5, "Yes", "No")</f>
        <v>Yes</v>
      </c>
      <c r="Q238" s="26">
        <f>Table2[[#This Row],[Actual Price]] * Table2[[#This Row],[rating_count]]</f>
        <v>31525431</v>
      </c>
      <c r="R238">
        <v>4.2</v>
      </c>
      <c r="S238">
        <f>ROUND(Table2[[#This Row],[rating]], 0)</f>
        <v>4</v>
      </c>
      <c r="T238" s="21">
        <v>24269</v>
      </c>
      <c r="U238" s="21" t="str">
        <f>IF(Table2[[#This Row],[rating_count]] &lt; 1000, "Yes", "No")</f>
        <v>No</v>
      </c>
      <c r="V238" s="21">
        <f>Table2[[#This Row],[Rounded Rating Column]] * Table2[[#This Row],[rating_count]]</f>
        <v>97076</v>
      </c>
      <c r="W238" s="25">
        <f t="shared" si="11"/>
        <v>31525431</v>
      </c>
      <c r="X238" t="s">
        <v>975</v>
      </c>
      <c r="Y238" t="s">
        <v>15</v>
      </c>
      <c r="Z238" t="s">
        <v>16</v>
      </c>
      <c r="AA238" t="s">
        <v>17</v>
      </c>
      <c r="AB238" t="s">
        <v>18</v>
      </c>
      <c r="AC238" t="s">
        <v>19</v>
      </c>
      <c r="AD238" t="s">
        <v>20</v>
      </c>
      <c r="AE238" t="s">
        <v>976</v>
      </c>
    </row>
    <row r="239" spans="1:31" ht="15.75" customHeight="1">
      <c r="A239" t="s">
        <v>1955</v>
      </c>
      <c r="B239" t="s">
        <v>1956</v>
      </c>
      <c r="C239" t="s">
        <v>13</v>
      </c>
      <c r="D239" t="s">
        <v>12821</v>
      </c>
      <c r="E239" t="s">
        <v>12822</v>
      </c>
      <c r="F239" t="s">
        <v>12823</v>
      </c>
      <c r="G239" t="str">
        <f>Table2[category] &amp; "-" &amp; Table2[product name]</f>
        <v>Computers&amp;Accessories|Accessories&amp;Peripherals|Cables&amp;Accessories|Cables|USBCables-Wayona Nylon Braided Usb Syncing And Charging Cable Sync And Charging Cable For Iphone, Ipad (3 Ft, Black) - Pack Of 2</v>
      </c>
      <c r="H239" t="s">
        <v>12824</v>
      </c>
      <c r="I239" s="23">
        <v>649</v>
      </c>
      <c r="J239" s="23" t="str">
        <f t="shared" si="9"/>
        <v>&gt;₹500</v>
      </c>
      <c r="K239" s="25">
        <v>1999</v>
      </c>
      <c r="L239" s="24">
        <v>0.68</v>
      </c>
      <c r="M239" s="25">
        <f>Table2[[#This Row],[Actual Price]] - Table2[[#This Row],[Discounted Price]] / Table2[[#This Row],[Actual Price]] * 100</f>
        <v>1966.5337668834418</v>
      </c>
      <c r="N239" s="24" t="str">
        <f t="shared" si="10"/>
        <v>50% or More</v>
      </c>
      <c r="O239" s="21">
        <f>Table2[[#This Row],[Rounded Rating Column]] + (Table2[[#This Row],[rating_count]] / 1000)</f>
        <v>28.268999999999998</v>
      </c>
      <c r="P239" s="24" t="str">
        <f>IF(Table2[[#This Row],[Discount Percentage]] &gt;= 0.5, "Yes", "No")</f>
        <v>Yes</v>
      </c>
      <c r="Q239" s="26">
        <f>Table2[[#This Row],[Actual Price]] * Table2[[#This Row],[rating_count]]</f>
        <v>48513731</v>
      </c>
      <c r="R239">
        <v>4.2</v>
      </c>
      <c r="S239">
        <f>ROUND(Table2[[#This Row],[rating]], 0)</f>
        <v>4</v>
      </c>
      <c r="T239" s="21">
        <v>24269</v>
      </c>
      <c r="U239" s="21" t="str">
        <f>IF(Table2[[#This Row],[rating_count]] &lt; 1000, "Yes", "No")</f>
        <v>No</v>
      </c>
      <c r="V239" s="21">
        <f>Table2[[#This Row],[Rounded Rating Column]] * Table2[[#This Row],[rating_count]]</f>
        <v>97076</v>
      </c>
      <c r="W239" s="25">
        <f t="shared" si="11"/>
        <v>48513731</v>
      </c>
      <c r="X239" t="s">
        <v>1957</v>
      </c>
      <c r="Y239" t="s">
        <v>15</v>
      </c>
      <c r="Z239" t="s">
        <v>16</v>
      </c>
      <c r="AA239" t="s">
        <v>17</v>
      </c>
      <c r="AB239" t="s">
        <v>18</v>
      </c>
      <c r="AC239" t="s">
        <v>827</v>
      </c>
      <c r="AD239" t="s">
        <v>1958</v>
      </c>
      <c r="AE239" t="s">
        <v>1959</v>
      </c>
    </row>
    <row r="240" spans="1:31" ht="15.75" customHeight="1">
      <c r="A240" t="s">
        <v>8577</v>
      </c>
      <c r="B240" t="s">
        <v>8578</v>
      </c>
      <c r="C240" t="s">
        <v>8483</v>
      </c>
      <c r="D240" t="s">
        <v>12817</v>
      </c>
      <c r="E240" t="s">
        <v>12818</v>
      </c>
      <c r="F240" t="s">
        <v>12819</v>
      </c>
      <c r="G240" t="str">
        <f>Table2[category] &amp; "-" &amp; Table2[product name]</f>
        <v>Home&amp;Kitchen|Kitchen&amp;HomeAppliances|Vacuum,Cleaning&amp;Ironing|Irons,Steamers&amp;Accessories|Irons|DryIrons-Bajaj Majesty DX-11 1000W Dry Iron with Advance Soleplate and Anti-bacterial German Coating Technology, White and Blue</v>
      </c>
      <c r="H240" t="s">
        <v>12992</v>
      </c>
      <c r="I240" s="23">
        <v>599</v>
      </c>
      <c r="J240" s="23" t="str">
        <f t="shared" si="9"/>
        <v>&gt;₹500</v>
      </c>
      <c r="K240" s="23">
        <v>785</v>
      </c>
      <c r="L240" s="24">
        <v>0.24</v>
      </c>
      <c r="M240" s="25">
        <f>Table2[[#This Row],[Actual Price]] - Table2[[#This Row],[Discounted Price]] / Table2[[#This Row],[Actual Price]] * 100</f>
        <v>708.69426751592357</v>
      </c>
      <c r="N240" s="24" t="str">
        <f t="shared" si="10"/>
        <v>&lt;50%</v>
      </c>
      <c r="O240" s="21">
        <f>Table2[[#This Row],[Rounded Rating Column]] + (Table2[[#This Row],[rating_count]] / 1000)</f>
        <v>28.247</v>
      </c>
      <c r="P240" s="24" t="str">
        <f>IF(Table2[[#This Row],[Discount Percentage]] &gt;= 0.5, "Yes", "No")</f>
        <v>No</v>
      </c>
      <c r="Q240" s="26">
        <f>Table2[[#This Row],[Actual Price]] * Table2[[#This Row],[rating_count]]</f>
        <v>19033895</v>
      </c>
      <c r="R240">
        <v>4.2</v>
      </c>
      <c r="S240">
        <f>ROUND(Table2[[#This Row],[rating]], 0)</f>
        <v>4</v>
      </c>
      <c r="T240" s="21">
        <v>24247</v>
      </c>
      <c r="U240" s="21" t="str">
        <f>IF(Table2[[#This Row],[rating_count]] &lt; 1000, "Yes", "No")</f>
        <v>No</v>
      </c>
      <c r="V240" s="21">
        <f>Table2[[#This Row],[Rounded Rating Column]] * Table2[[#This Row],[rating_count]]</f>
        <v>96988</v>
      </c>
      <c r="W240" s="25">
        <f t="shared" si="11"/>
        <v>19033895</v>
      </c>
      <c r="X240" t="s">
        <v>8579</v>
      </c>
      <c r="Y240" t="s">
        <v>8580</v>
      </c>
      <c r="Z240" t="s">
        <v>8581</v>
      </c>
      <c r="AA240" t="s">
        <v>8582</v>
      </c>
      <c r="AB240" t="s">
        <v>8583</v>
      </c>
      <c r="AC240" t="s">
        <v>8584</v>
      </c>
      <c r="AD240" t="s">
        <v>8585</v>
      </c>
      <c r="AE240" t="s">
        <v>8586</v>
      </c>
    </row>
    <row r="241" spans="1:31" ht="15.75" customHeight="1">
      <c r="A241" t="s">
        <v>899</v>
      </c>
      <c r="B241" t="s">
        <v>900</v>
      </c>
      <c r="C241" t="s">
        <v>94</v>
      </c>
      <c r="D241" t="s">
        <v>12821</v>
      </c>
      <c r="E241" t="s">
        <v>12828</v>
      </c>
      <c r="F241" t="s">
        <v>12829</v>
      </c>
      <c r="G241" t="str">
        <f>Table2[category] &amp; "-" &amp; Table2[product name]</f>
        <v>Computers&amp;Accessories|NetworkingDevices|NetworkAdapters|WirelessUSBAdapters-TP-Link UE300 USB 3.0 to RJ45 Gigabit Ethernet Network Adapter - Plug and Play</v>
      </c>
      <c r="H241" t="s">
        <v>12830</v>
      </c>
      <c r="I241" s="25">
        <v>1099</v>
      </c>
      <c r="J241" s="23" t="str">
        <f t="shared" si="9"/>
        <v>&gt;₹500</v>
      </c>
      <c r="K241" s="25">
        <v>1899</v>
      </c>
      <c r="L241" s="24">
        <v>0.42</v>
      </c>
      <c r="M241" s="25">
        <f>Table2[[#This Row],[Actual Price]] - Table2[[#This Row],[Discounted Price]] / Table2[[#This Row],[Actual Price]] * 100</f>
        <v>1841.1274354923644</v>
      </c>
      <c r="N241" s="24" t="str">
        <f t="shared" si="10"/>
        <v>&lt;50%</v>
      </c>
      <c r="O241" s="21">
        <f>Table2[[#This Row],[Rounded Rating Column]] + (Table2[[#This Row],[rating_count]] / 1000)</f>
        <v>27.42</v>
      </c>
      <c r="P241" s="24" t="str">
        <f>IF(Table2[[#This Row],[Discount Percentage]] &gt;= 0.5, "Yes", "No")</f>
        <v>No</v>
      </c>
      <c r="Q241" s="26">
        <f>Table2[[#This Row],[Actual Price]] * Table2[[#This Row],[rating_count]]</f>
        <v>42575580</v>
      </c>
      <c r="R241">
        <v>4.5</v>
      </c>
      <c r="S241">
        <f>ROUND(Table2[[#This Row],[rating]], 0)</f>
        <v>5</v>
      </c>
      <c r="T241" s="21">
        <v>22420</v>
      </c>
      <c r="U241" s="21" t="str">
        <f>IF(Table2[[#This Row],[rating_count]] &lt; 1000, "Yes", "No")</f>
        <v>No</v>
      </c>
      <c r="V241" s="21">
        <f>Table2[[#This Row],[Rounded Rating Column]] * Table2[[#This Row],[rating_count]]</f>
        <v>112100</v>
      </c>
      <c r="W241" s="25">
        <f t="shared" si="11"/>
        <v>42575580</v>
      </c>
      <c r="X241" t="s">
        <v>901</v>
      </c>
      <c r="Y241" t="s">
        <v>902</v>
      </c>
      <c r="Z241" t="s">
        <v>903</v>
      </c>
      <c r="AA241" t="s">
        <v>904</v>
      </c>
      <c r="AB241" t="s">
        <v>905</v>
      </c>
      <c r="AC241" t="s">
        <v>906</v>
      </c>
      <c r="AD241" t="s">
        <v>907</v>
      </c>
      <c r="AE241" t="s">
        <v>908</v>
      </c>
    </row>
    <row r="242" spans="1:31" ht="15.75" customHeight="1">
      <c r="A242" t="s">
        <v>7661</v>
      </c>
      <c r="B242" t="s">
        <v>7662</v>
      </c>
      <c r="C242" t="s">
        <v>7663</v>
      </c>
      <c r="D242" t="s">
        <v>12821</v>
      </c>
      <c r="E242" t="s">
        <v>12828</v>
      </c>
      <c r="F242" t="s">
        <v>12829</v>
      </c>
      <c r="G242" t="str">
        <f>Table2[category] &amp; "-" &amp; Table2[product name]</f>
        <v>Computers&amp;Accessories|NetworkingDevices|NetworkAdapters|PowerLANAdapters-TP-Link UE300C USB Type-C to RJ45 Gigabit Ethernet Network Adapter/RJ45 LAN Wired Adapter for Ultrabook, Chromebook, Laptop, Desktop, Plug &amp; Play, USB 3.0, Foldable and Portable Design</v>
      </c>
      <c r="H242" t="s">
        <v>12973</v>
      </c>
      <c r="I242" s="25">
        <v>1199</v>
      </c>
      <c r="J242" s="23" t="str">
        <f t="shared" si="9"/>
        <v>&gt;₹500</v>
      </c>
      <c r="K242" s="25">
        <v>1999</v>
      </c>
      <c r="L242" s="24">
        <v>0.4</v>
      </c>
      <c r="M242" s="25">
        <f>Table2[[#This Row],[Actual Price]] - Table2[[#This Row],[Discounted Price]] / Table2[[#This Row],[Actual Price]] * 100</f>
        <v>1939.0200100050024</v>
      </c>
      <c r="N242" s="24" t="str">
        <f t="shared" si="10"/>
        <v>&lt;50%</v>
      </c>
      <c r="O242" s="21">
        <f>Table2[[#This Row],[Rounded Rating Column]] + (Table2[[#This Row],[rating_count]] / 1000)</f>
        <v>27.42</v>
      </c>
      <c r="P242" s="24" t="str">
        <f>IF(Table2[[#This Row],[Discount Percentage]] &gt;= 0.5, "Yes", "No")</f>
        <v>No</v>
      </c>
      <c r="Q242" s="26">
        <f>Table2[[#This Row],[Actual Price]] * Table2[[#This Row],[rating_count]]</f>
        <v>44817580</v>
      </c>
      <c r="R242">
        <v>4.5</v>
      </c>
      <c r="S242">
        <f>ROUND(Table2[[#This Row],[rating]], 0)</f>
        <v>5</v>
      </c>
      <c r="T242" s="21">
        <v>22420</v>
      </c>
      <c r="U242" s="21" t="str">
        <f>IF(Table2[[#This Row],[rating_count]] &lt; 1000, "Yes", "No")</f>
        <v>No</v>
      </c>
      <c r="V242" s="21">
        <f>Table2[[#This Row],[Rounded Rating Column]] * Table2[[#This Row],[rating_count]]</f>
        <v>112100</v>
      </c>
      <c r="W242" s="25">
        <f t="shared" si="11"/>
        <v>44817580</v>
      </c>
      <c r="X242" t="s">
        <v>7664</v>
      </c>
      <c r="Y242" t="s">
        <v>902</v>
      </c>
      <c r="Z242" t="s">
        <v>903</v>
      </c>
      <c r="AA242" t="s">
        <v>904</v>
      </c>
      <c r="AB242" t="s">
        <v>905</v>
      </c>
      <c r="AC242" t="s">
        <v>906</v>
      </c>
      <c r="AD242" t="s">
        <v>7665</v>
      </c>
      <c r="AE242" t="s">
        <v>7666</v>
      </c>
    </row>
    <row r="243" spans="1:31" ht="15.75" customHeight="1">
      <c r="A243" t="s">
        <v>8481</v>
      </c>
      <c r="B243" t="s">
        <v>8482</v>
      </c>
      <c r="C243" t="s">
        <v>8483</v>
      </c>
      <c r="D243" t="s">
        <v>12817</v>
      </c>
      <c r="E243" t="s">
        <v>12818</v>
      </c>
      <c r="F243" t="s">
        <v>12819</v>
      </c>
      <c r="G243" t="str">
        <f>Table2[category] &amp; "-" &amp; Table2[product name]</f>
        <v>Home&amp;Kitchen|Kitchen&amp;HomeAppliances|Vacuum,Cleaning&amp;Ironing|Irons,Steamers&amp;Accessories|Irons|DryIrons-Bajaj DX-6 1000W Dry Iron with Advance Soleplate and Anti-bacterial German Coating Technology, White</v>
      </c>
      <c r="H243" t="s">
        <v>12992</v>
      </c>
      <c r="I243" s="23">
        <v>625</v>
      </c>
      <c r="J243" s="23" t="str">
        <f t="shared" si="9"/>
        <v>&gt;₹500</v>
      </c>
      <c r="K243" s="25">
        <v>1400</v>
      </c>
      <c r="L243" s="24">
        <v>0.55000000000000004</v>
      </c>
      <c r="M243" s="25">
        <f>Table2[[#This Row],[Actual Price]] - Table2[[#This Row],[Discounted Price]] / Table2[[#This Row],[Actual Price]] * 100</f>
        <v>1355.3571428571429</v>
      </c>
      <c r="N243" s="24" t="str">
        <f t="shared" si="10"/>
        <v>50% or More</v>
      </c>
      <c r="O243" s="21">
        <f>Table2[[#This Row],[Rounded Rating Column]] + (Table2[[#This Row],[rating_count]] / 1000)</f>
        <v>27.315999999999999</v>
      </c>
      <c r="P243" s="24" t="str">
        <f>IF(Table2[[#This Row],[Discount Percentage]] &gt;= 0.5, "Yes", "No")</f>
        <v>Yes</v>
      </c>
      <c r="Q243" s="26">
        <f>Table2[[#This Row],[Actual Price]] * Table2[[#This Row],[rating_count]]</f>
        <v>32642400</v>
      </c>
      <c r="R243">
        <v>4.2</v>
      </c>
      <c r="S243">
        <f>ROUND(Table2[[#This Row],[rating]], 0)</f>
        <v>4</v>
      </c>
      <c r="T243" s="21">
        <v>23316</v>
      </c>
      <c r="U243" s="21" t="str">
        <f>IF(Table2[[#This Row],[rating_count]] &lt; 1000, "Yes", "No")</f>
        <v>No</v>
      </c>
      <c r="V243" s="21">
        <f>Table2[[#This Row],[Rounded Rating Column]] * Table2[[#This Row],[rating_count]]</f>
        <v>93264</v>
      </c>
      <c r="W243" s="25">
        <f t="shared" si="11"/>
        <v>32642400</v>
      </c>
      <c r="X243" t="s">
        <v>8484</v>
      </c>
      <c r="Y243" t="s">
        <v>8485</v>
      </c>
      <c r="Z243" t="s">
        <v>8486</v>
      </c>
      <c r="AA243" t="s">
        <v>8487</v>
      </c>
      <c r="AB243" t="s">
        <v>8488</v>
      </c>
      <c r="AC243" t="s">
        <v>8489</v>
      </c>
      <c r="AD243" t="s">
        <v>8490</v>
      </c>
      <c r="AE243" t="s">
        <v>8491</v>
      </c>
    </row>
    <row r="244" spans="1:31" ht="15.75" customHeight="1">
      <c r="A244" t="s">
        <v>6467</v>
      </c>
      <c r="B244" t="s">
        <v>6468</v>
      </c>
      <c r="C244" t="s">
        <v>4785</v>
      </c>
      <c r="D244" t="s">
        <v>12821</v>
      </c>
      <c r="E244" t="s">
        <v>12822</v>
      </c>
      <c r="F244" t="s">
        <v>12880</v>
      </c>
      <c r="G244" t="str">
        <f>Table2[category] &amp; "-" &amp; Table2[product name]</f>
        <v>Computers&amp;Accessories|Accessories&amp;Peripherals|Keyboards,Mice&amp;InputDevices|Mice-HP Z3700 Wireless Optical Mouse with USB Receiver and 2.4GHz Wireless Connection/ 1200DPI / 16 Months Long Battery Life /Ambidextrous and Slim Design (Modern Gold)</v>
      </c>
      <c r="H244" t="s">
        <v>12881</v>
      </c>
      <c r="I244" s="23">
        <v>899</v>
      </c>
      <c r="J244" s="23" t="str">
        <f t="shared" si="9"/>
        <v>&gt;₹500</v>
      </c>
      <c r="K244" s="25">
        <v>1499</v>
      </c>
      <c r="L244" s="24">
        <v>0.4</v>
      </c>
      <c r="M244" s="25">
        <f>Table2[[#This Row],[Actual Price]] - Table2[[#This Row],[Discounted Price]] / Table2[[#This Row],[Actual Price]] * 100</f>
        <v>1439.0266844563041</v>
      </c>
      <c r="N244" s="24" t="str">
        <f t="shared" si="10"/>
        <v>&lt;50%</v>
      </c>
      <c r="O244" s="21">
        <f>Table2[[#This Row],[Rounded Rating Column]] + (Table2[[#This Row],[rating_count]] / 1000)</f>
        <v>27.173999999999999</v>
      </c>
      <c r="P244" s="24" t="str">
        <f>IF(Table2[[#This Row],[Discount Percentage]] &gt;= 0.5, "Yes", "No")</f>
        <v>No</v>
      </c>
      <c r="Q244" s="26">
        <f>Table2[[#This Row],[Actual Price]] * Table2[[#This Row],[rating_count]]</f>
        <v>34737826</v>
      </c>
      <c r="R244">
        <v>4.2</v>
      </c>
      <c r="S244">
        <f>ROUND(Table2[[#This Row],[rating]], 0)</f>
        <v>4</v>
      </c>
      <c r="T244" s="21">
        <v>23174</v>
      </c>
      <c r="U244" s="21" t="str">
        <f>IF(Table2[[#This Row],[rating_count]] &lt; 1000, "Yes", "No")</f>
        <v>No</v>
      </c>
      <c r="V244" s="21">
        <f>Table2[[#This Row],[Rounded Rating Column]] * Table2[[#This Row],[rating_count]]</f>
        <v>92696</v>
      </c>
      <c r="W244" s="25">
        <f t="shared" si="11"/>
        <v>34737826</v>
      </c>
      <c r="X244" t="s">
        <v>6469</v>
      </c>
      <c r="Y244" t="s">
        <v>6470</v>
      </c>
      <c r="Z244" t="s">
        <v>6471</v>
      </c>
      <c r="AA244" t="s">
        <v>6472</v>
      </c>
      <c r="AB244" t="s">
        <v>6473</v>
      </c>
      <c r="AC244" t="s">
        <v>6474</v>
      </c>
      <c r="AD244" t="s">
        <v>6475</v>
      </c>
      <c r="AE244" t="s">
        <v>6476</v>
      </c>
    </row>
    <row r="245" spans="1:31" ht="15.75" customHeight="1">
      <c r="A245" t="s">
        <v>1525</v>
      </c>
      <c r="B245" t="s">
        <v>1526</v>
      </c>
      <c r="C245" t="s">
        <v>94</v>
      </c>
      <c r="D245" t="s">
        <v>12821</v>
      </c>
      <c r="E245" t="s">
        <v>12828</v>
      </c>
      <c r="F245" t="s">
        <v>12829</v>
      </c>
      <c r="G245" t="str">
        <f>Table2[category] &amp; "-" &amp; Table2[product name]</f>
        <v>Computers&amp;Accessories|NetworkingDevices|NetworkAdapters|WirelessUSBAdapters-TP-Link AC1300 USB WiFi Adapter (Archer T3U) - 2.4G/5G Dual Band Mini Wireless Network Adapter for PC Desktop, MU-MIMO Wi-Fi Dongle, USB 3.0, Supports Windows 11,10, 8.1, 8, 7, XP/Mac OS 10.15 and earlier</v>
      </c>
      <c r="H245" t="s">
        <v>12830</v>
      </c>
      <c r="I245" s="25">
        <v>1399</v>
      </c>
      <c r="J245" s="23" t="str">
        <f t="shared" si="9"/>
        <v>&gt;₹500</v>
      </c>
      <c r="K245" s="25">
        <v>2499</v>
      </c>
      <c r="L245" s="24">
        <v>0.44</v>
      </c>
      <c r="M245" s="25">
        <f>Table2[[#This Row],[Actual Price]] - Table2[[#This Row],[Discounted Price]] / Table2[[#This Row],[Actual Price]] * 100</f>
        <v>2443.017607042817</v>
      </c>
      <c r="N245" s="24" t="str">
        <f t="shared" si="10"/>
        <v>&lt;50%</v>
      </c>
      <c r="O245" s="21">
        <f>Table2[[#This Row],[Rounded Rating Column]] + (Table2[[#This Row],[rating_count]] / 1000)</f>
        <v>27.169</v>
      </c>
      <c r="P245" s="24" t="str">
        <f>IF(Table2[[#This Row],[Discount Percentage]] &gt;= 0.5, "Yes", "No")</f>
        <v>No</v>
      </c>
      <c r="Q245" s="26">
        <f>Table2[[#This Row],[Actual Price]] * Table2[[#This Row],[rating_count]]</f>
        <v>57899331</v>
      </c>
      <c r="R245">
        <v>4.4000000000000004</v>
      </c>
      <c r="S245">
        <f>ROUND(Table2[[#This Row],[rating]], 0)</f>
        <v>4</v>
      </c>
      <c r="T245" s="21">
        <v>23169</v>
      </c>
      <c r="U245" s="21" t="str">
        <f>IF(Table2[[#This Row],[rating_count]] &lt; 1000, "Yes", "No")</f>
        <v>No</v>
      </c>
      <c r="V245" s="21">
        <f>Table2[[#This Row],[Rounded Rating Column]] * Table2[[#This Row],[rating_count]]</f>
        <v>92676</v>
      </c>
      <c r="W245" s="25">
        <f t="shared" si="11"/>
        <v>57899331</v>
      </c>
      <c r="X245" t="s">
        <v>1527</v>
      </c>
      <c r="Y245" t="s">
        <v>1528</v>
      </c>
      <c r="Z245" t="s">
        <v>1529</v>
      </c>
      <c r="AA245" t="s">
        <v>1530</v>
      </c>
      <c r="AB245" t="s">
        <v>1531</v>
      </c>
      <c r="AC245" t="s">
        <v>1532</v>
      </c>
      <c r="AD245" t="s">
        <v>1533</v>
      </c>
      <c r="AE245" t="s">
        <v>1534</v>
      </c>
    </row>
    <row r="246" spans="1:31" ht="15.75" customHeight="1">
      <c r="A246" t="s">
        <v>5553</v>
      </c>
      <c r="B246" t="s">
        <v>5554</v>
      </c>
      <c r="C246" t="s">
        <v>4774</v>
      </c>
      <c r="D246" t="s">
        <v>12821</v>
      </c>
      <c r="E246" t="s">
        <v>12878</v>
      </c>
      <c r="F246" t="s">
        <v>12879</v>
      </c>
      <c r="G246" t="str">
        <f>Table2[category] &amp; "-" &amp; Table2[product name]</f>
        <v>Computers&amp;Accessories|ExternalDevices&amp;DataStorage|PenDrives-SanDisk Ultra Dual Drive Luxe USB Type C Flash Drive (Silver, 128 GB, 5Y - SDDDC4-128G-I35)</v>
      </c>
      <c r="H246" s="2" t="s">
        <v>13108</v>
      </c>
      <c r="I246" s="25">
        <v>1299</v>
      </c>
      <c r="J246" s="23" t="str">
        <f t="shared" si="9"/>
        <v>&gt;₹500</v>
      </c>
      <c r="K246" s="25">
        <v>3000</v>
      </c>
      <c r="L246" s="24">
        <v>0.56999999999999995</v>
      </c>
      <c r="M246" s="25">
        <f>Table2[[#This Row],[Actual Price]] - Table2[[#This Row],[Discounted Price]] / Table2[[#This Row],[Actual Price]] * 100</f>
        <v>2956.7</v>
      </c>
      <c r="N246" s="24" t="str">
        <f t="shared" si="10"/>
        <v>50% or More</v>
      </c>
      <c r="O246" s="21">
        <f>Table2[[#This Row],[Rounded Rating Column]] + (Table2[[#This Row],[rating_count]] / 1000)</f>
        <v>27.021999999999998</v>
      </c>
      <c r="P246" s="24" t="str">
        <f>IF(Table2[[#This Row],[Discount Percentage]] &gt;= 0.5, "Yes", "No")</f>
        <v>Yes</v>
      </c>
      <c r="Q246" s="26">
        <f>Table2[[#This Row],[Actual Price]] * Table2[[#This Row],[rating_count]]</f>
        <v>69066000</v>
      </c>
      <c r="R246">
        <v>4.3</v>
      </c>
      <c r="S246">
        <f>ROUND(Table2[[#This Row],[rating]], 0)</f>
        <v>4</v>
      </c>
      <c r="T246" s="21">
        <v>23022</v>
      </c>
      <c r="U246" s="21" t="str">
        <f>IF(Table2[[#This Row],[rating_count]] &lt; 1000, "Yes", "No")</f>
        <v>No</v>
      </c>
      <c r="V246" s="21">
        <f>Table2[[#This Row],[Rounded Rating Column]] * Table2[[#This Row],[rating_count]]</f>
        <v>92088</v>
      </c>
      <c r="W246" s="25">
        <f t="shared" si="11"/>
        <v>69066000</v>
      </c>
      <c r="X246" t="s">
        <v>5555</v>
      </c>
      <c r="Y246" t="s">
        <v>5556</v>
      </c>
      <c r="Z246" t="s">
        <v>5557</v>
      </c>
      <c r="AA246" t="s">
        <v>5558</v>
      </c>
      <c r="AB246" t="s">
        <v>5559</v>
      </c>
      <c r="AC246" t="s">
        <v>5560</v>
      </c>
      <c r="AD246" t="s">
        <v>5561</v>
      </c>
      <c r="AE246" t="s">
        <v>5562</v>
      </c>
    </row>
    <row r="247" spans="1:31" ht="15.75" customHeight="1">
      <c r="A247" t="s">
        <v>8121</v>
      </c>
      <c r="B247" t="s">
        <v>8122</v>
      </c>
      <c r="C247" t="s">
        <v>6049</v>
      </c>
      <c r="D247" t="s">
        <v>12821</v>
      </c>
      <c r="E247" t="s">
        <v>12822</v>
      </c>
      <c r="F247" t="s">
        <v>12876</v>
      </c>
      <c r="G247" t="str">
        <f>Table2[category] &amp; "-" &amp; Table2[product name]</f>
        <v>Computers&amp;Accessories|Accessories&amp;Peripherals|LaptopAccessories|Bags&amp;Sleeves|LaptopSleeves&amp;Slipcases-GIZGA Club-laptop Neoprene Reversible for 15.6-inches Laptop Sleeve - Black-Red</v>
      </c>
      <c r="H247" t="s">
        <v>12938</v>
      </c>
      <c r="I247" s="23">
        <v>249</v>
      </c>
      <c r="J247" s="23" t="str">
        <f t="shared" si="9"/>
        <v>₹200 - ₹500</v>
      </c>
      <c r="K247" s="23">
        <v>499</v>
      </c>
      <c r="L247" s="24">
        <v>0.5</v>
      </c>
      <c r="M247" s="25">
        <f>Table2[[#This Row],[Actual Price]] - Table2[[#This Row],[Discounted Price]] / Table2[[#This Row],[Actual Price]] * 100</f>
        <v>449.10020040080161</v>
      </c>
      <c r="N247" s="24" t="str">
        <f t="shared" si="10"/>
        <v>50% or More</v>
      </c>
      <c r="O247" s="21">
        <f>Table2[[#This Row],[Rounded Rating Column]] + (Table2[[#This Row],[rating_count]] / 1000)</f>
        <v>26.86</v>
      </c>
      <c r="P247" s="24" t="str">
        <f>IF(Table2[[#This Row],[Discount Percentage]] &gt;= 0.5, "Yes", "No")</f>
        <v>Yes</v>
      </c>
      <c r="Q247" s="26">
        <f>Table2[[#This Row],[Actual Price]] * Table2[[#This Row],[rating_count]]</f>
        <v>11407140</v>
      </c>
      <c r="R247">
        <v>4.2</v>
      </c>
      <c r="S247">
        <f>ROUND(Table2[[#This Row],[rating]], 0)</f>
        <v>4</v>
      </c>
      <c r="T247" s="21">
        <v>22860</v>
      </c>
      <c r="U247" s="21" t="str">
        <f>IF(Table2[[#This Row],[rating_count]] &lt; 1000, "Yes", "No")</f>
        <v>No</v>
      </c>
      <c r="V247" s="21">
        <f>Table2[[#This Row],[Rounded Rating Column]] * Table2[[#This Row],[rating_count]]</f>
        <v>91440</v>
      </c>
      <c r="W247" s="25">
        <f t="shared" si="11"/>
        <v>11407140</v>
      </c>
      <c r="X247" t="s">
        <v>8123</v>
      </c>
      <c r="Y247" t="s">
        <v>8124</v>
      </c>
      <c r="Z247" t="s">
        <v>8125</v>
      </c>
      <c r="AA247" t="s">
        <v>8126</v>
      </c>
      <c r="AB247" t="s">
        <v>8127</v>
      </c>
      <c r="AC247" t="s">
        <v>8128</v>
      </c>
      <c r="AD247" t="s">
        <v>8129</v>
      </c>
      <c r="AE247" t="s">
        <v>8130</v>
      </c>
    </row>
    <row r="248" spans="1:31" ht="15.75" customHeight="1">
      <c r="A248" t="s">
        <v>4220</v>
      </c>
      <c r="B248" t="s">
        <v>4221</v>
      </c>
      <c r="C248" t="s">
        <v>2956</v>
      </c>
      <c r="D248" t="s">
        <v>12831</v>
      </c>
      <c r="E248" t="s">
        <v>12852</v>
      </c>
      <c r="F248" t="s">
        <v>12853</v>
      </c>
      <c r="G248" t="str">
        <f>Table2[category] &amp; "-" &amp; Table2[product name]</f>
        <v>Electronics|WearableTechnology|SmartWatches-Fire-Boltt Ninja 3 Smartwatch Full Touch 1.69 " &amp; 60 Sports Modes with IP68, Sp02 Tracking, Over 100 Cloud based watch faces ( Silver )</v>
      </c>
      <c r="H248" s="2" t="s">
        <v>13108</v>
      </c>
      <c r="I248" s="25">
        <v>1499</v>
      </c>
      <c r="J248" s="23" t="str">
        <f t="shared" si="9"/>
        <v>&gt;₹500</v>
      </c>
      <c r="K248" s="25">
        <v>9999</v>
      </c>
      <c r="L248" s="24">
        <v>0.85</v>
      </c>
      <c r="M248" s="25">
        <f>Table2[[#This Row],[Actual Price]] - Table2[[#This Row],[Discounted Price]] / Table2[[#This Row],[Actual Price]] * 100</f>
        <v>9984.0085008500846</v>
      </c>
      <c r="N248" s="24" t="str">
        <f t="shared" si="10"/>
        <v>50% or More</v>
      </c>
      <c r="O248" s="21">
        <f>Table2[[#This Row],[Rounded Rating Column]] + (Table2[[#This Row],[rating_count]] / 1000)</f>
        <v>26.638000000000002</v>
      </c>
      <c r="P248" s="24" t="str">
        <f>IF(Table2[[#This Row],[Discount Percentage]] &gt;= 0.5, "Yes", "No")</f>
        <v>Yes</v>
      </c>
      <c r="Q248" s="26">
        <f>Table2[[#This Row],[Actual Price]] * Table2[[#This Row],[rating_count]]</f>
        <v>226357362</v>
      </c>
      <c r="R248">
        <v>4.2</v>
      </c>
      <c r="S248">
        <f>ROUND(Table2[[#This Row],[rating]], 0)</f>
        <v>4</v>
      </c>
      <c r="T248" s="21">
        <v>22638</v>
      </c>
      <c r="U248" s="21" t="str">
        <f>IF(Table2[[#This Row],[rating_count]] &lt; 1000, "Yes", "No")</f>
        <v>No</v>
      </c>
      <c r="V248" s="21">
        <f>Table2[[#This Row],[Rounded Rating Column]] * Table2[[#This Row],[rating_count]]</f>
        <v>90552</v>
      </c>
      <c r="W248" s="25">
        <f t="shared" si="11"/>
        <v>226357362</v>
      </c>
      <c r="X248" t="s">
        <v>4222</v>
      </c>
      <c r="Y248" t="s">
        <v>3192</v>
      </c>
      <c r="Z248" t="s">
        <v>3193</v>
      </c>
      <c r="AA248" t="s">
        <v>3194</v>
      </c>
      <c r="AB248" t="s">
        <v>3195</v>
      </c>
      <c r="AC248" t="s">
        <v>3196</v>
      </c>
      <c r="AD248" t="s">
        <v>4223</v>
      </c>
      <c r="AE248" t="s">
        <v>4224</v>
      </c>
    </row>
    <row r="249" spans="1:31" ht="15.75" customHeight="1">
      <c r="A249" t="s">
        <v>4580</v>
      </c>
      <c r="B249" t="s">
        <v>4581</v>
      </c>
      <c r="C249" t="s">
        <v>2956</v>
      </c>
      <c r="D249" t="s">
        <v>12831</v>
      </c>
      <c r="E249" t="s">
        <v>12852</v>
      </c>
      <c r="F249" t="s">
        <v>12853</v>
      </c>
      <c r="G249" t="str">
        <f>Table2[category] &amp; "-" &amp; Table2[product name]</f>
        <v>Electronics|WearableTechnology|SmartWatches-Fire-Boltt Ninja 3 Smartwatch Full Touch 1.69 " &amp; 60 Sports Modes with IP68, Sp02 Tracking, Over 100 Cloud based watch faces ( Green )</v>
      </c>
      <c r="H249" s="2" t="s">
        <v>13108</v>
      </c>
      <c r="I249" s="25">
        <v>1499</v>
      </c>
      <c r="J249" s="23" t="str">
        <f t="shared" si="9"/>
        <v>&gt;₹500</v>
      </c>
      <c r="K249" s="25">
        <v>7999</v>
      </c>
      <c r="L249" s="24">
        <v>0.81</v>
      </c>
      <c r="M249" s="25">
        <f>Table2[[#This Row],[Actual Price]] - Table2[[#This Row],[Discounted Price]] / Table2[[#This Row],[Actual Price]] * 100</f>
        <v>7980.2601575196895</v>
      </c>
      <c r="N249" s="24" t="str">
        <f t="shared" si="10"/>
        <v>50% or More</v>
      </c>
      <c r="O249" s="21">
        <f>Table2[[#This Row],[Rounded Rating Column]] + (Table2[[#This Row],[rating_count]] / 1000)</f>
        <v>26.638000000000002</v>
      </c>
      <c r="P249" s="24" t="str">
        <f>IF(Table2[[#This Row],[Discount Percentage]] &gt;= 0.5, "Yes", "No")</f>
        <v>Yes</v>
      </c>
      <c r="Q249" s="26">
        <f>Table2[[#This Row],[Actual Price]] * Table2[[#This Row],[rating_count]]</f>
        <v>181081362</v>
      </c>
      <c r="R249">
        <v>4.2</v>
      </c>
      <c r="S249">
        <f>ROUND(Table2[[#This Row],[rating]], 0)</f>
        <v>4</v>
      </c>
      <c r="T249" s="21">
        <v>22638</v>
      </c>
      <c r="U249" s="21" t="str">
        <f>IF(Table2[[#This Row],[rating_count]] &lt; 1000, "Yes", "No")</f>
        <v>No</v>
      </c>
      <c r="V249" s="21">
        <f>Table2[[#This Row],[Rounded Rating Column]] * Table2[[#This Row],[rating_count]]</f>
        <v>90552</v>
      </c>
      <c r="W249" s="25">
        <f t="shared" si="11"/>
        <v>181081362</v>
      </c>
      <c r="X249" t="s">
        <v>4582</v>
      </c>
      <c r="Y249" t="s">
        <v>3192</v>
      </c>
      <c r="Z249" t="s">
        <v>3193</v>
      </c>
      <c r="AA249" t="s">
        <v>3194</v>
      </c>
      <c r="AB249" t="s">
        <v>3195</v>
      </c>
      <c r="AC249" t="s">
        <v>3196</v>
      </c>
      <c r="AD249" t="s">
        <v>4583</v>
      </c>
      <c r="AE249" t="s">
        <v>4584</v>
      </c>
    </row>
    <row r="250" spans="1:31" ht="15.75" customHeight="1">
      <c r="A250" t="s">
        <v>3189</v>
      </c>
      <c r="B250" t="s">
        <v>3190</v>
      </c>
      <c r="C250" t="s">
        <v>2956</v>
      </c>
      <c r="D250" t="s">
        <v>12831</v>
      </c>
      <c r="E250" t="s">
        <v>12852</v>
      </c>
      <c r="F250" t="s">
        <v>12853</v>
      </c>
      <c r="G250" t="str">
        <f>Table2[category] &amp; "-" &amp; Table2[product name]</f>
        <v>Electronics|WearableTechnology|SmartWatches-Fire-Boltt Ninja 3 Smartwatch Full Touch 1.69 &amp; 60 Sports Modes with IP68, Sp02 Tracking, Over 100 Cloud based watch faces - Black</v>
      </c>
      <c r="H250" s="2" t="s">
        <v>13108</v>
      </c>
      <c r="I250" s="25">
        <v>1499</v>
      </c>
      <c r="J250" s="23" t="str">
        <f t="shared" si="9"/>
        <v>&gt;₹500</v>
      </c>
      <c r="K250" s="25">
        <v>7999</v>
      </c>
      <c r="L250" s="24">
        <v>0.81</v>
      </c>
      <c r="M250" s="25">
        <f>Table2[[#This Row],[Actual Price]] - Table2[[#This Row],[Discounted Price]] / Table2[[#This Row],[Actual Price]] * 100</f>
        <v>7980.2601575196895</v>
      </c>
      <c r="N250" s="24" t="str">
        <f t="shared" si="10"/>
        <v>50% or More</v>
      </c>
      <c r="O250" s="21">
        <f>Table2[[#This Row],[Rounded Rating Column]] + (Table2[[#This Row],[rating_count]] / 1000)</f>
        <v>26.635999999999999</v>
      </c>
      <c r="P250" s="24" t="str">
        <f>IF(Table2[[#This Row],[Discount Percentage]] &gt;= 0.5, "Yes", "No")</f>
        <v>Yes</v>
      </c>
      <c r="Q250" s="26">
        <f>Table2[[#This Row],[Actual Price]] * Table2[[#This Row],[rating_count]]</f>
        <v>181065364</v>
      </c>
      <c r="R250">
        <v>4.2</v>
      </c>
      <c r="S250">
        <f>ROUND(Table2[[#This Row],[rating]], 0)</f>
        <v>4</v>
      </c>
      <c r="T250" s="21">
        <v>22636</v>
      </c>
      <c r="U250" s="21" t="str">
        <f>IF(Table2[[#This Row],[rating_count]] &lt; 1000, "Yes", "No")</f>
        <v>No</v>
      </c>
      <c r="V250" s="21">
        <f>Table2[[#This Row],[Rounded Rating Column]] * Table2[[#This Row],[rating_count]]</f>
        <v>90544</v>
      </c>
      <c r="W250" s="25">
        <f t="shared" si="11"/>
        <v>181065364</v>
      </c>
      <c r="X250" t="s">
        <v>3191</v>
      </c>
      <c r="Y250" t="s">
        <v>3192</v>
      </c>
      <c r="Z250" t="s">
        <v>3193</v>
      </c>
      <c r="AA250" t="s">
        <v>3194</v>
      </c>
      <c r="AB250" t="s">
        <v>3195</v>
      </c>
      <c r="AC250" t="s">
        <v>3196</v>
      </c>
      <c r="AD250" t="s">
        <v>3197</v>
      </c>
      <c r="AE250" t="s">
        <v>3198</v>
      </c>
    </row>
    <row r="251" spans="1:31" ht="15.75" customHeight="1">
      <c r="A251" t="s">
        <v>6683</v>
      </c>
      <c r="B251" t="s">
        <v>6684</v>
      </c>
      <c r="C251" t="s">
        <v>4928</v>
      </c>
      <c r="D251" t="s">
        <v>12821</v>
      </c>
      <c r="E251" t="s">
        <v>12822</v>
      </c>
      <c r="F251" t="s">
        <v>12880</v>
      </c>
      <c r="G251" t="str">
        <f>Table2[category] &amp; "-" &amp; Table2[product name]</f>
        <v>Computers&amp;Accessories|Accessories&amp;Peripherals|Keyboards,Mice&amp;InputDevices|Keyboards-Logitech K480 Wireless Multi-Device Keyboard for Windows, macOS, iPadOS, Android or Chrome OS, Bluetooth, Compact, Compatible with PC, Mac, Laptop, Smartphone, Tablet - Black</v>
      </c>
      <c r="H251" t="s">
        <v>12885</v>
      </c>
      <c r="I251" s="25">
        <v>2595</v>
      </c>
      <c r="J251" s="23" t="str">
        <f t="shared" si="9"/>
        <v>&gt;₹500</v>
      </c>
      <c r="K251" s="25">
        <v>3295</v>
      </c>
      <c r="L251" s="24">
        <v>0.21</v>
      </c>
      <c r="M251" s="25">
        <f>Table2[[#This Row],[Actual Price]] - Table2[[#This Row],[Discounted Price]] / Table2[[#This Row],[Actual Price]] * 100</f>
        <v>3216.2443095599392</v>
      </c>
      <c r="N251" s="24" t="str">
        <f t="shared" si="10"/>
        <v>&lt;50%</v>
      </c>
      <c r="O251" s="21">
        <f>Table2[[#This Row],[Rounded Rating Column]] + (Table2[[#This Row],[rating_count]] / 1000)</f>
        <v>26.617999999999999</v>
      </c>
      <c r="P251" s="24" t="str">
        <f>IF(Table2[[#This Row],[Discount Percentage]] &gt;= 0.5, "Yes", "No")</f>
        <v>No</v>
      </c>
      <c r="Q251" s="26">
        <f>Table2[[#This Row],[Actual Price]] * Table2[[#This Row],[rating_count]]</f>
        <v>74526310</v>
      </c>
      <c r="R251">
        <v>4.4000000000000004</v>
      </c>
      <c r="S251">
        <f>ROUND(Table2[[#This Row],[rating]], 0)</f>
        <v>4</v>
      </c>
      <c r="T251" s="21">
        <v>22618</v>
      </c>
      <c r="U251" s="21" t="str">
        <f>IF(Table2[[#This Row],[rating_count]] &lt; 1000, "Yes", "No")</f>
        <v>No</v>
      </c>
      <c r="V251" s="21">
        <f>Table2[[#This Row],[Rounded Rating Column]] * Table2[[#This Row],[rating_count]]</f>
        <v>90472</v>
      </c>
      <c r="W251" s="25">
        <f t="shared" si="11"/>
        <v>74526310</v>
      </c>
      <c r="X251" t="s">
        <v>6685</v>
      </c>
      <c r="Y251" t="s">
        <v>6686</v>
      </c>
      <c r="Z251" t="s">
        <v>6687</v>
      </c>
      <c r="AA251" t="s">
        <v>6688</v>
      </c>
      <c r="AB251" t="s">
        <v>6689</v>
      </c>
      <c r="AC251" t="s">
        <v>6690</v>
      </c>
      <c r="AD251" t="s">
        <v>6691</v>
      </c>
      <c r="AE251" t="s">
        <v>6692</v>
      </c>
    </row>
    <row r="252" spans="1:31" ht="15.75" customHeight="1">
      <c r="A252" t="s">
        <v>7121</v>
      </c>
      <c r="B252" t="s">
        <v>7122</v>
      </c>
      <c r="C252" t="s">
        <v>5328</v>
      </c>
      <c r="D252" t="s">
        <v>12821</v>
      </c>
      <c r="E252" t="s">
        <v>12828</v>
      </c>
      <c r="F252" t="s">
        <v>12918</v>
      </c>
      <c r="G252" t="str">
        <f>Table2[category] &amp; "-" &amp; Table2[product name]</f>
        <v>Computers&amp;Accessories|NetworkingDevices|Routers-D-Link DIR-615 Wi-fi Ethernet-N300 Single_band 300Mbps Router, Mobile App Support, Router | AP | Repeater | Client Modes(Black)</v>
      </c>
      <c r="H252" s="2" t="s">
        <v>13108</v>
      </c>
      <c r="I252" s="23">
        <v>899</v>
      </c>
      <c r="J252" s="23" t="str">
        <f t="shared" si="9"/>
        <v>&gt;₹500</v>
      </c>
      <c r="K252" s="25">
        <v>1800</v>
      </c>
      <c r="L252" s="24">
        <v>0.5</v>
      </c>
      <c r="M252" s="25">
        <f>Table2[[#This Row],[Actual Price]] - Table2[[#This Row],[Discounted Price]] / Table2[[#This Row],[Actual Price]] * 100</f>
        <v>1750.0555555555557</v>
      </c>
      <c r="N252" s="24" t="str">
        <f t="shared" si="10"/>
        <v>50% or More</v>
      </c>
      <c r="O252" s="21">
        <f>Table2[[#This Row],[Rounded Rating Column]] + (Table2[[#This Row],[rating_count]] / 1000)</f>
        <v>26.375</v>
      </c>
      <c r="P252" s="24" t="str">
        <f>IF(Table2[[#This Row],[Discount Percentage]] &gt;= 0.5, "Yes", "No")</f>
        <v>Yes</v>
      </c>
      <c r="Q252" s="26">
        <f>Table2[[#This Row],[Actual Price]] * Table2[[#This Row],[rating_count]]</f>
        <v>40275000</v>
      </c>
      <c r="R252">
        <v>4.0999999999999996</v>
      </c>
      <c r="S252">
        <f>ROUND(Table2[[#This Row],[rating]], 0)</f>
        <v>4</v>
      </c>
      <c r="T252" s="21">
        <v>22375</v>
      </c>
      <c r="U252" s="21" t="str">
        <f>IF(Table2[[#This Row],[rating_count]] &lt; 1000, "Yes", "No")</f>
        <v>No</v>
      </c>
      <c r="V252" s="21">
        <f>Table2[[#This Row],[Rounded Rating Column]] * Table2[[#This Row],[rating_count]]</f>
        <v>89500</v>
      </c>
      <c r="W252" s="25">
        <f t="shared" si="11"/>
        <v>40275000</v>
      </c>
      <c r="X252" t="s">
        <v>7123</v>
      </c>
      <c r="Y252" t="s">
        <v>7124</v>
      </c>
      <c r="Z252" t="s">
        <v>7125</v>
      </c>
      <c r="AA252" t="s">
        <v>7126</v>
      </c>
      <c r="AB252" t="s">
        <v>7127</v>
      </c>
      <c r="AC252" t="s">
        <v>7128</v>
      </c>
      <c r="AD252" t="s">
        <v>7129</v>
      </c>
      <c r="AE252" t="s">
        <v>7130</v>
      </c>
    </row>
    <row r="253" spans="1:31" ht="15.75" customHeight="1">
      <c r="A253" t="s">
        <v>3199</v>
      </c>
      <c r="B253" t="s">
        <v>3200</v>
      </c>
      <c r="C253" t="s">
        <v>2998</v>
      </c>
      <c r="D253" t="s">
        <v>12831</v>
      </c>
      <c r="E253" t="s">
        <v>12854</v>
      </c>
      <c r="F253" t="s">
        <v>12857</v>
      </c>
      <c r="G253" t="str">
        <f>Table2[category] &amp; "-" &amp; Table2[product name]</f>
        <v>Electronics|Mobiles&amp;Accessories|Smartphones&amp;BasicMobiles|Smartphones-Samsung Galaxy M33 5G (Mystique Green, 8GB, 128GB Storage) | 6000mAh Battery | Upto 16GB RAM with RAM Plus | Travel Adapter to be Purchased Separately</v>
      </c>
      <c r="H253" t="s">
        <v>12858</v>
      </c>
      <c r="I253" s="25">
        <v>18499</v>
      </c>
      <c r="J253" s="23" t="str">
        <f t="shared" si="9"/>
        <v>&gt;₹500</v>
      </c>
      <c r="K253" s="25">
        <v>25999</v>
      </c>
      <c r="L253" s="24">
        <v>0.28999999999999998</v>
      </c>
      <c r="M253" s="25">
        <f>Table2[[#This Row],[Actual Price]] - Table2[[#This Row],[Discounted Price]] / Table2[[#This Row],[Actual Price]] * 100</f>
        <v>25927.847263356281</v>
      </c>
      <c r="N253" s="24" t="str">
        <f t="shared" si="10"/>
        <v>&lt;50%</v>
      </c>
      <c r="O253" s="21">
        <f>Table2[[#This Row],[Rounded Rating Column]] + (Table2[[#This Row],[rating_count]] / 1000)</f>
        <v>26.318000000000001</v>
      </c>
      <c r="P253" s="24" t="str">
        <f>IF(Table2[[#This Row],[Discount Percentage]] &gt;= 0.5, "Yes", "No")</f>
        <v>No</v>
      </c>
      <c r="Q253" s="26">
        <f>Table2[[#This Row],[Actual Price]] * Table2[[#This Row],[rating_count]]</f>
        <v>580245682</v>
      </c>
      <c r="R253">
        <v>4.0999999999999996</v>
      </c>
      <c r="S253">
        <f>ROUND(Table2[[#This Row],[rating]], 0)</f>
        <v>4</v>
      </c>
      <c r="T253" s="21">
        <v>22318</v>
      </c>
      <c r="U253" s="21" t="str">
        <f>IF(Table2[[#This Row],[rating_count]] &lt; 1000, "Yes", "No")</f>
        <v>No</v>
      </c>
      <c r="V253" s="21">
        <f>Table2[[#This Row],[Rounded Rating Column]] * Table2[[#This Row],[rating_count]]</f>
        <v>89272</v>
      </c>
      <c r="W253" s="25">
        <f t="shared" si="11"/>
        <v>580245682</v>
      </c>
      <c r="X253" t="s">
        <v>3201</v>
      </c>
      <c r="Y253" t="s">
        <v>3202</v>
      </c>
      <c r="Z253" t="s">
        <v>3203</v>
      </c>
      <c r="AA253" t="s">
        <v>3204</v>
      </c>
      <c r="AB253" t="s">
        <v>3205</v>
      </c>
      <c r="AC253" t="s">
        <v>3206</v>
      </c>
      <c r="AD253" t="s">
        <v>3207</v>
      </c>
      <c r="AE253" t="s">
        <v>3208</v>
      </c>
    </row>
    <row r="254" spans="1:31" ht="15.75" customHeight="1">
      <c r="A254" t="s">
        <v>3238</v>
      </c>
      <c r="B254" t="s">
        <v>3239</v>
      </c>
      <c r="C254" t="s">
        <v>2998</v>
      </c>
      <c r="D254" t="s">
        <v>12831</v>
      </c>
      <c r="E254" t="s">
        <v>12854</v>
      </c>
      <c r="F254" t="s">
        <v>12857</v>
      </c>
      <c r="G254" t="str">
        <f>Table2[category] &amp; "-" &amp; Table2[product name]</f>
        <v>Electronics|Mobiles&amp;Accessories|Smartphones&amp;BasicMobiles|Smartphones-Samsung Galaxy M33 5G (Emerald Brown, 6GB, 128GB Storage) | 6000mAh Battery | Upto 12GB RAM with RAM Plus | Travel Adapter to be Purchased Separately</v>
      </c>
      <c r="H254" t="s">
        <v>12858</v>
      </c>
      <c r="I254" s="25">
        <v>16999</v>
      </c>
      <c r="J254" s="23" t="str">
        <f t="shared" si="9"/>
        <v>&gt;₹500</v>
      </c>
      <c r="K254" s="25">
        <v>24999</v>
      </c>
      <c r="L254" s="24">
        <v>0.32</v>
      </c>
      <c r="M254" s="25">
        <f>Table2[[#This Row],[Actual Price]] - Table2[[#This Row],[Discounted Price]] / Table2[[#This Row],[Actual Price]] * 100</f>
        <v>24931.001280051201</v>
      </c>
      <c r="N254" s="24" t="str">
        <f t="shared" si="10"/>
        <v>&lt;50%</v>
      </c>
      <c r="O254" s="21">
        <f>Table2[[#This Row],[Rounded Rating Column]] + (Table2[[#This Row],[rating_count]] / 1000)</f>
        <v>26.318000000000001</v>
      </c>
      <c r="P254" s="24" t="str">
        <f>IF(Table2[[#This Row],[Discount Percentage]] &gt;= 0.5, "Yes", "No")</f>
        <v>No</v>
      </c>
      <c r="Q254" s="26">
        <f>Table2[[#This Row],[Actual Price]] * Table2[[#This Row],[rating_count]]</f>
        <v>557927682</v>
      </c>
      <c r="R254">
        <v>4.0999999999999996</v>
      </c>
      <c r="S254">
        <f>ROUND(Table2[[#This Row],[rating]], 0)</f>
        <v>4</v>
      </c>
      <c r="T254" s="21">
        <v>22318</v>
      </c>
      <c r="U254" s="21" t="str">
        <f>IF(Table2[[#This Row],[rating_count]] &lt; 1000, "Yes", "No")</f>
        <v>No</v>
      </c>
      <c r="V254" s="21">
        <f>Table2[[#This Row],[Rounded Rating Column]] * Table2[[#This Row],[rating_count]]</f>
        <v>89272</v>
      </c>
      <c r="W254" s="25">
        <f t="shared" si="11"/>
        <v>557927682</v>
      </c>
      <c r="X254" t="s">
        <v>3240</v>
      </c>
      <c r="Y254" t="s">
        <v>3202</v>
      </c>
      <c r="Z254" t="s">
        <v>3203</v>
      </c>
      <c r="AA254" t="s">
        <v>3204</v>
      </c>
      <c r="AB254" t="s">
        <v>3205</v>
      </c>
      <c r="AC254" t="s">
        <v>3206</v>
      </c>
      <c r="AD254" t="s">
        <v>3241</v>
      </c>
      <c r="AE254" t="s">
        <v>3242</v>
      </c>
    </row>
    <row r="255" spans="1:31" ht="15.75" customHeight="1">
      <c r="A255" t="s">
        <v>3543</v>
      </c>
      <c r="B255" t="s">
        <v>3239</v>
      </c>
      <c r="C255" t="s">
        <v>2998</v>
      </c>
      <c r="D255" t="s">
        <v>12831</v>
      </c>
      <c r="E255" t="s">
        <v>12854</v>
      </c>
      <c r="F255" t="s">
        <v>12857</v>
      </c>
      <c r="G255" t="str">
        <f>Table2[category] &amp; "-" &amp; Table2[product name]</f>
        <v>Electronics|Mobiles&amp;Accessories|Smartphones&amp;BasicMobiles|Smartphones-Samsung Galaxy M33 5G (Emerald Brown, 6GB, 128GB Storage) | 6000mAh Battery | Upto 12GB RAM with RAM Plus | Travel Adapter to be Purchased Separately</v>
      </c>
      <c r="H255" t="s">
        <v>12858</v>
      </c>
      <c r="I255" s="25">
        <v>16999</v>
      </c>
      <c r="J255" s="23" t="str">
        <f t="shared" si="9"/>
        <v>&gt;₹500</v>
      </c>
      <c r="K255" s="25">
        <v>24999</v>
      </c>
      <c r="L255" s="24">
        <v>0.32</v>
      </c>
      <c r="M255" s="25">
        <f>Table2[[#This Row],[Actual Price]] - Table2[[#This Row],[Discounted Price]] / Table2[[#This Row],[Actual Price]] * 100</f>
        <v>24931.001280051201</v>
      </c>
      <c r="N255" s="24" t="str">
        <f t="shared" si="10"/>
        <v>&lt;50%</v>
      </c>
      <c r="O255" s="21">
        <f>Table2[[#This Row],[Rounded Rating Column]] + (Table2[[#This Row],[rating_count]] / 1000)</f>
        <v>26.318000000000001</v>
      </c>
      <c r="P255" s="24" t="str">
        <f>IF(Table2[[#This Row],[Discount Percentage]] &gt;= 0.5, "Yes", "No")</f>
        <v>No</v>
      </c>
      <c r="Q255" s="26">
        <f>Table2[[#This Row],[Actual Price]] * Table2[[#This Row],[rating_count]]</f>
        <v>557927682</v>
      </c>
      <c r="R255">
        <v>4.0999999999999996</v>
      </c>
      <c r="S255">
        <f>ROUND(Table2[[#This Row],[rating]], 0)</f>
        <v>4</v>
      </c>
      <c r="T255" s="21">
        <v>22318</v>
      </c>
      <c r="U255" s="21" t="str">
        <f>IF(Table2[[#This Row],[rating_count]] &lt; 1000, "Yes", "No")</f>
        <v>No</v>
      </c>
      <c r="V255" s="21">
        <f>Table2[[#This Row],[Rounded Rating Column]] * Table2[[#This Row],[rating_count]]</f>
        <v>89272</v>
      </c>
      <c r="W255" s="25">
        <f t="shared" si="11"/>
        <v>557927682</v>
      </c>
      <c r="X255" t="s">
        <v>3240</v>
      </c>
      <c r="Y255" t="s">
        <v>3202</v>
      </c>
      <c r="Z255" t="s">
        <v>3203</v>
      </c>
      <c r="AA255" t="s">
        <v>3204</v>
      </c>
      <c r="AB255" t="s">
        <v>3205</v>
      </c>
      <c r="AC255" t="s">
        <v>3206</v>
      </c>
      <c r="AD255" t="s">
        <v>3241</v>
      </c>
      <c r="AE255" t="s">
        <v>3544</v>
      </c>
    </row>
    <row r="256" spans="1:31" ht="15.75" customHeight="1">
      <c r="A256" t="s">
        <v>5816</v>
      </c>
      <c r="B256" t="s">
        <v>5817</v>
      </c>
      <c r="C256" t="s">
        <v>5255</v>
      </c>
      <c r="D256" t="s">
        <v>12821</v>
      </c>
      <c r="E256" t="s">
        <v>12822</v>
      </c>
      <c r="F256" t="s">
        <v>12915</v>
      </c>
      <c r="G256" t="str">
        <f>Table2[category] &amp; "-" &amp; Table2[product name]</f>
        <v>Computers&amp;Accessories|Accessories&amp;Peripherals|HardDiskBags-AirCase Rugged Hard Drive Case for 2.5-inch Western Digital, Seagate, Toshiba, Portable Storage Shell for Gadget Hard Disk USB Cable Power Bank Mobile Charger Earphone, Waterproof (Black)</v>
      </c>
      <c r="H256" s="2" t="s">
        <v>13108</v>
      </c>
      <c r="I256" s="23">
        <v>299</v>
      </c>
      <c r="J256" s="23" t="str">
        <f t="shared" si="9"/>
        <v>₹200 - ₹500</v>
      </c>
      <c r="K256" s="23">
        <v>499</v>
      </c>
      <c r="L256" s="24">
        <v>0.4</v>
      </c>
      <c r="M256" s="25">
        <f>Table2[[#This Row],[Actual Price]] - Table2[[#This Row],[Discounted Price]] / Table2[[#This Row],[Actual Price]] * 100</f>
        <v>439.08016032064126</v>
      </c>
      <c r="N256" s="24" t="str">
        <f t="shared" si="10"/>
        <v>&lt;50%</v>
      </c>
      <c r="O256" s="21">
        <f>Table2[[#This Row],[Rounded Rating Column]] + (Table2[[#This Row],[rating_count]] / 1000)</f>
        <v>26.01</v>
      </c>
      <c r="P256" s="24" t="str">
        <f>IF(Table2[[#This Row],[Discount Percentage]] &gt;= 0.5, "Yes", "No")</f>
        <v>No</v>
      </c>
      <c r="Q256" s="26">
        <f>Table2[[#This Row],[Actual Price]] * Table2[[#This Row],[rating_count]]</f>
        <v>10483990</v>
      </c>
      <c r="R256">
        <v>4.5</v>
      </c>
      <c r="S256">
        <f>ROUND(Table2[[#This Row],[rating]], 0)</f>
        <v>5</v>
      </c>
      <c r="T256" s="21">
        <v>21010</v>
      </c>
      <c r="U256" s="21" t="str">
        <f>IF(Table2[[#This Row],[rating_count]] &lt; 1000, "Yes", "No")</f>
        <v>No</v>
      </c>
      <c r="V256" s="21">
        <f>Table2[[#This Row],[Rounded Rating Column]] * Table2[[#This Row],[rating_count]]</f>
        <v>105050</v>
      </c>
      <c r="W256" s="25">
        <f t="shared" si="11"/>
        <v>10483990</v>
      </c>
      <c r="X256" t="s">
        <v>5818</v>
      </c>
      <c r="Y256" t="s">
        <v>5819</v>
      </c>
      <c r="Z256" t="s">
        <v>5820</v>
      </c>
      <c r="AA256" t="s">
        <v>5821</v>
      </c>
      <c r="AB256" t="s">
        <v>5822</v>
      </c>
      <c r="AC256" t="s">
        <v>5823</v>
      </c>
      <c r="AD256" t="s">
        <v>5824</v>
      </c>
      <c r="AE256" t="s">
        <v>5825</v>
      </c>
    </row>
    <row r="257" spans="1:31" ht="15.75" customHeight="1">
      <c r="A257" t="s">
        <v>3991</v>
      </c>
      <c r="B257" t="s">
        <v>3992</v>
      </c>
      <c r="C257" t="s">
        <v>3170</v>
      </c>
      <c r="D257" t="s">
        <v>12831</v>
      </c>
      <c r="E257" t="s">
        <v>12854</v>
      </c>
      <c r="F257" t="s">
        <v>12855</v>
      </c>
      <c r="G257" t="str">
        <f>Table2[category] &amp; "-" &amp; Table2[product name]</f>
        <v>Electronics|Mobiles&amp;Accessories|MobileAccessories|Chargers|WallChargers-Mi 10W Wall Charger for Mobile Phones with Micro USB Cable (Black)</v>
      </c>
      <c r="H257" t="s">
        <v>12856</v>
      </c>
      <c r="I257" s="23">
        <v>499</v>
      </c>
      <c r="J257" s="23" t="str">
        <f t="shared" si="9"/>
        <v>₹200 - ₹500</v>
      </c>
      <c r="K257" s="23">
        <v>599</v>
      </c>
      <c r="L257" s="24">
        <v>0.17</v>
      </c>
      <c r="M257" s="25">
        <f>Table2[[#This Row],[Actual Price]] - Table2[[#This Row],[Discounted Price]] / Table2[[#This Row],[Actual Price]] * 100</f>
        <v>515.69449081803009</v>
      </c>
      <c r="N257" s="24" t="str">
        <f t="shared" si="10"/>
        <v>&lt;50%</v>
      </c>
      <c r="O257" s="21">
        <f>Table2[[#This Row],[Rounded Rating Column]] + (Table2[[#This Row],[rating_count]] / 1000)</f>
        <v>25.916</v>
      </c>
      <c r="P257" s="24" t="str">
        <f>IF(Table2[[#This Row],[Discount Percentage]] &gt;= 0.5, "Yes", "No")</f>
        <v>No</v>
      </c>
      <c r="Q257" s="26">
        <f>Table2[[#This Row],[Actual Price]] * Table2[[#This Row],[rating_count]]</f>
        <v>13127684</v>
      </c>
      <c r="R257">
        <v>4.2</v>
      </c>
      <c r="S257">
        <f>ROUND(Table2[[#This Row],[rating]], 0)</f>
        <v>4</v>
      </c>
      <c r="T257" s="21">
        <v>21916</v>
      </c>
      <c r="U257" s="21" t="str">
        <f>IF(Table2[[#This Row],[rating_count]] &lt; 1000, "Yes", "No")</f>
        <v>No</v>
      </c>
      <c r="V257" s="21">
        <f>Table2[[#This Row],[Rounded Rating Column]] * Table2[[#This Row],[rating_count]]</f>
        <v>87664</v>
      </c>
      <c r="W257" s="25">
        <f t="shared" si="11"/>
        <v>13127684</v>
      </c>
      <c r="X257" t="s">
        <v>3993</v>
      </c>
      <c r="Y257" t="s">
        <v>3994</v>
      </c>
      <c r="Z257" t="s">
        <v>3995</v>
      </c>
      <c r="AA257" t="s">
        <v>3996</v>
      </c>
      <c r="AB257" t="s">
        <v>3997</v>
      </c>
      <c r="AC257" t="s">
        <v>3998</v>
      </c>
      <c r="AD257" t="s">
        <v>3999</v>
      </c>
      <c r="AE257" t="s">
        <v>4000</v>
      </c>
    </row>
    <row r="258" spans="1:31" ht="15.75" customHeight="1">
      <c r="A258" t="s">
        <v>3062</v>
      </c>
      <c r="B258" t="s">
        <v>3063</v>
      </c>
      <c r="C258" t="s">
        <v>2956</v>
      </c>
      <c r="D258" t="s">
        <v>12831</v>
      </c>
      <c r="E258" t="s">
        <v>12852</v>
      </c>
      <c r="F258" t="s">
        <v>12853</v>
      </c>
      <c r="G258" t="str">
        <f>Table2[category] &amp; "-" &amp; Table2[product name]</f>
        <v>Electronics|WearableTechnology|SmartWatches-boAt Wave Lite Smartwatch with 1.69" HD Display, Sleek Metal Body, HR &amp; SpO2 Level Monitor, 140+ Watch Faces, Activity Tracker, Multiple Sports Modes, IP68 &amp; 7 Days Battery Life(Active Black)</v>
      </c>
      <c r="H258" s="2" t="s">
        <v>13108</v>
      </c>
      <c r="I258" s="25">
        <v>1499</v>
      </c>
      <c r="J258" s="23" t="str">
        <f t="shared" ref="J258:J321" si="12">IF(I258&lt;200,"&lt;₹200",IF(OR(I258=200,I258&lt;=500),"₹200 - ₹500","&gt;₹500"))</f>
        <v>&gt;₹500</v>
      </c>
      <c r="K258" s="25">
        <v>6990</v>
      </c>
      <c r="L258" s="24">
        <v>0.79</v>
      </c>
      <c r="M258" s="25">
        <f>Table2[[#This Row],[Actual Price]] - Table2[[#This Row],[Discounted Price]] / Table2[[#This Row],[Actual Price]] * 100</f>
        <v>6968.5550786838339</v>
      </c>
      <c r="N258" s="24" t="str">
        <f t="shared" ref="N258:N321" si="13">IF(L258&gt;=50%,"50% or More","&lt;50%")</f>
        <v>50% or More</v>
      </c>
      <c r="O258" s="21">
        <f>Table2[[#This Row],[Rounded Rating Column]] + (Table2[[#This Row],[rating_count]] / 1000)</f>
        <v>25.795999999999999</v>
      </c>
      <c r="P258" s="24" t="str">
        <f>IF(Table2[[#This Row],[Discount Percentage]] &gt;= 0.5, "Yes", "No")</f>
        <v>Yes</v>
      </c>
      <c r="Q258" s="26">
        <f>Table2[[#This Row],[Actual Price]] * Table2[[#This Row],[rating_count]]</f>
        <v>152354040</v>
      </c>
      <c r="R258">
        <v>3.9</v>
      </c>
      <c r="S258">
        <f>ROUND(Table2[[#This Row],[rating]], 0)</f>
        <v>4</v>
      </c>
      <c r="T258" s="21">
        <v>21796</v>
      </c>
      <c r="U258" s="21" t="str">
        <f>IF(Table2[[#This Row],[rating_count]] &lt; 1000, "Yes", "No")</f>
        <v>No</v>
      </c>
      <c r="V258" s="21">
        <f>Table2[[#This Row],[Rounded Rating Column]] * Table2[[#This Row],[rating_count]]</f>
        <v>87184</v>
      </c>
      <c r="W258" s="25">
        <f t="shared" ref="W258:W321" si="14">K258*T258</f>
        <v>152354040</v>
      </c>
      <c r="X258" t="s">
        <v>3064</v>
      </c>
      <c r="Y258" t="s">
        <v>3065</v>
      </c>
      <c r="Z258" t="s">
        <v>3066</v>
      </c>
      <c r="AA258" t="s">
        <v>3067</v>
      </c>
      <c r="AB258" t="s">
        <v>3068</v>
      </c>
      <c r="AC258" t="s">
        <v>3069</v>
      </c>
      <c r="AD258" t="s">
        <v>3070</v>
      </c>
      <c r="AE258" t="s">
        <v>3071</v>
      </c>
    </row>
    <row r="259" spans="1:31" ht="15.75" customHeight="1">
      <c r="A259" t="s">
        <v>3826</v>
      </c>
      <c r="B259" t="s">
        <v>3827</v>
      </c>
      <c r="C259" t="s">
        <v>2956</v>
      </c>
      <c r="D259" t="s">
        <v>12831</v>
      </c>
      <c r="E259" t="s">
        <v>12852</v>
      </c>
      <c r="F259" t="s">
        <v>12853</v>
      </c>
      <c r="G259" t="str">
        <f>Table2[category] &amp; "-" &amp; Table2[product name]</f>
        <v>Electronics|WearableTechnology|SmartWatches-boAt Wave Lite Smartwatch with 1.69" HD Display, Heart Rate &amp; SpO2 Level Monitor, Multiple Watch Faces, Activity Tracker, Multiple Sports Modes &amp; IP68 (Deep Blue)</v>
      </c>
      <c r="H259" s="2" t="s">
        <v>13108</v>
      </c>
      <c r="I259" s="25">
        <v>1499</v>
      </c>
      <c r="J259" s="23" t="str">
        <f t="shared" si="12"/>
        <v>&gt;₹500</v>
      </c>
      <c r="K259" s="25">
        <v>6990</v>
      </c>
      <c r="L259" s="24">
        <v>0.79</v>
      </c>
      <c r="M259" s="25">
        <f>Table2[[#This Row],[Actual Price]] - Table2[[#This Row],[Discounted Price]] / Table2[[#This Row],[Actual Price]] * 100</f>
        <v>6968.5550786838339</v>
      </c>
      <c r="N259" s="24" t="str">
        <f t="shared" si="13"/>
        <v>50% or More</v>
      </c>
      <c r="O259" s="21">
        <f>Table2[[#This Row],[Rounded Rating Column]] + (Table2[[#This Row],[rating_count]] / 1000)</f>
        <v>25.795999999999999</v>
      </c>
      <c r="P259" s="24" t="str">
        <f>IF(Table2[[#This Row],[Discount Percentage]] &gt;= 0.5, "Yes", "No")</f>
        <v>Yes</v>
      </c>
      <c r="Q259" s="26">
        <f>Table2[[#This Row],[Actual Price]] * Table2[[#This Row],[rating_count]]</f>
        <v>152354040</v>
      </c>
      <c r="R259">
        <v>3.9</v>
      </c>
      <c r="S259">
        <f>ROUND(Table2[[#This Row],[rating]], 0)</f>
        <v>4</v>
      </c>
      <c r="T259" s="21">
        <v>21796</v>
      </c>
      <c r="U259" s="21" t="str">
        <f>IF(Table2[[#This Row],[rating_count]] &lt; 1000, "Yes", "No")</f>
        <v>No</v>
      </c>
      <c r="V259" s="21">
        <f>Table2[[#This Row],[Rounded Rating Column]] * Table2[[#This Row],[rating_count]]</f>
        <v>87184</v>
      </c>
      <c r="W259" s="25">
        <f t="shared" si="14"/>
        <v>152354040</v>
      </c>
      <c r="X259" t="s">
        <v>3064</v>
      </c>
      <c r="Y259" t="s">
        <v>3065</v>
      </c>
      <c r="Z259" t="s">
        <v>3066</v>
      </c>
      <c r="AA259" t="s">
        <v>3067</v>
      </c>
      <c r="AB259" t="s">
        <v>3068</v>
      </c>
      <c r="AC259" t="s">
        <v>3069</v>
      </c>
      <c r="AD259" t="s">
        <v>3828</v>
      </c>
      <c r="AE259" t="s">
        <v>3829</v>
      </c>
    </row>
    <row r="260" spans="1:31" ht="15.75" customHeight="1">
      <c r="A260" t="s">
        <v>4097</v>
      </c>
      <c r="B260" t="s">
        <v>4098</v>
      </c>
      <c r="C260" t="s">
        <v>2956</v>
      </c>
      <c r="D260" t="s">
        <v>12831</v>
      </c>
      <c r="E260" t="s">
        <v>12852</v>
      </c>
      <c r="F260" t="s">
        <v>12853</v>
      </c>
      <c r="G260" t="str">
        <f>Table2[category] &amp; "-" &amp; Table2[product name]</f>
        <v>Electronics|WearableTechnology|SmartWatches-boAt Wave Lite Smartwatch with 1.69 Inches(4.29cm) HD Display, Heart Rate &amp; SpO2 Level Monitor, Multiple Watch Faces, Activity Tracker, Multiple Sports Modes &amp; IP68 (Scarlet Red)</v>
      </c>
      <c r="H260" s="2" t="s">
        <v>13108</v>
      </c>
      <c r="I260" s="25">
        <v>1499</v>
      </c>
      <c r="J260" s="23" t="str">
        <f t="shared" si="12"/>
        <v>&gt;₹500</v>
      </c>
      <c r="K260" s="25">
        <v>6990</v>
      </c>
      <c r="L260" s="24">
        <v>0.79</v>
      </c>
      <c r="M260" s="25">
        <f>Table2[[#This Row],[Actual Price]] - Table2[[#This Row],[Discounted Price]] / Table2[[#This Row],[Actual Price]] * 100</f>
        <v>6968.5550786838339</v>
      </c>
      <c r="N260" s="24" t="str">
        <f t="shared" si="13"/>
        <v>50% or More</v>
      </c>
      <c r="O260" s="21">
        <f>Table2[[#This Row],[Rounded Rating Column]] + (Table2[[#This Row],[rating_count]] / 1000)</f>
        <v>25.795999999999999</v>
      </c>
      <c r="P260" s="24" t="str">
        <f>IF(Table2[[#This Row],[Discount Percentage]] &gt;= 0.5, "Yes", "No")</f>
        <v>Yes</v>
      </c>
      <c r="Q260" s="26">
        <f>Table2[[#This Row],[Actual Price]] * Table2[[#This Row],[rating_count]]</f>
        <v>152354040</v>
      </c>
      <c r="R260">
        <v>3.9</v>
      </c>
      <c r="S260">
        <f>ROUND(Table2[[#This Row],[rating]], 0)</f>
        <v>4</v>
      </c>
      <c r="T260" s="21">
        <v>21796</v>
      </c>
      <c r="U260" s="21" t="str">
        <f>IF(Table2[[#This Row],[rating_count]] &lt; 1000, "Yes", "No")</f>
        <v>No</v>
      </c>
      <c r="V260" s="21">
        <f>Table2[[#This Row],[Rounded Rating Column]] * Table2[[#This Row],[rating_count]]</f>
        <v>87184</v>
      </c>
      <c r="W260" s="25">
        <f t="shared" si="14"/>
        <v>152354040</v>
      </c>
      <c r="X260" t="s">
        <v>3064</v>
      </c>
      <c r="Y260" t="s">
        <v>3065</v>
      </c>
      <c r="Z260" t="s">
        <v>3066</v>
      </c>
      <c r="AA260" t="s">
        <v>3067</v>
      </c>
      <c r="AB260" t="s">
        <v>3068</v>
      </c>
      <c r="AC260" t="s">
        <v>3069</v>
      </c>
      <c r="AD260" t="s">
        <v>4099</v>
      </c>
      <c r="AE260" t="s">
        <v>4100</v>
      </c>
    </row>
    <row r="261" spans="1:31" ht="15.75" customHeight="1">
      <c r="A261" t="s">
        <v>8535</v>
      </c>
      <c r="B261" t="s">
        <v>8536</v>
      </c>
      <c r="C261" t="s">
        <v>8505</v>
      </c>
      <c r="D261" t="s">
        <v>12817</v>
      </c>
      <c r="E261" t="s">
        <v>12988</v>
      </c>
      <c r="F261" t="s">
        <v>13000</v>
      </c>
      <c r="G261" t="str">
        <f>Table2[category] &amp; "-" &amp; Table2[product name]</f>
        <v>Home&amp;Kitchen|Heating,Cooling&amp;AirQuality|WaterHeaters&amp;Geysers|InstantWaterHeaters-Bajaj Splendora 3 Litre 3KW IWH Instant Water Heater (Geyser), White</v>
      </c>
      <c r="H261" t="s">
        <v>13001</v>
      </c>
      <c r="I261" s="25">
        <v>2599</v>
      </c>
      <c r="J261" s="23" t="str">
        <f t="shared" si="12"/>
        <v>&gt;₹500</v>
      </c>
      <c r="K261" s="25">
        <v>5890</v>
      </c>
      <c r="L261" s="24">
        <v>0.56000000000000005</v>
      </c>
      <c r="M261" s="25">
        <f>Table2[[#This Row],[Actual Price]] - Table2[[#This Row],[Discounted Price]] / Table2[[#This Row],[Actual Price]] * 100</f>
        <v>5845.8743633276745</v>
      </c>
      <c r="N261" s="24" t="str">
        <f t="shared" si="13"/>
        <v>50% or More</v>
      </c>
      <c r="O261" s="21">
        <f>Table2[[#This Row],[Rounded Rating Column]] + (Table2[[#This Row],[rating_count]] / 1000)</f>
        <v>25.783000000000001</v>
      </c>
      <c r="P261" s="24" t="str">
        <f>IF(Table2[[#This Row],[Discount Percentage]] &gt;= 0.5, "Yes", "No")</f>
        <v>Yes</v>
      </c>
      <c r="Q261" s="26">
        <f>Table2[[#This Row],[Actual Price]] * Table2[[#This Row],[rating_count]]</f>
        <v>128301870</v>
      </c>
      <c r="R261">
        <v>4.0999999999999996</v>
      </c>
      <c r="S261">
        <f>ROUND(Table2[[#This Row],[rating]], 0)</f>
        <v>4</v>
      </c>
      <c r="T261" s="21">
        <v>21783</v>
      </c>
      <c r="U261" s="21" t="str">
        <f>IF(Table2[[#This Row],[rating_count]] &lt; 1000, "Yes", "No")</f>
        <v>No</v>
      </c>
      <c r="V261" s="21">
        <f>Table2[[#This Row],[Rounded Rating Column]] * Table2[[#This Row],[rating_count]]</f>
        <v>87132</v>
      </c>
      <c r="W261" s="25">
        <f t="shared" si="14"/>
        <v>128301870</v>
      </c>
      <c r="X261" t="s">
        <v>8537</v>
      </c>
      <c r="Y261" t="s">
        <v>8538</v>
      </c>
      <c r="Z261" t="s">
        <v>8539</v>
      </c>
      <c r="AA261" t="s">
        <v>8540</v>
      </c>
      <c r="AB261" t="s">
        <v>8541</v>
      </c>
      <c r="AC261" t="s">
        <v>8542</v>
      </c>
      <c r="AD261" t="s">
        <v>8543</v>
      </c>
      <c r="AE261" t="s">
        <v>8544</v>
      </c>
    </row>
    <row r="262" spans="1:31" ht="15.75" customHeight="1">
      <c r="A262" t="s">
        <v>4847</v>
      </c>
      <c r="B262" t="s">
        <v>4848</v>
      </c>
      <c r="C262" t="s">
        <v>3074</v>
      </c>
      <c r="D262" t="s">
        <v>12831</v>
      </c>
      <c r="E262" t="s">
        <v>12862</v>
      </c>
      <c r="F262" t="s">
        <v>12863</v>
      </c>
      <c r="G262" t="str">
        <f>Table2[category] &amp; "-" &amp; Table2[product name]</f>
        <v>Electronics|Headphones,Earbuds&amp;Accessories|Headphones|In-Ear-ZEBRONICS Zeb-Bro in Ear Wired Earphones with Mic, 3.5mm Audio Jack, 10mm Drivers, Phone/Tablet Compatible(Black)</v>
      </c>
      <c r="H262" t="s">
        <v>12864</v>
      </c>
      <c r="I262" s="23">
        <v>149</v>
      </c>
      <c r="J262" s="23" t="str">
        <f t="shared" si="12"/>
        <v>&lt;₹200</v>
      </c>
      <c r="K262" s="23">
        <v>399</v>
      </c>
      <c r="L262" s="24">
        <v>0.63</v>
      </c>
      <c r="M262" s="25">
        <f>Table2[[#This Row],[Actual Price]] - Table2[[#This Row],[Discounted Price]] / Table2[[#This Row],[Actual Price]] * 100</f>
        <v>361.65664160401002</v>
      </c>
      <c r="N262" s="24" t="str">
        <f t="shared" si="13"/>
        <v>50% or More</v>
      </c>
      <c r="O262" s="21">
        <f>Table2[[#This Row],[Rounded Rating Column]] + (Table2[[#This Row],[rating_count]] / 1000)</f>
        <v>25.763999999999999</v>
      </c>
      <c r="P262" s="24" t="str">
        <f>IF(Table2[[#This Row],[Discount Percentage]] &gt;= 0.5, "Yes", "No")</f>
        <v>Yes</v>
      </c>
      <c r="Q262" s="26">
        <f>Table2[[#This Row],[Actual Price]] * Table2[[#This Row],[rating_count]]</f>
        <v>8683836</v>
      </c>
      <c r="R262">
        <v>3.5</v>
      </c>
      <c r="S262">
        <f>ROUND(Table2[[#This Row],[rating]], 0)</f>
        <v>4</v>
      </c>
      <c r="T262" s="21">
        <v>21764</v>
      </c>
      <c r="U262" s="21" t="str">
        <f>IF(Table2[[#This Row],[rating_count]] &lt; 1000, "Yes", "No")</f>
        <v>No</v>
      </c>
      <c r="V262" s="21">
        <f>Table2[[#This Row],[Rounded Rating Column]] * Table2[[#This Row],[rating_count]]</f>
        <v>87056</v>
      </c>
      <c r="W262" s="25">
        <f t="shared" si="14"/>
        <v>8683836</v>
      </c>
      <c r="X262" t="s">
        <v>4849</v>
      </c>
      <c r="Y262" t="s">
        <v>4850</v>
      </c>
      <c r="Z262" t="s">
        <v>4851</v>
      </c>
      <c r="AA262" t="s">
        <v>4852</v>
      </c>
      <c r="AB262" t="s">
        <v>4853</v>
      </c>
      <c r="AC262" t="s">
        <v>4854</v>
      </c>
      <c r="AD262" t="s">
        <v>4855</v>
      </c>
      <c r="AE262" t="s">
        <v>4856</v>
      </c>
    </row>
    <row r="263" spans="1:31" ht="15.75" customHeight="1">
      <c r="A263" t="s">
        <v>7110</v>
      </c>
      <c r="B263" t="s">
        <v>7111</v>
      </c>
      <c r="C263" t="s">
        <v>7112</v>
      </c>
      <c r="D263" t="s">
        <v>12821</v>
      </c>
      <c r="E263" t="s">
        <v>12907</v>
      </c>
      <c r="F263" t="s">
        <v>12961</v>
      </c>
      <c r="G263" t="str">
        <f>Table2[category] &amp; "-" &amp; Table2[product name]</f>
        <v>Computers&amp;Accessories|Printers,Inks&amp;Accessories|Printers-HP Deskjet 2331 Colour Printer, Scanner and Copier for Home/Small Office, Compact Size, Reliable, Easy Set-Up Through Smart App On Your Pc Connected Through USB, Ideal for Home.</v>
      </c>
      <c r="H263" s="2" t="s">
        <v>13108</v>
      </c>
      <c r="I263" s="25">
        <v>3999</v>
      </c>
      <c r="J263" s="23" t="str">
        <f t="shared" si="12"/>
        <v>&gt;₹500</v>
      </c>
      <c r="K263" s="25">
        <v>4332.96</v>
      </c>
      <c r="L263" s="24">
        <v>0.08</v>
      </c>
      <c r="M263" s="25">
        <f>Table2[[#This Row],[Actual Price]] - Table2[[#This Row],[Discounted Price]] / Table2[[#This Row],[Actual Price]] * 100</f>
        <v>4240.6674332557886</v>
      </c>
      <c r="N263" s="24" t="str">
        <f t="shared" si="13"/>
        <v>&lt;50%</v>
      </c>
      <c r="O263" s="21">
        <f>Table2[[#This Row],[Rounded Rating Column]] + (Table2[[#This Row],[rating_count]] / 1000)</f>
        <v>25.762</v>
      </c>
      <c r="P263" s="24" t="str">
        <f>IF(Table2[[#This Row],[Discount Percentage]] &gt;= 0.5, "Yes", "No")</f>
        <v>No</v>
      </c>
      <c r="Q263" s="26">
        <f>Table2[[#This Row],[Actual Price]] * Table2[[#This Row],[rating_count]]</f>
        <v>94293875.519999996</v>
      </c>
      <c r="R263">
        <v>3.5</v>
      </c>
      <c r="S263">
        <f>ROUND(Table2[[#This Row],[rating]], 0)</f>
        <v>4</v>
      </c>
      <c r="T263" s="21">
        <v>21762</v>
      </c>
      <c r="U263" s="21" t="str">
        <f>IF(Table2[[#This Row],[rating_count]] &lt; 1000, "Yes", "No")</f>
        <v>No</v>
      </c>
      <c r="V263" s="21">
        <f>Table2[[#This Row],[Rounded Rating Column]] * Table2[[#This Row],[rating_count]]</f>
        <v>87048</v>
      </c>
      <c r="W263" s="25">
        <f t="shared" si="14"/>
        <v>94293875.519999996</v>
      </c>
      <c r="X263" t="s">
        <v>7113</v>
      </c>
      <c r="Y263" t="s">
        <v>7114</v>
      </c>
      <c r="Z263" t="s">
        <v>7115</v>
      </c>
      <c r="AA263" t="s">
        <v>7116</v>
      </c>
      <c r="AB263" t="s">
        <v>7117</v>
      </c>
      <c r="AC263" t="s">
        <v>7118</v>
      </c>
      <c r="AD263" t="s">
        <v>7119</v>
      </c>
      <c r="AE263" t="s">
        <v>7120</v>
      </c>
    </row>
    <row r="264" spans="1:31" ht="15.75" customHeight="1">
      <c r="A264" t="s">
        <v>7915</v>
      </c>
      <c r="B264" t="s">
        <v>7916</v>
      </c>
      <c r="C264" t="s">
        <v>7917</v>
      </c>
      <c r="D264" t="s">
        <v>12831</v>
      </c>
      <c r="E264" t="s">
        <v>12977</v>
      </c>
      <c r="F264" t="s">
        <v>12978</v>
      </c>
      <c r="G264" t="str">
        <f>Table2[category] &amp; "-" &amp; Table2[product name]</f>
        <v>Electronics|PowerAccessories|SurgeProtectors-Belkin Essential Series 4-Socket Surge Protector Universal Socket with 5ft Heavy Duty Cable (Grey)</v>
      </c>
      <c r="H264" s="2" t="s">
        <v>13108</v>
      </c>
      <c r="I264" s="25">
        <v>1289</v>
      </c>
      <c r="J264" s="23" t="str">
        <f t="shared" si="12"/>
        <v>&gt;₹500</v>
      </c>
      <c r="K264" s="25">
        <v>1499</v>
      </c>
      <c r="L264" s="24">
        <v>0.14000000000000001</v>
      </c>
      <c r="M264" s="25">
        <f>Table2[[#This Row],[Actual Price]] - Table2[[#This Row],[Discounted Price]] / Table2[[#This Row],[Actual Price]] * 100</f>
        <v>1413.0093395597064</v>
      </c>
      <c r="N264" s="24" t="str">
        <f t="shared" si="13"/>
        <v>&lt;50%</v>
      </c>
      <c r="O264" s="21">
        <f>Table2[[#This Row],[Rounded Rating Column]] + (Table2[[#This Row],[rating_count]] / 1000)</f>
        <v>25.667999999999999</v>
      </c>
      <c r="P264" s="24" t="str">
        <f>IF(Table2[[#This Row],[Discount Percentage]] &gt;= 0.5, "Yes", "No")</f>
        <v>No</v>
      </c>
      <c r="Q264" s="26">
        <f>Table2[[#This Row],[Actual Price]] * Table2[[#This Row],[rating_count]]</f>
        <v>30981332</v>
      </c>
      <c r="R264">
        <v>4.5</v>
      </c>
      <c r="S264">
        <f>ROUND(Table2[[#This Row],[rating]], 0)</f>
        <v>5</v>
      </c>
      <c r="T264" s="21">
        <v>20668</v>
      </c>
      <c r="U264" s="21" t="str">
        <f>IF(Table2[[#This Row],[rating_count]] &lt; 1000, "Yes", "No")</f>
        <v>No</v>
      </c>
      <c r="V264" s="21">
        <f>Table2[[#This Row],[Rounded Rating Column]] * Table2[[#This Row],[rating_count]]</f>
        <v>103340</v>
      </c>
      <c r="W264" s="25">
        <f t="shared" si="14"/>
        <v>30981332</v>
      </c>
      <c r="X264" t="s">
        <v>7918</v>
      </c>
      <c r="Y264" t="s">
        <v>7919</v>
      </c>
      <c r="Z264" t="s">
        <v>7920</v>
      </c>
      <c r="AA264" t="s">
        <v>7921</v>
      </c>
      <c r="AB264" t="s">
        <v>7922</v>
      </c>
      <c r="AC264" t="s">
        <v>7923</v>
      </c>
      <c r="AD264" t="s">
        <v>7924</v>
      </c>
      <c r="AE264" t="s">
        <v>7925</v>
      </c>
    </row>
    <row r="265" spans="1:31" ht="15.75" customHeight="1">
      <c r="A265" t="s">
        <v>5137</v>
      </c>
      <c r="B265" t="s">
        <v>5138</v>
      </c>
      <c r="C265" t="s">
        <v>5139</v>
      </c>
      <c r="D265" t="s">
        <v>12831</v>
      </c>
      <c r="E265" t="s">
        <v>12900</v>
      </c>
      <c r="F265" t="s">
        <v>12833</v>
      </c>
      <c r="G265" t="str">
        <f>Table2[category] &amp; "-" &amp; Table2[product name]</f>
        <v>Electronics|Cameras&amp;Photography|Accessories|Tripods&amp;Monopods|TripodLegs-DIGITEK¬Æ (DTR 260 GT) Gorilla Tripod/Mini 33 cm (13 Inch) Tripod for Mobile Phone with Phone Mount &amp; Remote, Flexible Gorilla Stand for DSLR &amp; Action Cameras</v>
      </c>
      <c r="H265" t="s">
        <v>12902</v>
      </c>
      <c r="I265" s="23">
        <v>399</v>
      </c>
      <c r="J265" s="23" t="str">
        <f t="shared" si="12"/>
        <v>₹200 - ₹500</v>
      </c>
      <c r="K265" s="23">
        <v>995</v>
      </c>
      <c r="L265" s="24">
        <v>0.6</v>
      </c>
      <c r="M265" s="25">
        <f>Table2[[#This Row],[Actual Price]] - Table2[[#This Row],[Discounted Price]] / Table2[[#This Row],[Actual Price]] * 100</f>
        <v>954.8994974874372</v>
      </c>
      <c r="N265" s="24" t="str">
        <f t="shared" si="13"/>
        <v>50% or More</v>
      </c>
      <c r="O265" s="21">
        <f>Table2[[#This Row],[Rounded Rating Column]] + (Table2[[#This Row],[rating_count]] / 1000)</f>
        <v>25.372</v>
      </c>
      <c r="P265" s="24" t="str">
        <f>IF(Table2[[#This Row],[Discount Percentage]] &gt;= 0.5, "Yes", "No")</f>
        <v>Yes</v>
      </c>
      <c r="Q265" s="26">
        <f>Table2[[#This Row],[Actual Price]] * Table2[[#This Row],[rating_count]]</f>
        <v>21265140</v>
      </c>
      <c r="R265">
        <v>3.9</v>
      </c>
      <c r="S265">
        <f>ROUND(Table2[[#This Row],[rating]], 0)</f>
        <v>4</v>
      </c>
      <c r="T265" s="21">
        <v>21372</v>
      </c>
      <c r="U265" s="21" t="str">
        <f>IF(Table2[[#This Row],[rating_count]] &lt; 1000, "Yes", "No")</f>
        <v>No</v>
      </c>
      <c r="V265" s="21">
        <f>Table2[[#This Row],[Rounded Rating Column]] * Table2[[#This Row],[rating_count]]</f>
        <v>85488</v>
      </c>
      <c r="W265" s="25">
        <f t="shared" si="14"/>
        <v>21265140</v>
      </c>
      <c r="X265" t="s">
        <v>5140</v>
      </c>
      <c r="Y265" t="s">
        <v>5141</v>
      </c>
      <c r="Z265" t="s">
        <v>5142</v>
      </c>
      <c r="AA265" t="s">
        <v>5143</v>
      </c>
      <c r="AB265" t="s">
        <v>5144</v>
      </c>
      <c r="AC265" t="s">
        <v>5145</v>
      </c>
      <c r="AD265" t="s">
        <v>5146</v>
      </c>
      <c r="AE265" t="s">
        <v>5147</v>
      </c>
    </row>
    <row r="266" spans="1:31" ht="15.75" customHeight="1">
      <c r="A266" t="s">
        <v>3243</v>
      </c>
      <c r="B266" t="s">
        <v>3244</v>
      </c>
      <c r="C266" t="s">
        <v>2998</v>
      </c>
      <c r="D266" t="s">
        <v>12831</v>
      </c>
      <c r="E266" t="s">
        <v>12854</v>
      </c>
      <c r="F266" t="s">
        <v>12857</v>
      </c>
      <c r="G266" t="str">
        <f>Table2[category] &amp; "-" &amp; Table2[product name]</f>
        <v>Electronics|Mobiles&amp;Accessories|Smartphones&amp;BasicMobiles|Smartphones-iQOO vivo Z6 5G (Chromatic Blue, 6GB RAM, 128GB Storage) | Snapdragon 695-6nm Processor | 120Hz FHD+ Display | 5000mAh Battery</v>
      </c>
      <c r="H266" t="s">
        <v>12858</v>
      </c>
      <c r="I266" s="25">
        <v>16499</v>
      </c>
      <c r="J266" s="23" t="str">
        <f t="shared" si="12"/>
        <v>&gt;₹500</v>
      </c>
      <c r="K266" s="25">
        <v>20999</v>
      </c>
      <c r="L266" s="24">
        <v>0.21</v>
      </c>
      <c r="M266" s="25">
        <f>Table2[[#This Row],[Actual Price]] - Table2[[#This Row],[Discounted Price]] / Table2[[#This Row],[Actual Price]] * 100</f>
        <v>20920.429591885328</v>
      </c>
      <c r="N266" s="24" t="str">
        <f t="shared" si="13"/>
        <v>&lt;50%</v>
      </c>
      <c r="O266" s="21">
        <f>Table2[[#This Row],[Rounded Rating Column]] + (Table2[[#This Row],[rating_count]] / 1000)</f>
        <v>25.35</v>
      </c>
      <c r="P266" s="24" t="str">
        <f>IF(Table2[[#This Row],[Discount Percentage]] &gt;= 0.5, "Yes", "No")</f>
        <v>No</v>
      </c>
      <c r="Q266" s="26">
        <f>Table2[[#This Row],[Actual Price]] * Table2[[#This Row],[rating_count]]</f>
        <v>448328650</v>
      </c>
      <c r="R266">
        <v>4</v>
      </c>
      <c r="S266">
        <f>ROUND(Table2[[#This Row],[rating]], 0)</f>
        <v>4</v>
      </c>
      <c r="T266" s="21">
        <v>21350</v>
      </c>
      <c r="U266" s="21" t="str">
        <f>IF(Table2[[#This Row],[rating_count]] &lt; 1000, "Yes", "No")</f>
        <v>No</v>
      </c>
      <c r="V266" s="21">
        <f>Table2[[#This Row],[Rounded Rating Column]] * Table2[[#This Row],[rating_count]]</f>
        <v>85400</v>
      </c>
      <c r="W266" s="25">
        <f t="shared" si="14"/>
        <v>448328650</v>
      </c>
      <c r="X266" t="s">
        <v>3245</v>
      </c>
      <c r="Y266" t="s">
        <v>3246</v>
      </c>
      <c r="Z266" t="s">
        <v>3247</v>
      </c>
      <c r="AA266" t="s">
        <v>3248</v>
      </c>
      <c r="AB266" t="s">
        <v>3249</v>
      </c>
      <c r="AC266" t="s">
        <v>3250</v>
      </c>
      <c r="AD266" t="s">
        <v>3251</v>
      </c>
      <c r="AE266" t="s">
        <v>3252</v>
      </c>
    </row>
    <row r="267" spans="1:31" ht="15.75" customHeight="1">
      <c r="A267" t="s">
        <v>3812</v>
      </c>
      <c r="B267" t="s">
        <v>3813</v>
      </c>
      <c r="C267" t="s">
        <v>2998</v>
      </c>
      <c r="D267" t="s">
        <v>12831</v>
      </c>
      <c r="E267" t="s">
        <v>12854</v>
      </c>
      <c r="F267" t="s">
        <v>12857</v>
      </c>
      <c r="G267" t="str">
        <f>Table2[category] &amp; "-" &amp; Table2[product name]</f>
        <v>Electronics|Mobiles&amp;Accessories|Smartphones&amp;BasicMobiles|Smartphones-iQOO vivo Z6 5G (Chromatic Blue, 8GB RAM, 128GB Storage) | Snapdragon 695-6nm Processor | 120Hz FHD+ Display | 5000mAh Battery</v>
      </c>
      <c r="H267" t="s">
        <v>12858</v>
      </c>
      <c r="I267" s="25">
        <v>17999</v>
      </c>
      <c r="J267" s="23" t="str">
        <f t="shared" si="12"/>
        <v>&gt;₹500</v>
      </c>
      <c r="K267" s="25">
        <v>21990</v>
      </c>
      <c r="L267" s="24">
        <v>0.18</v>
      </c>
      <c r="M267" s="25">
        <f>Table2[[#This Row],[Actual Price]] - Table2[[#This Row],[Discounted Price]] / Table2[[#This Row],[Actual Price]] * 100</f>
        <v>21908.149158708504</v>
      </c>
      <c r="N267" s="24" t="str">
        <f t="shared" si="13"/>
        <v>&lt;50%</v>
      </c>
      <c r="O267" s="21">
        <f>Table2[[#This Row],[Rounded Rating Column]] + (Table2[[#This Row],[rating_count]] / 1000)</f>
        <v>25.35</v>
      </c>
      <c r="P267" s="24" t="str">
        <f>IF(Table2[[#This Row],[Discount Percentage]] &gt;= 0.5, "Yes", "No")</f>
        <v>No</v>
      </c>
      <c r="Q267" s="26">
        <f>Table2[[#This Row],[Actual Price]] * Table2[[#This Row],[rating_count]]</f>
        <v>469486500</v>
      </c>
      <c r="R267">
        <v>4</v>
      </c>
      <c r="S267">
        <f>ROUND(Table2[[#This Row],[rating]], 0)</f>
        <v>4</v>
      </c>
      <c r="T267" s="21">
        <v>21350</v>
      </c>
      <c r="U267" s="21" t="str">
        <f>IF(Table2[[#This Row],[rating_count]] &lt; 1000, "Yes", "No")</f>
        <v>No</v>
      </c>
      <c r="V267" s="21">
        <f>Table2[[#This Row],[Rounded Rating Column]] * Table2[[#This Row],[rating_count]]</f>
        <v>85400</v>
      </c>
      <c r="W267" s="25">
        <f t="shared" si="14"/>
        <v>469486500</v>
      </c>
      <c r="X267" t="s">
        <v>3814</v>
      </c>
      <c r="Y267" t="s">
        <v>3246</v>
      </c>
      <c r="Z267" t="s">
        <v>3247</v>
      </c>
      <c r="AA267" t="s">
        <v>3248</v>
      </c>
      <c r="AB267" t="s">
        <v>3249</v>
      </c>
      <c r="AC267" t="s">
        <v>3250</v>
      </c>
      <c r="AD267" t="s">
        <v>3251</v>
      </c>
      <c r="AE267" t="s">
        <v>3815</v>
      </c>
    </row>
    <row r="268" spans="1:31" ht="15.75" customHeight="1">
      <c r="A268" t="s">
        <v>3885</v>
      </c>
      <c r="B268" t="s">
        <v>3886</v>
      </c>
      <c r="C268" t="s">
        <v>2998</v>
      </c>
      <c r="D268" t="s">
        <v>12831</v>
      </c>
      <c r="E268" t="s">
        <v>12854</v>
      </c>
      <c r="F268" t="s">
        <v>12857</v>
      </c>
      <c r="G268" t="str">
        <f>Table2[category] &amp; "-" &amp; Table2[product name]</f>
        <v>Electronics|Mobiles&amp;Accessories|Smartphones&amp;BasicMobiles|Smartphones-iQOO vivo Z6 5G (Dynamo Black, 6GB RAM, 128GB Storage) | Snapdragon 695-6nm Processor | 120Hz FHD+ Display | 5000mAh Battery</v>
      </c>
      <c r="H268" t="s">
        <v>12858</v>
      </c>
      <c r="I268" s="25">
        <v>16499</v>
      </c>
      <c r="J268" s="23" t="str">
        <f t="shared" si="12"/>
        <v>&gt;₹500</v>
      </c>
      <c r="K268" s="25">
        <v>20990</v>
      </c>
      <c r="L268" s="24">
        <v>0.21</v>
      </c>
      <c r="M268" s="25">
        <f>Table2[[#This Row],[Actual Price]] - Table2[[#This Row],[Discounted Price]] / Table2[[#This Row],[Actual Price]] * 100</f>
        <v>20911.395902810862</v>
      </c>
      <c r="N268" s="24" t="str">
        <f t="shared" si="13"/>
        <v>&lt;50%</v>
      </c>
      <c r="O268" s="21">
        <f>Table2[[#This Row],[Rounded Rating Column]] + (Table2[[#This Row],[rating_count]] / 1000)</f>
        <v>25.35</v>
      </c>
      <c r="P268" s="24" t="str">
        <f>IF(Table2[[#This Row],[Discount Percentage]] &gt;= 0.5, "Yes", "No")</f>
        <v>No</v>
      </c>
      <c r="Q268" s="26">
        <f>Table2[[#This Row],[Actual Price]] * Table2[[#This Row],[rating_count]]</f>
        <v>448136500</v>
      </c>
      <c r="R268">
        <v>4</v>
      </c>
      <c r="S268">
        <f>ROUND(Table2[[#This Row],[rating]], 0)</f>
        <v>4</v>
      </c>
      <c r="T268" s="21">
        <v>21350</v>
      </c>
      <c r="U268" s="21" t="str">
        <f>IF(Table2[[#This Row],[rating_count]] &lt; 1000, "Yes", "No")</f>
        <v>No</v>
      </c>
      <c r="V268" s="21">
        <f>Table2[[#This Row],[Rounded Rating Column]] * Table2[[#This Row],[rating_count]]</f>
        <v>85400</v>
      </c>
      <c r="W268" s="25">
        <f t="shared" si="14"/>
        <v>448136500</v>
      </c>
      <c r="X268" t="s">
        <v>3814</v>
      </c>
      <c r="Y268" t="s">
        <v>3246</v>
      </c>
      <c r="Z268" t="s">
        <v>3247</v>
      </c>
      <c r="AA268" t="s">
        <v>3248</v>
      </c>
      <c r="AB268" t="s">
        <v>3249</v>
      </c>
      <c r="AC268" t="s">
        <v>3250</v>
      </c>
      <c r="AD268" t="s">
        <v>3887</v>
      </c>
      <c r="AE268" t="s">
        <v>3888</v>
      </c>
    </row>
    <row r="269" spans="1:31" ht="15.75" customHeight="1">
      <c r="A269" t="s">
        <v>2062</v>
      </c>
      <c r="B269" t="s">
        <v>2063</v>
      </c>
      <c r="C269" t="s">
        <v>165</v>
      </c>
      <c r="D269" t="s">
        <v>12831</v>
      </c>
      <c r="E269" t="s">
        <v>12832</v>
      </c>
      <c r="F269" t="s">
        <v>12834</v>
      </c>
      <c r="G269" t="str">
        <f>Table2[category] &amp; "-" &amp; Table2[product name]</f>
        <v>Electronics|HomeTheater,TV&amp;Video|Televisions|SmartTelevisions-MI 108 cm (43 inches) 5X Series 4K Ultra HD LED Smart Android TV L43M6-ES (Grey)</v>
      </c>
      <c r="H269" t="s">
        <v>12835</v>
      </c>
      <c r="I269" s="25">
        <v>31999</v>
      </c>
      <c r="J269" s="23" t="str">
        <f t="shared" si="12"/>
        <v>&gt;₹500</v>
      </c>
      <c r="K269" s="25">
        <v>49999</v>
      </c>
      <c r="L269" s="24">
        <v>0.36</v>
      </c>
      <c r="M269" s="25">
        <f>Table2[[#This Row],[Actual Price]] - Table2[[#This Row],[Discounted Price]] / Table2[[#This Row],[Actual Price]] * 100</f>
        <v>49935.000720014403</v>
      </c>
      <c r="N269" s="24" t="str">
        <f t="shared" si="13"/>
        <v>&lt;50%</v>
      </c>
      <c r="O269" s="21">
        <f>Table2[[#This Row],[Rounded Rating Column]] + (Table2[[#This Row],[rating_count]] / 1000)</f>
        <v>25.251999999999999</v>
      </c>
      <c r="P269" s="24" t="str">
        <f>IF(Table2[[#This Row],[Discount Percentage]] &gt;= 0.5, "Yes", "No")</f>
        <v>No</v>
      </c>
      <c r="Q269" s="26">
        <f>Table2[[#This Row],[Actual Price]] * Table2[[#This Row],[rating_count]]</f>
        <v>1062578748</v>
      </c>
      <c r="R269">
        <v>4.3</v>
      </c>
      <c r="S269">
        <f>ROUND(Table2[[#This Row],[rating]], 0)</f>
        <v>4</v>
      </c>
      <c r="T269" s="21">
        <v>21252</v>
      </c>
      <c r="U269" s="21" t="str">
        <f>IF(Table2[[#This Row],[rating_count]] &lt; 1000, "Yes", "No")</f>
        <v>No</v>
      </c>
      <c r="V269" s="21">
        <f>Table2[[#This Row],[Rounded Rating Column]] * Table2[[#This Row],[rating_count]]</f>
        <v>85008</v>
      </c>
      <c r="W269" s="25">
        <f t="shared" si="14"/>
        <v>1062578748</v>
      </c>
      <c r="X269" t="s">
        <v>2064</v>
      </c>
      <c r="Y269" t="s">
        <v>2065</v>
      </c>
      <c r="Z269" t="s">
        <v>2066</v>
      </c>
      <c r="AA269" t="s">
        <v>2067</v>
      </c>
      <c r="AB269" t="s">
        <v>2068</v>
      </c>
      <c r="AC269" t="s">
        <v>2069</v>
      </c>
      <c r="AD269" t="s">
        <v>2070</v>
      </c>
      <c r="AE269" t="s">
        <v>2071</v>
      </c>
    </row>
    <row r="270" spans="1:31" ht="15.75" customHeight="1">
      <c r="A270" t="s">
        <v>2934</v>
      </c>
      <c r="B270" t="s">
        <v>2935</v>
      </c>
      <c r="C270" t="s">
        <v>165</v>
      </c>
      <c r="D270" t="s">
        <v>12831</v>
      </c>
      <c r="E270" t="s">
        <v>12832</v>
      </c>
      <c r="F270" t="s">
        <v>12834</v>
      </c>
      <c r="G270" t="str">
        <f>Table2[category] &amp; "-" &amp; Table2[product name]</f>
        <v>Electronics|HomeTheater,TV&amp;Video|Televisions|SmartTelevisions-MI 138.8 cm (55 inches) 5X Series 4K Ultra HD LED Smart Android TV L55M6-ES (Grey)</v>
      </c>
      <c r="H270" t="s">
        <v>12835</v>
      </c>
      <c r="I270" s="25">
        <v>46999</v>
      </c>
      <c r="J270" s="23" t="str">
        <f t="shared" si="12"/>
        <v>&gt;₹500</v>
      </c>
      <c r="K270" s="25">
        <v>69999</v>
      </c>
      <c r="L270" s="24">
        <v>0.33</v>
      </c>
      <c r="M270" s="25">
        <f>Table2[[#This Row],[Actual Price]] - Table2[[#This Row],[Discounted Price]] / Table2[[#This Row],[Actual Price]] * 100</f>
        <v>69931.85761225161</v>
      </c>
      <c r="N270" s="24" t="str">
        <f t="shared" si="13"/>
        <v>&lt;50%</v>
      </c>
      <c r="O270" s="21">
        <f>Table2[[#This Row],[Rounded Rating Column]] + (Table2[[#This Row],[rating_count]] / 1000)</f>
        <v>25.251999999999999</v>
      </c>
      <c r="P270" s="24" t="str">
        <f>IF(Table2[[#This Row],[Discount Percentage]] &gt;= 0.5, "Yes", "No")</f>
        <v>No</v>
      </c>
      <c r="Q270" s="26">
        <f>Table2[[#This Row],[Actual Price]] * Table2[[#This Row],[rating_count]]</f>
        <v>1487618748</v>
      </c>
      <c r="R270">
        <v>4.3</v>
      </c>
      <c r="S270">
        <f>ROUND(Table2[[#This Row],[rating]], 0)</f>
        <v>4</v>
      </c>
      <c r="T270" s="21">
        <v>21252</v>
      </c>
      <c r="U270" s="21" t="str">
        <f>IF(Table2[[#This Row],[rating_count]] &lt; 1000, "Yes", "No")</f>
        <v>No</v>
      </c>
      <c r="V270" s="21">
        <f>Table2[[#This Row],[Rounded Rating Column]] * Table2[[#This Row],[rating_count]]</f>
        <v>85008</v>
      </c>
      <c r="W270" s="25">
        <f t="shared" si="14"/>
        <v>1487618748</v>
      </c>
      <c r="X270" t="s">
        <v>2936</v>
      </c>
      <c r="Y270" t="s">
        <v>2937</v>
      </c>
      <c r="Z270" t="s">
        <v>2938</v>
      </c>
      <c r="AA270" t="s">
        <v>2939</v>
      </c>
      <c r="AB270" t="s">
        <v>2940</v>
      </c>
      <c r="AC270" t="s">
        <v>2941</v>
      </c>
      <c r="AD270" t="s">
        <v>2942</v>
      </c>
      <c r="AE270" t="s">
        <v>2943</v>
      </c>
    </row>
    <row r="271" spans="1:31" ht="15.75" customHeight="1">
      <c r="A271" t="s">
        <v>3928</v>
      </c>
      <c r="B271" t="s">
        <v>3929</v>
      </c>
      <c r="C271" t="s">
        <v>2956</v>
      </c>
      <c r="D271" t="s">
        <v>12831</v>
      </c>
      <c r="E271" t="s">
        <v>12852</v>
      </c>
      <c r="F271" t="s">
        <v>12853</v>
      </c>
      <c r="G271" t="str">
        <f>Table2[category] &amp; "-" &amp; Table2[product name]</f>
        <v>Electronics|WearableTechnology|SmartWatches-Fire-Boltt Ring 3 Smart Watch 1.8 Biggest Display with Advanced Bluetooth Calling Chip, Voice Assistance,118 Sports Modes, in Built Calculator &amp; Games, SpO2, Heart Rate Monitoring</v>
      </c>
      <c r="H271" s="2" t="s">
        <v>13108</v>
      </c>
      <c r="I271" s="25">
        <v>2999</v>
      </c>
      <c r="J271" s="23" t="str">
        <f t="shared" si="12"/>
        <v>&gt;₹500</v>
      </c>
      <c r="K271" s="25">
        <v>9999</v>
      </c>
      <c r="L271" s="24">
        <v>0.7</v>
      </c>
      <c r="M271" s="25">
        <f>Table2[[#This Row],[Actual Price]] - Table2[[#This Row],[Discounted Price]] / Table2[[#This Row],[Actual Price]] * 100</f>
        <v>9969.0070007000704</v>
      </c>
      <c r="N271" s="24" t="str">
        <f t="shared" si="13"/>
        <v>50% or More</v>
      </c>
      <c r="O271" s="21">
        <f>Table2[[#This Row],[Rounded Rating Column]] + (Table2[[#This Row],[rating_count]] / 1000)</f>
        <v>24.879000000000001</v>
      </c>
      <c r="P271" s="24" t="str">
        <f>IF(Table2[[#This Row],[Discount Percentage]] &gt;= 0.5, "Yes", "No")</f>
        <v>Yes</v>
      </c>
      <c r="Q271" s="26">
        <f>Table2[[#This Row],[Actual Price]] * Table2[[#This Row],[rating_count]]</f>
        <v>208769121</v>
      </c>
      <c r="R271">
        <v>4.2</v>
      </c>
      <c r="S271">
        <f>ROUND(Table2[[#This Row],[rating]], 0)</f>
        <v>4</v>
      </c>
      <c r="T271" s="21">
        <v>20879</v>
      </c>
      <c r="U271" s="21" t="str">
        <f>IF(Table2[[#This Row],[rating_count]] &lt; 1000, "Yes", "No")</f>
        <v>No</v>
      </c>
      <c r="V271" s="21">
        <f>Table2[[#This Row],[Rounded Rating Column]] * Table2[[#This Row],[rating_count]]</f>
        <v>83516</v>
      </c>
      <c r="W271" s="25">
        <f t="shared" si="14"/>
        <v>208769121</v>
      </c>
      <c r="X271" t="s">
        <v>3930</v>
      </c>
      <c r="Y271" t="s">
        <v>3931</v>
      </c>
      <c r="Z271" t="s">
        <v>3932</v>
      </c>
      <c r="AA271" t="s">
        <v>3933</v>
      </c>
      <c r="AB271" t="s">
        <v>3934</v>
      </c>
      <c r="AC271" t="s">
        <v>3935</v>
      </c>
      <c r="AD271" t="s">
        <v>3936</v>
      </c>
      <c r="AE271" t="s">
        <v>3937</v>
      </c>
    </row>
    <row r="272" spans="1:31" ht="15.75" customHeight="1">
      <c r="A272" t="s">
        <v>9469</v>
      </c>
      <c r="B272" t="s">
        <v>9470</v>
      </c>
      <c r="C272" t="s">
        <v>8494</v>
      </c>
      <c r="D272" t="s">
        <v>12817</v>
      </c>
      <c r="E272" t="s">
        <v>12818</v>
      </c>
      <c r="F272" t="s">
        <v>12986</v>
      </c>
      <c r="G272" t="str">
        <f>Table2[category] &amp; "-" &amp; Table2[product name]</f>
        <v>Home&amp;Kitchen|Kitchen&amp;HomeAppliances|SmallKitchenAppliances|MixerGrinders-Butterfly Smart Mixer Grinder, 750W, 4 Jars (Grey)</v>
      </c>
      <c r="H272" t="s">
        <v>12999</v>
      </c>
      <c r="I272" s="25">
        <v>3199</v>
      </c>
      <c r="J272" s="23" t="str">
        <f t="shared" si="12"/>
        <v>&gt;₹500</v>
      </c>
      <c r="K272" s="25">
        <v>4999</v>
      </c>
      <c r="L272" s="24">
        <v>0.36</v>
      </c>
      <c r="M272" s="25">
        <f>Table2[[#This Row],[Actual Price]] - Table2[[#This Row],[Discounted Price]] / Table2[[#This Row],[Actual Price]] * 100</f>
        <v>4935.0072014402876</v>
      </c>
      <c r="N272" s="24" t="str">
        <f t="shared" si="13"/>
        <v>&lt;50%</v>
      </c>
      <c r="O272" s="21">
        <f>Table2[[#This Row],[Rounded Rating Column]] + (Table2[[#This Row],[rating_count]] / 1000)</f>
        <v>24.869</v>
      </c>
      <c r="P272" s="24" t="str">
        <f>IF(Table2[[#This Row],[Discount Percentage]] &gt;= 0.5, "Yes", "No")</f>
        <v>No</v>
      </c>
      <c r="Q272" s="26">
        <f>Table2[[#This Row],[Actual Price]] * Table2[[#This Row],[rating_count]]</f>
        <v>104324131</v>
      </c>
      <c r="R272">
        <v>4</v>
      </c>
      <c r="S272">
        <f>ROUND(Table2[[#This Row],[rating]], 0)</f>
        <v>4</v>
      </c>
      <c r="T272" s="21">
        <v>20869</v>
      </c>
      <c r="U272" s="21" t="str">
        <f>IF(Table2[[#This Row],[rating_count]] &lt; 1000, "Yes", "No")</f>
        <v>No</v>
      </c>
      <c r="V272" s="21">
        <f>Table2[[#This Row],[Rounded Rating Column]] * Table2[[#This Row],[rating_count]]</f>
        <v>83476</v>
      </c>
      <c r="W272" s="25">
        <f t="shared" si="14"/>
        <v>104324131</v>
      </c>
      <c r="X272" t="s">
        <v>9471</v>
      </c>
      <c r="Y272" t="s">
        <v>9472</v>
      </c>
      <c r="Z272" t="s">
        <v>9473</v>
      </c>
      <c r="AA272" t="s">
        <v>9474</v>
      </c>
      <c r="AB272" t="s">
        <v>9475</v>
      </c>
      <c r="AC272" t="s">
        <v>9476</v>
      </c>
      <c r="AD272" t="s">
        <v>9477</v>
      </c>
      <c r="AE272" t="s">
        <v>9478</v>
      </c>
    </row>
    <row r="273" spans="1:31" ht="15.75" customHeight="1">
      <c r="A273" t="s">
        <v>289</v>
      </c>
      <c r="B273" t="s">
        <v>290</v>
      </c>
      <c r="C273" t="s">
        <v>13</v>
      </c>
      <c r="D273" t="s">
        <v>12821</v>
      </c>
      <c r="E273" t="s">
        <v>12822</v>
      </c>
      <c r="F273" t="s">
        <v>12823</v>
      </c>
      <c r="G273" t="str">
        <f>Table2[category] &amp; "-" &amp; Table2[product name]</f>
        <v>Computers&amp;Accessories|Accessories&amp;Peripherals|Cables&amp;Accessories|Cables|USBCables-boAt A400 USB Type-C to USB-A 2.0 Male Data Cable, 2 Meter (Black)</v>
      </c>
      <c r="H273" t="s">
        <v>12824</v>
      </c>
      <c r="I273" s="23">
        <v>299</v>
      </c>
      <c r="J273" s="23" t="str">
        <f t="shared" si="12"/>
        <v>₹200 - ₹500</v>
      </c>
      <c r="K273" s="23">
        <v>999</v>
      </c>
      <c r="L273" s="24">
        <v>0.7</v>
      </c>
      <c r="M273" s="25">
        <f>Table2[[#This Row],[Actual Price]] - Table2[[#This Row],[Discounted Price]] / Table2[[#This Row],[Actual Price]] * 100</f>
        <v>969.07007007007007</v>
      </c>
      <c r="N273" s="24" t="str">
        <f t="shared" si="13"/>
        <v>50% or More</v>
      </c>
      <c r="O273" s="21">
        <f>Table2[[#This Row],[Rounded Rating Column]] + (Table2[[#This Row],[rating_count]] / 1000)</f>
        <v>24.85</v>
      </c>
      <c r="P273" s="24" t="str">
        <f>IF(Table2[[#This Row],[Discount Percentage]] &gt;= 0.5, "Yes", "No")</f>
        <v>Yes</v>
      </c>
      <c r="Q273" s="26">
        <f>Table2[[#This Row],[Actual Price]] * Table2[[#This Row],[rating_count]]</f>
        <v>20829150</v>
      </c>
      <c r="R273">
        <v>4.3</v>
      </c>
      <c r="S273">
        <f>ROUND(Table2[[#This Row],[rating]], 0)</f>
        <v>4</v>
      </c>
      <c r="T273" s="21">
        <v>20850</v>
      </c>
      <c r="U273" s="21" t="str">
        <f>IF(Table2[[#This Row],[rating_count]] &lt; 1000, "Yes", "No")</f>
        <v>No</v>
      </c>
      <c r="V273" s="21">
        <f>Table2[[#This Row],[Rounded Rating Column]] * Table2[[#This Row],[rating_count]]</f>
        <v>83400</v>
      </c>
      <c r="W273" s="25">
        <f t="shared" si="14"/>
        <v>20829150</v>
      </c>
      <c r="X273" t="s">
        <v>291</v>
      </c>
      <c r="Y273" t="s">
        <v>292</v>
      </c>
      <c r="Z273" t="s">
        <v>293</v>
      </c>
      <c r="AA273" t="s">
        <v>294</v>
      </c>
      <c r="AB273" t="s">
        <v>295</v>
      </c>
      <c r="AC273" t="s">
        <v>296</v>
      </c>
      <c r="AD273" t="s">
        <v>297</v>
      </c>
      <c r="AE273" t="s">
        <v>298</v>
      </c>
    </row>
    <row r="274" spans="1:31" ht="15.75" customHeight="1">
      <c r="A274" t="s">
        <v>1013</v>
      </c>
      <c r="B274" t="s">
        <v>1014</v>
      </c>
      <c r="C274" t="s">
        <v>13</v>
      </c>
      <c r="D274" t="s">
        <v>12821</v>
      </c>
      <c r="E274" t="s">
        <v>12822</v>
      </c>
      <c r="F274" t="s">
        <v>12823</v>
      </c>
      <c r="G274" t="str">
        <f>Table2[category] &amp; "-" &amp; Table2[product name]</f>
        <v>Computers&amp;Accessories|Accessories&amp;Peripherals|Cables&amp;Accessories|Cables|USBCables-boAt Laptop, Smartphone Type-c A400 Male Data Cable (Carbon Black)</v>
      </c>
      <c r="H274" t="s">
        <v>12824</v>
      </c>
      <c r="I274" s="23">
        <v>273.10000000000002</v>
      </c>
      <c r="J274" s="23" t="str">
        <f t="shared" si="12"/>
        <v>₹200 - ₹500</v>
      </c>
      <c r="K274" s="23">
        <v>999</v>
      </c>
      <c r="L274" s="24">
        <v>0.73</v>
      </c>
      <c r="M274" s="25">
        <f>Table2[[#This Row],[Actual Price]] - Table2[[#This Row],[Discounted Price]] / Table2[[#This Row],[Actual Price]] * 100</f>
        <v>971.66266266266268</v>
      </c>
      <c r="N274" s="24" t="str">
        <f t="shared" si="13"/>
        <v>50% or More</v>
      </c>
      <c r="O274" s="21">
        <f>Table2[[#This Row],[Rounded Rating Column]] + (Table2[[#This Row],[rating_count]] / 1000)</f>
        <v>24.85</v>
      </c>
      <c r="P274" s="24" t="str">
        <f>IF(Table2[[#This Row],[Discount Percentage]] &gt;= 0.5, "Yes", "No")</f>
        <v>Yes</v>
      </c>
      <c r="Q274" s="26">
        <f>Table2[[#This Row],[Actual Price]] * Table2[[#This Row],[rating_count]]</f>
        <v>20829150</v>
      </c>
      <c r="R274">
        <v>4.3</v>
      </c>
      <c r="S274">
        <f>ROUND(Table2[[#This Row],[rating]], 0)</f>
        <v>4</v>
      </c>
      <c r="T274" s="21">
        <v>20850</v>
      </c>
      <c r="U274" s="21" t="str">
        <f>IF(Table2[[#This Row],[rating_count]] &lt; 1000, "Yes", "No")</f>
        <v>No</v>
      </c>
      <c r="V274" s="21">
        <f>Table2[[#This Row],[Rounded Rating Column]] * Table2[[#This Row],[rating_count]]</f>
        <v>83400</v>
      </c>
      <c r="W274" s="25">
        <f t="shared" si="14"/>
        <v>20829150</v>
      </c>
      <c r="X274" t="s">
        <v>1015</v>
      </c>
      <c r="Y274" t="s">
        <v>292</v>
      </c>
      <c r="Z274" t="s">
        <v>293</v>
      </c>
      <c r="AA274" t="s">
        <v>294</v>
      </c>
      <c r="AB274" t="s">
        <v>295</v>
      </c>
      <c r="AC274" t="s">
        <v>296</v>
      </c>
      <c r="AD274" t="s">
        <v>1016</v>
      </c>
      <c r="AE274" t="s">
        <v>1017</v>
      </c>
    </row>
    <row r="275" spans="1:31" ht="15.75" customHeight="1">
      <c r="A275" t="s">
        <v>1259</v>
      </c>
      <c r="B275" t="s">
        <v>1260</v>
      </c>
      <c r="C275" t="s">
        <v>13</v>
      </c>
      <c r="D275" t="s">
        <v>12821</v>
      </c>
      <c r="E275" t="s">
        <v>12822</v>
      </c>
      <c r="F275" t="s">
        <v>12823</v>
      </c>
      <c r="G275" t="str">
        <f>Table2[category] &amp; "-" &amp; Table2[product name]</f>
        <v>Computers&amp;Accessories|Accessories&amp;Peripherals|Cables&amp;Accessories|Cables|USBCables-boAt Type-c A400 Type-c to USB A Cable for All Type C Phones (Lg nexus 5x), 1Mtr(Black)</v>
      </c>
      <c r="H275" t="s">
        <v>12824</v>
      </c>
      <c r="I275" s="23">
        <v>349</v>
      </c>
      <c r="J275" s="23" t="str">
        <f t="shared" si="12"/>
        <v>₹200 - ₹500</v>
      </c>
      <c r="K275" s="23">
        <v>699</v>
      </c>
      <c r="L275" s="24">
        <v>0.5</v>
      </c>
      <c r="M275" s="25">
        <f>Table2[[#This Row],[Actual Price]] - Table2[[#This Row],[Discounted Price]] / Table2[[#This Row],[Actual Price]] * 100</f>
        <v>649.071530758226</v>
      </c>
      <c r="N275" s="24" t="str">
        <f t="shared" si="13"/>
        <v>50% or More</v>
      </c>
      <c r="O275" s="21">
        <f>Table2[[#This Row],[Rounded Rating Column]] + (Table2[[#This Row],[rating_count]] / 1000)</f>
        <v>24.85</v>
      </c>
      <c r="P275" s="24" t="str">
        <f>IF(Table2[[#This Row],[Discount Percentage]] &gt;= 0.5, "Yes", "No")</f>
        <v>Yes</v>
      </c>
      <c r="Q275" s="26">
        <f>Table2[[#This Row],[Actual Price]] * Table2[[#This Row],[rating_count]]</f>
        <v>14574150</v>
      </c>
      <c r="R275">
        <v>4.3</v>
      </c>
      <c r="S275">
        <f>ROUND(Table2[[#This Row],[rating]], 0)</f>
        <v>4</v>
      </c>
      <c r="T275" s="21">
        <v>20850</v>
      </c>
      <c r="U275" s="21" t="str">
        <f>IF(Table2[[#This Row],[rating_count]] &lt; 1000, "Yes", "No")</f>
        <v>No</v>
      </c>
      <c r="V275" s="21">
        <f>Table2[[#This Row],[Rounded Rating Column]] * Table2[[#This Row],[rating_count]]</f>
        <v>83400</v>
      </c>
      <c r="W275" s="25">
        <f t="shared" si="14"/>
        <v>14574150</v>
      </c>
      <c r="X275" t="s">
        <v>1261</v>
      </c>
      <c r="Y275" t="s">
        <v>292</v>
      </c>
      <c r="Z275" t="s">
        <v>293</v>
      </c>
      <c r="AA275" t="s">
        <v>294</v>
      </c>
      <c r="AB275" t="s">
        <v>295</v>
      </c>
      <c r="AC275" t="s">
        <v>296</v>
      </c>
      <c r="AD275" t="s">
        <v>1262</v>
      </c>
      <c r="AE275" t="s">
        <v>1263</v>
      </c>
    </row>
    <row r="276" spans="1:31" ht="15.75" customHeight="1">
      <c r="A276" t="s">
        <v>6016</v>
      </c>
      <c r="B276" t="s">
        <v>6017</v>
      </c>
      <c r="C276" t="s">
        <v>3032</v>
      </c>
      <c r="D276" t="s">
        <v>12831</v>
      </c>
      <c r="E276" t="s">
        <v>12833</v>
      </c>
      <c r="F276" t="s">
        <v>12859</v>
      </c>
      <c r="G276" t="str">
        <f>Table2[category] &amp; "-" &amp; Table2[product name]</f>
        <v>Electronics|Accessories|MemoryCards|MicroSD-SanDisk Extreme microSD UHS I Card 128GB for 4K Video on Smartphones,Action Cams 190MB/s Read,90MB/s Write</v>
      </c>
      <c r="H276" t="s">
        <v>12860</v>
      </c>
      <c r="I276" s="25">
        <v>1329</v>
      </c>
      <c r="J276" s="23" t="str">
        <f t="shared" si="12"/>
        <v>&gt;₹500</v>
      </c>
      <c r="K276" s="25">
        <v>2900</v>
      </c>
      <c r="L276" s="24">
        <v>0.54</v>
      </c>
      <c r="M276" s="25">
        <f>Table2[[#This Row],[Actual Price]] - Table2[[#This Row],[Discounted Price]] / Table2[[#This Row],[Actual Price]] * 100</f>
        <v>2854.1724137931033</v>
      </c>
      <c r="N276" s="24" t="str">
        <f t="shared" si="13"/>
        <v>50% or More</v>
      </c>
      <c r="O276" s="21">
        <f>Table2[[#This Row],[Rounded Rating Column]] + (Table2[[#This Row],[rating_count]] / 1000)</f>
        <v>24.623999999999999</v>
      </c>
      <c r="P276" s="24" t="str">
        <f>IF(Table2[[#This Row],[Discount Percentage]] &gt;= 0.5, "Yes", "No")</f>
        <v>Yes</v>
      </c>
      <c r="Q276" s="26">
        <f>Table2[[#This Row],[Actual Price]] * Table2[[#This Row],[rating_count]]</f>
        <v>56909600</v>
      </c>
      <c r="R276">
        <v>4.5</v>
      </c>
      <c r="S276">
        <f>ROUND(Table2[[#This Row],[rating]], 0)</f>
        <v>5</v>
      </c>
      <c r="T276" s="21">
        <v>19624</v>
      </c>
      <c r="U276" s="21" t="str">
        <f>IF(Table2[[#This Row],[rating_count]] &lt; 1000, "Yes", "No")</f>
        <v>No</v>
      </c>
      <c r="V276" s="21">
        <f>Table2[[#This Row],[Rounded Rating Column]] * Table2[[#This Row],[rating_count]]</f>
        <v>98120</v>
      </c>
      <c r="W276" s="25">
        <f t="shared" si="14"/>
        <v>56909600</v>
      </c>
      <c r="X276" t="s">
        <v>6018</v>
      </c>
      <c r="Y276" t="s">
        <v>6019</v>
      </c>
      <c r="Z276" t="s">
        <v>6020</v>
      </c>
      <c r="AA276" t="s">
        <v>6021</v>
      </c>
      <c r="AB276" t="s">
        <v>6022</v>
      </c>
      <c r="AC276" t="s">
        <v>6023</v>
      </c>
      <c r="AD276" t="s">
        <v>6024</v>
      </c>
      <c r="AE276" t="s">
        <v>6025</v>
      </c>
    </row>
    <row r="277" spans="1:31" ht="15.75" customHeight="1">
      <c r="A277" t="s">
        <v>5898</v>
      </c>
      <c r="B277" t="s">
        <v>5899</v>
      </c>
      <c r="C277" t="s">
        <v>4817</v>
      </c>
      <c r="D277" t="s">
        <v>12821</v>
      </c>
      <c r="E277" t="s">
        <v>12822</v>
      </c>
      <c r="F277" t="s">
        <v>12876</v>
      </c>
      <c r="G277" t="str">
        <f>Table2[category] &amp; "-" &amp; Table2[product name]</f>
        <v>Computers&amp;Accessories|Accessories&amp;Peripherals|LaptopAccessories|Lapdesks-Callas Multipurpose Foldable Laptop Table with Cup Holder | Drawer | Mac Holder | Table Holder Study Table, Breakfast Table, Foldable and Portable/Ergonomic &amp; Rounded Edges/Non-Slip Legs (WA-27-Black)</v>
      </c>
      <c r="H277" t="s">
        <v>12883</v>
      </c>
      <c r="I277" s="23">
        <v>849</v>
      </c>
      <c r="J277" s="23" t="str">
        <f t="shared" si="12"/>
        <v>&gt;₹500</v>
      </c>
      <c r="K277" s="25">
        <v>4999</v>
      </c>
      <c r="L277" s="24">
        <v>0.83</v>
      </c>
      <c r="M277" s="25">
        <f>Table2[[#This Row],[Actual Price]] - Table2[[#This Row],[Discounted Price]] / Table2[[#This Row],[Actual Price]] * 100</f>
        <v>4982.0166033206642</v>
      </c>
      <c r="N277" s="24" t="str">
        <f t="shared" si="13"/>
        <v>50% or More</v>
      </c>
      <c r="O277" s="21">
        <f>Table2[[#This Row],[Rounded Rating Column]] + (Table2[[#This Row],[rating_count]] / 1000)</f>
        <v>24.457000000000001</v>
      </c>
      <c r="P277" s="24" t="str">
        <f>IF(Table2[[#This Row],[Discount Percentage]] &gt;= 0.5, "Yes", "No")</f>
        <v>Yes</v>
      </c>
      <c r="Q277" s="26">
        <f>Table2[[#This Row],[Actual Price]] * Table2[[#This Row],[rating_count]]</f>
        <v>102264543</v>
      </c>
      <c r="R277">
        <v>4</v>
      </c>
      <c r="S277">
        <f>ROUND(Table2[[#This Row],[rating]], 0)</f>
        <v>4</v>
      </c>
      <c r="T277" s="21">
        <v>20457</v>
      </c>
      <c r="U277" s="21" t="str">
        <f>IF(Table2[[#This Row],[rating_count]] &lt; 1000, "Yes", "No")</f>
        <v>No</v>
      </c>
      <c r="V277" s="21">
        <f>Table2[[#This Row],[Rounded Rating Column]] * Table2[[#This Row],[rating_count]]</f>
        <v>81828</v>
      </c>
      <c r="W277" s="25">
        <f t="shared" si="14"/>
        <v>102264543</v>
      </c>
      <c r="X277" t="s">
        <v>5900</v>
      </c>
      <c r="Y277" t="s">
        <v>5901</v>
      </c>
      <c r="Z277" t="s">
        <v>5902</v>
      </c>
      <c r="AA277" t="s">
        <v>5903</v>
      </c>
      <c r="AB277" t="s">
        <v>5904</v>
      </c>
      <c r="AC277" t="s">
        <v>5905</v>
      </c>
      <c r="AD277" t="s">
        <v>5906</v>
      </c>
      <c r="AE277" t="s">
        <v>5907</v>
      </c>
    </row>
    <row r="278" spans="1:31" ht="15.75" customHeight="1">
      <c r="A278" t="s">
        <v>6416</v>
      </c>
      <c r="B278" t="s">
        <v>6417</v>
      </c>
      <c r="C278" t="s">
        <v>6418</v>
      </c>
      <c r="D278" t="s">
        <v>12821</v>
      </c>
      <c r="E278" t="s">
        <v>12822</v>
      </c>
      <c r="F278" t="s">
        <v>12935</v>
      </c>
      <c r="G278" t="str">
        <f>Table2[category] &amp; "-" &amp; Table2[product name]</f>
        <v>Computers&amp;Accessories|Accessories&amp;Peripherals|Audio&amp;VideoAccessories|Webcams&amp;VoIPEquipment|Webcams-Logitech C270 Digital HD Webcam with Widescreen HD Video Calling, HD Light Correction, Noise-Reducing Mic, for Skype, FaceTime, Hangouts, WebEx, PC/Mac/Laptop/MacBook/Tablet - (Black, HD 720p/30fps)</v>
      </c>
      <c r="H278" t="s">
        <v>12945</v>
      </c>
      <c r="I278" s="25">
        <v>1990</v>
      </c>
      <c r="J278" s="23" t="str">
        <f t="shared" si="12"/>
        <v>&gt;₹500</v>
      </c>
      <c r="K278" s="25">
        <v>2595</v>
      </c>
      <c r="L278" s="24">
        <v>0.23</v>
      </c>
      <c r="M278" s="25">
        <f>Table2[[#This Row],[Actual Price]] - Table2[[#This Row],[Discounted Price]] / Table2[[#This Row],[Actual Price]] * 100</f>
        <v>2518.3140655105972</v>
      </c>
      <c r="N278" s="24" t="str">
        <f t="shared" si="13"/>
        <v>&lt;50%</v>
      </c>
      <c r="O278" s="21">
        <f>Table2[[#This Row],[Rounded Rating Column]] + (Table2[[#This Row],[rating_count]] / 1000)</f>
        <v>24.398</v>
      </c>
      <c r="P278" s="24" t="str">
        <f>IF(Table2[[#This Row],[Discount Percentage]] &gt;= 0.5, "Yes", "No")</f>
        <v>No</v>
      </c>
      <c r="Q278" s="26">
        <f>Table2[[#This Row],[Actual Price]] * Table2[[#This Row],[rating_count]]</f>
        <v>52932810</v>
      </c>
      <c r="R278">
        <v>4.3</v>
      </c>
      <c r="S278">
        <f>ROUND(Table2[[#This Row],[rating]], 0)</f>
        <v>4</v>
      </c>
      <c r="T278" s="21">
        <v>20398</v>
      </c>
      <c r="U278" s="21" t="str">
        <f>IF(Table2[[#This Row],[rating_count]] &lt; 1000, "Yes", "No")</f>
        <v>No</v>
      </c>
      <c r="V278" s="21">
        <f>Table2[[#This Row],[Rounded Rating Column]] * Table2[[#This Row],[rating_count]]</f>
        <v>81592</v>
      </c>
      <c r="W278" s="25">
        <f t="shared" si="14"/>
        <v>52932810</v>
      </c>
      <c r="X278" t="s">
        <v>6419</v>
      </c>
      <c r="Y278" t="s">
        <v>6420</v>
      </c>
      <c r="Z278" t="s">
        <v>6421</v>
      </c>
      <c r="AA278" t="s">
        <v>6422</v>
      </c>
      <c r="AB278" t="s">
        <v>6423</v>
      </c>
      <c r="AC278" t="s">
        <v>6424</v>
      </c>
      <c r="AD278" t="s">
        <v>6425</v>
      </c>
      <c r="AE278" t="s">
        <v>6426</v>
      </c>
    </row>
    <row r="279" spans="1:31" ht="15.75" customHeight="1">
      <c r="A279" t="s">
        <v>6693</v>
      </c>
      <c r="B279" t="s">
        <v>6694</v>
      </c>
      <c r="C279" t="s">
        <v>5328</v>
      </c>
      <c r="D279" t="s">
        <v>12821</v>
      </c>
      <c r="E279" t="s">
        <v>12828</v>
      </c>
      <c r="F279" t="s">
        <v>12918</v>
      </c>
      <c r="G279" t="str">
        <f>Table2[category] &amp; "-" &amp; Table2[product name]</f>
        <v>Computers&amp;Accessories|NetworkingDevices|Routers-RESONATE RouterUPS CRU12V2A | Zero Drop | UPS for WiFi Router | Mini UPS | Up to 4 Hours PowerBackup | Battery Replacement Program | Router UPS Compatible with 12V &lt;2A Routers, FTTH, Modem, Set Top Box, Alexa, Mini Camera</v>
      </c>
      <c r="H279" s="2" t="s">
        <v>13108</v>
      </c>
      <c r="I279" s="25">
        <v>1799</v>
      </c>
      <c r="J279" s="23" t="str">
        <f t="shared" si="12"/>
        <v>&gt;₹500</v>
      </c>
      <c r="K279" s="25">
        <v>2911</v>
      </c>
      <c r="L279" s="24">
        <v>0.38</v>
      </c>
      <c r="M279" s="25">
        <f>Table2[[#This Row],[Actual Price]] - Table2[[#This Row],[Discounted Price]] / Table2[[#This Row],[Actual Price]] * 100</f>
        <v>2849.1999312950875</v>
      </c>
      <c r="N279" s="24" t="str">
        <f t="shared" si="13"/>
        <v>&lt;50%</v>
      </c>
      <c r="O279" s="21">
        <f>Table2[[#This Row],[Rounded Rating Column]] + (Table2[[#This Row],[rating_count]] / 1000)</f>
        <v>24.341999999999999</v>
      </c>
      <c r="P279" s="24" t="str">
        <f>IF(Table2[[#This Row],[Discount Percentage]] &gt;= 0.5, "Yes", "No")</f>
        <v>No</v>
      </c>
      <c r="Q279" s="26">
        <f>Table2[[#This Row],[Actual Price]] * Table2[[#This Row],[rating_count]]</f>
        <v>59215562</v>
      </c>
      <c r="R279">
        <v>4.3</v>
      </c>
      <c r="S279">
        <f>ROUND(Table2[[#This Row],[rating]], 0)</f>
        <v>4</v>
      </c>
      <c r="T279" s="21">
        <v>20342</v>
      </c>
      <c r="U279" s="21" t="str">
        <f>IF(Table2[[#This Row],[rating_count]] &lt; 1000, "Yes", "No")</f>
        <v>No</v>
      </c>
      <c r="V279" s="21">
        <f>Table2[[#This Row],[Rounded Rating Column]] * Table2[[#This Row],[rating_count]]</f>
        <v>81368</v>
      </c>
      <c r="W279" s="25">
        <f t="shared" si="14"/>
        <v>59215562</v>
      </c>
      <c r="X279" t="s">
        <v>6695</v>
      </c>
      <c r="Y279" t="s">
        <v>6696</v>
      </c>
      <c r="Z279" t="s">
        <v>6697</v>
      </c>
      <c r="AA279" t="s">
        <v>6698</v>
      </c>
      <c r="AB279" t="s">
        <v>6699</v>
      </c>
      <c r="AC279" t="s">
        <v>6700</v>
      </c>
      <c r="AD279" t="s">
        <v>6701</v>
      </c>
      <c r="AE279" t="s">
        <v>6702</v>
      </c>
    </row>
    <row r="280" spans="1:31" ht="15.75" customHeight="1">
      <c r="A280" t="s">
        <v>3407</v>
      </c>
      <c r="B280" t="s">
        <v>3408</v>
      </c>
      <c r="C280" t="s">
        <v>2998</v>
      </c>
      <c r="D280" t="s">
        <v>12831</v>
      </c>
      <c r="E280" t="s">
        <v>12854</v>
      </c>
      <c r="F280" t="s">
        <v>12857</v>
      </c>
      <c r="G280" t="str">
        <f>Table2[category] &amp; "-" &amp; Table2[product name]</f>
        <v>Electronics|Mobiles&amp;Accessories|Smartphones&amp;BasicMobiles|Smartphones-iQOO Neo 6 5G (Dark Nova, 8GB RAM, 128GB Storage) | Snapdragon¬Æ 870 5G | 80W FlashCharge</v>
      </c>
      <c r="H280" t="s">
        <v>12858</v>
      </c>
      <c r="I280" s="25">
        <v>28999</v>
      </c>
      <c r="J280" s="23" t="str">
        <f t="shared" si="12"/>
        <v>&gt;₹500</v>
      </c>
      <c r="K280" s="25">
        <v>34999</v>
      </c>
      <c r="L280" s="24">
        <v>0.17</v>
      </c>
      <c r="M280" s="25">
        <f>Table2[[#This Row],[Actual Price]] - Table2[[#This Row],[Discounted Price]] / Table2[[#This Row],[Actual Price]] * 100</f>
        <v>34916.143346952769</v>
      </c>
      <c r="N280" s="24" t="str">
        <f t="shared" si="13"/>
        <v>&lt;50%</v>
      </c>
      <c r="O280" s="21">
        <f>Table2[[#This Row],[Rounded Rating Column]] + (Table2[[#This Row],[rating_count]] / 1000)</f>
        <v>24.311</v>
      </c>
      <c r="P280" s="24" t="str">
        <f>IF(Table2[[#This Row],[Discount Percentage]] &gt;= 0.5, "Yes", "No")</f>
        <v>No</v>
      </c>
      <c r="Q280" s="26">
        <f>Table2[[#This Row],[Actual Price]] * Table2[[#This Row],[rating_count]]</f>
        <v>710864689</v>
      </c>
      <c r="R280">
        <v>4.4000000000000004</v>
      </c>
      <c r="S280">
        <f>ROUND(Table2[[#This Row],[rating]], 0)</f>
        <v>4</v>
      </c>
      <c r="T280" s="21">
        <v>20311</v>
      </c>
      <c r="U280" s="21" t="str">
        <f>IF(Table2[[#This Row],[rating_count]] &lt; 1000, "Yes", "No")</f>
        <v>No</v>
      </c>
      <c r="V280" s="21">
        <f>Table2[[#This Row],[Rounded Rating Column]] * Table2[[#This Row],[rating_count]]</f>
        <v>81244</v>
      </c>
      <c r="W280" s="25">
        <f t="shared" si="14"/>
        <v>710864689</v>
      </c>
      <c r="X280" t="s">
        <v>3409</v>
      </c>
      <c r="Y280" t="s">
        <v>3410</v>
      </c>
      <c r="Z280" t="s">
        <v>3411</v>
      </c>
      <c r="AA280" t="s">
        <v>3412</v>
      </c>
      <c r="AB280" t="s">
        <v>3413</v>
      </c>
      <c r="AC280" t="s">
        <v>3414</v>
      </c>
      <c r="AD280" t="s">
        <v>3415</v>
      </c>
      <c r="AE280" t="s">
        <v>3416</v>
      </c>
    </row>
    <row r="281" spans="1:31" ht="15.75" customHeight="1">
      <c r="A281" t="s">
        <v>6477</v>
      </c>
      <c r="B281" t="s">
        <v>6478</v>
      </c>
      <c r="C281" t="s">
        <v>4949</v>
      </c>
      <c r="D281" t="s">
        <v>12886</v>
      </c>
      <c r="E281" t="s">
        <v>12887</v>
      </c>
      <c r="F281" t="s">
        <v>12888</v>
      </c>
      <c r="G281" t="str">
        <f>Table2[category] &amp; "-" &amp; Table2[product name]</f>
        <v>MusicalInstruments|Microphones|Condenser-MAONO AU-400 Lavalier Auxiliary Omnidirectional Microphone (Black)</v>
      </c>
      <c r="H281" s="2" t="s">
        <v>13108</v>
      </c>
      <c r="I281" s="23">
        <v>478</v>
      </c>
      <c r="J281" s="23" t="str">
        <f t="shared" si="12"/>
        <v>₹200 - ₹500</v>
      </c>
      <c r="K281" s="23">
        <v>699</v>
      </c>
      <c r="L281" s="24">
        <v>0.32</v>
      </c>
      <c r="M281" s="25">
        <f>Table2[[#This Row],[Actual Price]] - Table2[[#This Row],[Discounted Price]] / Table2[[#This Row],[Actual Price]] * 100</f>
        <v>630.61659513590848</v>
      </c>
      <c r="N281" s="24" t="str">
        <f t="shared" si="13"/>
        <v>&lt;50%</v>
      </c>
      <c r="O281" s="21">
        <f>Table2[[#This Row],[Rounded Rating Column]] + (Table2[[#This Row],[rating_count]] / 1000)</f>
        <v>24.218</v>
      </c>
      <c r="P281" s="24" t="str">
        <f>IF(Table2[[#This Row],[Discount Percentage]] &gt;= 0.5, "Yes", "No")</f>
        <v>No</v>
      </c>
      <c r="Q281" s="26">
        <f>Table2[[#This Row],[Actual Price]] * Table2[[#This Row],[rating_count]]</f>
        <v>14132382</v>
      </c>
      <c r="R281">
        <v>3.8</v>
      </c>
      <c r="S281">
        <f>ROUND(Table2[[#This Row],[rating]], 0)</f>
        <v>4</v>
      </c>
      <c r="T281" s="21">
        <v>20218</v>
      </c>
      <c r="U281" s="21" t="str">
        <f>IF(Table2[[#This Row],[rating_count]] &lt; 1000, "Yes", "No")</f>
        <v>No</v>
      </c>
      <c r="V281" s="21">
        <f>Table2[[#This Row],[Rounded Rating Column]] * Table2[[#This Row],[rating_count]]</f>
        <v>80872</v>
      </c>
      <c r="W281" s="25">
        <f t="shared" si="14"/>
        <v>14132382</v>
      </c>
      <c r="X281" t="s">
        <v>6479</v>
      </c>
      <c r="Y281" t="s">
        <v>6480</v>
      </c>
      <c r="Z281" t="s">
        <v>6481</v>
      </c>
      <c r="AA281" t="s">
        <v>6482</v>
      </c>
      <c r="AB281" t="s">
        <v>6483</v>
      </c>
      <c r="AC281" t="s">
        <v>6484</v>
      </c>
      <c r="AD281" t="s">
        <v>6485</v>
      </c>
      <c r="AE281" t="s">
        <v>6486</v>
      </c>
    </row>
    <row r="282" spans="1:31" ht="15.75" customHeight="1">
      <c r="A282" t="s">
        <v>653</v>
      </c>
      <c r="B282" t="s">
        <v>654</v>
      </c>
      <c r="C282" t="s">
        <v>13</v>
      </c>
      <c r="D282" t="s">
        <v>12821</v>
      </c>
      <c r="E282" t="s">
        <v>12822</v>
      </c>
      <c r="F282" t="s">
        <v>12823</v>
      </c>
      <c r="G282" t="str">
        <f>Table2[category] &amp; "-" &amp; Table2[product name]</f>
        <v>Computers&amp;Accessories|Accessories&amp;Peripherals|Cables&amp;Accessories|Cables|USBCables-Amazon Basics USB Type-C to USB-A 2.0 Male Fast Charging Cable for Laptop - 3 Feet (0.9 Meters), Black</v>
      </c>
      <c r="H282" t="s">
        <v>12824</v>
      </c>
      <c r="I282" s="23">
        <v>219</v>
      </c>
      <c r="J282" s="23" t="str">
        <f t="shared" si="12"/>
        <v>₹200 - ₹500</v>
      </c>
      <c r="K282" s="23">
        <v>700</v>
      </c>
      <c r="L282" s="24">
        <v>0.69</v>
      </c>
      <c r="M282" s="25">
        <f>Table2[[#This Row],[Actual Price]] - Table2[[#This Row],[Discounted Price]] / Table2[[#This Row],[Actual Price]] * 100</f>
        <v>668.71428571428567</v>
      </c>
      <c r="N282" s="24" t="str">
        <f t="shared" si="13"/>
        <v>50% or More</v>
      </c>
      <c r="O282" s="21">
        <f>Table2[[#This Row],[Rounded Rating Column]] + (Table2[[#This Row],[rating_count]] / 1000)</f>
        <v>24.053000000000001</v>
      </c>
      <c r="P282" s="24" t="str">
        <f>IF(Table2[[#This Row],[Discount Percentage]] &gt;= 0.5, "Yes", "No")</f>
        <v>Yes</v>
      </c>
      <c r="Q282" s="26">
        <f>Table2[[#This Row],[Actual Price]] * Table2[[#This Row],[rating_count]]</f>
        <v>14037100</v>
      </c>
      <c r="R282">
        <v>4.3</v>
      </c>
      <c r="S282">
        <f>ROUND(Table2[[#This Row],[rating]], 0)</f>
        <v>4</v>
      </c>
      <c r="T282" s="21">
        <v>20053</v>
      </c>
      <c r="U282" s="21" t="str">
        <f>IF(Table2[[#This Row],[rating_count]] &lt; 1000, "Yes", "No")</f>
        <v>No</v>
      </c>
      <c r="V282" s="21">
        <f>Table2[[#This Row],[Rounded Rating Column]] * Table2[[#This Row],[rating_count]]</f>
        <v>80212</v>
      </c>
      <c r="W282" s="25">
        <f t="shared" si="14"/>
        <v>14037100</v>
      </c>
      <c r="X282" t="s">
        <v>655</v>
      </c>
      <c r="Y282" t="s">
        <v>656</v>
      </c>
      <c r="Z282" t="s">
        <v>657</v>
      </c>
      <c r="AA282" t="s">
        <v>658</v>
      </c>
      <c r="AB282" t="s">
        <v>659</v>
      </c>
      <c r="AC282" t="s">
        <v>660</v>
      </c>
      <c r="AD282" t="s">
        <v>661</v>
      </c>
      <c r="AE282" t="s">
        <v>662</v>
      </c>
    </row>
    <row r="283" spans="1:31" ht="15.75" customHeight="1">
      <c r="A283" t="s">
        <v>9078</v>
      </c>
      <c r="B283" t="s">
        <v>9079</v>
      </c>
      <c r="C283" t="s">
        <v>9080</v>
      </c>
      <c r="D283" t="s">
        <v>12817</v>
      </c>
      <c r="E283" t="s">
        <v>12988</v>
      </c>
      <c r="F283" t="s">
        <v>13013</v>
      </c>
      <c r="G283" t="str">
        <f>Table2[category] &amp; "-" &amp; Table2[product name]</f>
        <v>Home&amp;Kitchen|Heating,Cooling&amp;AirQuality|Fans|CeilingFans-Orient Electric Apex-FX 1200mm Ultra High Speed 400 RPM Ceiling Fan (Brown)</v>
      </c>
      <c r="H283" t="s">
        <v>13014</v>
      </c>
      <c r="I283" s="25">
        <v>1400</v>
      </c>
      <c r="J283" s="23" t="str">
        <f t="shared" si="12"/>
        <v>&gt;₹500</v>
      </c>
      <c r="K283" s="25">
        <v>2485</v>
      </c>
      <c r="L283" s="24">
        <v>0.44</v>
      </c>
      <c r="M283" s="25">
        <f>Table2[[#This Row],[Actual Price]] - Table2[[#This Row],[Discounted Price]] / Table2[[#This Row],[Actual Price]] * 100</f>
        <v>2428.6619718309857</v>
      </c>
      <c r="N283" s="24" t="str">
        <f t="shared" si="13"/>
        <v>&lt;50%</v>
      </c>
      <c r="O283" s="21">
        <f>Table2[[#This Row],[Rounded Rating Column]] + (Table2[[#This Row],[rating_count]] / 1000)</f>
        <v>23.998000000000001</v>
      </c>
      <c r="P283" s="24" t="str">
        <f>IF(Table2[[#This Row],[Discount Percentage]] &gt;= 0.5, "Yes", "No")</f>
        <v>No</v>
      </c>
      <c r="Q283" s="26">
        <f>Table2[[#This Row],[Actual Price]] * Table2[[#This Row],[rating_count]]</f>
        <v>49695030</v>
      </c>
      <c r="R283">
        <v>4.0999999999999996</v>
      </c>
      <c r="S283">
        <f>ROUND(Table2[[#This Row],[rating]], 0)</f>
        <v>4</v>
      </c>
      <c r="T283" s="21">
        <v>19998</v>
      </c>
      <c r="U283" s="21" t="str">
        <f>IF(Table2[[#This Row],[rating_count]] &lt; 1000, "Yes", "No")</f>
        <v>No</v>
      </c>
      <c r="V283" s="21">
        <f>Table2[[#This Row],[Rounded Rating Column]] * Table2[[#This Row],[rating_count]]</f>
        <v>79992</v>
      </c>
      <c r="W283" s="25">
        <f t="shared" si="14"/>
        <v>49695030</v>
      </c>
      <c r="X283" t="s">
        <v>9081</v>
      </c>
      <c r="Y283" t="s">
        <v>9082</v>
      </c>
      <c r="Z283" t="s">
        <v>9083</v>
      </c>
      <c r="AA283" t="s">
        <v>9084</v>
      </c>
      <c r="AB283" t="s">
        <v>9085</v>
      </c>
      <c r="AC283" t="s">
        <v>9086</v>
      </c>
      <c r="AD283" t="s">
        <v>9087</v>
      </c>
      <c r="AE283" t="s">
        <v>9088</v>
      </c>
    </row>
    <row r="284" spans="1:31" ht="15.75" customHeight="1">
      <c r="A284" t="s">
        <v>2924</v>
      </c>
      <c r="B284" t="s">
        <v>2925</v>
      </c>
      <c r="C284" t="s">
        <v>13</v>
      </c>
      <c r="D284" t="s">
        <v>12821</v>
      </c>
      <c r="E284" t="s">
        <v>12822</v>
      </c>
      <c r="F284" t="s">
        <v>12823</v>
      </c>
      <c r="G284" t="str">
        <f>Table2[category] &amp; "-" &amp; Table2[product name]</f>
        <v>Computers&amp;Accessories|Accessories&amp;Peripherals|Cables&amp;Accessories|Cables|USBCables-ESR USB C to Lightning Cable, 10 ft (3 m), MFi-Certified, Braided Nylon Power Delivery Fast Charging for iPhone 14/14 Plus/14 Pro/14 Pro Max, iPhone 13/12/11/X/8 Series, Use with Type-C Chargers, Black</v>
      </c>
      <c r="H284" t="s">
        <v>12824</v>
      </c>
      <c r="I284" s="25">
        <v>1519</v>
      </c>
      <c r="J284" s="23" t="str">
        <f t="shared" si="12"/>
        <v>&gt;₹500</v>
      </c>
      <c r="K284" s="25">
        <v>1899</v>
      </c>
      <c r="L284" s="24">
        <v>0.2</v>
      </c>
      <c r="M284" s="25">
        <f>Table2[[#This Row],[Actual Price]] - Table2[[#This Row],[Discounted Price]] / Table2[[#This Row],[Actual Price]] * 100</f>
        <v>1819.010531858873</v>
      </c>
      <c r="N284" s="24" t="str">
        <f t="shared" si="13"/>
        <v>&lt;50%</v>
      </c>
      <c r="O284" s="21">
        <f>Table2[[#This Row],[Rounded Rating Column]] + (Table2[[#This Row],[rating_count]] / 1000)</f>
        <v>23.763000000000002</v>
      </c>
      <c r="P284" s="24" t="str">
        <f>IF(Table2[[#This Row],[Discount Percentage]] &gt;= 0.5, "Yes", "No")</f>
        <v>No</v>
      </c>
      <c r="Q284" s="26">
        <f>Table2[[#This Row],[Actual Price]] * Table2[[#This Row],[rating_count]]</f>
        <v>37529937</v>
      </c>
      <c r="R284">
        <v>4.4000000000000004</v>
      </c>
      <c r="S284">
        <f>ROUND(Table2[[#This Row],[rating]], 0)</f>
        <v>4</v>
      </c>
      <c r="T284" s="21">
        <v>19763</v>
      </c>
      <c r="U284" s="21" t="str">
        <f>IF(Table2[[#This Row],[rating_count]] &lt; 1000, "Yes", "No")</f>
        <v>No</v>
      </c>
      <c r="V284" s="21">
        <f>Table2[[#This Row],[Rounded Rating Column]] * Table2[[#This Row],[rating_count]]</f>
        <v>79052</v>
      </c>
      <c r="W284" s="25">
        <f t="shared" si="14"/>
        <v>37529937</v>
      </c>
      <c r="X284" t="s">
        <v>2926</v>
      </c>
      <c r="Y284" t="s">
        <v>2927</v>
      </c>
      <c r="Z284" t="s">
        <v>2928</v>
      </c>
      <c r="AA284" t="s">
        <v>2929</v>
      </c>
      <c r="AB284" t="s">
        <v>2930</v>
      </c>
      <c r="AC284" t="s">
        <v>2931</v>
      </c>
      <c r="AD284" t="s">
        <v>2932</v>
      </c>
      <c r="AE284" t="s">
        <v>2933</v>
      </c>
    </row>
    <row r="285" spans="1:31" ht="15.75" customHeight="1">
      <c r="A285" t="s">
        <v>9067</v>
      </c>
      <c r="B285" t="s">
        <v>9068</v>
      </c>
      <c r="C285" t="s">
        <v>9069</v>
      </c>
      <c r="D285" t="s">
        <v>12817</v>
      </c>
      <c r="E285" t="s">
        <v>12818</v>
      </c>
      <c r="F285" t="s">
        <v>12986</v>
      </c>
      <c r="G285" t="str">
        <f>Table2[category] &amp; "-" &amp; Table2[product name]</f>
        <v>Home&amp;Kitchen|Kitchen&amp;HomeAppliances|SmallKitchenAppliances|VacuumSealers-VR 18 Pcs - 3 Different Size Plastic Food Snack Bag Pouch Clip Sealer Large, Medium, Small Plastic Snack Seal Sealing Bag Clips Vacuum Sealer (Set of 18, Multi-Color) (Multicolor)</v>
      </c>
      <c r="H285" t="s">
        <v>13012</v>
      </c>
      <c r="I285" s="23">
        <v>89</v>
      </c>
      <c r="J285" s="23" t="str">
        <f t="shared" si="12"/>
        <v>&lt;₹200</v>
      </c>
      <c r="K285" s="23">
        <v>89</v>
      </c>
      <c r="L285" s="24">
        <v>0</v>
      </c>
      <c r="M285" s="25">
        <f>Table2[[#This Row],[Actual Price]] - Table2[[#This Row],[Discounted Price]] / Table2[[#This Row],[Actual Price]] * 100</f>
        <v>-11</v>
      </c>
      <c r="N285" s="24" t="str">
        <f t="shared" si="13"/>
        <v>&lt;50%</v>
      </c>
      <c r="O285" s="21">
        <f>Table2[[#This Row],[Rounded Rating Column]] + (Table2[[#This Row],[rating_count]] / 1000)</f>
        <v>23.620999999999999</v>
      </c>
      <c r="P285" s="24" t="str">
        <f>IF(Table2[[#This Row],[Discount Percentage]] &gt;= 0.5, "Yes", "No")</f>
        <v>No</v>
      </c>
      <c r="Q285" s="26">
        <f>Table2[[#This Row],[Actual Price]] * Table2[[#This Row],[rating_count]]</f>
        <v>1746269</v>
      </c>
      <c r="R285">
        <v>4.2</v>
      </c>
      <c r="S285">
        <f>ROUND(Table2[[#This Row],[rating]], 0)</f>
        <v>4</v>
      </c>
      <c r="T285" s="21">
        <v>19621</v>
      </c>
      <c r="U285" s="21" t="str">
        <f>IF(Table2[[#This Row],[rating_count]] &lt; 1000, "Yes", "No")</f>
        <v>No</v>
      </c>
      <c r="V285" s="21">
        <f>Table2[[#This Row],[Rounded Rating Column]] * Table2[[#This Row],[rating_count]]</f>
        <v>78484</v>
      </c>
      <c r="W285" s="25">
        <f t="shared" si="14"/>
        <v>1746269</v>
      </c>
      <c r="X285" t="s">
        <v>9070</v>
      </c>
      <c r="Y285" t="s">
        <v>9071</v>
      </c>
      <c r="Z285" t="s">
        <v>9072</v>
      </c>
      <c r="AA285" t="s">
        <v>9073</v>
      </c>
      <c r="AB285" t="s">
        <v>9074</v>
      </c>
      <c r="AC285" t="s">
        <v>9075</v>
      </c>
      <c r="AD285" t="s">
        <v>9076</v>
      </c>
      <c r="AE285" t="s">
        <v>9077</v>
      </c>
    </row>
    <row r="286" spans="1:31" ht="15.75" customHeight="1">
      <c r="A286" t="s">
        <v>4039</v>
      </c>
      <c r="B286" t="s">
        <v>4040</v>
      </c>
      <c r="C286" t="s">
        <v>2998</v>
      </c>
      <c r="D286" t="s">
        <v>12831</v>
      </c>
      <c r="E286" t="s">
        <v>12854</v>
      </c>
      <c r="F286" t="s">
        <v>12857</v>
      </c>
      <c r="G286" t="str">
        <f>Table2[category] &amp; "-" &amp; Table2[product name]</f>
        <v>Electronics|Mobiles&amp;Accessories|Smartphones&amp;BasicMobiles|Smartphones-iQOO Z6 44W by vivo (Raven Black, 6GB RAM, 128GB Storage) | 6.44" FHD+ AMOLED Display | 50% Charge in just 27 mins | in-Display Fingerprint Scanning</v>
      </c>
      <c r="H286" t="s">
        <v>12858</v>
      </c>
      <c r="I286" s="25">
        <v>15499</v>
      </c>
      <c r="J286" s="23" t="str">
        <f t="shared" si="12"/>
        <v>&gt;₹500</v>
      </c>
      <c r="K286" s="25">
        <v>20999</v>
      </c>
      <c r="L286" s="24">
        <v>0.26</v>
      </c>
      <c r="M286" s="25">
        <f>Table2[[#This Row],[Actual Price]] - Table2[[#This Row],[Discounted Price]] / Table2[[#This Row],[Actual Price]] * 100</f>
        <v>20925.191723415403</v>
      </c>
      <c r="N286" s="24" t="str">
        <f t="shared" si="13"/>
        <v>&lt;50%</v>
      </c>
      <c r="O286" s="21">
        <f>Table2[[#This Row],[Rounded Rating Column]] + (Table2[[#This Row],[rating_count]] / 1000)</f>
        <v>23.253</v>
      </c>
      <c r="P286" s="24" t="str">
        <f>IF(Table2[[#This Row],[Discount Percentage]] &gt;= 0.5, "Yes", "No")</f>
        <v>No</v>
      </c>
      <c r="Q286" s="26">
        <f>Table2[[#This Row],[Actual Price]] * Table2[[#This Row],[rating_count]]</f>
        <v>404293747</v>
      </c>
      <c r="R286">
        <v>4.0999999999999996</v>
      </c>
      <c r="S286">
        <f>ROUND(Table2[[#This Row],[rating]], 0)</f>
        <v>4</v>
      </c>
      <c r="T286" s="21">
        <v>19253</v>
      </c>
      <c r="U286" s="21" t="str">
        <f>IF(Table2[[#This Row],[rating_count]] &lt; 1000, "Yes", "No")</f>
        <v>No</v>
      </c>
      <c r="V286" s="21">
        <f>Table2[[#This Row],[Rounded Rating Column]] * Table2[[#This Row],[rating_count]]</f>
        <v>77012</v>
      </c>
      <c r="W286" s="25">
        <f t="shared" si="14"/>
        <v>404293747</v>
      </c>
      <c r="X286" t="s">
        <v>3690</v>
      </c>
      <c r="Y286" t="s">
        <v>3309</v>
      </c>
      <c r="Z286" t="s">
        <v>3310</v>
      </c>
      <c r="AA286" t="s">
        <v>3311</v>
      </c>
      <c r="AB286" t="s">
        <v>3312</v>
      </c>
      <c r="AC286" t="s">
        <v>3313</v>
      </c>
      <c r="AD286" t="s">
        <v>3742</v>
      </c>
      <c r="AE286" t="s">
        <v>4041</v>
      </c>
    </row>
    <row r="287" spans="1:31" ht="15.75" customHeight="1">
      <c r="A287" t="s">
        <v>3306</v>
      </c>
      <c r="B287" t="s">
        <v>3307</v>
      </c>
      <c r="C287" t="s">
        <v>2998</v>
      </c>
      <c r="D287" t="s">
        <v>12831</v>
      </c>
      <c r="E287" t="s">
        <v>12854</v>
      </c>
      <c r="F287" t="s">
        <v>12857</v>
      </c>
      <c r="G287" t="str">
        <f>Table2[category] &amp; "-" &amp; Table2[product name]</f>
        <v>Electronics|Mobiles&amp;Accessories|Smartphones&amp;BasicMobiles|Smartphones-iQOO Z6 Lite 5G by vivo (Stellar Green, 6GB RAM, 128GB Storage) | World's First Snapdragon 4 Gen 1 | 120Hz Refresh Rate | 5000mAh Battery | Travel Adapter to be Purchased Separately</v>
      </c>
      <c r="H287" t="s">
        <v>12858</v>
      </c>
      <c r="I287" s="25">
        <v>15499</v>
      </c>
      <c r="J287" s="23" t="str">
        <f t="shared" si="12"/>
        <v>&gt;₹500</v>
      </c>
      <c r="K287" s="25">
        <v>18999</v>
      </c>
      <c r="L287" s="24">
        <v>0.18</v>
      </c>
      <c r="M287" s="25">
        <f>Table2[[#This Row],[Actual Price]] - Table2[[#This Row],[Discounted Price]] / Table2[[#This Row],[Actual Price]] * 100</f>
        <v>18917.422022211696</v>
      </c>
      <c r="N287" s="24" t="str">
        <f t="shared" si="13"/>
        <v>&lt;50%</v>
      </c>
      <c r="O287" s="21">
        <f>Table2[[#This Row],[Rounded Rating Column]] + (Table2[[#This Row],[rating_count]] / 1000)</f>
        <v>23.251999999999999</v>
      </c>
      <c r="P287" s="24" t="str">
        <f>IF(Table2[[#This Row],[Discount Percentage]] &gt;= 0.5, "Yes", "No")</f>
        <v>No</v>
      </c>
      <c r="Q287" s="26">
        <f>Table2[[#This Row],[Actual Price]] * Table2[[#This Row],[rating_count]]</f>
        <v>365768748</v>
      </c>
      <c r="R287">
        <v>4.0999999999999996</v>
      </c>
      <c r="S287">
        <f>ROUND(Table2[[#This Row],[rating]], 0)</f>
        <v>4</v>
      </c>
      <c r="T287" s="21">
        <v>19252</v>
      </c>
      <c r="U287" s="21" t="str">
        <f>IF(Table2[[#This Row],[rating_count]] &lt; 1000, "Yes", "No")</f>
        <v>No</v>
      </c>
      <c r="V287" s="21">
        <f>Table2[[#This Row],[Rounded Rating Column]] * Table2[[#This Row],[rating_count]]</f>
        <v>77008</v>
      </c>
      <c r="W287" s="25">
        <f t="shared" si="14"/>
        <v>365768748</v>
      </c>
      <c r="X287" t="s">
        <v>3308</v>
      </c>
      <c r="Y287" t="s">
        <v>3309</v>
      </c>
      <c r="Z287" t="s">
        <v>3310</v>
      </c>
      <c r="AA287" t="s">
        <v>3311</v>
      </c>
      <c r="AB287" t="s">
        <v>3312</v>
      </c>
      <c r="AC287" t="s">
        <v>3313</v>
      </c>
      <c r="AD287" t="s">
        <v>3314</v>
      </c>
      <c r="AE287" t="s">
        <v>3315</v>
      </c>
    </row>
    <row r="288" spans="1:31" ht="15.75" customHeight="1">
      <c r="A288" t="s">
        <v>3468</v>
      </c>
      <c r="B288" t="s">
        <v>3469</v>
      </c>
      <c r="C288" t="s">
        <v>2998</v>
      </c>
      <c r="D288" t="s">
        <v>12831</v>
      </c>
      <c r="E288" t="s">
        <v>12854</v>
      </c>
      <c r="F288" t="s">
        <v>12857</v>
      </c>
      <c r="G288" t="str">
        <f>Table2[category] &amp; "-" &amp; Table2[product name]</f>
        <v>Electronics|Mobiles&amp;Accessories|Smartphones&amp;BasicMobiles|Smartphones-iQOO Z6 44W by vivo (Lumina Blue, 4GB RAM, 128GB Storage) | 6.44" FHD+ AMOLED Display | 50% Charge in just 27 mins | in-Display Fingerprint Scanning</v>
      </c>
      <c r="H288" t="s">
        <v>12858</v>
      </c>
      <c r="I288" s="25">
        <v>13999</v>
      </c>
      <c r="J288" s="23" t="str">
        <f t="shared" si="12"/>
        <v>&gt;₹500</v>
      </c>
      <c r="K288" s="25">
        <v>19999</v>
      </c>
      <c r="L288" s="24">
        <v>0.3</v>
      </c>
      <c r="M288" s="25">
        <f>Table2[[#This Row],[Actual Price]] - Table2[[#This Row],[Discounted Price]] / Table2[[#This Row],[Actual Price]] * 100</f>
        <v>19929.001500075003</v>
      </c>
      <c r="N288" s="24" t="str">
        <f t="shared" si="13"/>
        <v>&lt;50%</v>
      </c>
      <c r="O288" s="21">
        <f>Table2[[#This Row],[Rounded Rating Column]] + (Table2[[#This Row],[rating_count]] / 1000)</f>
        <v>23.251999999999999</v>
      </c>
      <c r="P288" s="24" t="str">
        <f>IF(Table2[[#This Row],[Discount Percentage]] &gt;= 0.5, "Yes", "No")</f>
        <v>No</v>
      </c>
      <c r="Q288" s="26">
        <f>Table2[[#This Row],[Actual Price]] * Table2[[#This Row],[rating_count]]</f>
        <v>385020748</v>
      </c>
      <c r="R288">
        <v>4.0999999999999996</v>
      </c>
      <c r="S288">
        <f>ROUND(Table2[[#This Row],[rating]], 0)</f>
        <v>4</v>
      </c>
      <c r="T288" s="21">
        <v>19252</v>
      </c>
      <c r="U288" s="21" t="str">
        <f>IF(Table2[[#This Row],[rating_count]] &lt; 1000, "Yes", "No")</f>
        <v>No</v>
      </c>
      <c r="V288" s="21">
        <f>Table2[[#This Row],[Rounded Rating Column]] * Table2[[#This Row],[rating_count]]</f>
        <v>77008</v>
      </c>
      <c r="W288" s="25">
        <f t="shared" si="14"/>
        <v>385020748</v>
      </c>
      <c r="X288" t="s">
        <v>3470</v>
      </c>
      <c r="Y288" t="s">
        <v>3309</v>
      </c>
      <c r="Z288" t="s">
        <v>3310</v>
      </c>
      <c r="AA288" t="s">
        <v>3311</v>
      </c>
      <c r="AB288" t="s">
        <v>3312</v>
      </c>
      <c r="AC288" t="s">
        <v>3313</v>
      </c>
      <c r="AD288" t="s">
        <v>3471</v>
      </c>
      <c r="AE288" t="s">
        <v>3472</v>
      </c>
    </row>
    <row r="289" spans="1:31" ht="15.75" customHeight="1">
      <c r="A289" t="s">
        <v>3688</v>
      </c>
      <c r="B289" t="s">
        <v>3689</v>
      </c>
      <c r="C289" t="s">
        <v>2998</v>
      </c>
      <c r="D289" t="s">
        <v>12831</v>
      </c>
      <c r="E289" t="s">
        <v>12854</v>
      </c>
      <c r="F289" t="s">
        <v>12857</v>
      </c>
      <c r="G289" t="str">
        <f>Table2[category] &amp; "-" &amp; Table2[product name]</f>
        <v>Electronics|Mobiles&amp;Accessories|Smartphones&amp;BasicMobiles|Smartphones-iQOO Z6 44W by vivo (Lumina Blue, 6GB RAM, 128GB Storage) | 6.44" FHD+ AMOLED Display | 50% Charge in just 27 mins | in-Display Fingerprint Scanning</v>
      </c>
      <c r="H289" t="s">
        <v>12858</v>
      </c>
      <c r="I289" s="25">
        <v>15499</v>
      </c>
      <c r="J289" s="23" t="str">
        <f t="shared" si="12"/>
        <v>&gt;₹500</v>
      </c>
      <c r="K289" s="25">
        <v>20999</v>
      </c>
      <c r="L289" s="24">
        <v>0.26</v>
      </c>
      <c r="M289" s="25">
        <f>Table2[[#This Row],[Actual Price]] - Table2[[#This Row],[Discounted Price]] / Table2[[#This Row],[Actual Price]] * 100</f>
        <v>20925.191723415403</v>
      </c>
      <c r="N289" s="24" t="str">
        <f t="shared" si="13"/>
        <v>&lt;50%</v>
      </c>
      <c r="O289" s="21">
        <f>Table2[[#This Row],[Rounded Rating Column]] + (Table2[[#This Row],[rating_count]] / 1000)</f>
        <v>23.251999999999999</v>
      </c>
      <c r="P289" s="24" t="str">
        <f>IF(Table2[[#This Row],[Discount Percentage]] &gt;= 0.5, "Yes", "No")</f>
        <v>No</v>
      </c>
      <c r="Q289" s="26">
        <f>Table2[[#This Row],[Actual Price]] * Table2[[#This Row],[rating_count]]</f>
        <v>404272748</v>
      </c>
      <c r="R289">
        <v>4.0999999999999996</v>
      </c>
      <c r="S289">
        <f>ROUND(Table2[[#This Row],[rating]], 0)</f>
        <v>4</v>
      </c>
      <c r="T289" s="21">
        <v>19252</v>
      </c>
      <c r="U289" s="21" t="str">
        <f>IF(Table2[[#This Row],[rating_count]] &lt; 1000, "Yes", "No")</f>
        <v>No</v>
      </c>
      <c r="V289" s="21">
        <f>Table2[[#This Row],[Rounded Rating Column]] * Table2[[#This Row],[rating_count]]</f>
        <v>77008</v>
      </c>
      <c r="W289" s="25">
        <f t="shared" si="14"/>
        <v>404272748</v>
      </c>
      <c r="X289" t="s">
        <v>3690</v>
      </c>
      <c r="Y289" t="s">
        <v>3309</v>
      </c>
      <c r="Z289" t="s">
        <v>3310</v>
      </c>
      <c r="AA289" t="s">
        <v>3311</v>
      </c>
      <c r="AB289" t="s">
        <v>3312</v>
      </c>
      <c r="AC289" t="s">
        <v>3313</v>
      </c>
      <c r="AD289" t="s">
        <v>3471</v>
      </c>
      <c r="AE289" t="s">
        <v>3691</v>
      </c>
    </row>
    <row r="290" spans="1:31" ht="15.75" customHeight="1">
      <c r="A290" t="s">
        <v>3692</v>
      </c>
      <c r="B290" t="s">
        <v>3693</v>
      </c>
      <c r="C290" t="s">
        <v>2998</v>
      </c>
      <c r="D290" t="s">
        <v>12831</v>
      </c>
      <c r="E290" t="s">
        <v>12854</v>
      </c>
      <c r="F290" t="s">
        <v>12857</v>
      </c>
      <c r="G290" t="str">
        <f>Table2[category] &amp; "-" &amp; Table2[product name]</f>
        <v>Electronics|Mobiles&amp;Accessories|Smartphones&amp;BasicMobiles|Smartphones-iQOO Z6 Lite 5G by vivo (Mystic Night, 6GB RAM, 128GB Storage) | World's First Snapdragon 4 Gen 1 | 120Hz Refresh Rate | 5000mAh Battery | Travel Adapter to be Purchased Separately</v>
      </c>
      <c r="H290" t="s">
        <v>12858</v>
      </c>
      <c r="I290" s="25">
        <v>15499</v>
      </c>
      <c r="J290" s="23" t="str">
        <f t="shared" si="12"/>
        <v>&gt;₹500</v>
      </c>
      <c r="K290" s="25">
        <v>18999</v>
      </c>
      <c r="L290" s="24">
        <v>0.18</v>
      </c>
      <c r="M290" s="25">
        <f>Table2[[#This Row],[Actual Price]] - Table2[[#This Row],[Discounted Price]] / Table2[[#This Row],[Actual Price]] * 100</f>
        <v>18917.422022211696</v>
      </c>
      <c r="N290" s="24" t="str">
        <f t="shared" si="13"/>
        <v>&lt;50%</v>
      </c>
      <c r="O290" s="21">
        <f>Table2[[#This Row],[Rounded Rating Column]] + (Table2[[#This Row],[rating_count]] / 1000)</f>
        <v>23.251999999999999</v>
      </c>
      <c r="P290" s="24" t="str">
        <f>IF(Table2[[#This Row],[Discount Percentage]] &gt;= 0.5, "Yes", "No")</f>
        <v>No</v>
      </c>
      <c r="Q290" s="26">
        <f>Table2[[#This Row],[Actual Price]] * Table2[[#This Row],[rating_count]]</f>
        <v>365768748</v>
      </c>
      <c r="R290">
        <v>4.0999999999999996</v>
      </c>
      <c r="S290">
        <f>ROUND(Table2[[#This Row],[rating]], 0)</f>
        <v>4</v>
      </c>
      <c r="T290" s="21">
        <v>19252</v>
      </c>
      <c r="U290" s="21" t="str">
        <f>IF(Table2[[#This Row],[rating_count]] &lt; 1000, "Yes", "No")</f>
        <v>No</v>
      </c>
      <c r="V290" s="21">
        <f>Table2[[#This Row],[Rounded Rating Column]] * Table2[[#This Row],[rating_count]]</f>
        <v>77008</v>
      </c>
      <c r="W290" s="25">
        <f t="shared" si="14"/>
        <v>365768748</v>
      </c>
      <c r="X290" t="s">
        <v>3308</v>
      </c>
      <c r="Y290" t="s">
        <v>3309</v>
      </c>
      <c r="Z290" t="s">
        <v>3310</v>
      </c>
      <c r="AA290" t="s">
        <v>3311</v>
      </c>
      <c r="AB290" t="s">
        <v>3312</v>
      </c>
      <c r="AC290" t="s">
        <v>3313</v>
      </c>
      <c r="AD290" t="s">
        <v>3694</v>
      </c>
      <c r="AE290" t="s">
        <v>3695</v>
      </c>
    </row>
    <row r="291" spans="1:31" ht="15.75" customHeight="1">
      <c r="A291" t="s">
        <v>3740</v>
      </c>
      <c r="B291" t="s">
        <v>3741</v>
      </c>
      <c r="C291" t="s">
        <v>2998</v>
      </c>
      <c r="D291" t="s">
        <v>12831</v>
      </c>
      <c r="E291" t="s">
        <v>12854</v>
      </c>
      <c r="F291" t="s">
        <v>12857</v>
      </c>
      <c r="G291" t="str">
        <f>Table2[category] &amp; "-" &amp; Table2[product name]</f>
        <v>Electronics|Mobiles&amp;Accessories|Smartphones&amp;BasicMobiles|Smartphones-iQOO Z6 44W by vivo (Raven Black, 4GB RAM, 128GB Storage) | 6.44" FHD+ AMOLED Display | 50% Charge in just 27 mins | in-Display Fingerprint Scanning</v>
      </c>
      <c r="H291" t="s">
        <v>12858</v>
      </c>
      <c r="I291" s="25">
        <v>13999</v>
      </c>
      <c r="J291" s="23" t="str">
        <f t="shared" si="12"/>
        <v>&gt;₹500</v>
      </c>
      <c r="K291" s="25">
        <v>19999</v>
      </c>
      <c r="L291" s="24">
        <v>0.3</v>
      </c>
      <c r="M291" s="25">
        <f>Table2[[#This Row],[Actual Price]] - Table2[[#This Row],[Discounted Price]] / Table2[[#This Row],[Actual Price]] * 100</f>
        <v>19929.001500075003</v>
      </c>
      <c r="N291" s="24" t="str">
        <f t="shared" si="13"/>
        <v>&lt;50%</v>
      </c>
      <c r="O291" s="21">
        <f>Table2[[#This Row],[Rounded Rating Column]] + (Table2[[#This Row],[rating_count]] / 1000)</f>
        <v>23.251999999999999</v>
      </c>
      <c r="P291" s="24" t="str">
        <f>IF(Table2[[#This Row],[Discount Percentage]] &gt;= 0.5, "Yes", "No")</f>
        <v>No</v>
      </c>
      <c r="Q291" s="26">
        <f>Table2[[#This Row],[Actual Price]] * Table2[[#This Row],[rating_count]]</f>
        <v>385020748</v>
      </c>
      <c r="R291">
        <v>4.0999999999999996</v>
      </c>
      <c r="S291">
        <f>ROUND(Table2[[#This Row],[rating]], 0)</f>
        <v>4</v>
      </c>
      <c r="T291" s="21">
        <v>19252</v>
      </c>
      <c r="U291" s="21" t="str">
        <f>IF(Table2[[#This Row],[rating_count]] &lt; 1000, "Yes", "No")</f>
        <v>No</v>
      </c>
      <c r="V291" s="21">
        <f>Table2[[#This Row],[Rounded Rating Column]] * Table2[[#This Row],[rating_count]]</f>
        <v>77008</v>
      </c>
      <c r="W291" s="25">
        <f t="shared" si="14"/>
        <v>385020748</v>
      </c>
      <c r="X291" t="s">
        <v>3690</v>
      </c>
      <c r="Y291" t="s">
        <v>3309</v>
      </c>
      <c r="Z291" t="s">
        <v>3310</v>
      </c>
      <c r="AA291" t="s">
        <v>3311</v>
      </c>
      <c r="AB291" t="s">
        <v>3312</v>
      </c>
      <c r="AC291" t="s">
        <v>3313</v>
      </c>
      <c r="AD291" t="s">
        <v>3742</v>
      </c>
      <c r="AE291" t="s">
        <v>3743</v>
      </c>
    </row>
    <row r="292" spans="1:31" ht="15.75" customHeight="1">
      <c r="A292" t="s">
        <v>3214</v>
      </c>
      <c r="B292" t="s">
        <v>3215</v>
      </c>
      <c r="C292" t="s">
        <v>2998</v>
      </c>
      <c r="D292" t="s">
        <v>12831</v>
      </c>
      <c r="E292" t="s">
        <v>12854</v>
      </c>
      <c r="F292" t="s">
        <v>12857</v>
      </c>
      <c r="G292" t="str">
        <f>Table2[category] &amp; "-" &amp; Table2[product name]</f>
        <v>Electronics|Mobiles&amp;Accessories|Smartphones&amp;BasicMobiles|Smartphones-Samsung Galaxy M13 (Aqua Green, 6GB, 128GB Storage) | 6000mAh Battery | Upto 12GB RAM with RAM Plus</v>
      </c>
      <c r="H292" t="s">
        <v>12858</v>
      </c>
      <c r="I292" s="25">
        <v>12999</v>
      </c>
      <c r="J292" s="23" t="str">
        <f t="shared" si="12"/>
        <v>&gt;₹500</v>
      </c>
      <c r="K292" s="25">
        <v>17999</v>
      </c>
      <c r="L292" s="24">
        <v>0.28000000000000003</v>
      </c>
      <c r="M292" s="25">
        <f>Table2[[#This Row],[Actual Price]] - Table2[[#This Row],[Discounted Price]] / Table2[[#This Row],[Actual Price]] * 100</f>
        <v>17926.779321073394</v>
      </c>
      <c r="N292" s="24" t="str">
        <f t="shared" si="13"/>
        <v>&lt;50%</v>
      </c>
      <c r="O292" s="21">
        <f>Table2[[#This Row],[Rounded Rating Column]] + (Table2[[#This Row],[rating_count]] / 1000)</f>
        <v>22.998000000000001</v>
      </c>
      <c r="P292" s="24" t="str">
        <f>IF(Table2[[#This Row],[Discount Percentage]] &gt;= 0.5, "Yes", "No")</f>
        <v>No</v>
      </c>
      <c r="Q292" s="26">
        <f>Table2[[#This Row],[Actual Price]] * Table2[[#This Row],[rating_count]]</f>
        <v>341945002</v>
      </c>
      <c r="R292">
        <v>4.0999999999999996</v>
      </c>
      <c r="S292">
        <f>ROUND(Table2[[#This Row],[rating]], 0)</f>
        <v>4</v>
      </c>
      <c r="T292" s="21">
        <v>18998</v>
      </c>
      <c r="U292" s="21" t="str">
        <f>IF(Table2[[#This Row],[rating_count]] &lt; 1000, "Yes", "No")</f>
        <v>No</v>
      </c>
      <c r="V292" s="21">
        <f>Table2[[#This Row],[Rounded Rating Column]] * Table2[[#This Row],[rating_count]]</f>
        <v>75992</v>
      </c>
      <c r="W292" s="25">
        <f t="shared" si="14"/>
        <v>341945002</v>
      </c>
      <c r="X292" t="s">
        <v>3216</v>
      </c>
      <c r="Y292" t="s">
        <v>3217</v>
      </c>
      <c r="Z292" t="s">
        <v>3218</v>
      </c>
      <c r="AA292" t="s">
        <v>3219</v>
      </c>
      <c r="AB292" t="s">
        <v>3220</v>
      </c>
      <c r="AC292" t="s">
        <v>3221</v>
      </c>
      <c r="AD292" t="s">
        <v>3222</v>
      </c>
      <c r="AE292" t="s">
        <v>3223</v>
      </c>
    </row>
    <row r="293" spans="1:31" ht="15.75" customHeight="1">
      <c r="A293" t="s">
        <v>3458</v>
      </c>
      <c r="B293" t="s">
        <v>3459</v>
      </c>
      <c r="C293" t="s">
        <v>2998</v>
      </c>
      <c r="D293" t="s">
        <v>12831</v>
      </c>
      <c r="E293" t="s">
        <v>12854</v>
      </c>
      <c r="F293" t="s">
        <v>12857</v>
      </c>
      <c r="G293" t="str">
        <f>Table2[category] &amp; "-" &amp; Table2[product name]</f>
        <v>Electronics|Mobiles&amp;Accessories|Smartphones&amp;BasicMobiles|Smartphones-Samsung Galaxy M13 5G (Aqua Green, 6GB, 128GB Storage) | 5000mAh Battery | Upto 12GB RAM with RAM Plus</v>
      </c>
      <c r="H293" t="s">
        <v>12858</v>
      </c>
      <c r="I293" s="25">
        <v>13999</v>
      </c>
      <c r="J293" s="23" t="str">
        <f t="shared" si="12"/>
        <v>&gt;₹500</v>
      </c>
      <c r="K293" s="25">
        <v>19499</v>
      </c>
      <c r="L293" s="24">
        <v>0.28000000000000003</v>
      </c>
      <c r="M293" s="25">
        <f>Table2[[#This Row],[Actual Price]] - Table2[[#This Row],[Discounted Price]] / Table2[[#This Row],[Actual Price]] * 100</f>
        <v>19427.206574696138</v>
      </c>
      <c r="N293" s="24" t="str">
        <f t="shared" si="13"/>
        <v>&lt;50%</v>
      </c>
      <c r="O293" s="21">
        <f>Table2[[#This Row],[Rounded Rating Column]] + (Table2[[#This Row],[rating_count]] / 1000)</f>
        <v>22.998000000000001</v>
      </c>
      <c r="P293" s="24" t="str">
        <f>IF(Table2[[#This Row],[Discount Percentage]] &gt;= 0.5, "Yes", "No")</f>
        <v>No</v>
      </c>
      <c r="Q293" s="26">
        <f>Table2[[#This Row],[Actual Price]] * Table2[[#This Row],[rating_count]]</f>
        <v>370442002</v>
      </c>
      <c r="R293">
        <v>4.0999999999999996</v>
      </c>
      <c r="S293">
        <f>ROUND(Table2[[#This Row],[rating]], 0)</f>
        <v>4</v>
      </c>
      <c r="T293" s="21">
        <v>18998</v>
      </c>
      <c r="U293" s="21" t="str">
        <f>IF(Table2[[#This Row],[rating_count]] &lt; 1000, "Yes", "No")</f>
        <v>No</v>
      </c>
      <c r="V293" s="21">
        <f>Table2[[#This Row],[Rounded Rating Column]] * Table2[[#This Row],[rating_count]]</f>
        <v>75992</v>
      </c>
      <c r="W293" s="25">
        <f t="shared" si="14"/>
        <v>370442002</v>
      </c>
      <c r="X293" t="s">
        <v>3460</v>
      </c>
      <c r="Y293" t="s">
        <v>3217</v>
      </c>
      <c r="Z293" t="s">
        <v>3218</v>
      </c>
      <c r="AA293" t="s">
        <v>3219</v>
      </c>
      <c r="AB293" t="s">
        <v>3220</v>
      </c>
      <c r="AC293" t="s">
        <v>3221</v>
      </c>
      <c r="AD293" t="s">
        <v>3461</v>
      </c>
      <c r="AE293" t="s">
        <v>3462</v>
      </c>
    </row>
    <row r="294" spans="1:31" ht="15.75" customHeight="1">
      <c r="A294" t="s">
        <v>3529</v>
      </c>
      <c r="B294" t="s">
        <v>3530</v>
      </c>
      <c r="C294" t="s">
        <v>2998</v>
      </c>
      <c r="D294" t="s">
        <v>12831</v>
      </c>
      <c r="E294" t="s">
        <v>12854</v>
      </c>
      <c r="F294" t="s">
        <v>12857</v>
      </c>
      <c r="G294" t="str">
        <f>Table2[category] &amp; "-" &amp; Table2[product name]</f>
        <v>Electronics|Mobiles&amp;Accessories|Smartphones&amp;BasicMobiles|Smartphones-Samsung Galaxy M13 (Aqua Green, 4GB, 64GB Storage) | 6000mAh Battery | Upto 8GB RAM with RAM Plus</v>
      </c>
      <c r="H294" t="s">
        <v>12858</v>
      </c>
      <c r="I294" s="25">
        <v>10999</v>
      </c>
      <c r="J294" s="23" t="str">
        <f t="shared" si="12"/>
        <v>&gt;₹500</v>
      </c>
      <c r="K294" s="25">
        <v>14999</v>
      </c>
      <c r="L294" s="24">
        <v>0.27</v>
      </c>
      <c r="M294" s="25">
        <f>Table2[[#This Row],[Actual Price]] - Table2[[#This Row],[Discounted Price]] / Table2[[#This Row],[Actual Price]] * 100</f>
        <v>14925.668444562971</v>
      </c>
      <c r="N294" s="24" t="str">
        <f t="shared" si="13"/>
        <v>&lt;50%</v>
      </c>
      <c r="O294" s="21">
        <f>Table2[[#This Row],[Rounded Rating Column]] + (Table2[[#This Row],[rating_count]] / 1000)</f>
        <v>22.998000000000001</v>
      </c>
      <c r="P294" s="24" t="str">
        <f>IF(Table2[[#This Row],[Discount Percentage]] &gt;= 0.5, "Yes", "No")</f>
        <v>No</v>
      </c>
      <c r="Q294" s="26">
        <f>Table2[[#This Row],[Actual Price]] * Table2[[#This Row],[rating_count]]</f>
        <v>284951002</v>
      </c>
      <c r="R294">
        <v>4.0999999999999996</v>
      </c>
      <c r="S294">
        <f>ROUND(Table2[[#This Row],[rating]], 0)</f>
        <v>4</v>
      </c>
      <c r="T294" s="21">
        <v>18998</v>
      </c>
      <c r="U294" s="21" t="str">
        <f>IF(Table2[[#This Row],[rating_count]] &lt; 1000, "Yes", "No")</f>
        <v>No</v>
      </c>
      <c r="V294" s="21">
        <f>Table2[[#This Row],[Rounded Rating Column]] * Table2[[#This Row],[rating_count]]</f>
        <v>75992</v>
      </c>
      <c r="W294" s="25">
        <f t="shared" si="14"/>
        <v>284951002</v>
      </c>
      <c r="X294" t="s">
        <v>3531</v>
      </c>
      <c r="Y294" t="s">
        <v>3217</v>
      </c>
      <c r="Z294" t="s">
        <v>3218</v>
      </c>
      <c r="AA294" t="s">
        <v>3219</v>
      </c>
      <c r="AB294" t="s">
        <v>3220</v>
      </c>
      <c r="AC294" t="s">
        <v>3221</v>
      </c>
      <c r="AD294" t="s">
        <v>3222</v>
      </c>
      <c r="AE294" t="s">
        <v>3532</v>
      </c>
    </row>
    <row r="295" spans="1:31" ht="15.75" customHeight="1">
      <c r="A295" t="s">
        <v>3593</v>
      </c>
      <c r="B295" t="s">
        <v>3594</v>
      </c>
      <c r="C295" t="s">
        <v>2998</v>
      </c>
      <c r="D295" t="s">
        <v>12831</v>
      </c>
      <c r="E295" t="s">
        <v>12854</v>
      </c>
      <c r="F295" t="s">
        <v>12857</v>
      </c>
      <c r="G295" t="str">
        <f>Table2[category] &amp; "-" &amp; Table2[product name]</f>
        <v>Electronics|Mobiles&amp;Accessories|Smartphones&amp;BasicMobiles|Smartphones-Samsung Galaxy M13 (Midnight Blue, 4GB, 64GB Storage) | 6000mAh Battery | Upto 8GB RAM with RAM Plus</v>
      </c>
      <c r="H295" t="s">
        <v>12858</v>
      </c>
      <c r="I295" s="25">
        <v>10999</v>
      </c>
      <c r="J295" s="23" t="str">
        <f t="shared" si="12"/>
        <v>&gt;₹500</v>
      </c>
      <c r="K295" s="25">
        <v>14999</v>
      </c>
      <c r="L295" s="24">
        <v>0.27</v>
      </c>
      <c r="M295" s="25">
        <f>Table2[[#This Row],[Actual Price]] - Table2[[#This Row],[Discounted Price]] / Table2[[#This Row],[Actual Price]] * 100</f>
        <v>14925.668444562971</v>
      </c>
      <c r="N295" s="24" t="str">
        <f t="shared" si="13"/>
        <v>&lt;50%</v>
      </c>
      <c r="O295" s="21">
        <f>Table2[[#This Row],[Rounded Rating Column]] + (Table2[[#This Row],[rating_count]] / 1000)</f>
        <v>22.998000000000001</v>
      </c>
      <c r="P295" s="24" t="str">
        <f>IF(Table2[[#This Row],[Discount Percentage]] &gt;= 0.5, "Yes", "No")</f>
        <v>No</v>
      </c>
      <c r="Q295" s="26">
        <f>Table2[[#This Row],[Actual Price]] * Table2[[#This Row],[rating_count]]</f>
        <v>284951002</v>
      </c>
      <c r="R295">
        <v>4.0999999999999996</v>
      </c>
      <c r="S295">
        <f>ROUND(Table2[[#This Row],[rating]], 0)</f>
        <v>4</v>
      </c>
      <c r="T295" s="21">
        <v>18998</v>
      </c>
      <c r="U295" s="21" t="str">
        <f>IF(Table2[[#This Row],[rating_count]] &lt; 1000, "Yes", "No")</f>
        <v>No</v>
      </c>
      <c r="V295" s="21">
        <f>Table2[[#This Row],[Rounded Rating Column]] * Table2[[#This Row],[rating_count]]</f>
        <v>75992</v>
      </c>
      <c r="W295" s="25">
        <f t="shared" si="14"/>
        <v>284951002</v>
      </c>
      <c r="X295" t="s">
        <v>3531</v>
      </c>
      <c r="Y295" t="s">
        <v>3217</v>
      </c>
      <c r="Z295" t="s">
        <v>3218</v>
      </c>
      <c r="AA295" t="s">
        <v>3219</v>
      </c>
      <c r="AB295" t="s">
        <v>3220</v>
      </c>
      <c r="AC295" t="s">
        <v>3221</v>
      </c>
      <c r="AD295" t="s">
        <v>3595</v>
      </c>
      <c r="AE295" t="s">
        <v>3596</v>
      </c>
    </row>
    <row r="296" spans="1:31" ht="15.75" customHeight="1">
      <c r="A296" t="s">
        <v>3620</v>
      </c>
      <c r="B296" t="s">
        <v>3459</v>
      </c>
      <c r="C296" t="s">
        <v>2998</v>
      </c>
      <c r="D296" t="s">
        <v>12831</v>
      </c>
      <c r="E296" t="s">
        <v>12854</v>
      </c>
      <c r="F296" t="s">
        <v>12857</v>
      </c>
      <c r="G296" t="str">
        <f>Table2[category] &amp; "-" &amp; Table2[product name]</f>
        <v>Electronics|Mobiles&amp;Accessories|Smartphones&amp;BasicMobiles|Smartphones-Samsung Galaxy M13 5G (Aqua Green, 6GB, 128GB Storage) | 5000mAh Battery | Upto 12GB RAM with RAM Plus</v>
      </c>
      <c r="H296" t="s">
        <v>12858</v>
      </c>
      <c r="I296" s="25">
        <v>13999</v>
      </c>
      <c r="J296" s="23" t="str">
        <f t="shared" si="12"/>
        <v>&gt;₹500</v>
      </c>
      <c r="K296" s="25">
        <v>19499</v>
      </c>
      <c r="L296" s="24">
        <v>0.28000000000000003</v>
      </c>
      <c r="M296" s="25">
        <f>Table2[[#This Row],[Actual Price]] - Table2[[#This Row],[Discounted Price]] / Table2[[#This Row],[Actual Price]] * 100</f>
        <v>19427.206574696138</v>
      </c>
      <c r="N296" s="24" t="str">
        <f t="shared" si="13"/>
        <v>&lt;50%</v>
      </c>
      <c r="O296" s="21">
        <f>Table2[[#This Row],[Rounded Rating Column]] + (Table2[[#This Row],[rating_count]] / 1000)</f>
        <v>22.998000000000001</v>
      </c>
      <c r="P296" s="24" t="str">
        <f>IF(Table2[[#This Row],[Discount Percentage]] &gt;= 0.5, "Yes", "No")</f>
        <v>No</v>
      </c>
      <c r="Q296" s="26">
        <f>Table2[[#This Row],[Actual Price]] * Table2[[#This Row],[rating_count]]</f>
        <v>370442002</v>
      </c>
      <c r="R296">
        <v>4.0999999999999996</v>
      </c>
      <c r="S296">
        <f>ROUND(Table2[[#This Row],[rating]], 0)</f>
        <v>4</v>
      </c>
      <c r="T296" s="21">
        <v>18998</v>
      </c>
      <c r="U296" s="21" t="str">
        <f>IF(Table2[[#This Row],[rating_count]] &lt; 1000, "Yes", "No")</f>
        <v>No</v>
      </c>
      <c r="V296" s="21">
        <f>Table2[[#This Row],[Rounded Rating Column]] * Table2[[#This Row],[rating_count]]</f>
        <v>75992</v>
      </c>
      <c r="W296" s="25">
        <f t="shared" si="14"/>
        <v>370442002</v>
      </c>
      <c r="X296" t="s">
        <v>3460</v>
      </c>
      <c r="Y296" t="s">
        <v>3217</v>
      </c>
      <c r="Z296" t="s">
        <v>3218</v>
      </c>
      <c r="AA296" t="s">
        <v>3219</v>
      </c>
      <c r="AB296" t="s">
        <v>3220</v>
      </c>
      <c r="AC296" t="s">
        <v>3221</v>
      </c>
      <c r="AD296" t="s">
        <v>3461</v>
      </c>
      <c r="AE296" t="s">
        <v>3621</v>
      </c>
    </row>
    <row r="297" spans="1:31" ht="15.75" customHeight="1">
      <c r="A297" t="s">
        <v>3749</v>
      </c>
      <c r="B297" t="s">
        <v>3750</v>
      </c>
      <c r="C297" t="s">
        <v>2998</v>
      </c>
      <c r="D297" t="s">
        <v>12831</v>
      </c>
      <c r="E297" t="s">
        <v>12854</v>
      </c>
      <c r="F297" t="s">
        <v>12857</v>
      </c>
      <c r="G297" t="str">
        <f>Table2[category] &amp; "-" &amp; Table2[product name]</f>
        <v>Electronics|Mobiles&amp;Accessories|Smartphones&amp;BasicMobiles|Smartphones-Samsung Galaxy M13 (Stardust Brown, 6GB, 128GB Storage) | 6000mAh Battery | Upto 12GB RAM with RAM Plus</v>
      </c>
      <c r="H297" t="s">
        <v>12858</v>
      </c>
      <c r="I297" s="25">
        <v>12999</v>
      </c>
      <c r="J297" s="23" t="str">
        <f t="shared" si="12"/>
        <v>&gt;₹500</v>
      </c>
      <c r="K297" s="25">
        <v>17999</v>
      </c>
      <c r="L297" s="24">
        <v>0.28000000000000003</v>
      </c>
      <c r="M297" s="25">
        <f>Table2[[#This Row],[Actual Price]] - Table2[[#This Row],[Discounted Price]] / Table2[[#This Row],[Actual Price]] * 100</f>
        <v>17926.779321073394</v>
      </c>
      <c r="N297" s="24" t="str">
        <f t="shared" si="13"/>
        <v>&lt;50%</v>
      </c>
      <c r="O297" s="21">
        <f>Table2[[#This Row],[Rounded Rating Column]] + (Table2[[#This Row],[rating_count]] / 1000)</f>
        <v>22.998000000000001</v>
      </c>
      <c r="P297" s="24" t="str">
        <f>IF(Table2[[#This Row],[Discount Percentage]] &gt;= 0.5, "Yes", "No")</f>
        <v>No</v>
      </c>
      <c r="Q297" s="26">
        <f>Table2[[#This Row],[Actual Price]] * Table2[[#This Row],[rating_count]]</f>
        <v>341945002</v>
      </c>
      <c r="R297">
        <v>4.0999999999999996</v>
      </c>
      <c r="S297">
        <f>ROUND(Table2[[#This Row],[rating]], 0)</f>
        <v>4</v>
      </c>
      <c r="T297" s="21">
        <v>18998</v>
      </c>
      <c r="U297" s="21" t="str">
        <f>IF(Table2[[#This Row],[rating_count]] &lt; 1000, "Yes", "No")</f>
        <v>No</v>
      </c>
      <c r="V297" s="21">
        <f>Table2[[#This Row],[Rounded Rating Column]] * Table2[[#This Row],[rating_count]]</f>
        <v>75992</v>
      </c>
      <c r="W297" s="25">
        <f t="shared" si="14"/>
        <v>341945002</v>
      </c>
      <c r="X297" t="s">
        <v>3216</v>
      </c>
      <c r="Y297" t="s">
        <v>3217</v>
      </c>
      <c r="Z297" t="s">
        <v>3218</v>
      </c>
      <c r="AA297" t="s">
        <v>3219</v>
      </c>
      <c r="AB297" t="s">
        <v>3220</v>
      </c>
      <c r="AC297" t="s">
        <v>3221</v>
      </c>
      <c r="AD297" t="s">
        <v>3751</v>
      </c>
      <c r="AE297" t="s">
        <v>3752</v>
      </c>
    </row>
    <row r="298" spans="1:31" ht="15.75" customHeight="1">
      <c r="A298" t="s">
        <v>3984</v>
      </c>
      <c r="B298" t="s">
        <v>3459</v>
      </c>
      <c r="C298" t="s">
        <v>2998</v>
      </c>
      <c r="D298" t="s">
        <v>12831</v>
      </c>
      <c r="E298" t="s">
        <v>12854</v>
      </c>
      <c r="F298" t="s">
        <v>12857</v>
      </c>
      <c r="G298" t="str">
        <f>Table2[category] &amp; "-" &amp; Table2[product name]</f>
        <v>Electronics|Mobiles&amp;Accessories|Smartphones&amp;BasicMobiles|Smartphones-Samsung Galaxy M13 5G (Aqua Green, 6GB, 128GB Storage) | 5000mAh Battery | Upto 12GB RAM with RAM Plus</v>
      </c>
      <c r="H298" t="s">
        <v>12858</v>
      </c>
      <c r="I298" s="25">
        <v>13999</v>
      </c>
      <c r="J298" s="23" t="str">
        <f t="shared" si="12"/>
        <v>&gt;₹500</v>
      </c>
      <c r="K298" s="25">
        <v>19499</v>
      </c>
      <c r="L298" s="24">
        <v>0.28000000000000003</v>
      </c>
      <c r="M298" s="25">
        <f>Table2[[#This Row],[Actual Price]] - Table2[[#This Row],[Discounted Price]] / Table2[[#This Row],[Actual Price]] * 100</f>
        <v>19427.206574696138</v>
      </c>
      <c r="N298" s="24" t="str">
        <f t="shared" si="13"/>
        <v>&lt;50%</v>
      </c>
      <c r="O298" s="21">
        <f>Table2[[#This Row],[Rounded Rating Column]] + (Table2[[#This Row],[rating_count]] / 1000)</f>
        <v>22.998000000000001</v>
      </c>
      <c r="P298" s="24" t="str">
        <f>IF(Table2[[#This Row],[Discount Percentage]] &gt;= 0.5, "Yes", "No")</f>
        <v>No</v>
      </c>
      <c r="Q298" s="26">
        <f>Table2[[#This Row],[Actual Price]] * Table2[[#This Row],[rating_count]]</f>
        <v>370442002</v>
      </c>
      <c r="R298">
        <v>4.0999999999999996</v>
      </c>
      <c r="S298">
        <f>ROUND(Table2[[#This Row],[rating]], 0)</f>
        <v>4</v>
      </c>
      <c r="T298" s="21">
        <v>18998</v>
      </c>
      <c r="U298" s="21" t="str">
        <f>IF(Table2[[#This Row],[rating_count]] &lt; 1000, "Yes", "No")</f>
        <v>No</v>
      </c>
      <c r="V298" s="21">
        <f>Table2[[#This Row],[Rounded Rating Column]] * Table2[[#This Row],[rating_count]]</f>
        <v>75992</v>
      </c>
      <c r="W298" s="25">
        <f t="shared" si="14"/>
        <v>370442002</v>
      </c>
      <c r="X298" t="s">
        <v>3460</v>
      </c>
      <c r="Y298" t="s">
        <v>3217</v>
      </c>
      <c r="Z298" t="s">
        <v>3218</v>
      </c>
      <c r="AA298" t="s">
        <v>3219</v>
      </c>
      <c r="AB298" t="s">
        <v>3220</v>
      </c>
      <c r="AC298" t="s">
        <v>3221</v>
      </c>
      <c r="AD298" t="s">
        <v>3461</v>
      </c>
      <c r="AE298" t="s">
        <v>3985</v>
      </c>
    </row>
    <row r="299" spans="1:31" ht="15.75" customHeight="1">
      <c r="A299" t="s">
        <v>4734</v>
      </c>
      <c r="B299" t="s">
        <v>4735</v>
      </c>
      <c r="C299" t="s">
        <v>2998</v>
      </c>
      <c r="D299" t="s">
        <v>12831</v>
      </c>
      <c r="E299" t="s">
        <v>12854</v>
      </c>
      <c r="F299" t="s">
        <v>12857</v>
      </c>
      <c r="G299" t="str">
        <f>Table2[category] &amp; "-" &amp; Table2[product name]</f>
        <v>Electronics|Mobiles&amp;Accessories|Smartphones&amp;BasicMobiles|Smartphones-Samsung Galaxy M13 5G (Stardust Brown, 6GB, 128GB Storage) | 5000mAh Battery | Upto 12GB RAM with RAM Plus</v>
      </c>
      <c r="H299" t="s">
        <v>12858</v>
      </c>
      <c r="I299" s="25">
        <v>13999</v>
      </c>
      <c r="J299" s="23" t="str">
        <f t="shared" si="12"/>
        <v>&gt;₹500</v>
      </c>
      <c r="K299" s="25">
        <v>19499</v>
      </c>
      <c r="L299" s="24">
        <v>0.28000000000000003</v>
      </c>
      <c r="M299" s="25">
        <f>Table2[[#This Row],[Actual Price]] - Table2[[#This Row],[Discounted Price]] / Table2[[#This Row],[Actual Price]] * 100</f>
        <v>19427.206574696138</v>
      </c>
      <c r="N299" s="24" t="str">
        <f t="shared" si="13"/>
        <v>&lt;50%</v>
      </c>
      <c r="O299" s="21">
        <f>Table2[[#This Row],[Rounded Rating Column]] + (Table2[[#This Row],[rating_count]] / 1000)</f>
        <v>22.998000000000001</v>
      </c>
      <c r="P299" s="24" t="str">
        <f>IF(Table2[[#This Row],[Discount Percentage]] &gt;= 0.5, "Yes", "No")</f>
        <v>No</v>
      </c>
      <c r="Q299" s="26">
        <f>Table2[[#This Row],[Actual Price]] * Table2[[#This Row],[rating_count]]</f>
        <v>370442002</v>
      </c>
      <c r="R299">
        <v>4.0999999999999996</v>
      </c>
      <c r="S299">
        <f>ROUND(Table2[[#This Row],[rating]], 0)</f>
        <v>4</v>
      </c>
      <c r="T299" s="21">
        <v>18998</v>
      </c>
      <c r="U299" s="21" t="str">
        <f>IF(Table2[[#This Row],[rating_count]] &lt; 1000, "Yes", "No")</f>
        <v>No</v>
      </c>
      <c r="V299" s="21">
        <f>Table2[[#This Row],[Rounded Rating Column]] * Table2[[#This Row],[rating_count]]</f>
        <v>75992</v>
      </c>
      <c r="W299" s="25">
        <f t="shared" si="14"/>
        <v>370442002</v>
      </c>
      <c r="X299" t="s">
        <v>3460</v>
      </c>
      <c r="Y299" t="s">
        <v>3217</v>
      </c>
      <c r="Z299" t="s">
        <v>3218</v>
      </c>
      <c r="AA299" t="s">
        <v>3219</v>
      </c>
      <c r="AB299" t="s">
        <v>3220</v>
      </c>
      <c r="AC299" t="s">
        <v>3221</v>
      </c>
      <c r="AD299" t="s">
        <v>4736</v>
      </c>
      <c r="AE299" t="s">
        <v>4737</v>
      </c>
    </row>
    <row r="300" spans="1:31" ht="15.75" customHeight="1">
      <c r="A300" t="s">
        <v>1934</v>
      </c>
      <c r="B300" t="s">
        <v>1935</v>
      </c>
      <c r="C300" t="s">
        <v>1936</v>
      </c>
      <c r="D300" t="s">
        <v>12831</v>
      </c>
      <c r="E300" t="s">
        <v>12839</v>
      </c>
      <c r="F300" t="s">
        <v>12833</v>
      </c>
      <c r="G300" t="str">
        <f>Table2[category] &amp; "-" &amp; Table2[product name]</f>
        <v>Electronics|HomeAudio|Accessories|Adapters-Amazon Basics HDMI Coupler,Black</v>
      </c>
      <c r="H300" t="s">
        <v>12843</v>
      </c>
      <c r="I300" s="23">
        <v>209</v>
      </c>
      <c r="J300" s="23" t="str">
        <f t="shared" si="12"/>
        <v>₹200 - ₹500</v>
      </c>
      <c r="K300" s="23">
        <v>600</v>
      </c>
      <c r="L300" s="24">
        <v>0.65</v>
      </c>
      <c r="M300" s="25">
        <f>Table2[[#This Row],[Actual Price]] - Table2[[#This Row],[Discounted Price]] / Table2[[#This Row],[Actual Price]] * 100</f>
        <v>565.16666666666663</v>
      </c>
      <c r="N300" s="24" t="str">
        <f t="shared" si="13"/>
        <v>50% or More</v>
      </c>
      <c r="O300" s="21">
        <f>Table2[[#This Row],[Rounded Rating Column]] + (Table2[[#This Row],[rating_count]] / 1000)</f>
        <v>22.872</v>
      </c>
      <c r="P300" s="24" t="str">
        <f>IF(Table2[[#This Row],[Discount Percentage]] &gt;= 0.5, "Yes", "No")</f>
        <v>Yes</v>
      </c>
      <c r="Q300" s="26">
        <f>Table2[[#This Row],[Actual Price]] * Table2[[#This Row],[rating_count]]</f>
        <v>11323200</v>
      </c>
      <c r="R300">
        <v>4.4000000000000004</v>
      </c>
      <c r="S300">
        <f>ROUND(Table2[[#This Row],[rating]], 0)</f>
        <v>4</v>
      </c>
      <c r="T300" s="21">
        <v>18872</v>
      </c>
      <c r="U300" s="21" t="str">
        <f>IF(Table2[[#This Row],[rating_count]] &lt; 1000, "Yes", "No")</f>
        <v>No</v>
      </c>
      <c r="V300" s="21">
        <f>Table2[[#This Row],[Rounded Rating Column]] * Table2[[#This Row],[rating_count]]</f>
        <v>75488</v>
      </c>
      <c r="W300" s="25">
        <f t="shared" si="14"/>
        <v>11323200</v>
      </c>
      <c r="X300" t="s">
        <v>1937</v>
      </c>
      <c r="Y300" t="s">
        <v>1938</v>
      </c>
      <c r="Z300" t="s">
        <v>1939</v>
      </c>
      <c r="AA300" t="s">
        <v>1940</v>
      </c>
      <c r="AB300" t="s">
        <v>1941</v>
      </c>
      <c r="AC300" t="s">
        <v>1942</v>
      </c>
      <c r="AD300" t="s">
        <v>1943</v>
      </c>
      <c r="AE300" t="s">
        <v>1944</v>
      </c>
    </row>
    <row r="301" spans="1:31" ht="15.75" customHeight="1">
      <c r="A301" t="s">
        <v>5657</v>
      </c>
      <c r="B301" t="s">
        <v>5658</v>
      </c>
      <c r="C301" t="s">
        <v>4960</v>
      </c>
      <c r="D301" t="s">
        <v>12831</v>
      </c>
      <c r="E301" t="s">
        <v>12889</v>
      </c>
      <c r="F301" t="s">
        <v>12890</v>
      </c>
      <c r="G301" t="str">
        <f>Table2[category] &amp; "-" &amp; Table2[product name]</f>
        <v>Electronics|GeneralPurposeBatteries&amp;BatteryChargers|DisposableBatteries-Duracell Ultra Alkaline AAA Battery, 8 Pcs</v>
      </c>
      <c r="H301" s="2" t="s">
        <v>13108</v>
      </c>
      <c r="I301" s="23">
        <v>269</v>
      </c>
      <c r="J301" s="23" t="str">
        <f t="shared" si="12"/>
        <v>₹200 - ₹500</v>
      </c>
      <c r="K301" s="23">
        <v>315</v>
      </c>
      <c r="L301" s="24">
        <v>0.15</v>
      </c>
      <c r="M301" s="25">
        <f>Table2[[#This Row],[Actual Price]] - Table2[[#This Row],[Discounted Price]] / Table2[[#This Row],[Actual Price]] * 100</f>
        <v>229.60317460317461</v>
      </c>
      <c r="N301" s="24" t="str">
        <f t="shared" si="13"/>
        <v>&lt;50%</v>
      </c>
      <c r="O301" s="21">
        <f>Table2[[#This Row],[Rounded Rating Column]] + (Table2[[#This Row],[rating_count]] / 1000)</f>
        <v>22.81</v>
      </c>
      <c r="P301" s="24" t="str">
        <f>IF(Table2[[#This Row],[Discount Percentage]] &gt;= 0.5, "Yes", "No")</f>
        <v>No</v>
      </c>
      <c r="Q301" s="26">
        <f>Table2[[#This Row],[Actual Price]] * Table2[[#This Row],[rating_count]]</f>
        <v>5610150</v>
      </c>
      <c r="R301">
        <v>4.5</v>
      </c>
      <c r="S301">
        <f>ROUND(Table2[[#This Row],[rating]], 0)</f>
        <v>5</v>
      </c>
      <c r="T301" s="21">
        <v>17810</v>
      </c>
      <c r="U301" s="21" t="str">
        <f>IF(Table2[[#This Row],[rating_count]] &lt; 1000, "Yes", "No")</f>
        <v>No</v>
      </c>
      <c r="V301" s="21">
        <f>Table2[[#This Row],[Rounded Rating Column]] * Table2[[#This Row],[rating_count]]</f>
        <v>89050</v>
      </c>
      <c r="W301" s="25">
        <f t="shared" si="14"/>
        <v>5610150</v>
      </c>
      <c r="X301" t="s">
        <v>5659</v>
      </c>
      <c r="Y301" t="s">
        <v>5660</v>
      </c>
      <c r="Z301" t="s">
        <v>5661</v>
      </c>
      <c r="AA301" t="s">
        <v>5662</v>
      </c>
      <c r="AB301" t="s">
        <v>5663</v>
      </c>
      <c r="AC301" t="s">
        <v>5664</v>
      </c>
      <c r="AD301" t="s">
        <v>5665</v>
      </c>
      <c r="AE301" t="s">
        <v>5666</v>
      </c>
    </row>
    <row r="302" spans="1:31" ht="15.75" customHeight="1">
      <c r="A302" t="s">
        <v>153</v>
      </c>
      <c r="B302" t="s">
        <v>154</v>
      </c>
      <c r="C302" t="s">
        <v>13</v>
      </c>
      <c r="D302" t="s">
        <v>12821</v>
      </c>
      <c r="E302" t="s">
        <v>12822</v>
      </c>
      <c r="F302" t="s">
        <v>12823</v>
      </c>
      <c r="G302" t="str">
        <f>Table2[category] &amp; "-" &amp; Table2[product name]</f>
        <v>Computers&amp;Accessories|Accessories&amp;Peripherals|Cables&amp;Accessories|Cables|USBCables-MI Braided USB Type-C Cable for Charging Adapter (Red)</v>
      </c>
      <c r="H302" t="s">
        <v>12824</v>
      </c>
      <c r="I302" s="23">
        <v>349</v>
      </c>
      <c r="J302" s="23" t="str">
        <f t="shared" si="12"/>
        <v>₹200 - ₹500</v>
      </c>
      <c r="K302" s="23">
        <v>399</v>
      </c>
      <c r="L302" s="24">
        <v>0.13</v>
      </c>
      <c r="M302" s="25">
        <f>Table2[[#This Row],[Actual Price]] - Table2[[#This Row],[Discounted Price]] / Table2[[#This Row],[Actual Price]] * 100</f>
        <v>311.531328320802</v>
      </c>
      <c r="N302" s="24" t="str">
        <f t="shared" si="13"/>
        <v>&lt;50%</v>
      </c>
      <c r="O302" s="21">
        <f>Table2[[#This Row],[Rounded Rating Column]] + (Table2[[#This Row],[rating_count]] / 1000)</f>
        <v>22.757000000000001</v>
      </c>
      <c r="P302" s="24" t="str">
        <f>IF(Table2[[#This Row],[Discount Percentage]] &gt;= 0.5, "Yes", "No")</f>
        <v>No</v>
      </c>
      <c r="Q302" s="26">
        <f>Table2[[#This Row],[Actual Price]] * Table2[[#This Row],[rating_count]]</f>
        <v>7484043</v>
      </c>
      <c r="R302">
        <v>4.4000000000000004</v>
      </c>
      <c r="S302">
        <f>ROUND(Table2[[#This Row],[rating]], 0)</f>
        <v>4</v>
      </c>
      <c r="T302" s="21">
        <v>18757</v>
      </c>
      <c r="U302" s="21" t="str">
        <f>IF(Table2[[#This Row],[rating_count]] &lt; 1000, "Yes", "No")</f>
        <v>No</v>
      </c>
      <c r="V302" s="21">
        <f>Table2[[#This Row],[Rounded Rating Column]] * Table2[[#This Row],[rating_count]]</f>
        <v>75028</v>
      </c>
      <c r="W302" s="25">
        <f t="shared" si="14"/>
        <v>7484043</v>
      </c>
      <c r="X302" t="s">
        <v>155</v>
      </c>
      <c r="Y302" t="s">
        <v>156</v>
      </c>
      <c r="Z302" t="s">
        <v>157</v>
      </c>
      <c r="AA302" t="s">
        <v>158</v>
      </c>
      <c r="AB302" t="s">
        <v>159</v>
      </c>
      <c r="AC302" t="s">
        <v>160</v>
      </c>
      <c r="AD302" t="s">
        <v>161</v>
      </c>
      <c r="AE302" t="s">
        <v>162</v>
      </c>
    </row>
    <row r="303" spans="1:31" ht="15.75" customHeight="1">
      <c r="A303" t="s">
        <v>3583</v>
      </c>
      <c r="B303" t="s">
        <v>3584</v>
      </c>
      <c r="C303" t="s">
        <v>2987</v>
      </c>
      <c r="D303" t="s">
        <v>12831</v>
      </c>
      <c r="E303" t="s">
        <v>12854</v>
      </c>
      <c r="F303" t="s">
        <v>12855</v>
      </c>
      <c r="G303" t="str">
        <f>Table2[category] &amp; "-" &amp; Table2[product name]</f>
        <v>Electronics|Mobiles&amp;Accessories|MobileAccessories|Chargers|PowerBanks-Ambrane 20000mAh Power Bank with 20W Fast Charging, Triple Output, Power Delivery, Type C Input, Made in India, Multi-Layer Protection, Li-Polymer + Type C Cable (Stylo-20k, Black)</v>
      </c>
      <c r="H303" t="s">
        <v>12856</v>
      </c>
      <c r="I303" s="25">
        <v>1799</v>
      </c>
      <c r="J303" s="23" t="str">
        <f t="shared" si="12"/>
        <v>&gt;₹500</v>
      </c>
      <c r="K303" s="25">
        <v>2499</v>
      </c>
      <c r="L303" s="24">
        <v>0.28000000000000003</v>
      </c>
      <c r="M303" s="25">
        <f>Table2[[#This Row],[Actual Price]] - Table2[[#This Row],[Discounted Price]] / Table2[[#This Row],[Actual Price]] * 100</f>
        <v>2427.0112044817929</v>
      </c>
      <c r="N303" s="24" t="str">
        <f t="shared" si="13"/>
        <v>&lt;50%</v>
      </c>
      <c r="O303" s="21">
        <f>Table2[[#This Row],[Rounded Rating Column]] + (Table2[[#This Row],[rating_count]] / 1000)</f>
        <v>22.678000000000001</v>
      </c>
      <c r="P303" s="24" t="str">
        <f>IF(Table2[[#This Row],[Discount Percentage]] &gt;= 0.5, "Yes", "No")</f>
        <v>No</v>
      </c>
      <c r="Q303" s="26">
        <f>Table2[[#This Row],[Actual Price]] * Table2[[#This Row],[rating_count]]</f>
        <v>46676322</v>
      </c>
      <c r="R303">
        <v>4.0999999999999996</v>
      </c>
      <c r="S303">
        <f>ROUND(Table2[[#This Row],[rating]], 0)</f>
        <v>4</v>
      </c>
      <c r="T303" s="21">
        <v>18678</v>
      </c>
      <c r="U303" s="21" t="str">
        <f>IF(Table2[[#This Row],[rating_count]] &lt; 1000, "Yes", "No")</f>
        <v>No</v>
      </c>
      <c r="V303" s="21">
        <f>Table2[[#This Row],[Rounded Rating Column]] * Table2[[#This Row],[rating_count]]</f>
        <v>74712</v>
      </c>
      <c r="W303" s="25">
        <f t="shared" si="14"/>
        <v>46676322</v>
      </c>
      <c r="X303" t="s">
        <v>3585</v>
      </c>
      <c r="Y303" t="s">
        <v>3586</v>
      </c>
      <c r="Z303" t="s">
        <v>3587</v>
      </c>
      <c r="AA303" t="s">
        <v>3588</v>
      </c>
      <c r="AB303" t="s">
        <v>3589</v>
      </c>
      <c r="AC303" t="s">
        <v>3590</v>
      </c>
      <c r="AD303" t="s">
        <v>3591</v>
      </c>
      <c r="AE303" t="s">
        <v>3592</v>
      </c>
    </row>
    <row r="304" spans="1:31" ht="15.75" customHeight="1">
      <c r="A304" t="s">
        <v>6785</v>
      </c>
      <c r="B304" t="s">
        <v>6786</v>
      </c>
      <c r="C304" t="s">
        <v>4774</v>
      </c>
      <c r="D304" t="s">
        <v>12821</v>
      </c>
      <c r="E304" t="s">
        <v>12878</v>
      </c>
      <c r="F304" t="s">
        <v>12879</v>
      </c>
      <c r="G304" t="str">
        <f>Table2[category] &amp; "-" &amp; Table2[product name]</f>
        <v>Computers&amp;Accessories|ExternalDevices&amp;DataStorage|PenDrives-Kingston DataTraveler Exodia DTX/32 GB Pen Drive USB 3.2 Gen 1 (Multicolor)</v>
      </c>
      <c r="H304" s="2" t="s">
        <v>13108</v>
      </c>
      <c r="I304" s="23">
        <v>349</v>
      </c>
      <c r="J304" s="23" t="str">
        <f t="shared" si="12"/>
        <v>₹200 - ₹500</v>
      </c>
      <c r="K304" s="23">
        <v>450</v>
      </c>
      <c r="L304" s="24">
        <v>0.22</v>
      </c>
      <c r="M304" s="25">
        <f>Table2[[#This Row],[Actual Price]] - Table2[[#This Row],[Discounted Price]] / Table2[[#This Row],[Actual Price]] * 100</f>
        <v>372.44444444444446</v>
      </c>
      <c r="N304" s="24" t="str">
        <f t="shared" si="13"/>
        <v>&lt;50%</v>
      </c>
      <c r="O304" s="21">
        <f>Table2[[#This Row],[Rounded Rating Column]] + (Table2[[#This Row],[rating_count]] / 1000)</f>
        <v>22.655999999999999</v>
      </c>
      <c r="P304" s="24" t="str">
        <f>IF(Table2[[#This Row],[Discount Percentage]] &gt;= 0.5, "Yes", "No")</f>
        <v>No</v>
      </c>
      <c r="Q304" s="26">
        <f>Table2[[#This Row],[Actual Price]] * Table2[[#This Row],[rating_count]]</f>
        <v>8395200</v>
      </c>
      <c r="R304">
        <v>4.0999999999999996</v>
      </c>
      <c r="S304">
        <f>ROUND(Table2[[#This Row],[rating]], 0)</f>
        <v>4</v>
      </c>
      <c r="T304" s="21">
        <v>18656</v>
      </c>
      <c r="U304" s="21" t="str">
        <f>IF(Table2[[#This Row],[rating_count]] &lt; 1000, "Yes", "No")</f>
        <v>No</v>
      </c>
      <c r="V304" s="21">
        <f>Table2[[#This Row],[Rounded Rating Column]] * Table2[[#This Row],[rating_count]]</f>
        <v>74624</v>
      </c>
      <c r="W304" s="25">
        <f t="shared" si="14"/>
        <v>8395200</v>
      </c>
      <c r="X304" t="s">
        <v>6787</v>
      </c>
      <c r="Y304" t="s">
        <v>6788</v>
      </c>
      <c r="Z304" t="s">
        <v>6789</v>
      </c>
      <c r="AA304" t="s">
        <v>6790</v>
      </c>
      <c r="AB304" t="s">
        <v>6791</v>
      </c>
      <c r="AC304" t="s">
        <v>6792</v>
      </c>
      <c r="AD304" t="s">
        <v>6793</v>
      </c>
      <c r="AE304" t="s">
        <v>6794</v>
      </c>
    </row>
    <row r="305" spans="1:31" ht="15.75" customHeight="1">
      <c r="A305" t="s">
        <v>4067</v>
      </c>
      <c r="B305" t="s">
        <v>4068</v>
      </c>
      <c r="C305" t="s">
        <v>3159</v>
      </c>
      <c r="D305" t="s">
        <v>12831</v>
      </c>
      <c r="E305" t="s">
        <v>12854</v>
      </c>
      <c r="F305" t="s">
        <v>12855</v>
      </c>
      <c r="G305" t="str">
        <f>Table2[category] &amp; "-" &amp; Table2[product name]</f>
        <v>Electronics|Mobiles&amp;Accessories|MobileAccessories|AutomobileAccessories|Cradles-Portronics CLAMP X Car-Vent Mobile Holder 360 Degree Rotational(Black)</v>
      </c>
      <c r="H305" t="s">
        <v>12865</v>
      </c>
      <c r="I305" s="23">
        <v>599</v>
      </c>
      <c r="J305" s="23" t="str">
        <f t="shared" si="12"/>
        <v>&gt;₹500</v>
      </c>
      <c r="K305" s="23">
        <v>999</v>
      </c>
      <c r="L305" s="24">
        <v>0.4</v>
      </c>
      <c r="M305" s="25">
        <f>Table2[[#This Row],[Actual Price]] - Table2[[#This Row],[Discounted Price]] / Table2[[#This Row],[Actual Price]] * 100</f>
        <v>939.04004004004003</v>
      </c>
      <c r="N305" s="24" t="str">
        <f t="shared" si="13"/>
        <v>&lt;50%</v>
      </c>
      <c r="O305" s="21">
        <f>Table2[[#This Row],[Rounded Rating Column]] + (Table2[[#This Row],[rating_count]] / 1000)</f>
        <v>22.654</v>
      </c>
      <c r="P305" s="24" t="str">
        <f>IF(Table2[[#This Row],[Discount Percentage]] &gt;= 0.5, "Yes", "No")</f>
        <v>No</v>
      </c>
      <c r="Q305" s="26">
        <f>Table2[[#This Row],[Actual Price]] * Table2[[#This Row],[rating_count]]</f>
        <v>18635346</v>
      </c>
      <c r="R305">
        <v>4</v>
      </c>
      <c r="S305">
        <f>ROUND(Table2[[#This Row],[rating]], 0)</f>
        <v>4</v>
      </c>
      <c r="T305" s="21">
        <v>18654</v>
      </c>
      <c r="U305" s="21" t="str">
        <f>IF(Table2[[#This Row],[rating_count]] &lt; 1000, "Yes", "No")</f>
        <v>No</v>
      </c>
      <c r="V305" s="21">
        <f>Table2[[#This Row],[Rounded Rating Column]] * Table2[[#This Row],[rating_count]]</f>
        <v>74616</v>
      </c>
      <c r="W305" s="25">
        <f t="shared" si="14"/>
        <v>18635346</v>
      </c>
      <c r="X305" t="s">
        <v>4069</v>
      </c>
      <c r="Y305" t="s">
        <v>4070</v>
      </c>
      <c r="Z305" t="s">
        <v>4071</v>
      </c>
      <c r="AA305" t="s">
        <v>4072</v>
      </c>
      <c r="AB305" t="s">
        <v>4073</v>
      </c>
      <c r="AC305" t="s">
        <v>4074</v>
      </c>
      <c r="AD305" t="s">
        <v>4075</v>
      </c>
      <c r="AE305" t="s">
        <v>4076</v>
      </c>
    </row>
    <row r="306" spans="1:31" ht="15.75" customHeight="1">
      <c r="A306" t="s">
        <v>8345</v>
      </c>
      <c r="B306" t="s">
        <v>8346</v>
      </c>
      <c r="C306" t="s">
        <v>8347</v>
      </c>
      <c r="D306" t="s">
        <v>12817</v>
      </c>
      <c r="E306" t="s">
        <v>12988</v>
      </c>
      <c r="F306" t="s">
        <v>12989</v>
      </c>
      <c r="G306" t="str">
        <f>Table2[category] &amp; "-" &amp; Table2[product name]</f>
        <v>Home&amp;Kitchen|Heating,Cooling&amp;AirQuality|RoomHeaters|FanHeaters-Amazon Brand - Solimo 2000/1000 Watts Room Heater with Adjustable Thermostat (ISI certified, White colour, Ideal for small to medium room/area)</v>
      </c>
      <c r="H306" t="s">
        <v>12991</v>
      </c>
      <c r="I306" s="25">
        <v>1199</v>
      </c>
      <c r="J306" s="23" t="str">
        <f t="shared" si="12"/>
        <v>&gt;₹500</v>
      </c>
      <c r="K306" s="25">
        <v>2000</v>
      </c>
      <c r="L306" s="24">
        <v>0.4</v>
      </c>
      <c r="M306" s="25">
        <f>Table2[[#This Row],[Actual Price]] - Table2[[#This Row],[Discounted Price]] / Table2[[#This Row],[Actual Price]] * 100</f>
        <v>1940.05</v>
      </c>
      <c r="N306" s="24" t="str">
        <f t="shared" si="13"/>
        <v>&lt;50%</v>
      </c>
      <c r="O306" s="21">
        <f>Table2[[#This Row],[Rounded Rating Column]] + (Table2[[#This Row],[rating_count]] / 1000)</f>
        <v>22.542999999999999</v>
      </c>
      <c r="P306" s="24" t="str">
        <f>IF(Table2[[#This Row],[Discount Percentage]] &gt;= 0.5, "Yes", "No")</f>
        <v>No</v>
      </c>
      <c r="Q306" s="26">
        <f>Table2[[#This Row],[Actual Price]] * Table2[[#This Row],[rating_count]]</f>
        <v>37086000</v>
      </c>
      <c r="R306">
        <v>4</v>
      </c>
      <c r="S306">
        <f>ROUND(Table2[[#This Row],[rating]], 0)</f>
        <v>4</v>
      </c>
      <c r="T306" s="21">
        <v>18543</v>
      </c>
      <c r="U306" s="21" t="str">
        <f>IF(Table2[[#This Row],[rating_count]] &lt; 1000, "Yes", "No")</f>
        <v>No</v>
      </c>
      <c r="V306" s="21">
        <f>Table2[[#This Row],[Rounded Rating Column]] * Table2[[#This Row],[rating_count]]</f>
        <v>74172</v>
      </c>
      <c r="W306" s="25">
        <f t="shared" si="14"/>
        <v>37086000</v>
      </c>
      <c r="X306" t="s">
        <v>8348</v>
      </c>
      <c r="Y306" t="s">
        <v>8349</v>
      </c>
      <c r="Z306" t="s">
        <v>8350</v>
      </c>
      <c r="AA306" t="s">
        <v>8351</v>
      </c>
      <c r="AB306" t="s">
        <v>8352</v>
      </c>
      <c r="AC306" t="s">
        <v>8353</v>
      </c>
      <c r="AD306" t="s">
        <v>8354</v>
      </c>
      <c r="AE306" t="s">
        <v>8355</v>
      </c>
    </row>
    <row r="307" spans="1:31" ht="15.75" customHeight="1">
      <c r="A307" t="s">
        <v>10249</v>
      </c>
      <c r="B307" t="s">
        <v>10250</v>
      </c>
      <c r="C307" t="s">
        <v>9884</v>
      </c>
      <c r="D307" t="s">
        <v>12817</v>
      </c>
      <c r="E307" t="s">
        <v>12818</v>
      </c>
      <c r="F307" t="s">
        <v>13023</v>
      </c>
      <c r="G307" t="str">
        <f>Table2[category] &amp; "-" &amp; Table2[product name]</f>
        <v>Home&amp;Kitchen|Kitchen&amp;HomeAppliances|WaterPurifiers&amp;Accessories|WaterFilters&amp;Purifiers-Aquasure From Aquaguard Amaze RO+UV+MTDS,7L storage water purifier,suitable for borewell,tanker,municipal water (Grey) from Eureka Forbes</v>
      </c>
      <c r="H307" t="s">
        <v>13033</v>
      </c>
      <c r="I307" s="25">
        <v>8199</v>
      </c>
      <c r="J307" s="23" t="str">
        <f t="shared" si="12"/>
        <v>&gt;₹500</v>
      </c>
      <c r="K307" s="25">
        <v>16000</v>
      </c>
      <c r="L307" s="24">
        <v>0.49</v>
      </c>
      <c r="M307" s="25">
        <f>Table2[[#This Row],[Actual Price]] - Table2[[#This Row],[Discounted Price]] / Table2[[#This Row],[Actual Price]] * 100</f>
        <v>15948.75625</v>
      </c>
      <c r="N307" s="24" t="str">
        <f t="shared" si="13"/>
        <v>&lt;50%</v>
      </c>
      <c r="O307" s="21">
        <f>Table2[[#This Row],[Rounded Rating Column]] + (Table2[[#This Row],[rating_count]] / 1000)</f>
        <v>22.497</v>
      </c>
      <c r="P307" s="24" t="str">
        <f>IF(Table2[[#This Row],[Discount Percentage]] &gt;= 0.5, "Yes", "No")</f>
        <v>No</v>
      </c>
      <c r="Q307" s="26">
        <f>Table2[[#This Row],[Actual Price]] * Table2[[#This Row],[rating_count]]</f>
        <v>295952000</v>
      </c>
      <c r="R307">
        <v>3.9</v>
      </c>
      <c r="S307">
        <f>ROUND(Table2[[#This Row],[rating]], 0)</f>
        <v>4</v>
      </c>
      <c r="T307" s="21">
        <v>18497</v>
      </c>
      <c r="U307" s="21" t="str">
        <f>IF(Table2[[#This Row],[rating_count]] &lt; 1000, "Yes", "No")</f>
        <v>No</v>
      </c>
      <c r="V307" s="21">
        <f>Table2[[#This Row],[Rounded Rating Column]] * Table2[[#This Row],[rating_count]]</f>
        <v>73988</v>
      </c>
      <c r="W307" s="25">
        <f t="shared" si="14"/>
        <v>295952000</v>
      </c>
      <c r="X307" t="s">
        <v>10251</v>
      </c>
      <c r="Y307" t="s">
        <v>10252</v>
      </c>
      <c r="Z307" t="s">
        <v>10253</v>
      </c>
      <c r="AA307" t="s">
        <v>10254</v>
      </c>
      <c r="AB307" t="s">
        <v>10255</v>
      </c>
      <c r="AC307" t="s">
        <v>10256</v>
      </c>
      <c r="AD307" t="s">
        <v>10257</v>
      </c>
      <c r="AE307" t="s">
        <v>10258</v>
      </c>
    </row>
    <row r="308" spans="1:31" ht="15.75" customHeight="1">
      <c r="A308" t="s">
        <v>9192</v>
      </c>
      <c r="B308" t="s">
        <v>9193</v>
      </c>
      <c r="C308" t="s">
        <v>8472</v>
      </c>
      <c r="D308" t="s">
        <v>12817</v>
      </c>
      <c r="E308" t="s">
        <v>12818</v>
      </c>
      <c r="F308" t="s">
        <v>12986</v>
      </c>
      <c r="G308" t="str">
        <f>Table2[category] &amp; "-" &amp; Table2[product name]</f>
        <v>Home&amp;Kitchen|Kitchen&amp;HomeAppliances|SmallKitchenAppliances|HandBlenders-Orpat HHB-100E WOB 250-Watt Hand Blender (White)</v>
      </c>
      <c r="H308" t="s">
        <v>12998</v>
      </c>
      <c r="I308" s="23">
        <v>753</v>
      </c>
      <c r="J308" s="23" t="str">
        <f t="shared" si="12"/>
        <v>&gt;₹500</v>
      </c>
      <c r="K308" s="23">
        <v>899</v>
      </c>
      <c r="L308" s="24">
        <v>0.16</v>
      </c>
      <c r="M308" s="25">
        <f>Table2[[#This Row],[Actual Price]] - Table2[[#This Row],[Discounted Price]] / Table2[[#This Row],[Actual Price]] * 100</f>
        <v>815.24026696329258</v>
      </c>
      <c r="N308" s="24" t="str">
        <f t="shared" si="13"/>
        <v>&lt;50%</v>
      </c>
      <c r="O308" s="21">
        <f>Table2[[#This Row],[Rounded Rating Column]] + (Table2[[#This Row],[rating_count]] / 1000)</f>
        <v>22.462</v>
      </c>
      <c r="P308" s="24" t="str">
        <f>IF(Table2[[#This Row],[Discount Percentage]] &gt;= 0.5, "Yes", "No")</f>
        <v>No</v>
      </c>
      <c r="Q308" s="26">
        <f>Table2[[#This Row],[Actual Price]] * Table2[[#This Row],[rating_count]]</f>
        <v>16597338</v>
      </c>
      <c r="R308">
        <v>4.2</v>
      </c>
      <c r="S308">
        <f>ROUND(Table2[[#This Row],[rating]], 0)</f>
        <v>4</v>
      </c>
      <c r="T308" s="21">
        <v>18462</v>
      </c>
      <c r="U308" s="21" t="str">
        <f>IF(Table2[[#This Row],[rating_count]] &lt; 1000, "Yes", "No")</f>
        <v>No</v>
      </c>
      <c r="V308" s="21">
        <f>Table2[[#This Row],[Rounded Rating Column]] * Table2[[#This Row],[rating_count]]</f>
        <v>73848</v>
      </c>
      <c r="W308" s="25">
        <f t="shared" si="14"/>
        <v>16597338</v>
      </c>
      <c r="X308" t="s">
        <v>9194</v>
      </c>
      <c r="Y308" t="s">
        <v>9195</v>
      </c>
      <c r="Z308" t="s">
        <v>9196</v>
      </c>
      <c r="AA308" t="s">
        <v>9197</v>
      </c>
      <c r="AB308" t="s">
        <v>9198</v>
      </c>
      <c r="AC308" t="s">
        <v>9199</v>
      </c>
      <c r="AD308" t="s">
        <v>9200</v>
      </c>
      <c r="AE308" t="s">
        <v>9201</v>
      </c>
    </row>
    <row r="309" spans="1:31" ht="15.75" customHeight="1">
      <c r="A309" t="s">
        <v>6530</v>
      </c>
      <c r="B309" t="s">
        <v>6531</v>
      </c>
      <c r="C309" t="s">
        <v>6038</v>
      </c>
      <c r="D309" t="s">
        <v>12831</v>
      </c>
      <c r="E309" t="s">
        <v>12839</v>
      </c>
      <c r="F309" t="s">
        <v>12849</v>
      </c>
      <c r="G309" t="str">
        <f>Table2[category] &amp; "-" &amp; Table2[product name]</f>
        <v>Electronics|HomeAudio|Speakers|OutdoorSpeakers-boAt Stone 180 5W Bluetooth Speaker with Upto 10 Hours Playback, 1.75" Driver, IPX7 &amp; TWS Feature(Black)</v>
      </c>
      <c r="H309" t="s">
        <v>12937</v>
      </c>
      <c r="I309" s="23">
        <v>999</v>
      </c>
      <c r="J309" s="23" t="str">
        <f t="shared" si="12"/>
        <v>&gt;₹500</v>
      </c>
      <c r="K309" s="25">
        <v>2490</v>
      </c>
      <c r="L309" s="24">
        <v>0.6</v>
      </c>
      <c r="M309" s="25">
        <f>Table2[[#This Row],[Actual Price]] - Table2[[#This Row],[Discounted Price]] / Table2[[#This Row],[Actual Price]] * 100</f>
        <v>2449.8795180722891</v>
      </c>
      <c r="N309" s="24" t="str">
        <f t="shared" si="13"/>
        <v>50% or More</v>
      </c>
      <c r="O309" s="21">
        <f>Table2[[#This Row],[Rounded Rating Column]] + (Table2[[#This Row],[rating_count]] / 1000)</f>
        <v>22.331</v>
      </c>
      <c r="P309" s="24" t="str">
        <f>IF(Table2[[#This Row],[Discount Percentage]] &gt;= 0.5, "Yes", "No")</f>
        <v>Yes</v>
      </c>
      <c r="Q309" s="26">
        <f>Table2[[#This Row],[Actual Price]] * Table2[[#This Row],[rating_count]]</f>
        <v>45644190</v>
      </c>
      <c r="R309">
        <v>4.0999999999999996</v>
      </c>
      <c r="S309">
        <f>ROUND(Table2[[#This Row],[rating]], 0)</f>
        <v>4</v>
      </c>
      <c r="T309" s="21">
        <v>18331</v>
      </c>
      <c r="U309" s="21" t="str">
        <f>IF(Table2[[#This Row],[rating_count]] &lt; 1000, "Yes", "No")</f>
        <v>No</v>
      </c>
      <c r="V309" s="21">
        <f>Table2[[#This Row],[Rounded Rating Column]] * Table2[[#This Row],[rating_count]]</f>
        <v>73324</v>
      </c>
      <c r="W309" s="25">
        <f t="shared" si="14"/>
        <v>45644190</v>
      </c>
      <c r="X309" t="s">
        <v>6532</v>
      </c>
      <c r="Y309" t="s">
        <v>6533</v>
      </c>
      <c r="Z309" t="s">
        <v>6534</v>
      </c>
      <c r="AA309" t="s">
        <v>6535</v>
      </c>
      <c r="AB309" t="s">
        <v>6536</v>
      </c>
      <c r="AC309" t="s">
        <v>6537</v>
      </c>
      <c r="AD309" t="s">
        <v>6538</v>
      </c>
      <c r="AE309" t="s">
        <v>6539</v>
      </c>
    </row>
    <row r="310" spans="1:31" ht="15.75" customHeight="1">
      <c r="A310" t="s">
        <v>3519</v>
      </c>
      <c r="B310" t="s">
        <v>3520</v>
      </c>
      <c r="C310" t="s">
        <v>3074</v>
      </c>
      <c r="D310" t="s">
        <v>12831</v>
      </c>
      <c r="E310" t="s">
        <v>12862</v>
      </c>
      <c r="F310" t="s">
        <v>12863</v>
      </c>
      <c r="G310" t="str">
        <f>Table2[category] &amp; "-" &amp; Table2[product name]</f>
        <v>Electronics|Headphones,Earbuds&amp;Accessories|Headphones|In-Ear-PTron Boom Ultima 4D Dual Driver, in-Ear Gaming Wired Headphones with in-line Mic, Volume Control &amp; Passive Noise Cancelling Boom 3 Earphones - (Dark Blue)</v>
      </c>
      <c r="H310" t="s">
        <v>12864</v>
      </c>
      <c r="I310" s="23">
        <v>299</v>
      </c>
      <c r="J310" s="23" t="str">
        <f t="shared" si="12"/>
        <v>₹200 - ₹500</v>
      </c>
      <c r="K310" s="25">
        <v>1900</v>
      </c>
      <c r="L310" s="24">
        <v>0.84</v>
      </c>
      <c r="M310" s="25">
        <f>Table2[[#This Row],[Actual Price]] - Table2[[#This Row],[Discounted Price]] / Table2[[#This Row],[Actual Price]] * 100</f>
        <v>1884.2631578947369</v>
      </c>
      <c r="N310" s="24" t="str">
        <f t="shared" si="13"/>
        <v>50% or More</v>
      </c>
      <c r="O310" s="21">
        <f>Table2[[#This Row],[Rounded Rating Column]] + (Table2[[#This Row],[rating_count]] / 1000)</f>
        <v>22.202000000000002</v>
      </c>
      <c r="P310" s="24" t="str">
        <f>IF(Table2[[#This Row],[Discount Percentage]] &gt;= 0.5, "Yes", "No")</f>
        <v>Yes</v>
      </c>
      <c r="Q310" s="26">
        <f>Table2[[#This Row],[Actual Price]] * Table2[[#This Row],[rating_count]]</f>
        <v>34583800</v>
      </c>
      <c r="R310">
        <v>3.6</v>
      </c>
      <c r="S310">
        <f>ROUND(Table2[[#This Row],[rating]], 0)</f>
        <v>4</v>
      </c>
      <c r="T310" s="21">
        <v>18202</v>
      </c>
      <c r="U310" s="21" t="str">
        <f>IF(Table2[[#This Row],[rating_count]] &lt; 1000, "Yes", "No")</f>
        <v>No</v>
      </c>
      <c r="V310" s="21">
        <f>Table2[[#This Row],[Rounded Rating Column]] * Table2[[#This Row],[rating_count]]</f>
        <v>72808</v>
      </c>
      <c r="W310" s="25">
        <f t="shared" si="14"/>
        <v>34583800</v>
      </c>
      <c r="X310" t="s">
        <v>3521</v>
      </c>
      <c r="Y310" t="s">
        <v>3522</v>
      </c>
      <c r="Z310" t="s">
        <v>3523</v>
      </c>
      <c r="AA310" t="s">
        <v>3524</v>
      </c>
      <c r="AB310" t="s">
        <v>3525</v>
      </c>
      <c r="AC310" t="s">
        <v>3526</v>
      </c>
      <c r="AD310" t="s">
        <v>3527</v>
      </c>
      <c r="AE310" t="s">
        <v>3528</v>
      </c>
    </row>
    <row r="311" spans="1:31" ht="15.75" customHeight="1">
      <c r="A311" t="s">
        <v>5220</v>
      </c>
      <c r="B311" t="s">
        <v>5221</v>
      </c>
      <c r="C311" t="s">
        <v>5222</v>
      </c>
      <c r="D311" t="s">
        <v>12821</v>
      </c>
      <c r="E311" t="s">
        <v>12822</v>
      </c>
      <c r="F311" t="s">
        <v>12911</v>
      </c>
      <c r="G311" t="str">
        <f>Table2[category] &amp; "-" &amp; Table2[product name]</f>
        <v>Computers&amp;Accessories|Accessories&amp;Peripherals|PCGamingPeripherals|GamingMice-Zebronics Zeb-Transformer-M Optical USB Gaming Mouse with LED Effect(Black)</v>
      </c>
      <c r="H311" t="s">
        <v>12912</v>
      </c>
      <c r="I311" s="23">
        <v>399</v>
      </c>
      <c r="J311" s="23" t="str">
        <f t="shared" si="12"/>
        <v>₹200 - ₹500</v>
      </c>
      <c r="K311" s="23">
        <v>549</v>
      </c>
      <c r="L311" s="24">
        <v>0.27</v>
      </c>
      <c r="M311" s="25">
        <f>Table2[[#This Row],[Actual Price]] - Table2[[#This Row],[Discounted Price]] / Table2[[#This Row],[Actual Price]] * 100</f>
        <v>476.3224043715847</v>
      </c>
      <c r="N311" s="24" t="str">
        <f t="shared" si="13"/>
        <v>&lt;50%</v>
      </c>
      <c r="O311" s="21">
        <f>Table2[[#This Row],[Rounded Rating Column]] + (Table2[[#This Row],[rating_count]] / 1000)</f>
        <v>22.138999999999999</v>
      </c>
      <c r="P311" s="24" t="str">
        <f>IF(Table2[[#This Row],[Discount Percentage]] &gt;= 0.5, "Yes", "No")</f>
        <v>No</v>
      </c>
      <c r="Q311" s="26">
        <f>Table2[[#This Row],[Actual Price]] * Table2[[#This Row],[rating_count]]</f>
        <v>9958311</v>
      </c>
      <c r="R311">
        <v>4.4000000000000004</v>
      </c>
      <c r="S311">
        <f>ROUND(Table2[[#This Row],[rating]], 0)</f>
        <v>4</v>
      </c>
      <c r="T311" s="21">
        <v>18139</v>
      </c>
      <c r="U311" s="21" t="str">
        <f>IF(Table2[[#This Row],[rating_count]] &lt; 1000, "Yes", "No")</f>
        <v>No</v>
      </c>
      <c r="V311" s="21">
        <f>Table2[[#This Row],[Rounded Rating Column]] * Table2[[#This Row],[rating_count]]</f>
        <v>72556</v>
      </c>
      <c r="W311" s="25">
        <f t="shared" si="14"/>
        <v>9958311</v>
      </c>
      <c r="X311" t="s">
        <v>5223</v>
      </c>
      <c r="Y311" t="s">
        <v>5224</v>
      </c>
      <c r="Z311" t="s">
        <v>5225</v>
      </c>
      <c r="AA311" t="s">
        <v>5226</v>
      </c>
      <c r="AB311" t="s">
        <v>5227</v>
      </c>
      <c r="AC311" t="s">
        <v>5228</v>
      </c>
      <c r="AD311" t="s">
        <v>5229</v>
      </c>
      <c r="AE311" t="s">
        <v>5230</v>
      </c>
    </row>
    <row r="312" spans="1:31" ht="15.75" customHeight="1">
      <c r="A312" t="s">
        <v>9550</v>
      </c>
      <c r="B312" t="s">
        <v>9551</v>
      </c>
      <c r="C312" t="s">
        <v>9111</v>
      </c>
      <c r="D312" t="s">
        <v>12817</v>
      </c>
      <c r="E312" t="s">
        <v>12818</v>
      </c>
      <c r="F312" t="s">
        <v>12819</v>
      </c>
      <c r="G312" t="str">
        <f>Table2[category] &amp; "-" &amp; Table2[product name]</f>
        <v>Home&amp;Kitchen|Kitchen&amp;HomeAppliances|Vacuum,Cleaning&amp;Ironing|Vacuums&amp;FloorCare|Vacuums|CanisterVacuums-Philips PowerPro FC9352/01 Compact Bagless Vacuum Cleaner (Blue)</v>
      </c>
      <c r="H312" t="s">
        <v>12820</v>
      </c>
      <c r="I312" s="25">
        <v>8999</v>
      </c>
      <c r="J312" s="23" t="str">
        <f t="shared" si="12"/>
        <v>&gt;₹500</v>
      </c>
      <c r="K312" s="25">
        <v>9995</v>
      </c>
      <c r="L312" s="24">
        <v>0.1</v>
      </c>
      <c r="M312" s="25">
        <f>Table2[[#This Row],[Actual Price]] - Table2[[#This Row],[Discounted Price]] / Table2[[#This Row],[Actual Price]] * 100</f>
        <v>9904.9649824912449</v>
      </c>
      <c r="N312" s="24" t="str">
        <f t="shared" si="13"/>
        <v>&lt;50%</v>
      </c>
      <c r="O312" s="21">
        <f>Table2[[#This Row],[Rounded Rating Column]] + (Table2[[#This Row],[rating_count]] / 1000)</f>
        <v>21.994</v>
      </c>
      <c r="P312" s="24" t="str">
        <f>IF(Table2[[#This Row],[Discount Percentage]] &gt;= 0.5, "Yes", "No")</f>
        <v>No</v>
      </c>
      <c r="Q312" s="26">
        <f>Table2[[#This Row],[Actual Price]] * Table2[[#This Row],[rating_count]]</f>
        <v>179850030</v>
      </c>
      <c r="R312">
        <v>4.4000000000000004</v>
      </c>
      <c r="S312">
        <f>ROUND(Table2[[#This Row],[rating]], 0)</f>
        <v>4</v>
      </c>
      <c r="T312" s="21">
        <v>17994</v>
      </c>
      <c r="U312" s="21" t="str">
        <f>IF(Table2[[#This Row],[rating_count]] &lt; 1000, "Yes", "No")</f>
        <v>No</v>
      </c>
      <c r="V312" s="21">
        <f>Table2[[#This Row],[Rounded Rating Column]] * Table2[[#This Row],[rating_count]]</f>
        <v>71976</v>
      </c>
      <c r="W312" s="25">
        <f t="shared" si="14"/>
        <v>179850030</v>
      </c>
      <c r="X312" t="s">
        <v>9552</v>
      </c>
      <c r="Y312" t="s">
        <v>9553</v>
      </c>
      <c r="Z312" t="s">
        <v>9554</v>
      </c>
      <c r="AA312" t="s">
        <v>9555</v>
      </c>
      <c r="AB312" t="s">
        <v>9556</v>
      </c>
      <c r="AC312" t="s">
        <v>9557</v>
      </c>
      <c r="AD312" t="s">
        <v>9558</v>
      </c>
      <c r="AE312" t="s">
        <v>9559</v>
      </c>
    </row>
    <row r="313" spans="1:31" ht="15.75" customHeight="1">
      <c r="A313" t="s">
        <v>3830</v>
      </c>
      <c r="B313" t="s">
        <v>3831</v>
      </c>
      <c r="C313" t="s">
        <v>2956</v>
      </c>
      <c r="D313" t="s">
        <v>12831</v>
      </c>
      <c r="E313" t="s">
        <v>12852</v>
      </c>
      <c r="F313" t="s">
        <v>12853</v>
      </c>
      <c r="G313" t="str">
        <f>Table2[category] &amp; "-" &amp; Table2[product name]</f>
        <v>Electronics|WearableTechnology|SmartWatches-boAt Wave Call Smart Watch, Smart Talk with Advanced Dedicated Bluetooth Calling Chip, 1.69‚Äù HD Display with 550 NITS &amp; 70% Color Gamut, 150+ Watch Faces, Multi-Sport Modes,HR,SpO2(Caribbean Green)</v>
      </c>
      <c r="H313" s="2" t="s">
        <v>13108</v>
      </c>
      <c r="I313" s="25">
        <v>1999</v>
      </c>
      <c r="J313" s="23" t="str">
        <f t="shared" si="12"/>
        <v>&gt;₹500</v>
      </c>
      <c r="K313" s="25">
        <v>7990</v>
      </c>
      <c r="L313" s="24">
        <v>0.75</v>
      </c>
      <c r="M313" s="25">
        <f>Table2[[#This Row],[Actual Price]] - Table2[[#This Row],[Discounted Price]] / Table2[[#This Row],[Actual Price]] * 100</f>
        <v>7964.9812265331666</v>
      </c>
      <c r="N313" s="24" t="str">
        <f t="shared" si="13"/>
        <v>50% or More</v>
      </c>
      <c r="O313" s="21">
        <f>Table2[[#This Row],[Rounded Rating Column]] + (Table2[[#This Row],[rating_count]] / 1000)</f>
        <v>21.832999999999998</v>
      </c>
      <c r="P313" s="24" t="str">
        <f>IF(Table2[[#This Row],[Discount Percentage]] &gt;= 0.5, "Yes", "No")</f>
        <v>Yes</v>
      </c>
      <c r="Q313" s="26">
        <f>Table2[[#This Row],[Actual Price]] * Table2[[#This Row],[rating_count]]</f>
        <v>142485670</v>
      </c>
      <c r="R313">
        <v>3.8</v>
      </c>
      <c r="S313">
        <f>ROUND(Table2[[#This Row],[rating]], 0)</f>
        <v>4</v>
      </c>
      <c r="T313" s="21">
        <v>17833</v>
      </c>
      <c r="U313" s="21" t="str">
        <f>IF(Table2[[#This Row],[rating_count]] &lt; 1000, "Yes", "No")</f>
        <v>No</v>
      </c>
      <c r="V313" s="21">
        <f>Table2[[#This Row],[Rounded Rating Column]] * Table2[[#This Row],[rating_count]]</f>
        <v>71332</v>
      </c>
      <c r="W313" s="25">
        <f t="shared" si="14"/>
        <v>142485670</v>
      </c>
      <c r="X313" t="s">
        <v>2977</v>
      </c>
      <c r="Y313" t="s">
        <v>2978</v>
      </c>
      <c r="Z313" t="s">
        <v>2979</v>
      </c>
      <c r="AA313" t="s">
        <v>2980</v>
      </c>
      <c r="AB313" t="s">
        <v>2981</v>
      </c>
      <c r="AC313" t="s">
        <v>2982</v>
      </c>
      <c r="AD313" t="s">
        <v>3832</v>
      </c>
      <c r="AE313" t="s">
        <v>3833</v>
      </c>
    </row>
    <row r="314" spans="1:31" ht="15.75" customHeight="1">
      <c r="A314" t="s">
        <v>2975</v>
      </c>
      <c r="B314" t="s">
        <v>2976</v>
      </c>
      <c r="C314" t="s">
        <v>2956</v>
      </c>
      <c r="D314" t="s">
        <v>12831</v>
      </c>
      <c r="E314" t="s">
        <v>12852</v>
      </c>
      <c r="F314" t="s">
        <v>12853</v>
      </c>
      <c r="G314" t="str">
        <f>Table2[category] &amp; "-" &amp; Table2[product name]</f>
        <v>Electronics|WearableTechnology|SmartWatches-boAt Wave Call Smart Watch, Smart Talk with Advanced Dedicated Bluetooth Calling Chip, 1.69‚Äù HD Display with 550 NITS &amp; 70% Color Gamut, 150+ Watch Faces, Multi-Sport Modes,HR,SpO2, IP68(Active Black)</v>
      </c>
      <c r="H314" s="2" t="s">
        <v>13108</v>
      </c>
      <c r="I314" s="25">
        <v>1999</v>
      </c>
      <c r="J314" s="23" t="str">
        <f t="shared" si="12"/>
        <v>&gt;₹500</v>
      </c>
      <c r="K314" s="25">
        <v>7990</v>
      </c>
      <c r="L314" s="24">
        <v>0.75</v>
      </c>
      <c r="M314" s="25">
        <f>Table2[[#This Row],[Actual Price]] - Table2[[#This Row],[Discounted Price]] / Table2[[#This Row],[Actual Price]] * 100</f>
        <v>7964.9812265331666</v>
      </c>
      <c r="N314" s="24" t="str">
        <f t="shared" si="13"/>
        <v>50% or More</v>
      </c>
      <c r="O314" s="21">
        <f>Table2[[#This Row],[Rounded Rating Column]] + (Table2[[#This Row],[rating_count]] / 1000)</f>
        <v>21.831</v>
      </c>
      <c r="P314" s="24" t="str">
        <f>IF(Table2[[#This Row],[Discount Percentage]] &gt;= 0.5, "Yes", "No")</f>
        <v>Yes</v>
      </c>
      <c r="Q314" s="26">
        <f>Table2[[#This Row],[Actual Price]] * Table2[[#This Row],[rating_count]]</f>
        <v>142469690</v>
      </c>
      <c r="R314">
        <v>3.8</v>
      </c>
      <c r="S314">
        <f>ROUND(Table2[[#This Row],[rating]], 0)</f>
        <v>4</v>
      </c>
      <c r="T314" s="21">
        <v>17831</v>
      </c>
      <c r="U314" s="21" t="str">
        <f>IF(Table2[[#This Row],[rating_count]] &lt; 1000, "Yes", "No")</f>
        <v>No</v>
      </c>
      <c r="V314" s="21">
        <f>Table2[[#This Row],[Rounded Rating Column]] * Table2[[#This Row],[rating_count]]</f>
        <v>71324</v>
      </c>
      <c r="W314" s="25">
        <f t="shared" si="14"/>
        <v>142469690</v>
      </c>
      <c r="X314" t="s">
        <v>2977</v>
      </c>
      <c r="Y314" t="s">
        <v>2978</v>
      </c>
      <c r="Z314" t="s">
        <v>2979</v>
      </c>
      <c r="AA314" t="s">
        <v>2980</v>
      </c>
      <c r="AB314" t="s">
        <v>2981</v>
      </c>
      <c r="AC314" t="s">
        <v>2982</v>
      </c>
      <c r="AD314" t="s">
        <v>2983</v>
      </c>
      <c r="AE314" t="s">
        <v>2984</v>
      </c>
    </row>
    <row r="315" spans="1:31" ht="15.75" customHeight="1">
      <c r="A315" t="s">
        <v>3403</v>
      </c>
      <c r="B315" t="s">
        <v>3404</v>
      </c>
      <c r="C315" t="s">
        <v>2956</v>
      </c>
      <c r="D315" t="s">
        <v>12831</v>
      </c>
      <c r="E315" t="s">
        <v>12852</v>
      </c>
      <c r="F315" t="s">
        <v>12853</v>
      </c>
      <c r="G315" t="str">
        <f>Table2[category] &amp; "-" &amp; Table2[product name]</f>
        <v>Electronics|WearableTechnology|SmartWatches-boAt Wave Call Smart Watch, Smart Talk with Advanced Dedicated Bluetooth Calling Chip, 1.69‚Äù HD Display with 550 NITS &amp; 70% Color Gamut, 150+ Watch Faces, Multi-Sport Modes, HR, SpO2, IP68(Mauve)</v>
      </c>
      <c r="H315" s="2" t="s">
        <v>13108</v>
      </c>
      <c r="I315" s="25">
        <v>1999</v>
      </c>
      <c r="J315" s="23" t="str">
        <f t="shared" si="12"/>
        <v>&gt;₹500</v>
      </c>
      <c r="K315" s="25">
        <v>7990</v>
      </c>
      <c r="L315" s="24">
        <v>0.75</v>
      </c>
      <c r="M315" s="25">
        <f>Table2[[#This Row],[Actual Price]] - Table2[[#This Row],[Discounted Price]] / Table2[[#This Row],[Actual Price]] * 100</f>
        <v>7964.9812265331666</v>
      </c>
      <c r="N315" s="24" t="str">
        <f t="shared" si="13"/>
        <v>50% or More</v>
      </c>
      <c r="O315" s="21">
        <f>Table2[[#This Row],[Rounded Rating Column]] + (Table2[[#This Row],[rating_count]] / 1000)</f>
        <v>21.831</v>
      </c>
      <c r="P315" s="24" t="str">
        <f>IF(Table2[[#This Row],[Discount Percentage]] &gt;= 0.5, "Yes", "No")</f>
        <v>Yes</v>
      </c>
      <c r="Q315" s="26">
        <f>Table2[[#This Row],[Actual Price]] * Table2[[#This Row],[rating_count]]</f>
        <v>142469690</v>
      </c>
      <c r="R315">
        <v>3.8</v>
      </c>
      <c r="S315">
        <f>ROUND(Table2[[#This Row],[rating]], 0)</f>
        <v>4</v>
      </c>
      <c r="T315" s="21">
        <v>17831</v>
      </c>
      <c r="U315" s="21" t="str">
        <f>IF(Table2[[#This Row],[rating_count]] &lt; 1000, "Yes", "No")</f>
        <v>No</v>
      </c>
      <c r="V315" s="21">
        <f>Table2[[#This Row],[Rounded Rating Column]] * Table2[[#This Row],[rating_count]]</f>
        <v>71324</v>
      </c>
      <c r="W315" s="25">
        <f t="shared" si="14"/>
        <v>142469690</v>
      </c>
      <c r="X315" t="s">
        <v>2977</v>
      </c>
      <c r="Y315" t="s">
        <v>2978</v>
      </c>
      <c r="Z315" t="s">
        <v>2979</v>
      </c>
      <c r="AA315" t="s">
        <v>2980</v>
      </c>
      <c r="AB315" t="s">
        <v>2981</v>
      </c>
      <c r="AC315" t="s">
        <v>2982</v>
      </c>
      <c r="AD315" t="s">
        <v>3405</v>
      </c>
      <c r="AE315" t="s">
        <v>3406</v>
      </c>
    </row>
    <row r="316" spans="1:31" ht="15.75" customHeight="1">
      <c r="A316" t="s">
        <v>3606</v>
      </c>
      <c r="B316" t="s">
        <v>3607</v>
      </c>
      <c r="C316" t="s">
        <v>2956</v>
      </c>
      <c r="D316" t="s">
        <v>12831</v>
      </c>
      <c r="E316" t="s">
        <v>12852</v>
      </c>
      <c r="F316" t="s">
        <v>12853</v>
      </c>
      <c r="G316" t="str">
        <f>Table2[category] &amp; "-" &amp; Table2[product name]</f>
        <v>Electronics|WearableTechnology|SmartWatches-boAt Wave Call Smart Watch, Smart Talk with Advanced Dedicated Bluetooth Calling Chip, 1.69‚Äù HD Display with 550 NITS &amp; 70% Color Gamut, 150+ Watch Faces, Multi-Sport Modes, HR, SpO2, IP68(Deep Blue)</v>
      </c>
      <c r="H316" s="2" t="s">
        <v>13108</v>
      </c>
      <c r="I316" s="25">
        <v>1999</v>
      </c>
      <c r="J316" s="23" t="str">
        <f t="shared" si="12"/>
        <v>&gt;₹500</v>
      </c>
      <c r="K316" s="25">
        <v>7990</v>
      </c>
      <c r="L316" s="24">
        <v>0.75</v>
      </c>
      <c r="M316" s="25">
        <f>Table2[[#This Row],[Actual Price]] - Table2[[#This Row],[Discounted Price]] / Table2[[#This Row],[Actual Price]] * 100</f>
        <v>7964.9812265331666</v>
      </c>
      <c r="N316" s="24" t="str">
        <f t="shared" si="13"/>
        <v>50% or More</v>
      </c>
      <c r="O316" s="21">
        <f>Table2[[#This Row],[Rounded Rating Column]] + (Table2[[#This Row],[rating_count]] / 1000)</f>
        <v>21.831</v>
      </c>
      <c r="P316" s="24" t="str">
        <f>IF(Table2[[#This Row],[Discount Percentage]] &gt;= 0.5, "Yes", "No")</f>
        <v>Yes</v>
      </c>
      <c r="Q316" s="26">
        <f>Table2[[#This Row],[Actual Price]] * Table2[[#This Row],[rating_count]]</f>
        <v>142469690</v>
      </c>
      <c r="R316">
        <v>3.8</v>
      </c>
      <c r="S316">
        <f>ROUND(Table2[[#This Row],[rating]], 0)</f>
        <v>4</v>
      </c>
      <c r="T316" s="21">
        <v>17831</v>
      </c>
      <c r="U316" s="21" t="str">
        <f>IF(Table2[[#This Row],[rating_count]] &lt; 1000, "Yes", "No")</f>
        <v>No</v>
      </c>
      <c r="V316" s="21">
        <f>Table2[[#This Row],[Rounded Rating Column]] * Table2[[#This Row],[rating_count]]</f>
        <v>71324</v>
      </c>
      <c r="W316" s="25">
        <f t="shared" si="14"/>
        <v>142469690</v>
      </c>
      <c r="X316" t="s">
        <v>2977</v>
      </c>
      <c r="Y316" t="s">
        <v>2978</v>
      </c>
      <c r="Z316" t="s">
        <v>2979</v>
      </c>
      <c r="AA316" t="s">
        <v>2980</v>
      </c>
      <c r="AB316" t="s">
        <v>2981</v>
      </c>
      <c r="AC316" t="s">
        <v>2982</v>
      </c>
      <c r="AD316" t="s">
        <v>3608</v>
      </c>
      <c r="AE316" t="s">
        <v>3609</v>
      </c>
    </row>
    <row r="317" spans="1:31" ht="15.75" customHeight="1">
      <c r="A317" t="s">
        <v>7486</v>
      </c>
      <c r="B317" t="s">
        <v>7487</v>
      </c>
      <c r="C317" t="s">
        <v>5848</v>
      </c>
      <c r="D317" t="s">
        <v>12821</v>
      </c>
      <c r="E317" t="s">
        <v>12822</v>
      </c>
      <c r="F317" t="s">
        <v>12931</v>
      </c>
      <c r="G317" t="str">
        <f>Table2[category] &amp; "-" &amp; Table2[product name]</f>
        <v>Computers&amp;Accessories|Accessories&amp;Peripherals|TabletAccessories|ScreenProtectors-ESR Screen Protector Compatible with iPad Pro 11 Inch (2022/2021/2020/2018) and iPad Air 5/4 (2022/2020, 10.9 Inch), Tempered-Glass Film with Alignment Frame, Scratch Resistant, HD Clarity, 2 Pack</v>
      </c>
      <c r="H317" t="s">
        <v>12872</v>
      </c>
      <c r="I317" s="25">
        <v>1234</v>
      </c>
      <c r="J317" s="23" t="str">
        <f t="shared" si="12"/>
        <v>&gt;₹500</v>
      </c>
      <c r="K317" s="25">
        <v>1599</v>
      </c>
      <c r="L317" s="24">
        <v>0.23</v>
      </c>
      <c r="M317" s="25">
        <f>Table2[[#This Row],[Actual Price]] - Table2[[#This Row],[Discounted Price]] / Table2[[#This Row],[Actual Price]] * 100</f>
        <v>1521.8267667292057</v>
      </c>
      <c r="N317" s="24" t="str">
        <f t="shared" si="13"/>
        <v>&lt;50%</v>
      </c>
      <c r="O317" s="21">
        <f>Table2[[#This Row],[Rounded Rating Column]] + (Table2[[#This Row],[rating_count]] / 1000)</f>
        <v>21.68</v>
      </c>
      <c r="P317" s="24" t="str">
        <f>IF(Table2[[#This Row],[Discount Percentage]] &gt;= 0.5, "Yes", "No")</f>
        <v>No</v>
      </c>
      <c r="Q317" s="26">
        <f>Table2[[#This Row],[Actual Price]] * Table2[[#This Row],[rating_count]]</f>
        <v>26671320</v>
      </c>
      <c r="R317">
        <v>4.5</v>
      </c>
      <c r="S317">
        <f>ROUND(Table2[[#This Row],[rating]], 0)</f>
        <v>5</v>
      </c>
      <c r="T317" s="21">
        <v>16680</v>
      </c>
      <c r="U317" s="21" t="str">
        <f>IF(Table2[[#This Row],[rating_count]] &lt; 1000, "Yes", "No")</f>
        <v>No</v>
      </c>
      <c r="V317" s="21">
        <f>Table2[[#This Row],[Rounded Rating Column]] * Table2[[#This Row],[rating_count]]</f>
        <v>83400</v>
      </c>
      <c r="W317" s="25">
        <f t="shared" si="14"/>
        <v>26671320</v>
      </c>
      <c r="X317" t="s">
        <v>7488</v>
      </c>
      <c r="Y317" t="s">
        <v>7489</v>
      </c>
      <c r="Z317" t="s">
        <v>7490</v>
      </c>
      <c r="AA317" t="s">
        <v>7491</v>
      </c>
      <c r="AB317" t="s">
        <v>7492</v>
      </c>
      <c r="AC317" t="s">
        <v>7493</v>
      </c>
      <c r="AD317" t="s">
        <v>7494</v>
      </c>
      <c r="AE317" t="s">
        <v>7495</v>
      </c>
    </row>
    <row r="318" spans="1:31" ht="15.75" customHeight="1">
      <c r="A318" t="s">
        <v>9120</v>
      </c>
      <c r="B318" t="s">
        <v>9121</v>
      </c>
      <c r="C318" t="s">
        <v>8325</v>
      </c>
      <c r="D318" t="s">
        <v>12817</v>
      </c>
      <c r="E318" t="s">
        <v>12818</v>
      </c>
      <c r="F318" t="s">
        <v>12986</v>
      </c>
      <c r="G318" t="str">
        <f>Table2[category] &amp; "-" &amp; Table2[product name]</f>
        <v>Home&amp;Kitchen|Kitchen&amp;HomeAppliances|SmallKitchenAppliances|Kettles&amp;HotWaterDispensers|ElectricKettles-Pigeon by Stovekraft Quartz Electric Kettle (14299) 1.7 Litre with Stainless Steel Body, used for boiling Water, making tea and coffee, instant noodles, soup etc. 1500 Watt (Silver)</v>
      </c>
      <c r="H318" t="s">
        <v>12987</v>
      </c>
      <c r="I318" s="23">
        <v>899</v>
      </c>
      <c r="J318" s="23" t="str">
        <f t="shared" si="12"/>
        <v>&gt;₹500</v>
      </c>
      <c r="K318" s="25">
        <v>1249</v>
      </c>
      <c r="L318" s="24">
        <v>0.28000000000000003</v>
      </c>
      <c r="M318" s="25">
        <f>Table2[[#This Row],[Actual Price]] - Table2[[#This Row],[Discounted Price]] / Table2[[#This Row],[Actual Price]] * 100</f>
        <v>1177.0224179343475</v>
      </c>
      <c r="N318" s="24" t="str">
        <f t="shared" si="13"/>
        <v>&lt;50%</v>
      </c>
      <c r="O318" s="21">
        <f>Table2[[#This Row],[Rounded Rating Column]] + (Table2[[#This Row],[rating_count]] / 1000)</f>
        <v>21.423999999999999</v>
      </c>
      <c r="P318" s="24" t="str">
        <f>IF(Table2[[#This Row],[Discount Percentage]] &gt;= 0.5, "Yes", "No")</f>
        <v>No</v>
      </c>
      <c r="Q318" s="26">
        <f>Table2[[#This Row],[Actual Price]] * Table2[[#This Row],[rating_count]]</f>
        <v>21762576</v>
      </c>
      <c r="R318">
        <v>3.9</v>
      </c>
      <c r="S318">
        <f>ROUND(Table2[[#This Row],[rating]], 0)</f>
        <v>4</v>
      </c>
      <c r="T318" s="21">
        <v>17424</v>
      </c>
      <c r="U318" s="21" t="str">
        <f>IF(Table2[[#This Row],[rating_count]] &lt; 1000, "Yes", "No")</f>
        <v>No</v>
      </c>
      <c r="V318" s="21">
        <f>Table2[[#This Row],[Rounded Rating Column]] * Table2[[#This Row],[rating_count]]</f>
        <v>69696</v>
      </c>
      <c r="W318" s="25">
        <f t="shared" si="14"/>
        <v>21762576</v>
      </c>
      <c r="X318" t="s">
        <v>9122</v>
      </c>
      <c r="Y318" t="s">
        <v>9123</v>
      </c>
      <c r="Z318" t="s">
        <v>9124</v>
      </c>
      <c r="AA318" t="s">
        <v>9125</v>
      </c>
      <c r="AB318" t="s">
        <v>9126</v>
      </c>
      <c r="AC318" t="s">
        <v>9127</v>
      </c>
      <c r="AD318" t="s">
        <v>9128</v>
      </c>
      <c r="AE318" t="s">
        <v>9129</v>
      </c>
    </row>
    <row r="319" spans="1:31" ht="15.75" customHeight="1">
      <c r="A319" t="s">
        <v>3007</v>
      </c>
      <c r="B319" t="s">
        <v>3008</v>
      </c>
      <c r="C319" t="s">
        <v>2998</v>
      </c>
      <c r="D319" t="s">
        <v>12831</v>
      </c>
      <c r="E319" t="s">
        <v>12854</v>
      </c>
      <c r="F319" t="s">
        <v>12857</v>
      </c>
      <c r="G319" t="str">
        <f>Table2[category] &amp; "-" &amp; Table2[product name]</f>
        <v>Electronics|Mobiles&amp;Accessories|Smartphones&amp;BasicMobiles|Smartphones-OnePlus Nord 2T 5G (Jade Fog, 8GB RAM, 128GB Storage)</v>
      </c>
      <c r="H319" t="s">
        <v>12858</v>
      </c>
      <c r="I319" s="25">
        <v>28999</v>
      </c>
      <c r="J319" s="23" t="str">
        <f t="shared" si="12"/>
        <v>&gt;₹500</v>
      </c>
      <c r="K319" s="25">
        <v>28999</v>
      </c>
      <c r="L319" s="24">
        <v>0</v>
      </c>
      <c r="M319" s="25">
        <f>Table2[[#This Row],[Actual Price]] - Table2[[#This Row],[Discounted Price]] / Table2[[#This Row],[Actual Price]] * 100</f>
        <v>28899</v>
      </c>
      <c r="N319" s="24" t="str">
        <f t="shared" si="13"/>
        <v>&lt;50%</v>
      </c>
      <c r="O319" s="21">
        <f>Table2[[#This Row],[Rounded Rating Column]] + (Table2[[#This Row],[rating_count]] / 1000)</f>
        <v>21.414999999999999</v>
      </c>
      <c r="P319" s="24" t="str">
        <f>IF(Table2[[#This Row],[Discount Percentage]] &gt;= 0.5, "Yes", "No")</f>
        <v>No</v>
      </c>
      <c r="Q319" s="26">
        <f>Table2[[#This Row],[Actual Price]] * Table2[[#This Row],[rating_count]]</f>
        <v>505017585</v>
      </c>
      <c r="R319">
        <v>4.3</v>
      </c>
      <c r="S319">
        <f>ROUND(Table2[[#This Row],[rating]], 0)</f>
        <v>4</v>
      </c>
      <c r="T319" s="21">
        <v>17415</v>
      </c>
      <c r="U319" s="21" t="str">
        <f>IF(Table2[[#This Row],[rating_count]] &lt; 1000, "Yes", "No")</f>
        <v>No</v>
      </c>
      <c r="V319" s="21">
        <f>Table2[[#This Row],[Rounded Rating Column]] * Table2[[#This Row],[rating_count]]</f>
        <v>69660</v>
      </c>
      <c r="W319" s="25">
        <f t="shared" si="14"/>
        <v>505017585</v>
      </c>
      <c r="X319" t="s">
        <v>3009</v>
      </c>
      <c r="Y319" t="s">
        <v>3010</v>
      </c>
      <c r="Z319" t="s">
        <v>3011</v>
      </c>
      <c r="AA319" t="s">
        <v>3012</v>
      </c>
      <c r="AB319" t="s">
        <v>3013</v>
      </c>
      <c r="AC319" t="s">
        <v>3014</v>
      </c>
      <c r="AD319" t="s">
        <v>3015</v>
      </c>
      <c r="AE319" t="s">
        <v>3016</v>
      </c>
    </row>
    <row r="320" spans="1:31" ht="15.75" customHeight="1">
      <c r="A320" t="s">
        <v>3017</v>
      </c>
      <c r="B320" t="s">
        <v>3018</v>
      </c>
      <c r="C320" t="s">
        <v>2998</v>
      </c>
      <c r="D320" t="s">
        <v>12831</v>
      </c>
      <c r="E320" t="s">
        <v>12854</v>
      </c>
      <c r="F320" t="s">
        <v>12857</v>
      </c>
      <c r="G320" t="str">
        <f>Table2[category] &amp; "-" &amp; Table2[product name]</f>
        <v>Electronics|Mobiles&amp;Accessories|Smartphones&amp;BasicMobiles|Smartphones-OnePlus Nord 2T 5G (Gray Shadow, 8GB RAM, 128GB Storage)</v>
      </c>
      <c r="H320" t="s">
        <v>12858</v>
      </c>
      <c r="I320" s="25">
        <v>28999</v>
      </c>
      <c r="J320" s="23" t="str">
        <f t="shared" si="12"/>
        <v>&gt;₹500</v>
      </c>
      <c r="K320" s="25">
        <v>28999</v>
      </c>
      <c r="L320" s="24">
        <v>0</v>
      </c>
      <c r="M320" s="25">
        <f>Table2[[#This Row],[Actual Price]] - Table2[[#This Row],[Discounted Price]] / Table2[[#This Row],[Actual Price]] * 100</f>
        <v>28899</v>
      </c>
      <c r="N320" s="24" t="str">
        <f t="shared" si="13"/>
        <v>&lt;50%</v>
      </c>
      <c r="O320" s="21">
        <f>Table2[[#This Row],[Rounded Rating Column]] + (Table2[[#This Row],[rating_count]] / 1000)</f>
        <v>21.414999999999999</v>
      </c>
      <c r="P320" s="24" t="str">
        <f>IF(Table2[[#This Row],[Discount Percentage]] &gt;= 0.5, "Yes", "No")</f>
        <v>No</v>
      </c>
      <c r="Q320" s="26">
        <f>Table2[[#This Row],[Actual Price]] * Table2[[#This Row],[rating_count]]</f>
        <v>505017585</v>
      </c>
      <c r="R320">
        <v>4.3</v>
      </c>
      <c r="S320">
        <f>ROUND(Table2[[#This Row],[rating]], 0)</f>
        <v>4</v>
      </c>
      <c r="T320" s="21">
        <v>17415</v>
      </c>
      <c r="U320" s="21" t="str">
        <f>IF(Table2[[#This Row],[rating_count]] &lt; 1000, "Yes", "No")</f>
        <v>No</v>
      </c>
      <c r="V320" s="21">
        <f>Table2[[#This Row],[Rounded Rating Column]] * Table2[[#This Row],[rating_count]]</f>
        <v>69660</v>
      </c>
      <c r="W320" s="25">
        <f t="shared" si="14"/>
        <v>505017585</v>
      </c>
      <c r="X320" t="s">
        <v>3019</v>
      </c>
      <c r="Y320" t="s">
        <v>3010</v>
      </c>
      <c r="Z320" t="s">
        <v>3011</v>
      </c>
      <c r="AA320" t="s">
        <v>3012</v>
      </c>
      <c r="AB320" t="s">
        <v>3013</v>
      </c>
      <c r="AC320" t="s">
        <v>3014</v>
      </c>
      <c r="AD320" t="s">
        <v>3020</v>
      </c>
      <c r="AE320" t="s">
        <v>3021</v>
      </c>
    </row>
    <row r="321" spans="1:31" ht="15.75" customHeight="1">
      <c r="A321" t="s">
        <v>3504</v>
      </c>
      <c r="B321" t="s">
        <v>3505</v>
      </c>
      <c r="C321" t="s">
        <v>2998</v>
      </c>
      <c r="D321" t="s">
        <v>12831</v>
      </c>
      <c r="E321" t="s">
        <v>12854</v>
      </c>
      <c r="F321" t="s">
        <v>12857</v>
      </c>
      <c r="G321" t="str">
        <f>Table2[category] &amp; "-" &amp; Table2[product name]</f>
        <v>Electronics|Mobiles&amp;Accessories|Smartphones&amp;BasicMobiles|Smartphones-OnePlus Nord 2T 5G (Jade Fog, 12GB RAM, 256GB Storage)</v>
      </c>
      <c r="H321" t="s">
        <v>12858</v>
      </c>
      <c r="I321" s="25">
        <v>33999</v>
      </c>
      <c r="J321" s="23" t="str">
        <f t="shared" si="12"/>
        <v>&gt;₹500</v>
      </c>
      <c r="K321" s="25">
        <v>33999</v>
      </c>
      <c r="L321" s="24">
        <v>0</v>
      </c>
      <c r="M321" s="25">
        <f>Table2[[#This Row],[Actual Price]] - Table2[[#This Row],[Discounted Price]] / Table2[[#This Row],[Actual Price]] * 100</f>
        <v>33899</v>
      </c>
      <c r="N321" s="24" t="str">
        <f t="shared" si="13"/>
        <v>&lt;50%</v>
      </c>
      <c r="O321" s="21">
        <f>Table2[[#This Row],[Rounded Rating Column]] + (Table2[[#This Row],[rating_count]] / 1000)</f>
        <v>21.414999999999999</v>
      </c>
      <c r="P321" s="24" t="str">
        <f>IF(Table2[[#This Row],[Discount Percentage]] &gt;= 0.5, "Yes", "No")</f>
        <v>No</v>
      </c>
      <c r="Q321" s="26">
        <f>Table2[[#This Row],[Actual Price]] * Table2[[#This Row],[rating_count]]</f>
        <v>592092585</v>
      </c>
      <c r="R321">
        <v>4.3</v>
      </c>
      <c r="S321">
        <f>ROUND(Table2[[#This Row],[rating]], 0)</f>
        <v>4</v>
      </c>
      <c r="T321" s="21">
        <v>17415</v>
      </c>
      <c r="U321" s="21" t="str">
        <f>IF(Table2[[#This Row],[rating_count]] &lt; 1000, "Yes", "No")</f>
        <v>No</v>
      </c>
      <c r="V321" s="21">
        <f>Table2[[#This Row],[Rounded Rating Column]] * Table2[[#This Row],[rating_count]]</f>
        <v>69660</v>
      </c>
      <c r="W321" s="25">
        <f t="shared" si="14"/>
        <v>592092585</v>
      </c>
      <c r="X321" t="s">
        <v>3506</v>
      </c>
      <c r="Y321" t="s">
        <v>3010</v>
      </c>
      <c r="Z321" t="s">
        <v>3011</v>
      </c>
      <c r="AA321" t="s">
        <v>3012</v>
      </c>
      <c r="AB321" t="s">
        <v>3013</v>
      </c>
      <c r="AC321" t="s">
        <v>3014</v>
      </c>
      <c r="AD321" t="s">
        <v>3015</v>
      </c>
      <c r="AE321" t="s">
        <v>3507</v>
      </c>
    </row>
    <row r="322" spans="1:31" ht="15.75" customHeight="1">
      <c r="A322" t="s">
        <v>6755</v>
      </c>
      <c r="B322" t="s">
        <v>6756</v>
      </c>
      <c r="C322" t="s">
        <v>5013</v>
      </c>
      <c r="D322" t="s">
        <v>12821</v>
      </c>
      <c r="E322" t="s">
        <v>12822</v>
      </c>
      <c r="F322" t="s">
        <v>12880</v>
      </c>
      <c r="G322" t="str">
        <f>Table2[category] &amp; "-" &amp; Table2[product name]</f>
        <v>Computers&amp;Accessories|Accessories&amp;Peripherals|Keyboards,Mice&amp;InputDevices|Keyboard&amp;MouseSets-Logitech MK270r USB Wireless Keyboard and Mouse Set for Windows, 2.4 GHz Wireless, Spill-resistant Design, 8 Multimedia &amp; Shortcut Keys, 2-Year Battery Life, PC/Laptop- Black</v>
      </c>
      <c r="H322" t="s">
        <v>12898</v>
      </c>
      <c r="I322" s="25">
        <v>1345</v>
      </c>
      <c r="J322" s="23" t="str">
        <f t="shared" ref="J322:J385" si="15">IF(I322&lt;200,"&lt;₹200",IF(OR(I322=200,I322&lt;=500),"₹200 - ₹500","&gt;₹500"))</f>
        <v>&gt;₹500</v>
      </c>
      <c r="K322" s="25">
        <v>2295</v>
      </c>
      <c r="L322" s="24">
        <v>0.41</v>
      </c>
      <c r="M322" s="25">
        <f>Table2[[#This Row],[Actual Price]] - Table2[[#This Row],[Discounted Price]] / Table2[[#This Row],[Actual Price]] * 100</f>
        <v>2236.3943355119827</v>
      </c>
      <c r="N322" s="24" t="str">
        <f t="shared" ref="N322:N385" si="16">IF(L322&gt;=50%,"50% or More","&lt;50%")</f>
        <v>&lt;50%</v>
      </c>
      <c r="O322" s="21">
        <f>Table2[[#This Row],[Rounded Rating Column]] + (Table2[[#This Row],[rating_count]] / 1000)</f>
        <v>21.413</v>
      </c>
      <c r="P322" s="24" t="str">
        <f>IF(Table2[[#This Row],[Discount Percentage]] &gt;= 0.5, "Yes", "No")</f>
        <v>No</v>
      </c>
      <c r="Q322" s="26">
        <f>Table2[[#This Row],[Actual Price]] * Table2[[#This Row],[rating_count]]</f>
        <v>39962835</v>
      </c>
      <c r="R322">
        <v>4.2</v>
      </c>
      <c r="S322">
        <f>ROUND(Table2[[#This Row],[rating]], 0)</f>
        <v>4</v>
      </c>
      <c r="T322" s="21">
        <v>17413</v>
      </c>
      <c r="U322" s="21" t="str">
        <f>IF(Table2[[#This Row],[rating_count]] &lt; 1000, "Yes", "No")</f>
        <v>No</v>
      </c>
      <c r="V322" s="21">
        <f>Table2[[#This Row],[Rounded Rating Column]] * Table2[[#This Row],[rating_count]]</f>
        <v>69652</v>
      </c>
      <c r="W322" s="25">
        <f t="shared" ref="W322:W385" si="17">K322*T322</f>
        <v>39962835</v>
      </c>
      <c r="X322" t="s">
        <v>6757</v>
      </c>
      <c r="Y322" t="s">
        <v>6758</v>
      </c>
      <c r="Z322" t="s">
        <v>6759</v>
      </c>
      <c r="AA322" t="s">
        <v>6760</v>
      </c>
      <c r="AB322" t="s">
        <v>6761</v>
      </c>
      <c r="AC322" t="s">
        <v>6762</v>
      </c>
      <c r="AD322" t="s">
        <v>6763</v>
      </c>
      <c r="AE322" t="s">
        <v>6764</v>
      </c>
    </row>
    <row r="323" spans="1:31" ht="15.75" customHeight="1">
      <c r="A323" t="s">
        <v>6592</v>
      </c>
      <c r="B323" t="s">
        <v>6593</v>
      </c>
      <c r="C323" t="s">
        <v>4817</v>
      </c>
      <c r="D323" t="s">
        <v>12821</v>
      </c>
      <c r="E323" t="s">
        <v>12822</v>
      </c>
      <c r="F323" t="s">
        <v>12876</v>
      </c>
      <c r="G323" t="str">
        <f>Table2[category] &amp; "-" &amp; Table2[product name]</f>
        <v>Computers&amp;Accessories|Accessories&amp;Peripherals|LaptopAccessories|Lapdesks-Portronics My buddy plus Adjustable Laptop cooling Table (Brown)</v>
      </c>
      <c r="H323" t="s">
        <v>12883</v>
      </c>
      <c r="I323" s="25">
        <v>1889</v>
      </c>
      <c r="J323" s="23" t="str">
        <f t="shared" si="15"/>
        <v>&gt;₹500</v>
      </c>
      <c r="K323" s="25">
        <v>2699</v>
      </c>
      <c r="L323" s="24">
        <v>0.3</v>
      </c>
      <c r="M323" s="25">
        <f>Table2[[#This Row],[Actual Price]] - Table2[[#This Row],[Discounted Price]] / Table2[[#This Row],[Actual Price]] * 100</f>
        <v>2629.0111152278623</v>
      </c>
      <c r="N323" s="24" t="str">
        <f t="shared" si="16"/>
        <v>&lt;50%</v>
      </c>
      <c r="O323" s="21">
        <f>Table2[[#This Row],[Rounded Rating Column]] + (Table2[[#This Row],[rating_count]] / 1000)</f>
        <v>21.393999999999998</v>
      </c>
      <c r="P323" s="24" t="str">
        <f>IF(Table2[[#This Row],[Discount Percentage]] &gt;= 0.5, "Yes", "No")</f>
        <v>No</v>
      </c>
      <c r="Q323" s="26">
        <f>Table2[[#This Row],[Actual Price]] * Table2[[#This Row],[rating_count]]</f>
        <v>46946406</v>
      </c>
      <c r="R323">
        <v>4.3</v>
      </c>
      <c r="S323">
        <f>ROUND(Table2[[#This Row],[rating]], 0)</f>
        <v>4</v>
      </c>
      <c r="T323" s="21">
        <v>17394</v>
      </c>
      <c r="U323" s="21" t="str">
        <f>IF(Table2[[#This Row],[rating_count]] &lt; 1000, "Yes", "No")</f>
        <v>No</v>
      </c>
      <c r="V323" s="21">
        <f>Table2[[#This Row],[Rounded Rating Column]] * Table2[[#This Row],[rating_count]]</f>
        <v>69576</v>
      </c>
      <c r="W323" s="25">
        <f t="shared" si="17"/>
        <v>46946406</v>
      </c>
      <c r="X323" t="s">
        <v>6594</v>
      </c>
      <c r="Y323" t="s">
        <v>6595</v>
      </c>
      <c r="Z323" t="s">
        <v>6596</v>
      </c>
      <c r="AA323" t="s">
        <v>6597</v>
      </c>
      <c r="AB323" t="s">
        <v>6598</v>
      </c>
      <c r="AC323" t="s">
        <v>6599</v>
      </c>
      <c r="AD323" t="s">
        <v>6600</v>
      </c>
      <c r="AE323" t="s">
        <v>6601</v>
      </c>
    </row>
    <row r="324" spans="1:31" ht="15.75" customHeight="1">
      <c r="A324" t="s">
        <v>5719</v>
      </c>
      <c r="B324" t="s">
        <v>5720</v>
      </c>
      <c r="C324" t="s">
        <v>5013</v>
      </c>
      <c r="D324" t="s">
        <v>12821</v>
      </c>
      <c r="E324" t="s">
        <v>12822</v>
      </c>
      <c r="F324" t="s">
        <v>12880</v>
      </c>
      <c r="G324" t="str">
        <f>Table2[category] &amp; "-" &amp; Table2[product name]</f>
        <v>Computers&amp;Accessories|Accessories&amp;Peripherals|Keyboards,Mice&amp;InputDevices|Keyboard&amp;MouseSets-Zebronics Wired Keyboard and Mouse Combo with 104 Keys and a USB Mouse with 1200 DPI - JUDWAA 750</v>
      </c>
      <c r="H324" t="s">
        <v>12898</v>
      </c>
      <c r="I324" s="23">
        <v>448</v>
      </c>
      <c r="J324" s="23" t="str">
        <f t="shared" si="15"/>
        <v>₹200 - ₹500</v>
      </c>
      <c r="K324" s="23">
        <v>699</v>
      </c>
      <c r="L324" s="24">
        <v>0.36</v>
      </c>
      <c r="M324" s="25">
        <f>Table2[[#This Row],[Actual Price]] - Table2[[#This Row],[Discounted Price]] / Table2[[#This Row],[Actual Price]] * 100</f>
        <v>634.90844062947065</v>
      </c>
      <c r="N324" s="24" t="str">
        <f t="shared" si="16"/>
        <v>&lt;50%</v>
      </c>
      <c r="O324" s="21">
        <f>Table2[[#This Row],[Rounded Rating Column]] + (Table2[[#This Row],[rating_count]] / 1000)</f>
        <v>21.347999999999999</v>
      </c>
      <c r="P324" s="24" t="str">
        <f>IF(Table2[[#This Row],[Discount Percentage]] &gt;= 0.5, "Yes", "No")</f>
        <v>No</v>
      </c>
      <c r="Q324" s="26">
        <f>Table2[[#This Row],[Actual Price]] * Table2[[#This Row],[rating_count]]</f>
        <v>12126252</v>
      </c>
      <c r="R324">
        <v>3.9</v>
      </c>
      <c r="S324">
        <f>ROUND(Table2[[#This Row],[rating]], 0)</f>
        <v>4</v>
      </c>
      <c r="T324" s="21">
        <v>17348</v>
      </c>
      <c r="U324" s="21" t="str">
        <f>IF(Table2[[#This Row],[rating_count]] &lt; 1000, "Yes", "No")</f>
        <v>No</v>
      </c>
      <c r="V324" s="21">
        <f>Table2[[#This Row],[Rounded Rating Column]] * Table2[[#This Row],[rating_count]]</f>
        <v>69392</v>
      </c>
      <c r="W324" s="25">
        <f t="shared" si="17"/>
        <v>12126252</v>
      </c>
      <c r="X324" t="s">
        <v>5721</v>
      </c>
      <c r="Y324" t="s">
        <v>5722</v>
      </c>
      <c r="Z324" t="s">
        <v>5723</v>
      </c>
      <c r="AA324" t="s">
        <v>5724</v>
      </c>
      <c r="AB324" t="s">
        <v>5725</v>
      </c>
      <c r="AC324" t="s">
        <v>5726</v>
      </c>
      <c r="AD324" t="s">
        <v>5727</v>
      </c>
      <c r="AE324" t="s">
        <v>5728</v>
      </c>
    </row>
    <row r="325" spans="1:31" ht="15.75" customHeight="1">
      <c r="A325" t="s">
        <v>11336</v>
      </c>
      <c r="B325" t="s">
        <v>11337</v>
      </c>
      <c r="C325" t="s">
        <v>8483</v>
      </c>
      <c r="D325" t="s">
        <v>12817</v>
      </c>
      <c r="E325" t="s">
        <v>12818</v>
      </c>
      <c r="F325" t="s">
        <v>12819</v>
      </c>
      <c r="G325" t="str">
        <f>Table2[category] &amp; "-" &amp; Table2[product name]</f>
        <v>Home&amp;Kitchen|Kitchen&amp;HomeAppliances|Vacuum,Cleaning&amp;Ironing|Irons,Steamers&amp;Accessories|Irons|DryIrons-Morphy Richards Daisy 1000W Dry Iron with American Heritage Non-Stick Coated Soleplate, White</v>
      </c>
      <c r="H325" t="s">
        <v>12992</v>
      </c>
      <c r="I325" s="23">
        <v>559</v>
      </c>
      <c r="J325" s="23" t="str">
        <f t="shared" si="15"/>
        <v>&gt;₹500</v>
      </c>
      <c r="K325" s="25">
        <v>1010</v>
      </c>
      <c r="L325" s="24">
        <v>0.45</v>
      </c>
      <c r="M325" s="25">
        <f>Table2[[#This Row],[Actual Price]] - Table2[[#This Row],[Discounted Price]] / Table2[[#This Row],[Actual Price]] * 100</f>
        <v>954.65346534653463</v>
      </c>
      <c r="N325" s="24" t="str">
        <f t="shared" si="16"/>
        <v>&lt;50%</v>
      </c>
      <c r="O325" s="21">
        <f>Table2[[#This Row],[Rounded Rating Column]] + (Table2[[#This Row],[rating_count]] / 1000)</f>
        <v>21.324999999999999</v>
      </c>
      <c r="P325" s="24" t="str">
        <f>IF(Table2[[#This Row],[Discount Percentage]] &gt;= 0.5, "Yes", "No")</f>
        <v>No</v>
      </c>
      <c r="Q325" s="26">
        <f>Table2[[#This Row],[Actual Price]] * Table2[[#This Row],[rating_count]]</f>
        <v>17498250</v>
      </c>
      <c r="R325">
        <v>4.0999999999999996</v>
      </c>
      <c r="S325">
        <f>ROUND(Table2[[#This Row],[rating]], 0)</f>
        <v>4</v>
      </c>
      <c r="T325" s="21">
        <v>17325</v>
      </c>
      <c r="U325" s="21" t="str">
        <f>IF(Table2[[#This Row],[rating_count]] &lt; 1000, "Yes", "No")</f>
        <v>No</v>
      </c>
      <c r="V325" s="21">
        <f>Table2[[#This Row],[Rounded Rating Column]] * Table2[[#This Row],[rating_count]]</f>
        <v>69300</v>
      </c>
      <c r="W325" s="25">
        <f t="shared" si="17"/>
        <v>17498250</v>
      </c>
      <c r="X325" t="s">
        <v>11338</v>
      </c>
      <c r="Y325" t="s">
        <v>11339</v>
      </c>
      <c r="Z325" t="s">
        <v>11340</v>
      </c>
      <c r="AA325" t="s">
        <v>11341</v>
      </c>
      <c r="AB325" t="s">
        <v>11342</v>
      </c>
      <c r="AC325" t="s">
        <v>11343</v>
      </c>
      <c r="AD325" t="s">
        <v>11344</v>
      </c>
      <c r="AE325" t="s">
        <v>11345</v>
      </c>
    </row>
    <row r="326" spans="1:31" ht="15.75" customHeight="1">
      <c r="A326" t="s">
        <v>8691</v>
      </c>
      <c r="B326" t="s">
        <v>8692</v>
      </c>
      <c r="C326" t="s">
        <v>8629</v>
      </c>
      <c r="D326" t="s">
        <v>12817</v>
      </c>
      <c r="E326" t="s">
        <v>12988</v>
      </c>
      <c r="F326" t="s">
        <v>13000</v>
      </c>
      <c r="G326" t="str">
        <f>Table2[category] &amp; "-" &amp; Table2[product name]</f>
        <v>Home&amp;Kitchen|Heating,Cooling&amp;AirQuality|WaterHeaters&amp;Geysers|ImmersionRods-Havells Immersion HB15 1500 Watt (White Blue)</v>
      </c>
      <c r="H326" t="s">
        <v>13003</v>
      </c>
      <c r="I326" s="23">
        <v>719</v>
      </c>
      <c r="J326" s="23" t="str">
        <f t="shared" si="15"/>
        <v>&gt;₹500</v>
      </c>
      <c r="K326" s="25">
        <v>1295</v>
      </c>
      <c r="L326" s="24">
        <v>0.44</v>
      </c>
      <c r="M326" s="25">
        <f>Table2[[#This Row],[Actual Price]] - Table2[[#This Row],[Discounted Price]] / Table2[[#This Row],[Actual Price]] * 100</f>
        <v>1239.4787644787646</v>
      </c>
      <c r="N326" s="24" t="str">
        <f t="shared" si="16"/>
        <v>&lt;50%</v>
      </c>
      <c r="O326" s="21">
        <f>Table2[[#This Row],[Rounded Rating Column]] + (Table2[[#This Row],[rating_count]] / 1000)</f>
        <v>21.218</v>
      </c>
      <c r="P326" s="24" t="str">
        <f>IF(Table2[[#This Row],[Discount Percentage]] &gt;= 0.5, "Yes", "No")</f>
        <v>No</v>
      </c>
      <c r="Q326" s="26">
        <f>Table2[[#This Row],[Actual Price]] * Table2[[#This Row],[rating_count]]</f>
        <v>22297310</v>
      </c>
      <c r="R326">
        <v>4.2</v>
      </c>
      <c r="S326">
        <f>ROUND(Table2[[#This Row],[rating]], 0)</f>
        <v>4</v>
      </c>
      <c r="T326" s="21">
        <v>17218</v>
      </c>
      <c r="U326" s="21" t="str">
        <f>IF(Table2[[#This Row],[rating_count]] &lt; 1000, "Yes", "No")</f>
        <v>No</v>
      </c>
      <c r="V326" s="21">
        <f>Table2[[#This Row],[Rounded Rating Column]] * Table2[[#This Row],[rating_count]]</f>
        <v>68872</v>
      </c>
      <c r="W326" s="25">
        <f t="shared" si="17"/>
        <v>22297310</v>
      </c>
      <c r="X326" t="s">
        <v>8693</v>
      </c>
      <c r="Y326" t="s">
        <v>8694</v>
      </c>
      <c r="Z326" t="s">
        <v>8695</v>
      </c>
      <c r="AA326" t="s">
        <v>8696</v>
      </c>
      <c r="AB326" t="s">
        <v>8697</v>
      </c>
      <c r="AC326" t="s">
        <v>8698</v>
      </c>
      <c r="AD326" t="s">
        <v>8699</v>
      </c>
      <c r="AE326" t="s">
        <v>8700</v>
      </c>
    </row>
    <row r="327" spans="1:31" ht="15.75" customHeight="1">
      <c r="A327" t="s">
        <v>4674</v>
      </c>
      <c r="B327" t="s">
        <v>3287</v>
      </c>
      <c r="C327" t="s">
        <v>2956</v>
      </c>
      <c r="D327" t="s">
        <v>12831</v>
      </c>
      <c r="E327" t="s">
        <v>12852</v>
      </c>
      <c r="F327" t="s">
        <v>12853</v>
      </c>
      <c r="G327" t="str">
        <f>Table2[category] &amp; "-" &amp; Table2[product name]</f>
        <v>Electronics|WearableTechnology|SmartWatches-Fire-Boltt Visionary 1.78" AMOLED Bluetooth Calling Smartwatch with 368*448 Pixel Resolution 100+ Sports Mode, TWS Connection, Voice Assistance, SPO2 &amp; Heart Rate Monitoring</v>
      </c>
      <c r="H327" s="2" t="s">
        <v>13108</v>
      </c>
      <c r="I327" s="25">
        <v>3999</v>
      </c>
      <c r="J327" s="23" t="str">
        <f t="shared" si="15"/>
        <v>&gt;₹500</v>
      </c>
      <c r="K327" s="25">
        <v>17999</v>
      </c>
      <c r="L327" s="24">
        <v>0.78</v>
      </c>
      <c r="M327" s="25">
        <f>Table2[[#This Row],[Actual Price]] - Table2[[#This Row],[Discounted Price]] / Table2[[#This Row],[Actual Price]] * 100</f>
        <v>17976.782099005501</v>
      </c>
      <c r="N327" s="24" t="str">
        <f t="shared" si="16"/>
        <v>50% or More</v>
      </c>
      <c r="O327" s="21">
        <f>Table2[[#This Row],[Rounded Rating Column]] + (Table2[[#This Row],[rating_count]] / 1000)</f>
        <v>21.161000000000001</v>
      </c>
      <c r="P327" s="24" t="str">
        <f>IF(Table2[[#This Row],[Discount Percentage]] &gt;= 0.5, "Yes", "No")</f>
        <v>Yes</v>
      </c>
      <c r="Q327" s="26">
        <f>Table2[[#This Row],[Actual Price]] * Table2[[#This Row],[rating_count]]</f>
        <v>308880839</v>
      </c>
      <c r="R327">
        <v>4.3</v>
      </c>
      <c r="S327">
        <f>ROUND(Table2[[#This Row],[rating]], 0)</f>
        <v>4</v>
      </c>
      <c r="T327" s="21">
        <v>17161</v>
      </c>
      <c r="U327" s="21" t="str">
        <f>IF(Table2[[#This Row],[rating_count]] &lt; 1000, "Yes", "No")</f>
        <v>No</v>
      </c>
      <c r="V327" s="21">
        <f>Table2[[#This Row],[Rounded Rating Column]] * Table2[[#This Row],[rating_count]]</f>
        <v>68644</v>
      </c>
      <c r="W327" s="25">
        <f t="shared" si="17"/>
        <v>308880839</v>
      </c>
      <c r="X327" t="s">
        <v>4675</v>
      </c>
      <c r="Y327" t="s">
        <v>3289</v>
      </c>
      <c r="Z327" t="s">
        <v>3290</v>
      </c>
      <c r="AA327" t="s">
        <v>3291</v>
      </c>
      <c r="AB327" t="s">
        <v>3292</v>
      </c>
      <c r="AC327" t="s">
        <v>3293</v>
      </c>
      <c r="AD327" t="s">
        <v>4676</v>
      </c>
      <c r="AE327" t="s">
        <v>4677</v>
      </c>
    </row>
    <row r="328" spans="1:31" ht="15.75" customHeight="1">
      <c r="A328" t="s">
        <v>3286</v>
      </c>
      <c r="B328" t="s">
        <v>3287</v>
      </c>
      <c r="C328" t="s">
        <v>2956</v>
      </c>
      <c r="D328" t="s">
        <v>12831</v>
      </c>
      <c r="E328" t="s">
        <v>12852</v>
      </c>
      <c r="F328" t="s">
        <v>12853</v>
      </c>
      <c r="G328" t="str">
        <f>Table2[category] &amp; "-" &amp; Table2[product name]</f>
        <v>Electronics|WearableTechnology|SmartWatches-Fire-Boltt Visionary 1.78" AMOLED Bluetooth Calling Smartwatch with 368*448 Pixel Resolution 100+ Sports Mode, TWS Connection, Voice Assistance, SPO2 &amp; Heart Rate Monitoring</v>
      </c>
      <c r="H328" s="2" t="s">
        <v>13108</v>
      </c>
      <c r="I328" s="25">
        <v>3999</v>
      </c>
      <c r="J328" s="23" t="str">
        <f t="shared" si="15"/>
        <v>&gt;₹500</v>
      </c>
      <c r="K328" s="25">
        <v>16999</v>
      </c>
      <c r="L328" s="24">
        <v>0.76</v>
      </c>
      <c r="M328" s="25">
        <f>Table2[[#This Row],[Actual Price]] - Table2[[#This Row],[Discounted Price]] / Table2[[#This Row],[Actual Price]] * 100</f>
        <v>16975.475086769809</v>
      </c>
      <c r="N328" s="24" t="str">
        <f t="shared" si="16"/>
        <v>50% or More</v>
      </c>
      <c r="O328" s="21">
        <f>Table2[[#This Row],[Rounded Rating Column]] + (Table2[[#This Row],[rating_count]] / 1000)</f>
        <v>21.158999999999999</v>
      </c>
      <c r="P328" s="24" t="str">
        <f>IF(Table2[[#This Row],[Discount Percentage]] &gt;= 0.5, "Yes", "No")</f>
        <v>Yes</v>
      </c>
      <c r="Q328" s="26">
        <f>Table2[[#This Row],[Actual Price]] * Table2[[#This Row],[rating_count]]</f>
        <v>291685841</v>
      </c>
      <c r="R328">
        <v>4.3</v>
      </c>
      <c r="S328">
        <f>ROUND(Table2[[#This Row],[rating]], 0)</f>
        <v>4</v>
      </c>
      <c r="T328" s="21">
        <v>17159</v>
      </c>
      <c r="U328" s="21" t="str">
        <f>IF(Table2[[#This Row],[rating_count]] &lt; 1000, "Yes", "No")</f>
        <v>No</v>
      </c>
      <c r="V328" s="21">
        <f>Table2[[#This Row],[Rounded Rating Column]] * Table2[[#This Row],[rating_count]]</f>
        <v>68636</v>
      </c>
      <c r="W328" s="25">
        <f t="shared" si="17"/>
        <v>291685841</v>
      </c>
      <c r="X328" t="s">
        <v>3288</v>
      </c>
      <c r="Y328" t="s">
        <v>3289</v>
      </c>
      <c r="Z328" t="s">
        <v>3290</v>
      </c>
      <c r="AA328" t="s">
        <v>3291</v>
      </c>
      <c r="AB328" t="s">
        <v>3292</v>
      </c>
      <c r="AC328" t="s">
        <v>3293</v>
      </c>
      <c r="AD328" t="s">
        <v>3294</v>
      </c>
      <c r="AE328" t="s">
        <v>3295</v>
      </c>
    </row>
    <row r="329" spans="1:31" ht="15.75" customHeight="1">
      <c r="A329" t="s">
        <v>7885</v>
      </c>
      <c r="B329" t="s">
        <v>7886</v>
      </c>
      <c r="C329" t="s">
        <v>4928</v>
      </c>
      <c r="D329" t="s">
        <v>12821</v>
      </c>
      <c r="E329" t="s">
        <v>12822</v>
      </c>
      <c r="F329" t="s">
        <v>12880</v>
      </c>
      <c r="G329" t="str">
        <f>Table2[category] &amp; "-" &amp; Table2[product name]</f>
        <v>Computers&amp;Accessories|Accessories&amp;Peripherals|Keyboards,Mice&amp;InputDevices|Keyboards-Logitech K380 Wireless Multi-Device Keyboard for Windows, Apple iOS, Apple TV Android or Chrome, Bluetooth, Compact Space-Saving Design, PC/Mac/Laptop/Smartphone/Tablet (Dark Grey)</v>
      </c>
      <c r="H329" t="s">
        <v>12885</v>
      </c>
      <c r="I329" s="25">
        <v>2640</v>
      </c>
      <c r="J329" s="23" t="str">
        <f t="shared" si="15"/>
        <v>&gt;₹500</v>
      </c>
      <c r="K329" s="25">
        <v>3195</v>
      </c>
      <c r="L329" s="24">
        <v>0.17</v>
      </c>
      <c r="M329" s="25">
        <f>Table2[[#This Row],[Actual Price]] - Table2[[#This Row],[Discounted Price]] / Table2[[#This Row],[Actual Price]] * 100</f>
        <v>3112.3708920187792</v>
      </c>
      <c r="N329" s="24" t="str">
        <f t="shared" si="16"/>
        <v>&lt;50%</v>
      </c>
      <c r="O329" s="21">
        <f>Table2[[#This Row],[Rounded Rating Column]] + (Table2[[#This Row],[rating_count]] / 1000)</f>
        <v>21.146000000000001</v>
      </c>
      <c r="P329" s="24" t="str">
        <f>IF(Table2[[#This Row],[Discount Percentage]] &gt;= 0.5, "Yes", "No")</f>
        <v>No</v>
      </c>
      <c r="Q329" s="26">
        <f>Table2[[#This Row],[Actual Price]] * Table2[[#This Row],[rating_count]]</f>
        <v>51586470</v>
      </c>
      <c r="R329">
        <v>4.5</v>
      </c>
      <c r="S329">
        <f>ROUND(Table2[[#This Row],[rating]], 0)</f>
        <v>5</v>
      </c>
      <c r="T329" s="21">
        <v>16146</v>
      </c>
      <c r="U329" s="21" t="str">
        <f>IF(Table2[[#This Row],[rating_count]] &lt; 1000, "Yes", "No")</f>
        <v>No</v>
      </c>
      <c r="V329" s="21">
        <f>Table2[[#This Row],[Rounded Rating Column]] * Table2[[#This Row],[rating_count]]</f>
        <v>80730</v>
      </c>
      <c r="W329" s="25">
        <f t="shared" si="17"/>
        <v>51586470</v>
      </c>
      <c r="X329" t="s">
        <v>7887</v>
      </c>
      <c r="Y329" t="s">
        <v>7888</v>
      </c>
      <c r="Z329" t="s">
        <v>7889</v>
      </c>
      <c r="AA329" t="s">
        <v>7890</v>
      </c>
      <c r="AB329" t="s">
        <v>7891</v>
      </c>
      <c r="AC329" t="s">
        <v>7892</v>
      </c>
      <c r="AD329" t="s">
        <v>7893</v>
      </c>
      <c r="AE329" t="s">
        <v>7894</v>
      </c>
    </row>
    <row r="330" spans="1:31" ht="15.75" customHeight="1">
      <c r="A330" t="s">
        <v>3844</v>
      </c>
      <c r="B330" t="s">
        <v>3845</v>
      </c>
      <c r="C330" t="s">
        <v>3846</v>
      </c>
      <c r="D330" t="s">
        <v>12831</v>
      </c>
      <c r="E330" t="s">
        <v>12854</v>
      </c>
      <c r="F330" t="s">
        <v>12855</v>
      </c>
      <c r="G330" t="str">
        <f>Table2[category] &amp; "-" &amp; Table2[product name]</f>
        <v>Electronics|Mobiles&amp;Accessories|MobileAccessories|StylusPens-KINGONE Upgraded Stylus Pen, iPad Pencil, Ultra High Precision &amp; Sensitivity, Palm Rejection, Prevents False ON/Off Touch, Power Display, Tilt Sensitivity, Magnetic Adsorption for iPad 2018 and Later</v>
      </c>
      <c r="H330" t="s">
        <v>12873</v>
      </c>
      <c r="I330" s="25">
        <v>2099</v>
      </c>
      <c r="J330" s="23" t="str">
        <f t="shared" si="15"/>
        <v>&gt;₹500</v>
      </c>
      <c r="K330" s="25">
        <v>5999</v>
      </c>
      <c r="L330" s="24">
        <v>0.65</v>
      </c>
      <c r="M330" s="25">
        <f>Table2[[#This Row],[Actual Price]] - Table2[[#This Row],[Discounted Price]] / Table2[[#This Row],[Actual Price]] * 100</f>
        <v>5964.01083513919</v>
      </c>
      <c r="N330" s="24" t="str">
        <f t="shared" si="16"/>
        <v>50% or More</v>
      </c>
      <c r="O330" s="21">
        <f>Table2[[#This Row],[Rounded Rating Column]] + (Table2[[#This Row],[rating_count]] / 1000)</f>
        <v>21.129000000000001</v>
      </c>
      <c r="P330" s="24" t="str">
        <f>IF(Table2[[#This Row],[Discount Percentage]] &gt;= 0.5, "Yes", "No")</f>
        <v>Yes</v>
      </c>
      <c r="Q330" s="26">
        <f>Table2[[#This Row],[Actual Price]] * Table2[[#This Row],[rating_count]]</f>
        <v>102756871</v>
      </c>
      <c r="R330">
        <v>4.3</v>
      </c>
      <c r="S330">
        <f>ROUND(Table2[[#This Row],[rating]], 0)</f>
        <v>4</v>
      </c>
      <c r="T330" s="21">
        <v>17129</v>
      </c>
      <c r="U330" s="21" t="str">
        <f>IF(Table2[[#This Row],[rating_count]] &lt; 1000, "Yes", "No")</f>
        <v>No</v>
      </c>
      <c r="V330" s="21">
        <f>Table2[[#This Row],[Rounded Rating Column]] * Table2[[#This Row],[rating_count]]</f>
        <v>68516</v>
      </c>
      <c r="W330" s="25">
        <f t="shared" si="17"/>
        <v>102756871</v>
      </c>
      <c r="X330" t="s">
        <v>3847</v>
      </c>
      <c r="Y330" t="s">
        <v>3848</v>
      </c>
      <c r="Z330" t="s">
        <v>3849</v>
      </c>
      <c r="AA330" t="s">
        <v>3850</v>
      </c>
      <c r="AB330" t="s">
        <v>3851</v>
      </c>
      <c r="AC330" t="s">
        <v>3852</v>
      </c>
      <c r="AD330" t="s">
        <v>3853</v>
      </c>
      <c r="AE330" t="s">
        <v>3854</v>
      </c>
    </row>
    <row r="331" spans="1:31" ht="15.75" customHeight="1">
      <c r="A331" t="s">
        <v>52</v>
      </c>
      <c r="B331" t="s">
        <v>53</v>
      </c>
      <c r="C331" t="s">
        <v>13</v>
      </c>
      <c r="D331" t="s">
        <v>12821</v>
      </c>
      <c r="E331" t="s">
        <v>12822</v>
      </c>
      <c r="F331" t="s">
        <v>12823</v>
      </c>
      <c r="G331" t="str">
        <f>Table2[category] &amp; "-" &amp; Table2[product name]</f>
        <v>Computers&amp;Accessories|Accessories&amp;Peripherals|Cables&amp;Accessories|Cables|USBCables-Portronics Konnect L 1.2M Fast Charging 3A 8 Pin USB Cable with Charge &amp; Sync Function for iPhone, iPad (Grey)</v>
      </c>
      <c r="H331" t="s">
        <v>12824</v>
      </c>
      <c r="I331" s="23">
        <v>154</v>
      </c>
      <c r="J331" s="23" t="str">
        <f t="shared" si="15"/>
        <v>&lt;₹200</v>
      </c>
      <c r="K331" s="23">
        <v>399</v>
      </c>
      <c r="L331" s="24">
        <v>0.61</v>
      </c>
      <c r="M331" s="25">
        <f>Table2[[#This Row],[Actual Price]] - Table2[[#This Row],[Discounted Price]] / Table2[[#This Row],[Actual Price]] * 100</f>
        <v>360.40350877192981</v>
      </c>
      <c r="N331" s="24" t="str">
        <f t="shared" si="16"/>
        <v>50% or More</v>
      </c>
      <c r="O331" s="21">
        <f>Table2[[#This Row],[Rounded Rating Column]] + (Table2[[#This Row],[rating_count]] / 1000)</f>
        <v>20.905000000000001</v>
      </c>
      <c r="P331" s="24" t="str">
        <f>IF(Table2[[#This Row],[Discount Percentage]] &gt;= 0.5, "Yes", "No")</f>
        <v>Yes</v>
      </c>
      <c r="Q331" s="26">
        <f>Table2[[#This Row],[Actual Price]] * Table2[[#This Row],[rating_count]]</f>
        <v>6745095</v>
      </c>
      <c r="R331">
        <v>4.2</v>
      </c>
      <c r="S331">
        <f>ROUND(Table2[[#This Row],[rating]], 0)</f>
        <v>4</v>
      </c>
      <c r="T331" s="21">
        <v>16905</v>
      </c>
      <c r="U331" s="21" t="str">
        <f>IF(Table2[[#This Row],[rating_count]] &lt; 1000, "Yes", "No")</f>
        <v>No</v>
      </c>
      <c r="V331" s="21">
        <f>Table2[[#This Row],[Rounded Rating Column]] * Table2[[#This Row],[rating_count]]</f>
        <v>67620</v>
      </c>
      <c r="W331" s="25">
        <f t="shared" si="17"/>
        <v>6745095</v>
      </c>
      <c r="X331" t="s">
        <v>54</v>
      </c>
      <c r="Y331" t="s">
        <v>55</v>
      </c>
      <c r="Z331" t="s">
        <v>56</v>
      </c>
      <c r="AA331" t="s">
        <v>57</v>
      </c>
      <c r="AB331" t="s">
        <v>58</v>
      </c>
      <c r="AC331" t="s">
        <v>59</v>
      </c>
      <c r="AD331" t="s">
        <v>60</v>
      </c>
      <c r="AE331" t="s">
        <v>61</v>
      </c>
    </row>
    <row r="332" spans="1:31" ht="15.75" customHeight="1">
      <c r="A332" t="s">
        <v>3710</v>
      </c>
      <c r="B332" t="s">
        <v>3711</v>
      </c>
      <c r="C332" t="s">
        <v>3485</v>
      </c>
      <c r="D332" t="s">
        <v>12831</v>
      </c>
      <c r="E332" t="s">
        <v>12854</v>
      </c>
      <c r="F332" t="s">
        <v>12855</v>
      </c>
      <c r="G332" t="str">
        <f>Table2[category] &amp; "-" &amp; Table2[product name]</f>
        <v>Electronics|Mobiles&amp;Accessories|MobileAccessories|Stands-Portronics MODESK POR-122 Universal Mobile Tabletop Holder (Black)</v>
      </c>
      <c r="H332" t="s">
        <v>12868</v>
      </c>
      <c r="I332" s="23">
        <v>134</v>
      </c>
      <c r="J332" s="23" t="str">
        <f t="shared" si="15"/>
        <v>&lt;₹200</v>
      </c>
      <c r="K332" s="23">
        <v>699</v>
      </c>
      <c r="L332" s="24">
        <v>0.81</v>
      </c>
      <c r="M332" s="25">
        <f>Table2[[#This Row],[Actual Price]] - Table2[[#This Row],[Discounted Price]] / Table2[[#This Row],[Actual Price]] * 100</f>
        <v>679.82975679542199</v>
      </c>
      <c r="N332" s="24" t="str">
        <f t="shared" si="16"/>
        <v>50% or More</v>
      </c>
      <c r="O332" s="21">
        <f>Table2[[#This Row],[Rounded Rating Column]] + (Table2[[#This Row],[rating_count]] / 1000)</f>
        <v>20.684999999999999</v>
      </c>
      <c r="P332" s="24" t="str">
        <f>IF(Table2[[#This Row],[Discount Percentage]] &gt;= 0.5, "Yes", "No")</f>
        <v>Yes</v>
      </c>
      <c r="Q332" s="26">
        <f>Table2[[#This Row],[Actual Price]] * Table2[[#This Row],[rating_count]]</f>
        <v>11662815</v>
      </c>
      <c r="R332">
        <v>4.0999999999999996</v>
      </c>
      <c r="S332">
        <f>ROUND(Table2[[#This Row],[rating]], 0)</f>
        <v>4</v>
      </c>
      <c r="T332" s="21">
        <v>16685</v>
      </c>
      <c r="U332" s="21" t="str">
        <f>IF(Table2[[#This Row],[rating_count]] &lt; 1000, "Yes", "No")</f>
        <v>No</v>
      </c>
      <c r="V332" s="21">
        <f>Table2[[#This Row],[Rounded Rating Column]] * Table2[[#This Row],[rating_count]]</f>
        <v>66740</v>
      </c>
      <c r="W332" s="25">
        <f t="shared" si="17"/>
        <v>11662815</v>
      </c>
      <c r="X332" t="s">
        <v>3712</v>
      </c>
      <c r="Y332" t="s">
        <v>3713</v>
      </c>
      <c r="Z332" t="s">
        <v>3714</v>
      </c>
      <c r="AA332" t="s">
        <v>3715</v>
      </c>
      <c r="AB332" t="s">
        <v>3716</v>
      </c>
      <c r="AC332" t="s">
        <v>3717</v>
      </c>
      <c r="AD332" t="s">
        <v>3718</v>
      </c>
      <c r="AE332" t="s">
        <v>3719</v>
      </c>
    </row>
    <row r="333" spans="1:31" ht="15.75" customHeight="1">
      <c r="A333" t="s">
        <v>3974</v>
      </c>
      <c r="B333" t="s">
        <v>3975</v>
      </c>
      <c r="C333" t="s">
        <v>3846</v>
      </c>
      <c r="D333" t="s">
        <v>12831</v>
      </c>
      <c r="E333" t="s">
        <v>12854</v>
      </c>
      <c r="F333" t="s">
        <v>12855</v>
      </c>
      <c r="G333" t="str">
        <f>Table2[category] &amp; "-" &amp; Table2[product name]</f>
        <v>Electronics|Mobiles&amp;Accessories|MobileAccessories|StylusPens-Tukzer Capacitive Stylus Pen for Touch Screens Devices, Fine Point, Lightweight Metal Body with Magnetism Cover Cap for Smartphones/Tablets/iPad/iPad Pro/iPhone (Grey)</v>
      </c>
      <c r="H333" t="s">
        <v>12873</v>
      </c>
      <c r="I333" s="23">
        <v>349</v>
      </c>
      <c r="J333" s="23" t="str">
        <f t="shared" si="15"/>
        <v>₹200 - ₹500</v>
      </c>
      <c r="K333" s="23">
        <v>999</v>
      </c>
      <c r="L333" s="24">
        <v>0.65</v>
      </c>
      <c r="M333" s="25">
        <f>Table2[[#This Row],[Actual Price]] - Table2[[#This Row],[Discounted Price]] / Table2[[#This Row],[Actual Price]] * 100</f>
        <v>964.06506506506503</v>
      </c>
      <c r="N333" s="24" t="str">
        <f t="shared" si="16"/>
        <v>50% or More</v>
      </c>
      <c r="O333" s="21">
        <f>Table2[[#This Row],[Rounded Rating Column]] + (Table2[[#This Row],[rating_count]] / 1000)</f>
        <v>20.556999999999999</v>
      </c>
      <c r="P333" s="24" t="str">
        <f>IF(Table2[[#This Row],[Discount Percentage]] &gt;= 0.5, "Yes", "No")</f>
        <v>Yes</v>
      </c>
      <c r="Q333" s="26">
        <f>Table2[[#This Row],[Actual Price]] * Table2[[#This Row],[rating_count]]</f>
        <v>16540443</v>
      </c>
      <c r="R333">
        <v>3.8</v>
      </c>
      <c r="S333">
        <f>ROUND(Table2[[#This Row],[rating]], 0)</f>
        <v>4</v>
      </c>
      <c r="T333" s="21">
        <v>16557</v>
      </c>
      <c r="U333" s="21" t="str">
        <f>IF(Table2[[#This Row],[rating_count]] &lt; 1000, "Yes", "No")</f>
        <v>No</v>
      </c>
      <c r="V333" s="21">
        <f>Table2[[#This Row],[Rounded Rating Column]] * Table2[[#This Row],[rating_count]]</f>
        <v>66228</v>
      </c>
      <c r="W333" s="25">
        <f t="shared" si="17"/>
        <v>16540443</v>
      </c>
      <c r="X333" t="s">
        <v>3976</v>
      </c>
      <c r="Y333" t="s">
        <v>3977</v>
      </c>
      <c r="Z333" t="s">
        <v>3978</v>
      </c>
      <c r="AA333" t="s">
        <v>3979</v>
      </c>
      <c r="AB333" t="s">
        <v>3980</v>
      </c>
      <c r="AC333" t="s">
        <v>3981</v>
      </c>
      <c r="AD333" t="s">
        <v>3982</v>
      </c>
      <c r="AE333" t="s">
        <v>3983</v>
      </c>
    </row>
    <row r="334" spans="1:31" ht="15.75" customHeight="1">
      <c r="A334" t="s">
        <v>3986</v>
      </c>
      <c r="B334" t="s">
        <v>3987</v>
      </c>
      <c r="C334" t="s">
        <v>3846</v>
      </c>
      <c r="D334" t="s">
        <v>12831</v>
      </c>
      <c r="E334" t="s">
        <v>12854</v>
      </c>
      <c r="F334" t="s">
        <v>12855</v>
      </c>
      <c r="G334" t="str">
        <f>Table2[category] &amp; "-" &amp; Table2[product name]</f>
        <v>Electronics|Mobiles&amp;Accessories|MobileAccessories|StylusPens-Tukzer Capacitive Stylus Pen for Touch Screens Devices, Fine Point, Lightweight Metal Body with Magnetism Cover Cap for Smartphones/Tablets/iPad/iPad Pro/iPhone (White)</v>
      </c>
      <c r="H334" t="s">
        <v>12873</v>
      </c>
      <c r="I334" s="23">
        <v>349</v>
      </c>
      <c r="J334" s="23" t="str">
        <f t="shared" si="15"/>
        <v>₹200 - ₹500</v>
      </c>
      <c r="K334" s="23">
        <v>999</v>
      </c>
      <c r="L334" s="24">
        <v>0.65</v>
      </c>
      <c r="M334" s="25">
        <f>Table2[[#This Row],[Actual Price]] - Table2[[#This Row],[Discounted Price]] / Table2[[#This Row],[Actual Price]] * 100</f>
        <v>964.06506506506503</v>
      </c>
      <c r="N334" s="24" t="str">
        <f t="shared" si="16"/>
        <v>50% or More</v>
      </c>
      <c r="O334" s="21">
        <f>Table2[[#This Row],[Rounded Rating Column]] + (Table2[[#This Row],[rating_count]] / 1000)</f>
        <v>20.556999999999999</v>
      </c>
      <c r="P334" s="24" t="str">
        <f>IF(Table2[[#This Row],[Discount Percentage]] &gt;= 0.5, "Yes", "No")</f>
        <v>Yes</v>
      </c>
      <c r="Q334" s="26">
        <f>Table2[[#This Row],[Actual Price]] * Table2[[#This Row],[rating_count]]</f>
        <v>16540443</v>
      </c>
      <c r="R334">
        <v>3.8</v>
      </c>
      <c r="S334">
        <f>ROUND(Table2[[#This Row],[rating]], 0)</f>
        <v>4</v>
      </c>
      <c r="T334" s="21">
        <v>16557</v>
      </c>
      <c r="U334" s="21" t="str">
        <f>IF(Table2[[#This Row],[rating_count]] &lt; 1000, "Yes", "No")</f>
        <v>No</v>
      </c>
      <c r="V334" s="21">
        <f>Table2[[#This Row],[Rounded Rating Column]] * Table2[[#This Row],[rating_count]]</f>
        <v>66228</v>
      </c>
      <c r="W334" s="25">
        <f t="shared" si="17"/>
        <v>16540443</v>
      </c>
      <c r="X334" t="s">
        <v>3988</v>
      </c>
      <c r="Y334" t="s">
        <v>3977</v>
      </c>
      <c r="Z334" t="s">
        <v>3978</v>
      </c>
      <c r="AA334" t="s">
        <v>3979</v>
      </c>
      <c r="AB334" t="s">
        <v>3980</v>
      </c>
      <c r="AC334" t="s">
        <v>3981</v>
      </c>
      <c r="AD334" t="s">
        <v>3989</v>
      </c>
      <c r="AE334" t="s">
        <v>3990</v>
      </c>
    </row>
    <row r="335" spans="1:31" ht="15.75" customHeight="1">
      <c r="A335" t="s">
        <v>219</v>
      </c>
      <c r="B335" t="s">
        <v>220</v>
      </c>
      <c r="C335" t="s">
        <v>165</v>
      </c>
      <c r="D335" t="s">
        <v>12831</v>
      </c>
      <c r="E335" t="s">
        <v>12832</v>
      </c>
      <c r="F335" t="s">
        <v>12834</v>
      </c>
      <c r="G335" t="str">
        <f>Table2[category] &amp; "-" &amp; Table2[product name]</f>
        <v>Electronics|HomeTheater,TV&amp;Video|Televisions|SmartTelevisions-Samsung 80 cm (32 Inches) Wondertainment Series HD Ready LED Smart TV UA32T4340BKXXL (Glossy Black)</v>
      </c>
      <c r="H335" t="s">
        <v>12835</v>
      </c>
      <c r="I335" s="25">
        <v>13490</v>
      </c>
      <c r="J335" s="23" t="str">
        <f t="shared" si="15"/>
        <v>&gt;₹500</v>
      </c>
      <c r="K335" s="25">
        <v>22900</v>
      </c>
      <c r="L335" s="24">
        <v>0.41</v>
      </c>
      <c r="M335" s="25">
        <f>Table2[[#This Row],[Actual Price]] - Table2[[#This Row],[Discounted Price]] / Table2[[#This Row],[Actual Price]] * 100</f>
        <v>22841.091703056769</v>
      </c>
      <c r="N335" s="24" t="str">
        <f t="shared" si="16"/>
        <v>&lt;50%</v>
      </c>
      <c r="O335" s="21">
        <f>Table2[[#This Row],[Rounded Rating Column]] + (Table2[[#This Row],[rating_count]] / 1000)</f>
        <v>20.298999999999999</v>
      </c>
      <c r="P335" s="24" t="str">
        <f>IF(Table2[[#This Row],[Discount Percentage]] &gt;= 0.5, "Yes", "No")</f>
        <v>No</v>
      </c>
      <c r="Q335" s="26">
        <f>Table2[[#This Row],[Actual Price]] * Table2[[#This Row],[rating_count]]</f>
        <v>373247100</v>
      </c>
      <c r="R335">
        <v>4.3</v>
      </c>
      <c r="S335">
        <f>ROUND(Table2[[#This Row],[rating]], 0)</f>
        <v>4</v>
      </c>
      <c r="T335" s="21">
        <v>16299</v>
      </c>
      <c r="U335" s="21" t="str">
        <f>IF(Table2[[#This Row],[rating_count]] &lt; 1000, "Yes", "No")</f>
        <v>No</v>
      </c>
      <c r="V335" s="21">
        <f>Table2[[#This Row],[Rounded Rating Column]] * Table2[[#This Row],[rating_count]]</f>
        <v>65196</v>
      </c>
      <c r="W335" s="25">
        <f t="shared" si="17"/>
        <v>373247100</v>
      </c>
      <c r="X335" t="s">
        <v>221</v>
      </c>
      <c r="Y335" t="s">
        <v>222</v>
      </c>
      <c r="Z335" t="s">
        <v>223</v>
      </c>
      <c r="AA335" t="s">
        <v>224</v>
      </c>
      <c r="AB335" t="s">
        <v>225</v>
      </c>
      <c r="AC335" t="s">
        <v>226</v>
      </c>
      <c r="AD335" t="s">
        <v>227</v>
      </c>
      <c r="AE335" t="s">
        <v>228</v>
      </c>
    </row>
    <row r="336" spans="1:31" ht="15.75" customHeight="1">
      <c r="A336" t="s">
        <v>1369</v>
      </c>
      <c r="B336" t="s">
        <v>1370</v>
      </c>
      <c r="C336" t="s">
        <v>165</v>
      </c>
      <c r="D336" t="s">
        <v>12831</v>
      </c>
      <c r="E336" t="s">
        <v>12832</v>
      </c>
      <c r="F336" t="s">
        <v>12834</v>
      </c>
      <c r="G336" t="str">
        <f>Table2[category] &amp; "-" &amp; Table2[product name]</f>
        <v>Electronics|HomeTheater,TV&amp;Video|Televisions|SmartTelevisions-Samsung 80 cm (32 inches) Wondertainment Series HD Ready LED Smart TV UA32TE40AAKBXL (Titan Gray)</v>
      </c>
      <c r="H336" t="s">
        <v>12835</v>
      </c>
      <c r="I336" s="25">
        <v>15490</v>
      </c>
      <c r="J336" s="23" t="str">
        <f t="shared" si="15"/>
        <v>&gt;₹500</v>
      </c>
      <c r="K336" s="25">
        <v>20900</v>
      </c>
      <c r="L336" s="24">
        <v>0.26</v>
      </c>
      <c r="M336" s="25">
        <f>Table2[[#This Row],[Actual Price]] - Table2[[#This Row],[Discounted Price]] / Table2[[#This Row],[Actual Price]] * 100</f>
        <v>20825.885167464116</v>
      </c>
      <c r="N336" s="24" t="str">
        <f t="shared" si="16"/>
        <v>&lt;50%</v>
      </c>
      <c r="O336" s="21">
        <f>Table2[[#This Row],[Rounded Rating Column]] + (Table2[[#This Row],[rating_count]] / 1000)</f>
        <v>20.298999999999999</v>
      </c>
      <c r="P336" s="24" t="str">
        <f>IF(Table2[[#This Row],[Discount Percentage]] &gt;= 0.5, "Yes", "No")</f>
        <v>No</v>
      </c>
      <c r="Q336" s="26">
        <f>Table2[[#This Row],[Actual Price]] * Table2[[#This Row],[rating_count]]</f>
        <v>340649100</v>
      </c>
      <c r="R336">
        <v>4.3</v>
      </c>
      <c r="S336">
        <f>ROUND(Table2[[#This Row],[rating]], 0)</f>
        <v>4</v>
      </c>
      <c r="T336" s="21">
        <v>16299</v>
      </c>
      <c r="U336" s="21" t="str">
        <f>IF(Table2[[#This Row],[rating_count]] &lt; 1000, "Yes", "No")</f>
        <v>No</v>
      </c>
      <c r="V336" s="21">
        <f>Table2[[#This Row],[Rounded Rating Column]] * Table2[[#This Row],[rating_count]]</f>
        <v>65196</v>
      </c>
      <c r="W336" s="25">
        <f t="shared" si="17"/>
        <v>340649100</v>
      </c>
      <c r="X336" t="s">
        <v>1371</v>
      </c>
      <c r="Y336" t="s">
        <v>222</v>
      </c>
      <c r="Z336" t="s">
        <v>223</v>
      </c>
      <c r="AA336" t="s">
        <v>224</v>
      </c>
      <c r="AB336" t="s">
        <v>225</v>
      </c>
      <c r="AC336" t="s">
        <v>226</v>
      </c>
      <c r="AD336" t="s">
        <v>1372</v>
      </c>
      <c r="AE336" t="s">
        <v>1373</v>
      </c>
    </row>
    <row r="337" spans="1:31" ht="15.75" customHeight="1">
      <c r="A337" t="s">
        <v>8140</v>
      </c>
      <c r="B337" t="s">
        <v>8141</v>
      </c>
      <c r="C337" t="s">
        <v>5118</v>
      </c>
      <c r="D337" t="s">
        <v>12821</v>
      </c>
      <c r="E337" t="s">
        <v>12828</v>
      </c>
      <c r="F337" t="s">
        <v>12906</v>
      </c>
      <c r="G337" t="str">
        <f>Table2[category] &amp; "-" &amp; Table2[product name]</f>
        <v>Computers&amp;Accessories|NetworkingDevices|Repeaters&amp;Extenders-TP-Link TL-WA855RE 300 Mbps Wi-Fi Range Extender (White)</v>
      </c>
      <c r="H337" s="2" t="s">
        <v>13108</v>
      </c>
      <c r="I337" s="25">
        <v>1599</v>
      </c>
      <c r="J337" s="23" t="str">
        <f t="shared" si="15"/>
        <v>&gt;₹500</v>
      </c>
      <c r="K337" s="25">
        <v>3599</v>
      </c>
      <c r="L337" s="24">
        <v>0.56000000000000005</v>
      </c>
      <c r="M337" s="25">
        <f>Table2[[#This Row],[Actual Price]] - Table2[[#This Row],[Discounted Price]] / Table2[[#This Row],[Actual Price]] * 100</f>
        <v>3554.5709919422061</v>
      </c>
      <c r="N337" s="24" t="str">
        <f t="shared" si="16"/>
        <v>50% or More</v>
      </c>
      <c r="O337" s="21">
        <f>Table2[[#This Row],[Rounded Rating Column]] + (Table2[[#This Row],[rating_count]] / 1000)</f>
        <v>20.181999999999999</v>
      </c>
      <c r="P337" s="24" t="str">
        <f>IF(Table2[[#This Row],[Discount Percentage]] &gt;= 0.5, "Yes", "No")</f>
        <v>Yes</v>
      </c>
      <c r="Q337" s="26">
        <f>Table2[[#This Row],[Actual Price]] * Table2[[#This Row],[rating_count]]</f>
        <v>58239018</v>
      </c>
      <c r="R337">
        <v>4.2</v>
      </c>
      <c r="S337">
        <f>ROUND(Table2[[#This Row],[rating]], 0)</f>
        <v>4</v>
      </c>
      <c r="T337" s="21">
        <v>16182</v>
      </c>
      <c r="U337" s="21" t="str">
        <f>IF(Table2[[#This Row],[rating_count]] &lt; 1000, "Yes", "No")</f>
        <v>No</v>
      </c>
      <c r="V337" s="21">
        <f>Table2[[#This Row],[Rounded Rating Column]] * Table2[[#This Row],[rating_count]]</f>
        <v>64728</v>
      </c>
      <c r="W337" s="25">
        <f t="shared" si="17"/>
        <v>58239018</v>
      </c>
      <c r="X337" t="s">
        <v>8142</v>
      </c>
      <c r="Y337" t="s">
        <v>8143</v>
      </c>
      <c r="Z337" t="s">
        <v>8144</v>
      </c>
      <c r="AA337" t="s">
        <v>8145</v>
      </c>
      <c r="AB337" t="s">
        <v>8146</v>
      </c>
      <c r="AC337" t="s">
        <v>8147</v>
      </c>
      <c r="AD337" t="s">
        <v>8148</v>
      </c>
      <c r="AE337" t="s">
        <v>8149</v>
      </c>
    </row>
    <row r="338" spans="1:31" ht="15.75" customHeight="1">
      <c r="A338" t="s">
        <v>8945</v>
      </c>
      <c r="B338" t="s">
        <v>8946</v>
      </c>
      <c r="C338" t="s">
        <v>8483</v>
      </c>
      <c r="D338" t="s">
        <v>12817</v>
      </c>
      <c r="E338" t="s">
        <v>12818</v>
      </c>
      <c r="F338" t="s">
        <v>12819</v>
      </c>
      <c r="G338" t="str">
        <f>Table2[category] &amp; "-" &amp; Table2[product name]</f>
        <v>Home&amp;Kitchen|Kitchen&amp;HomeAppliances|Vacuum,Cleaning&amp;Ironing|Irons,Steamers&amp;Accessories|Irons|DryIrons-USHA Armor AR1100WB 1100 W Dry Iron with Black Weilburger Soleplate (Purple)</v>
      </c>
      <c r="H338" t="s">
        <v>12992</v>
      </c>
      <c r="I338" s="23">
        <v>599</v>
      </c>
      <c r="J338" s="23" t="str">
        <f t="shared" si="15"/>
        <v>&gt;₹500</v>
      </c>
      <c r="K338" s="23">
        <v>990</v>
      </c>
      <c r="L338" s="24">
        <v>0.39</v>
      </c>
      <c r="M338" s="25">
        <f>Table2[[#This Row],[Actual Price]] - Table2[[#This Row],[Discounted Price]] / Table2[[#This Row],[Actual Price]] * 100</f>
        <v>929.49494949494954</v>
      </c>
      <c r="N338" s="24" t="str">
        <f t="shared" si="16"/>
        <v>&lt;50%</v>
      </c>
      <c r="O338" s="21">
        <f>Table2[[#This Row],[Rounded Rating Column]] + (Table2[[#This Row],[rating_count]] / 1000)</f>
        <v>20.166</v>
      </c>
      <c r="P338" s="24" t="str">
        <f>IF(Table2[[#This Row],[Discount Percentage]] &gt;= 0.5, "Yes", "No")</f>
        <v>No</v>
      </c>
      <c r="Q338" s="26">
        <f>Table2[[#This Row],[Actual Price]] * Table2[[#This Row],[rating_count]]</f>
        <v>16004340</v>
      </c>
      <c r="R338">
        <v>3.9</v>
      </c>
      <c r="S338">
        <f>ROUND(Table2[[#This Row],[rating]], 0)</f>
        <v>4</v>
      </c>
      <c r="T338" s="21">
        <v>16166</v>
      </c>
      <c r="U338" s="21" t="str">
        <f>IF(Table2[[#This Row],[rating_count]] &lt; 1000, "Yes", "No")</f>
        <v>No</v>
      </c>
      <c r="V338" s="21">
        <f>Table2[[#This Row],[Rounded Rating Column]] * Table2[[#This Row],[rating_count]]</f>
        <v>64664</v>
      </c>
      <c r="W338" s="25">
        <f t="shared" si="17"/>
        <v>16004340</v>
      </c>
      <c r="X338" t="s">
        <v>8947</v>
      </c>
      <c r="Y338" t="s">
        <v>8948</v>
      </c>
      <c r="Z338" t="s">
        <v>8949</v>
      </c>
      <c r="AA338" t="s">
        <v>8950</v>
      </c>
      <c r="AB338" t="s">
        <v>8951</v>
      </c>
      <c r="AC338" t="s">
        <v>8952</v>
      </c>
      <c r="AD338" t="s">
        <v>8953</v>
      </c>
      <c r="AE338" t="s">
        <v>8954</v>
      </c>
    </row>
    <row r="339" spans="1:31" ht="15.75" customHeight="1">
      <c r="A339" t="s">
        <v>10600</v>
      </c>
      <c r="B339" t="s">
        <v>10601</v>
      </c>
      <c r="C339" t="s">
        <v>9884</v>
      </c>
      <c r="D339" t="s">
        <v>12817</v>
      </c>
      <c r="E339" t="s">
        <v>12818</v>
      </c>
      <c r="F339" t="s">
        <v>13023</v>
      </c>
      <c r="G339" t="str">
        <f>Table2[category] &amp; "-" &amp; Table2[product name]</f>
        <v>Home&amp;Kitchen|Kitchen&amp;HomeAppliances|WaterPurifiers&amp;Accessories|WaterFilters&amp;Purifiers-Sure From Aquaguard Delight NXT RO+UV+UF+Taste Adjuster(MTDS),6L water purifier,8 stages purification,Suitable for borewell,tanker,municipal water(Black) from Eureka Forbes</v>
      </c>
      <c r="H339" t="s">
        <v>13033</v>
      </c>
      <c r="I339" s="25">
        <v>9199</v>
      </c>
      <c r="J339" s="23" t="str">
        <f t="shared" si="15"/>
        <v>&gt;₹500</v>
      </c>
      <c r="K339" s="25">
        <v>18000</v>
      </c>
      <c r="L339" s="24">
        <v>0.49</v>
      </c>
      <c r="M339" s="25">
        <f>Table2[[#This Row],[Actual Price]] - Table2[[#This Row],[Discounted Price]] / Table2[[#This Row],[Actual Price]] * 100</f>
        <v>17948.894444444446</v>
      </c>
      <c r="N339" s="24" t="str">
        <f t="shared" si="16"/>
        <v>&lt;50%</v>
      </c>
      <c r="O339" s="21">
        <f>Table2[[#This Row],[Rounded Rating Column]] + (Table2[[#This Row],[rating_count]] / 1000)</f>
        <v>20.02</v>
      </c>
      <c r="P339" s="24" t="str">
        <f>IF(Table2[[#This Row],[Discount Percentage]] &gt;= 0.5, "Yes", "No")</f>
        <v>No</v>
      </c>
      <c r="Q339" s="26">
        <f>Table2[[#This Row],[Actual Price]] * Table2[[#This Row],[rating_count]]</f>
        <v>288360000</v>
      </c>
      <c r="R339">
        <v>4</v>
      </c>
      <c r="S339">
        <f>ROUND(Table2[[#This Row],[rating]], 0)</f>
        <v>4</v>
      </c>
      <c r="T339" s="21">
        <v>16020</v>
      </c>
      <c r="U339" s="21" t="str">
        <f>IF(Table2[[#This Row],[rating_count]] &lt; 1000, "Yes", "No")</f>
        <v>No</v>
      </c>
      <c r="V339" s="21">
        <f>Table2[[#This Row],[Rounded Rating Column]] * Table2[[#This Row],[rating_count]]</f>
        <v>64080</v>
      </c>
      <c r="W339" s="25">
        <f t="shared" si="17"/>
        <v>288360000</v>
      </c>
      <c r="X339" t="s">
        <v>10602</v>
      </c>
      <c r="Y339" t="s">
        <v>10603</v>
      </c>
      <c r="Z339" t="s">
        <v>10604</v>
      </c>
      <c r="AA339" t="s">
        <v>10605</v>
      </c>
      <c r="AB339" t="s">
        <v>10606</v>
      </c>
      <c r="AC339" t="s">
        <v>10607</v>
      </c>
      <c r="AD339" t="s">
        <v>10608</v>
      </c>
      <c r="AE339" t="s">
        <v>10609</v>
      </c>
    </row>
    <row r="340" spans="1:31" ht="15.75" customHeight="1">
      <c r="A340" t="s">
        <v>3142</v>
      </c>
      <c r="B340" t="s">
        <v>3143</v>
      </c>
      <c r="C340" t="s">
        <v>2987</v>
      </c>
      <c r="D340" t="s">
        <v>12831</v>
      </c>
      <c r="E340" t="s">
        <v>12854</v>
      </c>
      <c r="F340" t="s">
        <v>12855</v>
      </c>
      <c r="G340" t="str">
        <f>Table2[category] &amp; "-" &amp; Table2[product name]</f>
        <v>Electronics|Mobiles&amp;Accessories|MobileAccessories|Chargers|PowerBanks-MI 10000mAh Lithium Ion, Lithium Polymer Power Bank Pocket Pro with 22.5 Watt Fast Charging, Dual Input Ports(Micro-USB and Type C), Triple Output Ports, (Black)</v>
      </c>
      <c r="H340" t="s">
        <v>12856</v>
      </c>
      <c r="I340" s="25">
        <v>1499</v>
      </c>
      <c r="J340" s="23" t="str">
        <f t="shared" si="15"/>
        <v>&gt;₹500</v>
      </c>
      <c r="K340" s="25">
        <v>2499</v>
      </c>
      <c r="L340" s="24">
        <v>0.4</v>
      </c>
      <c r="M340" s="25">
        <f>Table2[[#This Row],[Actual Price]] - Table2[[#This Row],[Discounted Price]] / Table2[[#This Row],[Actual Price]] * 100</f>
        <v>2439.0160064025608</v>
      </c>
      <c r="N340" s="24" t="str">
        <f t="shared" si="16"/>
        <v>&lt;50%</v>
      </c>
      <c r="O340" s="21">
        <f>Table2[[#This Row],[Rounded Rating Column]] + (Table2[[#This Row],[rating_count]] / 1000)</f>
        <v>19.97</v>
      </c>
      <c r="P340" s="24" t="str">
        <f>IF(Table2[[#This Row],[Discount Percentage]] &gt;= 0.5, "Yes", "No")</f>
        <v>No</v>
      </c>
      <c r="Q340" s="26">
        <f>Table2[[#This Row],[Actual Price]] * Table2[[#This Row],[rating_count]]</f>
        <v>39909030</v>
      </c>
      <c r="R340">
        <v>4.3</v>
      </c>
      <c r="S340">
        <f>ROUND(Table2[[#This Row],[rating]], 0)</f>
        <v>4</v>
      </c>
      <c r="T340" s="21">
        <v>15970</v>
      </c>
      <c r="U340" s="21" t="str">
        <f>IF(Table2[[#This Row],[rating_count]] &lt; 1000, "Yes", "No")</f>
        <v>No</v>
      </c>
      <c r="V340" s="21">
        <f>Table2[[#This Row],[Rounded Rating Column]] * Table2[[#This Row],[rating_count]]</f>
        <v>63880</v>
      </c>
      <c r="W340" s="25">
        <f t="shared" si="17"/>
        <v>39909030</v>
      </c>
      <c r="X340" t="s">
        <v>3144</v>
      </c>
      <c r="Y340" t="s">
        <v>3145</v>
      </c>
      <c r="Z340" t="s">
        <v>3146</v>
      </c>
      <c r="AA340" t="s">
        <v>3147</v>
      </c>
      <c r="AB340" t="s">
        <v>3148</v>
      </c>
      <c r="AC340" t="s">
        <v>3149</v>
      </c>
      <c r="AD340" t="s">
        <v>3150</v>
      </c>
      <c r="AE340" t="s">
        <v>3151</v>
      </c>
    </row>
    <row r="341" spans="1:31" ht="15.75" customHeight="1">
      <c r="A341" t="s">
        <v>7548</v>
      </c>
      <c r="B341" t="s">
        <v>7549</v>
      </c>
      <c r="C341" t="s">
        <v>7550</v>
      </c>
      <c r="D341" t="s">
        <v>12967</v>
      </c>
      <c r="E341" t="s">
        <v>12968</v>
      </c>
      <c r="F341" t="s">
        <v>12969</v>
      </c>
      <c r="G341" t="str">
        <f>Table2[category] &amp; "-" &amp; Table2[product name]</f>
        <v>Toys&amp;Games|Arts&amp;Crafts|Drawing&amp;PaintingSupplies|ColouringPens&amp;Markers-Faber-Castell Connector Pen Set - Pack of 25 (Assorted)</v>
      </c>
      <c r="H341" t="s">
        <v>12970</v>
      </c>
      <c r="I341" s="23">
        <v>150</v>
      </c>
      <c r="J341" s="23" t="str">
        <f t="shared" si="15"/>
        <v>&lt;₹200</v>
      </c>
      <c r="K341" s="23">
        <v>150</v>
      </c>
      <c r="L341" s="24">
        <v>0</v>
      </c>
      <c r="M341" s="25">
        <f>Table2[[#This Row],[Actual Price]] - Table2[[#This Row],[Discounted Price]] / Table2[[#This Row],[Actual Price]] * 100</f>
        <v>50</v>
      </c>
      <c r="N341" s="24" t="str">
        <f t="shared" si="16"/>
        <v>&lt;50%</v>
      </c>
      <c r="O341" s="21">
        <f>Table2[[#This Row],[Rounded Rating Column]] + (Table2[[#This Row],[rating_count]] / 1000)</f>
        <v>19.867000000000001</v>
      </c>
      <c r="P341" s="24" t="str">
        <f>IF(Table2[[#This Row],[Discount Percentage]] &gt;= 0.5, "Yes", "No")</f>
        <v>No</v>
      </c>
      <c r="Q341" s="26">
        <f>Table2[[#This Row],[Actual Price]] * Table2[[#This Row],[rating_count]]</f>
        <v>2380050</v>
      </c>
      <c r="R341">
        <v>4.3</v>
      </c>
      <c r="S341">
        <f>ROUND(Table2[[#This Row],[rating]], 0)</f>
        <v>4</v>
      </c>
      <c r="T341" s="21">
        <v>15867</v>
      </c>
      <c r="U341" s="21" t="str">
        <f>IF(Table2[[#This Row],[rating_count]] &lt; 1000, "Yes", "No")</f>
        <v>No</v>
      </c>
      <c r="V341" s="21">
        <f>Table2[[#This Row],[Rounded Rating Column]] * Table2[[#This Row],[rating_count]]</f>
        <v>63468</v>
      </c>
      <c r="W341" s="25">
        <f t="shared" si="17"/>
        <v>2380050</v>
      </c>
      <c r="X341" t="s">
        <v>7551</v>
      </c>
      <c r="Y341" t="s">
        <v>7552</v>
      </c>
      <c r="Z341" t="s">
        <v>7553</v>
      </c>
      <c r="AA341" t="s">
        <v>7554</v>
      </c>
      <c r="AB341" t="s">
        <v>7555</v>
      </c>
      <c r="AC341" t="s">
        <v>7556</v>
      </c>
      <c r="AD341" t="s">
        <v>7557</v>
      </c>
      <c r="AE341" t="s">
        <v>7558</v>
      </c>
    </row>
    <row r="342" spans="1:31" ht="15.75" customHeight="1">
      <c r="A342" t="s">
        <v>5975</v>
      </c>
      <c r="B342" t="s">
        <v>5976</v>
      </c>
      <c r="C342" t="s">
        <v>5222</v>
      </c>
      <c r="D342" t="s">
        <v>12821</v>
      </c>
      <c r="E342" t="s">
        <v>12822</v>
      </c>
      <c r="F342" t="s">
        <v>12911</v>
      </c>
      <c r="G342" t="str">
        <f>Table2[category] &amp; "-" &amp; Table2[product name]</f>
        <v>Computers&amp;Accessories|Accessories&amp;Peripherals|PCGamingPeripherals|GamingMice-Redgear A-15 Wired Gaming Mouse with Upto 6400 DPI, RGB &amp; Driver Customization for PC(Black)</v>
      </c>
      <c r="H342" t="s">
        <v>12912</v>
      </c>
      <c r="I342" s="23">
        <v>599</v>
      </c>
      <c r="J342" s="23" t="str">
        <f t="shared" si="15"/>
        <v>&gt;₹500</v>
      </c>
      <c r="K342" s="23">
        <v>799</v>
      </c>
      <c r="L342" s="24">
        <v>0.25</v>
      </c>
      <c r="M342" s="25">
        <f>Table2[[#This Row],[Actual Price]] - Table2[[#This Row],[Discounted Price]] / Table2[[#This Row],[Actual Price]] * 100</f>
        <v>724.03128911138924</v>
      </c>
      <c r="N342" s="24" t="str">
        <f t="shared" si="16"/>
        <v>&lt;50%</v>
      </c>
      <c r="O342" s="21">
        <f>Table2[[#This Row],[Rounded Rating Column]] + (Table2[[#This Row],[rating_count]] / 1000)</f>
        <v>19.79</v>
      </c>
      <c r="P342" s="24" t="str">
        <f>IF(Table2[[#This Row],[Discount Percentage]] &gt;= 0.5, "Yes", "No")</f>
        <v>No</v>
      </c>
      <c r="Q342" s="26">
        <f>Table2[[#This Row],[Actual Price]] * Table2[[#This Row],[rating_count]]</f>
        <v>12616210</v>
      </c>
      <c r="R342">
        <v>4.3</v>
      </c>
      <c r="S342">
        <f>ROUND(Table2[[#This Row],[rating]], 0)</f>
        <v>4</v>
      </c>
      <c r="T342" s="21">
        <v>15790</v>
      </c>
      <c r="U342" s="21" t="str">
        <f>IF(Table2[[#This Row],[rating_count]] &lt; 1000, "Yes", "No")</f>
        <v>No</v>
      </c>
      <c r="V342" s="21">
        <f>Table2[[#This Row],[Rounded Rating Column]] * Table2[[#This Row],[rating_count]]</f>
        <v>63160</v>
      </c>
      <c r="W342" s="25">
        <f t="shared" si="17"/>
        <v>12616210</v>
      </c>
      <c r="X342" t="s">
        <v>5977</v>
      </c>
      <c r="Y342" t="s">
        <v>5978</v>
      </c>
      <c r="Z342" t="s">
        <v>5979</v>
      </c>
      <c r="AA342" t="s">
        <v>5980</v>
      </c>
      <c r="AB342" t="s">
        <v>5981</v>
      </c>
      <c r="AC342" t="s">
        <v>5982</v>
      </c>
      <c r="AD342" t="s">
        <v>5983</v>
      </c>
      <c r="AE342" t="s">
        <v>5984</v>
      </c>
    </row>
    <row r="343" spans="1:31" ht="15.75" customHeight="1">
      <c r="A343" t="s">
        <v>6252</v>
      </c>
      <c r="B343" t="s">
        <v>6253</v>
      </c>
      <c r="C343" t="s">
        <v>6254</v>
      </c>
      <c r="D343" t="s">
        <v>12821</v>
      </c>
      <c r="E343" t="s">
        <v>12822</v>
      </c>
      <c r="F343" t="s">
        <v>12942</v>
      </c>
      <c r="G343" t="str">
        <f>Table2[category] &amp; "-" &amp; Table2[product name]</f>
        <v>Computers&amp;Accessories|Accessories&amp;Peripherals|UninterruptedPowerSupplies-APC Back-UPS BX600C-IN 600VA / 360W, 230V, UPS System, an Ideal Power Backup &amp; Protection for Home Office, Desktop PC &amp; Home Electronics</v>
      </c>
      <c r="H343" s="2" t="s">
        <v>13108</v>
      </c>
      <c r="I343" s="25">
        <v>3299</v>
      </c>
      <c r="J343" s="23" t="str">
        <f t="shared" si="15"/>
        <v>&gt;₹500</v>
      </c>
      <c r="K343" s="25">
        <v>4100</v>
      </c>
      <c r="L343" s="24">
        <v>0.2</v>
      </c>
      <c r="M343" s="25">
        <f>Table2[[#This Row],[Actual Price]] - Table2[[#This Row],[Discounted Price]] / Table2[[#This Row],[Actual Price]] * 100</f>
        <v>4019.5365853658536</v>
      </c>
      <c r="N343" s="24" t="str">
        <f t="shared" si="16"/>
        <v>&lt;50%</v>
      </c>
      <c r="O343" s="21">
        <f>Table2[[#This Row],[Rounded Rating Column]] + (Table2[[#This Row],[rating_count]] / 1000)</f>
        <v>19.783000000000001</v>
      </c>
      <c r="P343" s="24" t="str">
        <f>IF(Table2[[#This Row],[Discount Percentage]] &gt;= 0.5, "Yes", "No")</f>
        <v>No</v>
      </c>
      <c r="Q343" s="26">
        <f>Table2[[#This Row],[Actual Price]] * Table2[[#This Row],[rating_count]]</f>
        <v>64710300</v>
      </c>
      <c r="R343">
        <v>3.9</v>
      </c>
      <c r="S343">
        <f>ROUND(Table2[[#This Row],[rating]], 0)</f>
        <v>4</v>
      </c>
      <c r="T343" s="21">
        <v>15783</v>
      </c>
      <c r="U343" s="21" t="str">
        <f>IF(Table2[[#This Row],[rating_count]] &lt; 1000, "Yes", "No")</f>
        <v>No</v>
      </c>
      <c r="V343" s="21">
        <f>Table2[[#This Row],[Rounded Rating Column]] * Table2[[#This Row],[rating_count]]</f>
        <v>63132</v>
      </c>
      <c r="W343" s="25">
        <f t="shared" si="17"/>
        <v>64710300</v>
      </c>
      <c r="X343" t="s">
        <v>6255</v>
      </c>
      <c r="Y343" t="s">
        <v>6256</v>
      </c>
      <c r="Z343" t="s">
        <v>6257</v>
      </c>
      <c r="AA343" t="s">
        <v>6258</v>
      </c>
      <c r="AB343" t="s">
        <v>6259</v>
      </c>
      <c r="AC343" t="s">
        <v>6260</v>
      </c>
      <c r="AD343" t="s">
        <v>6261</v>
      </c>
      <c r="AE343" t="s">
        <v>6262</v>
      </c>
    </row>
    <row r="344" spans="1:31" ht="15.75" customHeight="1">
      <c r="A344" t="s">
        <v>9006</v>
      </c>
      <c r="B344" t="s">
        <v>9007</v>
      </c>
      <c r="C344" t="s">
        <v>8815</v>
      </c>
      <c r="D344" t="s">
        <v>12817</v>
      </c>
      <c r="E344" t="s">
        <v>12818</v>
      </c>
      <c r="F344" t="s">
        <v>12986</v>
      </c>
      <c r="G344" t="str">
        <f>Table2[category] &amp; "-" &amp; Table2[product name]</f>
        <v>Home&amp;Kitchen|Kitchen&amp;HomeAppliances|SmallKitchenAppliances|EggBoilers-Simxen Egg Boiler Electric Automatic Off 7 Egg Poacher for Steaming, Cooking Also Boiling and Frying 400 W (Blue, Pink)</v>
      </c>
      <c r="H344" t="s">
        <v>13009</v>
      </c>
      <c r="I344" s="23">
        <v>349</v>
      </c>
      <c r="J344" s="23" t="str">
        <f t="shared" si="15"/>
        <v>₹200 - ₹500</v>
      </c>
      <c r="K344" s="23">
        <v>999</v>
      </c>
      <c r="L344" s="24">
        <v>0.65</v>
      </c>
      <c r="M344" s="25">
        <f>Table2[[#This Row],[Actual Price]] - Table2[[#This Row],[Discounted Price]] / Table2[[#This Row],[Actual Price]] * 100</f>
        <v>964.06506506506503</v>
      </c>
      <c r="N344" s="24" t="str">
        <f t="shared" si="16"/>
        <v>50% or More</v>
      </c>
      <c r="O344" s="21">
        <f>Table2[[#This Row],[Rounded Rating Column]] + (Table2[[#This Row],[rating_count]] / 1000)</f>
        <v>19.646000000000001</v>
      </c>
      <c r="P344" s="24" t="str">
        <f>IF(Table2[[#This Row],[Discount Percentage]] &gt;= 0.5, "Yes", "No")</f>
        <v>Yes</v>
      </c>
      <c r="Q344" s="26">
        <f>Table2[[#This Row],[Actual Price]] * Table2[[#This Row],[rating_count]]</f>
        <v>15630354</v>
      </c>
      <c r="R344">
        <v>4</v>
      </c>
      <c r="S344">
        <f>ROUND(Table2[[#This Row],[rating]], 0)</f>
        <v>4</v>
      </c>
      <c r="T344" s="21">
        <v>15646</v>
      </c>
      <c r="U344" s="21" t="str">
        <f>IF(Table2[[#This Row],[rating_count]] &lt; 1000, "Yes", "No")</f>
        <v>No</v>
      </c>
      <c r="V344" s="21">
        <f>Table2[[#This Row],[Rounded Rating Column]] * Table2[[#This Row],[rating_count]]</f>
        <v>62584</v>
      </c>
      <c r="W344" s="25">
        <f t="shared" si="17"/>
        <v>15630354</v>
      </c>
      <c r="X344" t="s">
        <v>9008</v>
      </c>
      <c r="Y344" t="s">
        <v>9009</v>
      </c>
      <c r="Z344" t="s">
        <v>9010</v>
      </c>
      <c r="AA344" t="s">
        <v>9011</v>
      </c>
      <c r="AB344" t="s">
        <v>9012</v>
      </c>
      <c r="AC344" t="s">
        <v>9013</v>
      </c>
      <c r="AD344" t="s">
        <v>9014</v>
      </c>
      <c r="AE344" t="s">
        <v>9015</v>
      </c>
    </row>
    <row r="345" spans="1:31" ht="15.75" customHeight="1">
      <c r="A345" t="s">
        <v>8440</v>
      </c>
      <c r="B345" t="s">
        <v>8441</v>
      </c>
      <c r="C345" t="s">
        <v>8325</v>
      </c>
      <c r="D345" t="s">
        <v>12817</v>
      </c>
      <c r="E345" t="s">
        <v>12818</v>
      </c>
      <c r="F345" t="s">
        <v>12986</v>
      </c>
      <c r="G345" t="str">
        <f>Table2[category] &amp; "-" &amp; Table2[product name]</f>
        <v>Home&amp;Kitchen|Kitchen&amp;HomeAppliances|SmallKitchenAppliances|Kettles&amp;HotWaterDispensers|ElectricKettles-Prestige PKGSS 1.7L 1500W Electric Kettle (Stainless Steel)</v>
      </c>
      <c r="H345" t="s">
        <v>12987</v>
      </c>
      <c r="I345" s="25">
        <v>1043</v>
      </c>
      <c r="J345" s="23" t="str">
        <f t="shared" si="15"/>
        <v>&gt;₹500</v>
      </c>
      <c r="K345" s="25">
        <v>1345</v>
      </c>
      <c r="L345" s="24">
        <v>0.22</v>
      </c>
      <c r="M345" s="25">
        <f>Table2[[#This Row],[Actual Price]] - Table2[[#This Row],[Discounted Price]] / Table2[[#This Row],[Actual Price]] * 100</f>
        <v>1267.4535315985131</v>
      </c>
      <c r="N345" s="24" t="str">
        <f t="shared" si="16"/>
        <v>&lt;50%</v>
      </c>
      <c r="O345" s="21">
        <f>Table2[[#This Row],[Rounded Rating Column]] + (Table2[[#This Row],[rating_count]] / 1000)</f>
        <v>19.591999999999999</v>
      </c>
      <c r="P345" s="24" t="str">
        <f>IF(Table2[[#This Row],[Discount Percentage]] &gt;= 0.5, "Yes", "No")</f>
        <v>No</v>
      </c>
      <c r="Q345" s="26">
        <f>Table2[[#This Row],[Actual Price]] * Table2[[#This Row],[rating_count]]</f>
        <v>20971240</v>
      </c>
      <c r="R345">
        <v>3.8</v>
      </c>
      <c r="S345">
        <f>ROUND(Table2[[#This Row],[rating]], 0)</f>
        <v>4</v>
      </c>
      <c r="T345" s="21">
        <v>15592</v>
      </c>
      <c r="U345" s="21" t="str">
        <f>IF(Table2[[#This Row],[rating_count]] &lt; 1000, "Yes", "No")</f>
        <v>No</v>
      </c>
      <c r="V345" s="21">
        <f>Table2[[#This Row],[Rounded Rating Column]] * Table2[[#This Row],[rating_count]]</f>
        <v>62368</v>
      </c>
      <c r="W345" s="25">
        <f t="shared" si="17"/>
        <v>20971240</v>
      </c>
      <c r="X345" t="s">
        <v>8442</v>
      </c>
      <c r="Y345" t="s">
        <v>8443</v>
      </c>
      <c r="Z345" t="s">
        <v>8444</v>
      </c>
      <c r="AA345" t="s">
        <v>8445</v>
      </c>
      <c r="AB345" t="s">
        <v>8446</v>
      </c>
      <c r="AC345" t="s">
        <v>8447</v>
      </c>
      <c r="AD345" t="s">
        <v>8448</v>
      </c>
      <c r="AE345" t="s">
        <v>8449</v>
      </c>
    </row>
    <row r="346" spans="1:31" ht="15.75" customHeight="1">
      <c r="A346" t="s">
        <v>8875</v>
      </c>
      <c r="B346" t="s">
        <v>8876</v>
      </c>
      <c r="C346" t="s">
        <v>8483</v>
      </c>
      <c r="D346" t="s">
        <v>12817</v>
      </c>
      <c r="E346" t="s">
        <v>12818</v>
      </c>
      <c r="F346" t="s">
        <v>12819</v>
      </c>
      <c r="G346" t="str">
        <f>Table2[category] &amp; "-" &amp; Table2[product name]</f>
        <v>Home&amp;Kitchen|Kitchen&amp;HomeAppliances|Vacuum,Cleaning&amp;Ironing|Irons,Steamers&amp;Accessories|Irons|DryIrons-Philips GC181 Heavy Weight 1000-Watt Dry Iron, Pack of 1</v>
      </c>
      <c r="H346" t="s">
        <v>12992</v>
      </c>
      <c r="I346" s="25">
        <v>1321</v>
      </c>
      <c r="J346" s="23" t="str">
        <f t="shared" si="15"/>
        <v>&gt;₹500</v>
      </c>
      <c r="K346" s="25">
        <v>1545</v>
      </c>
      <c r="L346" s="24">
        <v>0.14000000000000001</v>
      </c>
      <c r="M346" s="25">
        <f>Table2[[#This Row],[Actual Price]] - Table2[[#This Row],[Discounted Price]] / Table2[[#This Row],[Actual Price]] * 100</f>
        <v>1459.4983818770227</v>
      </c>
      <c r="N346" s="24" t="str">
        <f t="shared" si="16"/>
        <v>&lt;50%</v>
      </c>
      <c r="O346" s="21">
        <f>Table2[[#This Row],[Rounded Rating Column]] + (Table2[[#This Row],[rating_count]] / 1000)</f>
        <v>19.452999999999999</v>
      </c>
      <c r="P346" s="24" t="str">
        <f>IF(Table2[[#This Row],[Discount Percentage]] &gt;= 0.5, "Yes", "No")</f>
        <v>No</v>
      </c>
      <c r="Q346" s="26">
        <f>Table2[[#This Row],[Actual Price]] * Table2[[#This Row],[rating_count]]</f>
        <v>23874885</v>
      </c>
      <c r="R346">
        <v>4.3</v>
      </c>
      <c r="S346">
        <f>ROUND(Table2[[#This Row],[rating]], 0)</f>
        <v>4</v>
      </c>
      <c r="T346" s="21">
        <v>15453</v>
      </c>
      <c r="U346" s="21" t="str">
        <f>IF(Table2[[#This Row],[rating_count]] &lt; 1000, "Yes", "No")</f>
        <v>No</v>
      </c>
      <c r="V346" s="21">
        <f>Table2[[#This Row],[Rounded Rating Column]] * Table2[[#This Row],[rating_count]]</f>
        <v>61812</v>
      </c>
      <c r="W346" s="25">
        <f t="shared" si="17"/>
        <v>23874885</v>
      </c>
      <c r="X346" t="s">
        <v>8877</v>
      </c>
      <c r="Y346" t="s">
        <v>8878</v>
      </c>
      <c r="Z346" t="s">
        <v>8879</v>
      </c>
      <c r="AA346" t="s">
        <v>8880</v>
      </c>
      <c r="AB346" t="s">
        <v>8881</v>
      </c>
      <c r="AC346" t="s">
        <v>8882</v>
      </c>
      <c r="AD346" t="s">
        <v>8883</v>
      </c>
      <c r="AE346" t="s">
        <v>8884</v>
      </c>
    </row>
    <row r="347" spans="1:31" ht="15.75" customHeight="1">
      <c r="A347" t="s">
        <v>11025</v>
      </c>
      <c r="B347" t="s">
        <v>11026</v>
      </c>
      <c r="C347" t="s">
        <v>9080</v>
      </c>
      <c r="D347" t="s">
        <v>12817</v>
      </c>
      <c r="E347" t="s">
        <v>12988</v>
      </c>
      <c r="F347" t="s">
        <v>13013</v>
      </c>
      <c r="G347" t="str">
        <f>Table2[category] &amp; "-" &amp; Table2[product name]</f>
        <v>Home&amp;Kitchen|Heating,Cooling&amp;AirQuality|Fans|CeilingFans-Crompton Hill Briz Deco 1200mm (48 inch) High Speed Designer Ceiling Fan (Smoked Brown)</v>
      </c>
      <c r="H347" t="s">
        <v>13014</v>
      </c>
      <c r="I347" s="25">
        <v>1804</v>
      </c>
      <c r="J347" s="23" t="str">
        <f t="shared" si="15"/>
        <v>&gt;₹500</v>
      </c>
      <c r="K347" s="25">
        <v>2380</v>
      </c>
      <c r="L347" s="24">
        <v>0.24</v>
      </c>
      <c r="M347" s="25">
        <f>Table2[[#This Row],[Actual Price]] - Table2[[#This Row],[Discounted Price]] / Table2[[#This Row],[Actual Price]] * 100</f>
        <v>2304.201680672269</v>
      </c>
      <c r="N347" s="24" t="str">
        <f t="shared" si="16"/>
        <v>&lt;50%</v>
      </c>
      <c r="O347" s="21">
        <f>Table2[[#This Row],[Rounded Rating Column]] + (Table2[[#This Row],[rating_count]] / 1000)</f>
        <v>19.381999999999998</v>
      </c>
      <c r="P347" s="24" t="str">
        <f>IF(Table2[[#This Row],[Discount Percentage]] &gt;= 0.5, "Yes", "No")</f>
        <v>No</v>
      </c>
      <c r="Q347" s="26">
        <f>Table2[[#This Row],[Actual Price]] * Table2[[#This Row],[rating_count]]</f>
        <v>36609160</v>
      </c>
      <c r="R347">
        <v>4</v>
      </c>
      <c r="S347">
        <f>ROUND(Table2[[#This Row],[rating]], 0)</f>
        <v>4</v>
      </c>
      <c r="T347" s="21">
        <v>15382</v>
      </c>
      <c r="U347" s="21" t="str">
        <f>IF(Table2[[#This Row],[rating_count]] &lt; 1000, "Yes", "No")</f>
        <v>No</v>
      </c>
      <c r="V347" s="21">
        <f>Table2[[#This Row],[Rounded Rating Column]] * Table2[[#This Row],[rating_count]]</f>
        <v>61528</v>
      </c>
      <c r="W347" s="25">
        <f t="shared" si="17"/>
        <v>36609160</v>
      </c>
      <c r="X347" t="s">
        <v>11027</v>
      </c>
      <c r="Y347" t="s">
        <v>11028</v>
      </c>
      <c r="Z347" t="s">
        <v>11029</v>
      </c>
      <c r="AA347" t="s">
        <v>11030</v>
      </c>
      <c r="AB347" t="s">
        <v>11031</v>
      </c>
      <c r="AC347" t="s">
        <v>11032</v>
      </c>
      <c r="AD347" t="s">
        <v>11033</v>
      </c>
      <c r="AE347" t="s">
        <v>11034</v>
      </c>
    </row>
    <row r="348" spans="1:31" ht="15.75" customHeight="1">
      <c r="A348" t="s">
        <v>5054</v>
      </c>
      <c r="B348" t="s">
        <v>5055</v>
      </c>
      <c r="C348" t="s">
        <v>5013</v>
      </c>
      <c r="D348" t="s">
        <v>12821</v>
      </c>
      <c r="E348" t="s">
        <v>12822</v>
      </c>
      <c r="F348" t="s">
        <v>12880</v>
      </c>
      <c r="G348" t="str">
        <f>Table2[category] &amp; "-" &amp; Table2[product name]</f>
        <v>Computers&amp;Accessories|Accessories&amp;Peripherals|Keyboards,Mice&amp;InputDevices|Keyboard&amp;MouseSets-Zebronics Zeb-Companion 107 USB Wireless Keyboard and Mouse Set with Nano Receiver (Black)</v>
      </c>
      <c r="H348" t="s">
        <v>12898</v>
      </c>
      <c r="I348" s="23">
        <v>699</v>
      </c>
      <c r="J348" s="23" t="str">
        <f t="shared" si="15"/>
        <v>&gt;₹500</v>
      </c>
      <c r="K348" s="23">
        <v>999</v>
      </c>
      <c r="L348" s="24">
        <v>0.3</v>
      </c>
      <c r="M348" s="25">
        <f>Table2[[#This Row],[Actual Price]] - Table2[[#This Row],[Discounted Price]] / Table2[[#This Row],[Actual Price]] * 100</f>
        <v>929.03003003003005</v>
      </c>
      <c r="N348" s="24" t="str">
        <f t="shared" si="16"/>
        <v>&lt;50%</v>
      </c>
      <c r="O348" s="21">
        <f>Table2[[#This Row],[Rounded Rating Column]] + (Table2[[#This Row],[rating_count]] / 1000)</f>
        <v>19.295000000000002</v>
      </c>
      <c r="P348" s="24" t="str">
        <f>IF(Table2[[#This Row],[Discount Percentage]] &gt;= 0.5, "Yes", "No")</f>
        <v>No</v>
      </c>
      <c r="Q348" s="26">
        <f>Table2[[#This Row],[Actual Price]] * Table2[[#This Row],[rating_count]]</f>
        <v>15279705</v>
      </c>
      <c r="R348">
        <v>3.5</v>
      </c>
      <c r="S348">
        <f>ROUND(Table2[[#This Row],[rating]], 0)</f>
        <v>4</v>
      </c>
      <c r="T348" s="21">
        <v>15295</v>
      </c>
      <c r="U348" s="21" t="str">
        <f>IF(Table2[[#This Row],[rating_count]] &lt; 1000, "Yes", "No")</f>
        <v>No</v>
      </c>
      <c r="V348" s="21">
        <f>Table2[[#This Row],[Rounded Rating Column]] * Table2[[#This Row],[rating_count]]</f>
        <v>61180</v>
      </c>
      <c r="W348" s="25">
        <f t="shared" si="17"/>
        <v>15279705</v>
      </c>
      <c r="X348" t="s">
        <v>5056</v>
      </c>
      <c r="Y348" t="s">
        <v>5057</v>
      </c>
      <c r="Z348" t="s">
        <v>5058</v>
      </c>
      <c r="AA348" t="s">
        <v>5059</v>
      </c>
      <c r="AB348" t="s">
        <v>5060</v>
      </c>
      <c r="AC348" t="s">
        <v>5061</v>
      </c>
      <c r="AD348" t="s">
        <v>5062</v>
      </c>
      <c r="AE348" t="s">
        <v>5063</v>
      </c>
    </row>
    <row r="349" spans="1:31" ht="15.75" customHeight="1">
      <c r="A349" t="s">
        <v>9212</v>
      </c>
      <c r="B349" t="s">
        <v>9213</v>
      </c>
      <c r="C349" t="s">
        <v>8369</v>
      </c>
      <c r="D349" t="s">
        <v>12817</v>
      </c>
      <c r="E349" t="s">
        <v>12818</v>
      </c>
      <c r="F349" t="s">
        <v>12986</v>
      </c>
      <c r="G349" t="str">
        <f>Table2[category] &amp; "-" &amp; Table2[product name]</f>
        <v>Home&amp;Kitchen|Kitchen&amp;HomeAppliances|SmallKitchenAppliances|DigitalKitchenScales-HealthSense Chef-Mate KS 33 Digital Kitchen Weighing Scale &amp; Food Weight Machine for Health, Fitness, Home Baking &amp; Cooking with Free Bowl, 1 Year Warranty &amp; Batteries Included</v>
      </c>
      <c r="H349" t="s">
        <v>12993</v>
      </c>
      <c r="I349" s="25">
        <v>1099</v>
      </c>
      <c r="J349" s="23" t="str">
        <f t="shared" si="15"/>
        <v>&gt;₹500</v>
      </c>
      <c r="K349" s="25">
        <v>1899</v>
      </c>
      <c r="L349" s="24">
        <v>0.42</v>
      </c>
      <c r="M349" s="25">
        <f>Table2[[#This Row],[Actual Price]] - Table2[[#This Row],[Discounted Price]] / Table2[[#This Row],[Actual Price]] * 100</f>
        <v>1841.1274354923644</v>
      </c>
      <c r="N349" s="24" t="str">
        <f t="shared" si="16"/>
        <v>&lt;50%</v>
      </c>
      <c r="O349" s="21">
        <f>Table2[[#This Row],[Rounded Rating Column]] + (Table2[[#This Row],[rating_count]] / 1000)</f>
        <v>19.276</v>
      </c>
      <c r="P349" s="24" t="str">
        <f>IF(Table2[[#This Row],[Discount Percentage]] &gt;= 0.5, "Yes", "No")</f>
        <v>No</v>
      </c>
      <c r="Q349" s="26">
        <f>Table2[[#This Row],[Actual Price]] * Table2[[#This Row],[rating_count]]</f>
        <v>29009124</v>
      </c>
      <c r="R349">
        <v>4.3</v>
      </c>
      <c r="S349">
        <f>ROUND(Table2[[#This Row],[rating]], 0)</f>
        <v>4</v>
      </c>
      <c r="T349" s="21">
        <v>15276</v>
      </c>
      <c r="U349" s="21" t="str">
        <f>IF(Table2[[#This Row],[rating_count]] &lt; 1000, "Yes", "No")</f>
        <v>No</v>
      </c>
      <c r="V349" s="21">
        <f>Table2[[#This Row],[Rounded Rating Column]] * Table2[[#This Row],[rating_count]]</f>
        <v>61104</v>
      </c>
      <c r="W349" s="25">
        <f t="shared" si="17"/>
        <v>29009124</v>
      </c>
      <c r="X349" t="s">
        <v>9214</v>
      </c>
      <c r="Y349" t="s">
        <v>9215</v>
      </c>
      <c r="Z349" t="s">
        <v>9216</v>
      </c>
      <c r="AA349" t="s">
        <v>9217</v>
      </c>
      <c r="AB349" t="s">
        <v>9218</v>
      </c>
      <c r="AC349" t="s">
        <v>9219</v>
      </c>
      <c r="AD349" t="s">
        <v>9220</v>
      </c>
      <c r="AE349" t="s">
        <v>9221</v>
      </c>
    </row>
    <row r="350" spans="1:31" ht="15.75" customHeight="1">
      <c r="A350" t="s">
        <v>11588</v>
      </c>
      <c r="B350" t="s">
        <v>11589</v>
      </c>
      <c r="C350" t="s">
        <v>10148</v>
      </c>
      <c r="D350" t="s">
        <v>12817</v>
      </c>
      <c r="E350" t="s">
        <v>12818</v>
      </c>
      <c r="F350" t="s">
        <v>12986</v>
      </c>
      <c r="G350" t="str">
        <f>Table2[category] &amp; "-" &amp; Table2[product name]</f>
        <v>Home&amp;Kitchen|Kitchen&amp;HomeAppliances|SmallKitchenAppliances|HandMixers-Inalsa Hand Blender| Hand Mixer|Beater - Easy Mix, Powerful 250 Watt Motor | Variable 7 Speed Control | 1 Year Warranty | (White/Red)</v>
      </c>
      <c r="H350" t="s">
        <v>13038</v>
      </c>
      <c r="I350" s="23">
        <v>979</v>
      </c>
      <c r="J350" s="23" t="str">
        <f t="shared" si="15"/>
        <v>&gt;₹500</v>
      </c>
      <c r="K350" s="25">
        <v>1395</v>
      </c>
      <c r="L350" s="24">
        <v>0.3</v>
      </c>
      <c r="M350" s="25">
        <f>Table2[[#This Row],[Actual Price]] - Table2[[#This Row],[Discounted Price]] / Table2[[#This Row],[Actual Price]] * 100</f>
        <v>1324.820788530466</v>
      </c>
      <c r="N350" s="24" t="str">
        <f t="shared" si="16"/>
        <v>&lt;50%</v>
      </c>
      <c r="O350" s="21">
        <f>Table2[[#This Row],[Rounded Rating Column]] + (Table2[[#This Row],[rating_count]] / 1000)</f>
        <v>19.252000000000002</v>
      </c>
      <c r="P350" s="24" t="str">
        <f>IF(Table2[[#This Row],[Discount Percentage]] &gt;= 0.5, "Yes", "No")</f>
        <v>No</v>
      </c>
      <c r="Q350" s="26">
        <f>Table2[[#This Row],[Actual Price]] * Table2[[#This Row],[rating_count]]</f>
        <v>21276540</v>
      </c>
      <c r="R350">
        <v>4.2</v>
      </c>
      <c r="S350">
        <f>ROUND(Table2[[#This Row],[rating]], 0)</f>
        <v>4</v>
      </c>
      <c r="T350" s="21">
        <v>15252</v>
      </c>
      <c r="U350" s="21" t="str">
        <f>IF(Table2[[#This Row],[rating_count]] &lt; 1000, "Yes", "No")</f>
        <v>No</v>
      </c>
      <c r="V350" s="21">
        <f>Table2[[#This Row],[Rounded Rating Column]] * Table2[[#This Row],[rating_count]]</f>
        <v>61008</v>
      </c>
      <c r="W350" s="25">
        <f t="shared" si="17"/>
        <v>21276540</v>
      </c>
      <c r="X350" t="s">
        <v>11590</v>
      </c>
      <c r="Y350" t="s">
        <v>11591</v>
      </c>
      <c r="Z350" t="s">
        <v>11592</v>
      </c>
      <c r="AA350" t="s">
        <v>11593</v>
      </c>
      <c r="AB350" t="s">
        <v>11594</v>
      </c>
      <c r="AC350" t="s">
        <v>11595</v>
      </c>
      <c r="AD350" t="s">
        <v>11596</v>
      </c>
      <c r="AE350" t="s">
        <v>11597</v>
      </c>
    </row>
    <row r="351" spans="1:31" ht="15.75" customHeight="1">
      <c r="A351" t="s">
        <v>5159</v>
      </c>
      <c r="B351" t="s">
        <v>5160</v>
      </c>
      <c r="C351" t="s">
        <v>5161</v>
      </c>
      <c r="D351" t="s">
        <v>12821</v>
      </c>
      <c r="E351" t="s">
        <v>12822</v>
      </c>
      <c r="F351" t="s">
        <v>12880</v>
      </c>
      <c r="G351" t="str">
        <f>Table2[category] &amp; "-" &amp; Table2[product name]</f>
        <v>Computers&amp;Accessories|Accessories&amp;Peripherals|Keyboards,Mice&amp;InputDevices|Keyboard&amp;MiceAccessories|DustCovers-GIZGA essentials Universal Silicone Keyboard Protector Skin for 15.6-inches Laptop (5 x 6 x 3 inches)</v>
      </c>
      <c r="H351" t="s">
        <v>12910</v>
      </c>
      <c r="I351" s="23">
        <v>39</v>
      </c>
      <c r="J351" s="23" t="str">
        <f t="shared" si="15"/>
        <v>&lt;₹200</v>
      </c>
      <c r="K351" s="23">
        <v>299</v>
      </c>
      <c r="L351" s="24">
        <v>0.87</v>
      </c>
      <c r="M351" s="25">
        <f>Table2[[#This Row],[Actual Price]] - Table2[[#This Row],[Discounted Price]] / Table2[[#This Row],[Actual Price]] * 100</f>
        <v>285.95652173913044</v>
      </c>
      <c r="N351" s="24" t="str">
        <f t="shared" si="16"/>
        <v>50% or More</v>
      </c>
      <c r="O351" s="21">
        <f>Table2[[#This Row],[Rounded Rating Column]] + (Table2[[#This Row],[rating_count]] / 1000)</f>
        <v>19.233000000000001</v>
      </c>
      <c r="P351" s="24" t="str">
        <f>IF(Table2[[#This Row],[Discount Percentage]] &gt;= 0.5, "Yes", "No")</f>
        <v>Yes</v>
      </c>
      <c r="Q351" s="26">
        <f>Table2[[#This Row],[Actual Price]] * Table2[[#This Row],[rating_count]]</f>
        <v>4554667</v>
      </c>
      <c r="R351">
        <v>3.5</v>
      </c>
      <c r="S351">
        <f>ROUND(Table2[[#This Row],[rating]], 0)</f>
        <v>4</v>
      </c>
      <c r="T351" s="21">
        <v>15233</v>
      </c>
      <c r="U351" s="21" t="str">
        <f>IF(Table2[[#This Row],[rating_count]] &lt; 1000, "Yes", "No")</f>
        <v>No</v>
      </c>
      <c r="V351" s="21">
        <f>Table2[[#This Row],[Rounded Rating Column]] * Table2[[#This Row],[rating_count]]</f>
        <v>60932</v>
      </c>
      <c r="W351" s="25">
        <f t="shared" si="17"/>
        <v>4554667</v>
      </c>
      <c r="X351" t="s">
        <v>5162</v>
      </c>
      <c r="Y351" t="s">
        <v>5163</v>
      </c>
      <c r="Z351" t="s">
        <v>5164</v>
      </c>
      <c r="AA351" t="s">
        <v>5165</v>
      </c>
      <c r="AB351" t="s">
        <v>5166</v>
      </c>
      <c r="AC351" t="s">
        <v>5167</v>
      </c>
      <c r="AD351" t="s">
        <v>5168</v>
      </c>
      <c r="AE351" t="s">
        <v>5169</v>
      </c>
    </row>
    <row r="352" spans="1:31" ht="15.75" customHeight="1">
      <c r="A352" t="s">
        <v>72</v>
      </c>
      <c r="B352" t="s">
        <v>73</v>
      </c>
      <c r="C352" t="s">
        <v>13</v>
      </c>
      <c r="D352" t="s">
        <v>12821</v>
      </c>
      <c r="E352" t="s">
        <v>12822</v>
      </c>
      <c r="F352" t="s">
        <v>12823</v>
      </c>
      <c r="G352" t="str">
        <f>Table2[category] &amp; "-" &amp; Table2[product name]</f>
        <v>Computers&amp;Accessories|Accessories&amp;Peripherals|Cables&amp;Accessories|Cables|USBCables-boAt Micro USB 55 Tangle-free, Sturdy Micro USB Cable with 3A Fast Charging &amp; 480mbps Data Transmission (Black)</v>
      </c>
      <c r="H352" t="s">
        <v>12824</v>
      </c>
      <c r="I352" s="23">
        <v>176.63</v>
      </c>
      <c r="J352" s="23" t="str">
        <f t="shared" si="15"/>
        <v>&lt;₹200</v>
      </c>
      <c r="K352" s="23">
        <v>499</v>
      </c>
      <c r="L352" s="24">
        <v>0.65</v>
      </c>
      <c r="M352" s="25">
        <f>Table2[[#This Row],[Actual Price]] - Table2[[#This Row],[Discounted Price]] / Table2[[#This Row],[Actual Price]] * 100</f>
        <v>463.60320641282567</v>
      </c>
      <c r="N352" s="24" t="str">
        <f t="shared" si="16"/>
        <v>50% or More</v>
      </c>
      <c r="O352" s="21">
        <f>Table2[[#This Row],[Rounded Rating Column]] + (Table2[[#This Row],[rating_count]] / 1000)</f>
        <v>19.188000000000002</v>
      </c>
      <c r="P352" s="24" t="str">
        <f>IF(Table2[[#This Row],[Discount Percentage]] &gt;= 0.5, "Yes", "No")</f>
        <v>Yes</v>
      </c>
      <c r="Q352" s="26">
        <f>Table2[[#This Row],[Actual Price]] * Table2[[#This Row],[rating_count]]</f>
        <v>7578812</v>
      </c>
      <c r="R352">
        <v>4.0999999999999996</v>
      </c>
      <c r="S352">
        <f>ROUND(Table2[[#This Row],[rating]], 0)</f>
        <v>4</v>
      </c>
      <c r="T352" s="21">
        <v>15188</v>
      </c>
      <c r="U352" s="21" t="str">
        <f>IF(Table2[[#This Row],[rating_count]] &lt; 1000, "Yes", "No")</f>
        <v>No</v>
      </c>
      <c r="V352" s="21">
        <f>Table2[[#This Row],[Rounded Rating Column]] * Table2[[#This Row],[rating_count]]</f>
        <v>60752</v>
      </c>
      <c r="W352" s="25">
        <f t="shared" si="17"/>
        <v>7578812</v>
      </c>
      <c r="X352" t="s">
        <v>74</v>
      </c>
      <c r="Y352" t="s">
        <v>75</v>
      </c>
      <c r="Z352" t="s">
        <v>76</v>
      </c>
      <c r="AA352" t="s">
        <v>77</v>
      </c>
      <c r="AB352" t="s">
        <v>78</v>
      </c>
      <c r="AC352" t="s">
        <v>79</v>
      </c>
      <c r="AD352" t="s">
        <v>80</v>
      </c>
      <c r="AE352" t="s">
        <v>81</v>
      </c>
    </row>
    <row r="353" spans="1:31" ht="15.75" customHeight="1">
      <c r="A353" t="s">
        <v>5594</v>
      </c>
      <c r="B353" t="s">
        <v>5595</v>
      </c>
      <c r="C353" t="s">
        <v>5596</v>
      </c>
      <c r="D353" t="s">
        <v>12831</v>
      </c>
      <c r="E353" t="s">
        <v>12900</v>
      </c>
      <c r="F353" t="s">
        <v>12833</v>
      </c>
      <c r="G353" t="str">
        <f>Table2[category] &amp; "-" &amp; Table2[product name]</f>
        <v>Electronics|Cameras&amp;Photography|Accessories|Tripods&amp;Monopods|CompleteTripodUnits-Digitek DTR 550 LW (67 Inch) Tripod For DSLR, Camera |Operating Height: 5.57 Feet | Maximum Load Capacity up to 4.5kg | Portable Lightweight Aluminum Tripod with 360 Degree Ball Head | Carry Bag Included (Black) (DTR 550LW)</v>
      </c>
      <c r="H353" t="s">
        <v>12902</v>
      </c>
      <c r="I353" s="25">
        <v>1549</v>
      </c>
      <c r="J353" s="23" t="str">
        <f t="shared" si="15"/>
        <v>&gt;₹500</v>
      </c>
      <c r="K353" s="25">
        <v>2495</v>
      </c>
      <c r="L353" s="24">
        <v>0.38</v>
      </c>
      <c r="M353" s="25">
        <f>Table2[[#This Row],[Actual Price]] - Table2[[#This Row],[Discounted Price]] / Table2[[#This Row],[Actual Price]] * 100</f>
        <v>2432.9158316633266</v>
      </c>
      <c r="N353" s="24" t="str">
        <f t="shared" si="16"/>
        <v>&lt;50%</v>
      </c>
      <c r="O353" s="21">
        <f>Table2[[#This Row],[Rounded Rating Column]] + (Table2[[#This Row],[rating_count]] / 1000)</f>
        <v>19.137</v>
      </c>
      <c r="P353" s="24" t="str">
        <f>IF(Table2[[#This Row],[Discount Percentage]] &gt;= 0.5, "Yes", "No")</f>
        <v>No</v>
      </c>
      <c r="Q353" s="26">
        <f>Table2[[#This Row],[Actual Price]] * Table2[[#This Row],[rating_count]]</f>
        <v>37766815</v>
      </c>
      <c r="R353">
        <v>4.4000000000000004</v>
      </c>
      <c r="S353">
        <f>ROUND(Table2[[#This Row],[rating]], 0)</f>
        <v>4</v>
      </c>
      <c r="T353" s="21">
        <v>15137</v>
      </c>
      <c r="U353" s="21" t="str">
        <f>IF(Table2[[#This Row],[rating_count]] &lt; 1000, "Yes", "No")</f>
        <v>No</v>
      </c>
      <c r="V353" s="21">
        <f>Table2[[#This Row],[Rounded Rating Column]] * Table2[[#This Row],[rating_count]]</f>
        <v>60548</v>
      </c>
      <c r="W353" s="25">
        <f t="shared" si="17"/>
        <v>37766815</v>
      </c>
      <c r="X353" t="s">
        <v>5597</v>
      </c>
      <c r="Y353" t="s">
        <v>5598</v>
      </c>
      <c r="Z353" t="s">
        <v>5599</v>
      </c>
      <c r="AA353" t="s">
        <v>5600</v>
      </c>
      <c r="AB353" t="s">
        <v>5601</v>
      </c>
      <c r="AC353" t="s">
        <v>5602</v>
      </c>
      <c r="AD353" t="s">
        <v>5603</v>
      </c>
      <c r="AE353" t="s">
        <v>5604</v>
      </c>
    </row>
    <row r="354" spans="1:31" ht="15.75" customHeight="1">
      <c r="A354" t="s">
        <v>9811</v>
      </c>
      <c r="B354" t="s">
        <v>9812</v>
      </c>
      <c r="C354" t="s">
        <v>8431</v>
      </c>
      <c r="D354" t="s">
        <v>12817</v>
      </c>
      <c r="E354" t="s">
        <v>12818</v>
      </c>
      <c r="F354" t="s">
        <v>12986</v>
      </c>
      <c r="G354" t="str">
        <f>Table2[category] &amp; "-" &amp; Table2[product name]</f>
        <v>Home&amp;Kitchen|Kitchen&amp;HomeAppliances|SmallKitchenAppliances|InductionCooktop-Prestige PIC 16.0+ 1900W Induction Cooktop with Soft Touch Push Buttons (Black)</v>
      </c>
      <c r="H354" t="s">
        <v>12997</v>
      </c>
      <c r="I354" s="25">
        <v>2698</v>
      </c>
      <c r="J354" s="23" t="str">
        <f t="shared" si="15"/>
        <v>&gt;₹500</v>
      </c>
      <c r="K354" s="25">
        <v>3945</v>
      </c>
      <c r="L354" s="24">
        <v>0.32</v>
      </c>
      <c r="M354" s="25">
        <f>Table2[[#This Row],[Actual Price]] - Table2[[#This Row],[Discounted Price]] / Table2[[#This Row],[Actual Price]] * 100</f>
        <v>3876.6096324461341</v>
      </c>
      <c r="N354" s="24" t="str">
        <f t="shared" si="16"/>
        <v>&lt;50%</v>
      </c>
      <c r="O354" s="21">
        <f>Table2[[#This Row],[Rounded Rating Column]] + (Table2[[#This Row],[rating_count]] / 1000)</f>
        <v>19.033999999999999</v>
      </c>
      <c r="P354" s="24" t="str">
        <f>IF(Table2[[#This Row],[Discount Percentage]] &gt;= 0.5, "Yes", "No")</f>
        <v>No</v>
      </c>
      <c r="Q354" s="26">
        <f>Table2[[#This Row],[Actual Price]] * Table2[[#This Row],[rating_count]]</f>
        <v>59309130</v>
      </c>
      <c r="R354">
        <v>4</v>
      </c>
      <c r="S354">
        <f>ROUND(Table2[[#This Row],[rating]], 0)</f>
        <v>4</v>
      </c>
      <c r="T354" s="21">
        <v>15034</v>
      </c>
      <c r="U354" s="21" t="str">
        <f>IF(Table2[[#This Row],[rating_count]] &lt; 1000, "Yes", "No")</f>
        <v>No</v>
      </c>
      <c r="V354" s="21">
        <f>Table2[[#This Row],[Rounded Rating Column]] * Table2[[#This Row],[rating_count]]</f>
        <v>60136</v>
      </c>
      <c r="W354" s="25">
        <f t="shared" si="17"/>
        <v>59309130</v>
      </c>
      <c r="X354" t="s">
        <v>9813</v>
      </c>
      <c r="Y354" t="s">
        <v>9814</v>
      </c>
      <c r="Z354" t="s">
        <v>9815</v>
      </c>
      <c r="AA354" t="s">
        <v>9816</v>
      </c>
      <c r="AB354" t="s">
        <v>9817</v>
      </c>
      <c r="AC354" t="s">
        <v>9818</v>
      </c>
      <c r="AD354" t="s">
        <v>9819</v>
      </c>
      <c r="AE354" t="s">
        <v>9820</v>
      </c>
    </row>
    <row r="355" spans="1:31" ht="15.75" customHeight="1">
      <c r="A355" t="s">
        <v>6343</v>
      </c>
      <c r="B355" t="s">
        <v>6344</v>
      </c>
      <c r="C355" t="s">
        <v>6345</v>
      </c>
      <c r="D355" t="s">
        <v>12831</v>
      </c>
      <c r="E355" t="s">
        <v>12862</v>
      </c>
      <c r="F355" t="s">
        <v>12943</v>
      </c>
      <c r="G355" t="str">
        <f>Table2[category] &amp; "-" &amp; Table2[product name]</f>
        <v>Electronics|Headphones,Earbuds&amp;Accessories|Cases-Gizga Essentials Earphone Carrying Case, Multi-Purpose Pocket Storage Travel Organizer for Earphones, Headset, Pen Drives, SD Cards, Shock-Proof Ballistic Nylon, Soft Fabric, Mesh Pocket, Green</v>
      </c>
      <c r="H355" s="2" t="s">
        <v>13108</v>
      </c>
      <c r="I355" s="23">
        <v>119</v>
      </c>
      <c r="J355" s="23" t="str">
        <f t="shared" si="15"/>
        <v>&lt;₹200</v>
      </c>
      <c r="K355" s="23">
        <v>499</v>
      </c>
      <c r="L355" s="24">
        <v>0.76</v>
      </c>
      <c r="M355" s="25">
        <f>Table2[[#This Row],[Actual Price]] - Table2[[#This Row],[Discounted Price]] / Table2[[#This Row],[Actual Price]] * 100</f>
        <v>475.15230460921845</v>
      </c>
      <c r="N355" s="24" t="str">
        <f t="shared" si="16"/>
        <v>50% or More</v>
      </c>
      <c r="O355" s="21">
        <f>Table2[[#This Row],[Rounded Rating Column]] + (Table2[[#This Row],[rating_count]] / 1000)</f>
        <v>19.032</v>
      </c>
      <c r="P355" s="24" t="str">
        <f>IF(Table2[[#This Row],[Discount Percentage]] &gt;= 0.5, "Yes", "No")</f>
        <v>Yes</v>
      </c>
      <c r="Q355" s="26">
        <f>Table2[[#This Row],[Actual Price]] * Table2[[#This Row],[rating_count]]</f>
        <v>7500968</v>
      </c>
      <c r="R355">
        <v>4.3</v>
      </c>
      <c r="S355">
        <f>ROUND(Table2[[#This Row],[rating]], 0)</f>
        <v>4</v>
      </c>
      <c r="T355" s="21">
        <v>15032</v>
      </c>
      <c r="U355" s="21" t="str">
        <f>IF(Table2[[#This Row],[rating_count]] &lt; 1000, "Yes", "No")</f>
        <v>No</v>
      </c>
      <c r="V355" s="21">
        <f>Table2[[#This Row],[Rounded Rating Column]] * Table2[[#This Row],[rating_count]]</f>
        <v>60128</v>
      </c>
      <c r="W355" s="25">
        <f t="shared" si="17"/>
        <v>7500968</v>
      </c>
      <c r="X355" t="s">
        <v>6346</v>
      </c>
      <c r="Y355" t="s">
        <v>6347</v>
      </c>
      <c r="Z355" t="s">
        <v>6348</v>
      </c>
      <c r="AA355" t="s">
        <v>6349</v>
      </c>
      <c r="AB355" t="s">
        <v>6350</v>
      </c>
      <c r="AC355" t="s">
        <v>6351</v>
      </c>
      <c r="AD355" t="s">
        <v>6352</v>
      </c>
      <c r="AE355" t="s">
        <v>6353</v>
      </c>
    </row>
    <row r="356" spans="1:31" ht="15.75" customHeight="1">
      <c r="A356" t="s">
        <v>5985</v>
      </c>
      <c r="B356" t="s">
        <v>5986</v>
      </c>
      <c r="C356" t="s">
        <v>5987</v>
      </c>
      <c r="D356" t="s">
        <v>12821</v>
      </c>
      <c r="E356" t="s">
        <v>12822</v>
      </c>
      <c r="F356" t="s">
        <v>12935</v>
      </c>
      <c r="G356" t="str">
        <f>Table2[category] &amp; "-" &amp; Table2[product name]</f>
        <v>Computers&amp;Accessories|Accessories&amp;Peripherals|Audio&amp;VideoAccessories|PCMicrophones-JBL Commercial CSLM20B Auxiliary Omnidirectional Lavalier Microphone with Battery for Content Creation, Voiceover/Dubbing, Recording (Black,Small)</v>
      </c>
      <c r="H356" t="s">
        <v>12936</v>
      </c>
      <c r="I356" s="23">
        <v>949</v>
      </c>
      <c r="J356" s="23" t="str">
        <f t="shared" si="15"/>
        <v>&gt;₹500</v>
      </c>
      <c r="K356" s="25">
        <v>2000</v>
      </c>
      <c r="L356" s="24">
        <v>0.53</v>
      </c>
      <c r="M356" s="25">
        <f>Table2[[#This Row],[Actual Price]] - Table2[[#This Row],[Discounted Price]] / Table2[[#This Row],[Actual Price]] * 100</f>
        <v>1952.55</v>
      </c>
      <c r="N356" s="24" t="str">
        <f t="shared" si="16"/>
        <v>50% or More</v>
      </c>
      <c r="O356" s="21">
        <f>Table2[[#This Row],[Rounded Rating Column]] + (Table2[[#This Row],[rating_count]] / 1000)</f>
        <v>18.969000000000001</v>
      </c>
      <c r="P356" s="24" t="str">
        <f>IF(Table2[[#This Row],[Discount Percentage]] &gt;= 0.5, "Yes", "No")</f>
        <v>Yes</v>
      </c>
      <c r="Q356" s="26">
        <f>Table2[[#This Row],[Actual Price]] * Table2[[#This Row],[rating_count]]</f>
        <v>29938000</v>
      </c>
      <c r="R356">
        <v>3.9</v>
      </c>
      <c r="S356">
        <f>ROUND(Table2[[#This Row],[rating]], 0)</f>
        <v>4</v>
      </c>
      <c r="T356" s="21">
        <v>14969</v>
      </c>
      <c r="U356" s="21" t="str">
        <f>IF(Table2[[#This Row],[rating_count]] &lt; 1000, "Yes", "No")</f>
        <v>No</v>
      </c>
      <c r="V356" s="21">
        <f>Table2[[#This Row],[Rounded Rating Column]] * Table2[[#This Row],[rating_count]]</f>
        <v>59876</v>
      </c>
      <c r="W356" s="25">
        <f t="shared" si="17"/>
        <v>29938000</v>
      </c>
      <c r="X356" t="s">
        <v>5988</v>
      </c>
      <c r="Y356" t="s">
        <v>5989</v>
      </c>
      <c r="Z356" t="s">
        <v>5990</v>
      </c>
      <c r="AA356" t="s">
        <v>5991</v>
      </c>
      <c r="AB356" t="s">
        <v>5992</v>
      </c>
      <c r="AC356" t="s">
        <v>5993</v>
      </c>
      <c r="AD356" t="s">
        <v>5994</v>
      </c>
      <c r="AE356" t="s">
        <v>5995</v>
      </c>
    </row>
    <row r="357" spans="1:31" ht="15.75" customHeight="1">
      <c r="A357" t="s">
        <v>5180</v>
      </c>
      <c r="B357" t="s">
        <v>5181</v>
      </c>
      <c r="C357" t="s">
        <v>3074</v>
      </c>
      <c r="D357" t="s">
        <v>12831</v>
      </c>
      <c r="E357" t="s">
        <v>12862</v>
      </c>
      <c r="F357" t="s">
        <v>12863</v>
      </c>
      <c r="G357" t="str">
        <f>Table2[category] &amp; "-" &amp; Table2[product name]</f>
        <v>Electronics|Headphones,Earbuds&amp;Accessories|Headphones|In-Ear-Boult Audio ZCharge Bluetooth Wireless in Ear Earphones with Mic, 40H Playtime and Super Fast Charging, Environmental Noise Cancellation for Pro+ Calling and IPX5 Water Resistant (Black)</v>
      </c>
      <c r="H357" t="s">
        <v>12864</v>
      </c>
      <c r="I357" s="25">
        <v>1199</v>
      </c>
      <c r="J357" s="23" t="str">
        <f t="shared" si="15"/>
        <v>&gt;₹500</v>
      </c>
      <c r="K357" s="25">
        <v>4999</v>
      </c>
      <c r="L357" s="24">
        <v>0.76</v>
      </c>
      <c r="M357" s="25">
        <f>Table2[[#This Row],[Actual Price]] - Table2[[#This Row],[Discounted Price]] / Table2[[#This Row],[Actual Price]] * 100</f>
        <v>4975.015203040608</v>
      </c>
      <c r="N357" s="24" t="str">
        <f t="shared" si="16"/>
        <v>50% or More</v>
      </c>
      <c r="O357" s="21">
        <f>Table2[[#This Row],[Rounded Rating Column]] + (Table2[[#This Row],[rating_count]] / 1000)</f>
        <v>18.960999999999999</v>
      </c>
      <c r="P357" s="24" t="str">
        <f>IF(Table2[[#This Row],[Discount Percentage]] &gt;= 0.5, "Yes", "No")</f>
        <v>Yes</v>
      </c>
      <c r="Q357" s="26">
        <f>Table2[[#This Row],[Actual Price]] * Table2[[#This Row],[rating_count]]</f>
        <v>74790039</v>
      </c>
      <c r="R357">
        <v>3.8</v>
      </c>
      <c r="S357">
        <f>ROUND(Table2[[#This Row],[rating]], 0)</f>
        <v>4</v>
      </c>
      <c r="T357" s="21">
        <v>14961</v>
      </c>
      <c r="U357" s="21" t="str">
        <f>IF(Table2[[#This Row],[rating_count]] &lt; 1000, "Yes", "No")</f>
        <v>No</v>
      </c>
      <c r="V357" s="21">
        <f>Table2[[#This Row],[Rounded Rating Column]] * Table2[[#This Row],[rating_count]]</f>
        <v>59844</v>
      </c>
      <c r="W357" s="25">
        <f t="shared" si="17"/>
        <v>74790039</v>
      </c>
      <c r="X357" t="s">
        <v>5182</v>
      </c>
      <c r="Y357" t="s">
        <v>5183</v>
      </c>
      <c r="Z357" t="s">
        <v>5184</v>
      </c>
      <c r="AA357" t="s">
        <v>5185</v>
      </c>
      <c r="AB357" t="s">
        <v>5186</v>
      </c>
      <c r="AC357" t="s">
        <v>5187</v>
      </c>
      <c r="AD357" t="s">
        <v>5188</v>
      </c>
      <c r="AE357" t="s">
        <v>5189</v>
      </c>
    </row>
    <row r="358" spans="1:31" ht="15.75" customHeight="1">
      <c r="A358" t="s">
        <v>9640</v>
      </c>
      <c r="B358" t="s">
        <v>9641</v>
      </c>
      <c r="C358" t="s">
        <v>8505</v>
      </c>
      <c r="D358" t="s">
        <v>12817</v>
      </c>
      <c r="E358" t="s">
        <v>12988</v>
      </c>
      <c r="F358" t="s">
        <v>13000</v>
      </c>
      <c r="G358" t="str">
        <f>Table2[category] &amp; "-" &amp; Table2[product name]</f>
        <v>Home&amp;Kitchen|Heating,Cooling&amp;AirQuality|WaterHeaters&amp;Geysers|InstantWaterHeaters-Crompton InstaBliss 3-L Instant Water Heater (Geyser) with Advanced 4 Level Safety</v>
      </c>
      <c r="H358" t="s">
        <v>13001</v>
      </c>
      <c r="I358" s="25">
        <v>2599</v>
      </c>
      <c r="J358" s="23" t="str">
        <f t="shared" si="15"/>
        <v>&gt;₹500</v>
      </c>
      <c r="K358" s="25">
        <v>4400</v>
      </c>
      <c r="L358" s="24">
        <v>0.41</v>
      </c>
      <c r="M358" s="25">
        <f>Table2[[#This Row],[Actual Price]] - Table2[[#This Row],[Discounted Price]] / Table2[[#This Row],[Actual Price]] * 100</f>
        <v>4340.931818181818</v>
      </c>
      <c r="N358" s="24" t="str">
        <f t="shared" si="16"/>
        <v>&lt;50%</v>
      </c>
      <c r="O358" s="21">
        <f>Table2[[#This Row],[Rounded Rating Column]] + (Table2[[#This Row],[rating_count]] / 1000)</f>
        <v>18.946999999999999</v>
      </c>
      <c r="P358" s="24" t="str">
        <f>IF(Table2[[#This Row],[Discount Percentage]] &gt;= 0.5, "Yes", "No")</f>
        <v>No</v>
      </c>
      <c r="Q358" s="26">
        <f>Table2[[#This Row],[Actual Price]] * Table2[[#This Row],[rating_count]]</f>
        <v>65766800</v>
      </c>
      <c r="R358">
        <v>4.0999999999999996</v>
      </c>
      <c r="S358">
        <f>ROUND(Table2[[#This Row],[rating]], 0)</f>
        <v>4</v>
      </c>
      <c r="T358" s="21">
        <v>14947</v>
      </c>
      <c r="U358" s="21" t="str">
        <f>IF(Table2[[#This Row],[rating_count]] &lt; 1000, "Yes", "No")</f>
        <v>No</v>
      </c>
      <c r="V358" s="21">
        <f>Table2[[#This Row],[Rounded Rating Column]] * Table2[[#This Row],[rating_count]]</f>
        <v>59788</v>
      </c>
      <c r="W358" s="25">
        <f t="shared" si="17"/>
        <v>65766800</v>
      </c>
      <c r="X358" t="s">
        <v>9642</v>
      </c>
      <c r="Y358" t="s">
        <v>9643</v>
      </c>
      <c r="Z358" t="s">
        <v>9644</v>
      </c>
      <c r="AA358" t="s">
        <v>9645</v>
      </c>
      <c r="AB358" t="s">
        <v>9646</v>
      </c>
      <c r="AC358" t="s">
        <v>9647</v>
      </c>
      <c r="AD358" t="s">
        <v>9648</v>
      </c>
      <c r="AE358" t="s">
        <v>9649</v>
      </c>
    </row>
    <row r="359" spans="1:31" ht="15.75" customHeight="1">
      <c r="A359" t="s">
        <v>2587</v>
      </c>
      <c r="B359" t="s">
        <v>2588</v>
      </c>
      <c r="C359" t="s">
        <v>13</v>
      </c>
      <c r="D359" t="s">
        <v>12821</v>
      </c>
      <c r="E359" t="s">
        <v>12822</v>
      </c>
      <c r="F359" t="s">
        <v>12823</v>
      </c>
      <c r="G359" t="str">
        <f>Table2[category] &amp; "-" &amp; Table2[product name]</f>
        <v>Computers&amp;Accessories|Accessories&amp;Peripherals|Cables&amp;Accessories|Cables|USBCables-AmazonBasics USB Type-C to Micro-B 2.0 Cable - 6 Inches (15.2 Centimeters) - White</v>
      </c>
      <c r="H359" t="s">
        <v>12824</v>
      </c>
      <c r="I359" s="23">
        <v>349</v>
      </c>
      <c r="J359" s="23" t="str">
        <f t="shared" si="15"/>
        <v>₹200 - ₹500</v>
      </c>
      <c r="K359" s="23">
        <v>899</v>
      </c>
      <c r="L359" s="24">
        <v>0.61</v>
      </c>
      <c r="M359" s="25">
        <f>Table2[[#This Row],[Actual Price]] - Table2[[#This Row],[Discounted Price]] / Table2[[#This Row],[Actual Price]] * 100</f>
        <v>860.17908787541717</v>
      </c>
      <c r="N359" s="24" t="str">
        <f t="shared" si="16"/>
        <v>50% or More</v>
      </c>
      <c r="O359" s="21">
        <f>Table2[[#This Row],[Rounded Rating Column]] + (Table2[[#This Row],[rating_count]] / 1000)</f>
        <v>18.896000000000001</v>
      </c>
      <c r="P359" s="24" t="str">
        <f>IF(Table2[[#This Row],[Discount Percentage]] &gt;= 0.5, "Yes", "No")</f>
        <v>Yes</v>
      </c>
      <c r="Q359" s="26">
        <f>Table2[[#This Row],[Actual Price]] * Table2[[#This Row],[rating_count]]</f>
        <v>13391504</v>
      </c>
      <c r="R359">
        <v>4.0999999999999996</v>
      </c>
      <c r="S359">
        <f>ROUND(Table2[[#This Row],[rating]], 0)</f>
        <v>4</v>
      </c>
      <c r="T359" s="21">
        <v>14896</v>
      </c>
      <c r="U359" s="21" t="str">
        <f>IF(Table2[[#This Row],[rating_count]] &lt; 1000, "Yes", "No")</f>
        <v>No</v>
      </c>
      <c r="V359" s="21">
        <f>Table2[[#This Row],[Rounded Rating Column]] * Table2[[#This Row],[rating_count]]</f>
        <v>59584</v>
      </c>
      <c r="W359" s="25">
        <f t="shared" si="17"/>
        <v>13391504</v>
      </c>
      <c r="X359" t="s">
        <v>2589</v>
      </c>
      <c r="Y359" t="s">
        <v>2590</v>
      </c>
      <c r="Z359" t="s">
        <v>2591</v>
      </c>
      <c r="AA359" t="s">
        <v>2592</v>
      </c>
      <c r="AB359" t="s">
        <v>2593</v>
      </c>
      <c r="AC359" t="s">
        <v>2594</v>
      </c>
      <c r="AD359" t="s">
        <v>2595</v>
      </c>
      <c r="AE359" t="s">
        <v>2596</v>
      </c>
    </row>
    <row r="360" spans="1:31" ht="15.75" customHeight="1">
      <c r="A360" t="s">
        <v>4980</v>
      </c>
      <c r="B360" t="s">
        <v>4981</v>
      </c>
      <c r="C360" t="s">
        <v>4982</v>
      </c>
      <c r="D360" t="s">
        <v>12817</v>
      </c>
      <c r="E360" t="s">
        <v>12895</v>
      </c>
      <c r="F360" t="s">
        <v>12896</v>
      </c>
      <c r="G360" t="str">
        <f>Table2[category] &amp; "-" &amp; Table2[product name]</f>
        <v>Home&amp;Kitchen|CraftMaterials|Scrapbooking|Tape-3M Scotch Double Sided Heavy Duty Tape(1m holds 4.5Kgs) for indoor hanging applications (Photo frames, Mirrors, Key Holders, Car Interiors, Extension Boards, Wall decoration, etc)(L: 3m, W: 24mm)</v>
      </c>
      <c r="H360" t="s">
        <v>12897</v>
      </c>
      <c r="I360" s="23">
        <v>130</v>
      </c>
      <c r="J360" s="23" t="str">
        <f t="shared" si="15"/>
        <v>&lt;₹200</v>
      </c>
      <c r="K360" s="23">
        <v>165</v>
      </c>
      <c r="L360" s="24">
        <v>0.21</v>
      </c>
      <c r="M360" s="25">
        <f>Table2[[#This Row],[Actual Price]] - Table2[[#This Row],[Discounted Price]] / Table2[[#This Row],[Actual Price]] * 100</f>
        <v>86.212121212121218</v>
      </c>
      <c r="N360" s="24" t="str">
        <f t="shared" si="16"/>
        <v>&lt;50%</v>
      </c>
      <c r="O360" s="21">
        <f>Table2[[#This Row],[Rounded Rating Column]] + (Table2[[#This Row],[rating_count]] / 1000)</f>
        <v>18.777999999999999</v>
      </c>
      <c r="P360" s="24" t="str">
        <f>IF(Table2[[#This Row],[Discount Percentage]] &gt;= 0.5, "Yes", "No")</f>
        <v>No</v>
      </c>
      <c r="Q360" s="26">
        <f>Table2[[#This Row],[Actual Price]] * Table2[[#This Row],[rating_count]]</f>
        <v>2438370</v>
      </c>
      <c r="R360">
        <v>3.9</v>
      </c>
      <c r="S360">
        <f>ROUND(Table2[[#This Row],[rating]], 0)</f>
        <v>4</v>
      </c>
      <c r="T360" s="21">
        <v>14778</v>
      </c>
      <c r="U360" s="21" t="str">
        <f>IF(Table2[[#This Row],[rating_count]] &lt; 1000, "Yes", "No")</f>
        <v>No</v>
      </c>
      <c r="V360" s="21">
        <f>Table2[[#This Row],[Rounded Rating Column]] * Table2[[#This Row],[rating_count]]</f>
        <v>59112</v>
      </c>
      <c r="W360" s="25">
        <f t="shared" si="17"/>
        <v>2438370</v>
      </c>
      <c r="X360" t="s">
        <v>4983</v>
      </c>
      <c r="Y360" t="s">
        <v>4984</v>
      </c>
      <c r="Z360" t="s">
        <v>4985</v>
      </c>
      <c r="AA360" t="s">
        <v>4986</v>
      </c>
      <c r="AB360" t="s">
        <v>4987</v>
      </c>
      <c r="AC360" t="s">
        <v>4988</v>
      </c>
      <c r="AD360" t="s">
        <v>4989</v>
      </c>
      <c r="AE360" t="s">
        <v>4990</v>
      </c>
    </row>
    <row r="361" spans="1:31" ht="15.75" customHeight="1">
      <c r="A361" t="s">
        <v>9335</v>
      </c>
      <c r="B361" t="s">
        <v>9336</v>
      </c>
      <c r="C361" t="s">
        <v>8325</v>
      </c>
      <c r="D361" t="s">
        <v>12817</v>
      </c>
      <c r="E361" t="s">
        <v>12818</v>
      </c>
      <c r="F361" t="s">
        <v>12986</v>
      </c>
      <c r="G361" t="str">
        <f>Table2[category] &amp; "-" &amp; Table2[product name]</f>
        <v>Home&amp;Kitchen|Kitchen&amp;HomeAppliances|SmallKitchenAppliances|Kettles&amp;HotWaterDispensers|ElectricKettles-Pigeon Kessel Multipurpose Kettle (12173) 1.2 litres with Stainless Steel Body, used for boiling Water and milk, Tea, Coffee, Oats, Noodles, Soup etc. 600 Watt (Black &amp; Silver)</v>
      </c>
      <c r="H361" t="s">
        <v>12987</v>
      </c>
      <c r="I361" s="25">
        <v>1499</v>
      </c>
      <c r="J361" s="23" t="str">
        <f t="shared" si="15"/>
        <v>&gt;₹500</v>
      </c>
      <c r="K361" s="25">
        <v>1775</v>
      </c>
      <c r="L361" s="24">
        <v>0.16</v>
      </c>
      <c r="M361" s="25">
        <f>Table2[[#This Row],[Actual Price]] - Table2[[#This Row],[Discounted Price]] / Table2[[#This Row],[Actual Price]] * 100</f>
        <v>1690.5492957746478</v>
      </c>
      <c r="N361" s="24" t="str">
        <f t="shared" si="16"/>
        <v>&lt;50%</v>
      </c>
      <c r="O361" s="21">
        <f>Table2[[#This Row],[Rounded Rating Column]] + (Table2[[#This Row],[rating_count]] / 1000)</f>
        <v>18.667000000000002</v>
      </c>
      <c r="P361" s="24" t="str">
        <f>IF(Table2[[#This Row],[Discount Percentage]] &gt;= 0.5, "Yes", "No")</f>
        <v>No</v>
      </c>
      <c r="Q361" s="26">
        <f>Table2[[#This Row],[Actual Price]] * Table2[[#This Row],[rating_count]]</f>
        <v>26033925</v>
      </c>
      <c r="R361">
        <v>3.9</v>
      </c>
      <c r="S361">
        <f>ROUND(Table2[[#This Row],[rating]], 0)</f>
        <v>4</v>
      </c>
      <c r="T361" s="21">
        <v>14667</v>
      </c>
      <c r="U361" s="21" t="str">
        <f>IF(Table2[[#This Row],[rating_count]] &lt; 1000, "Yes", "No")</f>
        <v>No</v>
      </c>
      <c r="V361" s="21">
        <f>Table2[[#This Row],[Rounded Rating Column]] * Table2[[#This Row],[rating_count]]</f>
        <v>58668</v>
      </c>
      <c r="W361" s="25">
        <f t="shared" si="17"/>
        <v>26033925</v>
      </c>
      <c r="X361" t="s">
        <v>9337</v>
      </c>
      <c r="Y361" t="s">
        <v>9338</v>
      </c>
      <c r="Z361" t="s">
        <v>9339</v>
      </c>
      <c r="AA361" t="s">
        <v>9340</v>
      </c>
      <c r="AB361" t="s">
        <v>9341</v>
      </c>
      <c r="AC361" t="s">
        <v>9342</v>
      </c>
      <c r="AD361" t="s">
        <v>9343</v>
      </c>
      <c r="AE361" t="s">
        <v>9344</v>
      </c>
    </row>
    <row r="362" spans="1:31" ht="15.75" customHeight="1">
      <c r="A362" t="s">
        <v>3343</v>
      </c>
      <c r="B362" t="s">
        <v>3344</v>
      </c>
      <c r="C362" t="s">
        <v>3345</v>
      </c>
      <c r="D362" t="s">
        <v>12831</v>
      </c>
      <c r="E362" t="s">
        <v>12854</v>
      </c>
      <c r="F362" t="s">
        <v>12855</v>
      </c>
      <c r="G362" t="str">
        <f>Table2[category] &amp; "-" &amp; Table2[product name]</f>
        <v>Electronics|Mobiles&amp;Accessories|MobileAccessories|Photo&amp;VideoAccessories|Tripods-WeCool Bluetooth Extendable Selfie Sticks with Wireless Remote and Tripod Stand, 3-in-1 Multifunctional Selfie Stick with Tripod Stand Compatible with iPhone/OnePlus/Samsung/Oppo/Vivo and All Phones</v>
      </c>
      <c r="H362" t="s">
        <v>12867</v>
      </c>
      <c r="I362" s="23">
        <v>539</v>
      </c>
      <c r="J362" s="23" t="str">
        <f t="shared" si="15"/>
        <v>&gt;₹500</v>
      </c>
      <c r="K362" s="25">
        <v>1599</v>
      </c>
      <c r="L362" s="24">
        <v>0.66</v>
      </c>
      <c r="M362" s="25">
        <f>Table2[[#This Row],[Actual Price]] - Table2[[#This Row],[Discounted Price]] / Table2[[#This Row],[Actual Price]] * 100</f>
        <v>1565.2914321450908</v>
      </c>
      <c r="N362" s="24" t="str">
        <f t="shared" si="16"/>
        <v>50% or More</v>
      </c>
      <c r="O362" s="21">
        <f>Table2[[#This Row],[Rounded Rating Column]] + (Table2[[#This Row],[rating_count]] / 1000)</f>
        <v>18.648</v>
      </c>
      <c r="P362" s="24" t="str">
        <f>IF(Table2[[#This Row],[Discount Percentage]] &gt;= 0.5, "Yes", "No")</f>
        <v>Yes</v>
      </c>
      <c r="Q362" s="26">
        <f>Table2[[#This Row],[Actual Price]] * Table2[[#This Row],[rating_count]]</f>
        <v>23422152</v>
      </c>
      <c r="R362">
        <v>3.8</v>
      </c>
      <c r="S362">
        <f>ROUND(Table2[[#This Row],[rating]], 0)</f>
        <v>4</v>
      </c>
      <c r="T362" s="21">
        <v>14648</v>
      </c>
      <c r="U362" s="21" t="str">
        <f>IF(Table2[[#This Row],[rating_count]] &lt; 1000, "Yes", "No")</f>
        <v>No</v>
      </c>
      <c r="V362" s="21">
        <f>Table2[[#This Row],[Rounded Rating Column]] * Table2[[#This Row],[rating_count]]</f>
        <v>58592</v>
      </c>
      <c r="W362" s="25">
        <f t="shared" si="17"/>
        <v>23422152</v>
      </c>
      <c r="X362" t="s">
        <v>3346</v>
      </c>
      <c r="Y362" t="s">
        <v>3347</v>
      </c>
      <c r="Z362" t="s">
        <v>3348</v>
      </c>
      <c r="AA362" t="s">
        <v>3349</v>
      </c>
      <c r="AB362" t="s">
        <v>3350</v>
      </c>
      <c r="AC362" t="s">
        <v>3351</v>
      </c>
      <c r="AD362" t="s">
        <v>3352</v>
      </c>
      <c r="AE362" t="s">
        <v>3353</v>
      </c>
    </row>
    <row r="363" spans="1:31" ht="15.75" customHeight="1">
      <c r="A363" t="s">
        <v>6323</v>
      </c>
      <c r="B363" t="s">
        <v>6324</v>
      </c>
      <c r="C363" t="s">
        <v>3074</v>
      </c>
      <c r="D363" t="s">
        <v>12831</v>
      </c>
      <c r="E363" t="s">
        <v>12862</v>
      </c>
      <c r="F363" t="s">
        <v>12863</v>
      </c>
      <c r="G363" t="str">
        <f>Table2[category] &amp; "-" &amp; Table2[product name]</f>
        <v>Electronics|Headphones,Earbuds&amp;Accessories|Headphones|In-Ear-Noise Buds VS201 V2 in-Ear Truly Wireless Earbuds with Dual Equalizer | with Mic | Total 14-Hour Playtime | Full Touch Control | IPX5 Water Resistance and Bluetooth v5.1 (Olive Green)</v>
      </c>
      <c r="H363" t="s">
        <v>12864</v>
      </c>
      <c r="I363" s="25">
        <v>1299</v>
      </c>
      <c r="J363" s="23" t="str">
        <f t="shared" si="15"/>
        <v>&gt;₹500</v>
      </c>
      <c r="K363" s="25">
        <v>2999</v>
      </c>
      <c r="L363" s="24">
        <v>0.56999999999999995</v>
      </c>
      <c r="M363" s="25">
        <f>Table2[[#This Row],[Actual Price]] - Table2[[#This Row],[Discounted Price]] / Table2[[#This Row],[Actual Price]] * 100</f>
        <v>2955.6855618539512</v>
      </c>
      <c r="N363" s="24" t="str">
        <f t="shared" si="16"/>
        <v>50% or More</v>
      </c>
      <c r="O363" s="21">
        <f>Table2[[#This Row],[Rounded Rating Column]] + (Table2[[#This Row],[rating_count]] / 1000)</f>
        <v>18.628999999999998</v>
      </c>
      <c r="P363" s="24" t="str">
        <f>IF(Table2[[#This Row],[Discount Percentage]] &gt;= 0.5, "Yes", "No")</f>
        <v>Yes</v>
      </c>
      <c r="Q363" s="26">
        <f>Table2[[#This Row],[Actual Price]] * Table2[[#This Row],[rating_count]]</f>
        <v>43872371</v>
      </c>
      <c r="R363">
        <v>3.8</v>
      </c>
      <c r="S363">
        <f>ROUND(Table2[[#This Row],[rating]], 0)</f>
        <v>4</v>
      </c>
      <c r="T363" s="21">
        <v>14629</v>
      </c>
      <c r="U363" s="21" t="str">
        <f>IF(Table2[[#This Row],[rating_count]] &lt; 1000, "Yes", "No")</f>
        <v>No</v>
      </c>
      <c r="V363" s="21">
        <f>Table2[[#This Row],[Rounded Rating Column]] * Table2[[#This Row],[rating_count]]</f>
        <v>58516</v>
      </c>
      <c r="W363" s="25">
        <f t="shared" si="17"/>
        <v>43872371</v>
      </c>
      <c r="X363" t="s">
        <v>6325</v>
      </c>
      <c r="Y363" t="s">
        <v>6326</v>
      </c>
      <c r="Z363" t="s">
        <v>6327</v>
      </c>
      <c r="AA363" t="s">
        <v>6328</v>
      </c>
      <c r="AB363" t="s">
        <v>6329</v>
      </c>
      <c r="AC363" t="s">
        <v>6330</v>
      </c>
      <c r="AD363" t="s">
        <v>6331</v>
      </c>
      <c r="AE363" t="s">
        <v>6332</v>
      </c>
    </row>
    <row r="364" spans="1:31" ht="15.75" customHeight="1">
      <c r="A364" t="s">
        <v>5253</v>
      </c>
      <c r="B364" t="s">
        <v>5254</v>
      </c>
      <c r="C364" t="s">
        <v>5255</v>
      </c>
      <c r="D364" t="s">
        <v>12821</v>
      </c>
      <c r="E364" t="s">
        <v>12822</v>
      </c>
      <c r="F364" t="s">
        <v>12915</v>
      </c>
      <c r="G364" t="str">
        <f>Table2[category] &amp; "-" &amp; Table2[product name]</f>
        <v>Computers&amp;Accessories|Accessories&amp;Peripherals|HardDiskBags-Gizga Essentials Hard Drive Case Shell, 6.35cm/2.5-inch, Portable Storage Organizer Bag for Earphone USB Cable Power Bank Mobile Charger Digital Gadget Hard Disk, Water Resistance Material, Black</v>
      </c>
      <c r="H364" s="2" t="s">
        <v>13108</v>
      </c>
      <c r="I364" s="23">
        <v>199</v>
      </c>
      <c r="J364" s="23" t="str">
        <f t="shared" si="15"/>
        <v>&lt;₹200</v>
      </c>
      <c r="K364" s="23">
        <v>599</v>
      </c>
      <c r="L364" s="24">
        <v>0.67</v>
      </c>
      <c r="M364" s="25">
        <f>Table2[[#This Row],[Actual Price]] - Table2[[#This Row],[Discounted Price]] / Table2[[#This Row],[Actual Price]] * 100</f>
        <v>565.77796327212025</v>
      </c>
      <c r="N364" s="24" t="str">
        <f t="shared" si="16"/>
        <v>50% or More</v>
      </c>
      <c r="O364" s="21">
        <f>Table2[[#This Row],[Rounded Rating Column]] + (Table2[[#This Row],[rating_count]] / 1000)</f>
        <v>18.567999999999998</v>
      </c>
      <c r="P364" s="24" t="str">
        <f>IF(Table2[[#This Row],[Discount Percentage]] &gt;= 0.5, "Yes", "No")</f>
        <v>Yes</v>
      </c>
      <c r="Q364" s="26">
        <f>Table2[[#This Row],[Actual Price]] * Table2[[#This Row],[rating_count]]</f>
        <v>8127232</v>
      </c>
      <c r="R364">
        <v>4.5</v>
      </c>
      <c r="S364">
        <f>ROUND(Table2[[#This Row],[rating]], 0)</f>
        <v>5</v>
      </c>
      <c r="T364" s="21">
        <v>13568</v>
      </c>
      <c r="U364" s="21" t="str">
        <f>IF(Table2[[#This Row],[rating_count]] &lt; 1000, "Yes", "No")</f>
        <v>No</v>
      </c>
      <c r="V364" s="21">
        <f>Table2[[#This Row],[Rounded Rating Column]] * Table2[[#This Row],[rating_count]]</f>
        <v>67840</v>
      </c>
      <c r="W364" s="25">
        <f t="shared" si="17"/>
        <v>8127232</v>
      </c>
      <c r="X364" t="s">
        <v>5256</v>
      </c>
      <c r="Y364" t="s">
        <v>5257</v>
      </c>
      <c r="Z364" t="s">
        <v>5258</v>
      </c>
      <c r="AA364" t="s">
        <v>5259</v>
      </c>
      <c r="AB364" t="s">
        <v>5260</v>
      </c>
      <c r="AC364" t="s">
        <v>5261</v>
      </c>
      <c r="AD364" t="s">
        <v>5262</v>
      </c>
      <c r="AE364" t="s">
        <v>5263</v>
      </c>
    </row>
    <row r="365" spans="1:31" ht="15.75" customHeight="1">
      <c r="A365" t="s">
        <v>4688</v>
      </c>
      <c r="B365" t="s">
        <v>4689</v>
      </c>
      <c r="C365" t="s">
        <v>3429</v>
      </c>
      <c r="D365" t="s">
        <v>12831</v>
      </c>
      <c r="E365" t="s">
        <v>12854</v>
      </c>
      <c r="F365" t="s">
        <v>12855</v>
      </c>
      <c r="G365" t="str">
        <f>Table2[category] &amp; "-" &amp; Table2[product name]</f>
        <v>Electronics|Mobiles&amp;Accessories|MobileAccessories|Photo&amp;VideoAccessories|SelfieSticks-Mobilife Bluetooth Extendable Selfie Stick with Tripod Stand and Wireless Remote,3-in-1 Multifunctional Selfie Stick Tripod for iPhone Samsung Mi Realme Oppo Vivo Google More,Black</v>
      </c>
      <c r="H365" t="s">
        <v>12867</v>
      </c>
      <c r="I365" s="23">
        <v>599</v>
      </c>
      <c r="J365" s="23" t="str">
        <f t="shared" si="15"/>
        <v>&gt;₹500</v>
      </c>
      <c r="K365" s="25">
        <v>1399</v>
      </c>
      <c r="L365" s="24">
        <v>0.56999999999999995</v>
      </c>
      <c r="M365" s="25">
        <f>Table2[[#This Row],[Actual Price]] - Table2[[#This Row],[Discounted Price]] / Table2[[#This Row],[Actual Price]] * 100</f>
        <v>1356.1837026447463</v>
      </c>
      <c r="N365" s="24" t="str">
        <f t="shared" si="16"/>
        <v>50% or More</v>
      </c>
      <c r="O365" s="21">
        <f>Table2[[#This Row],[Rounded Rating Column]] + (Table2[[#This Row],[rating_count]] / 1000)</f>
        <v>18.560000000000002</v>
      </c>
      <c r="P365" s="24" t="str">
        <f>IF(Table2[[#This Row],[Discount Percentage]] &gt;= 0.5, "Yes", "No")</f>
        <v>Yes</v>
      </c>
      <c r="Q365" s="26">
        <f>Table2[[#This Row],[Actual Price]] * Table2[[#This Row],[rating_count]]</f>
        <v>20369440</v>
      </c>
      <c r="R365">
        <v>4.0999999999999996</v>
      </c>
      <c r="S365">
        <f>ROUND(Table2[[#This Row],[rating]], 0)</f>
        <v>4</v>
      </c>
      <c r="T365" s="21">
        <v>14560</v>
      </c>
      <c r="U365" s="21" t="str">
        <f>IF(Table2[[#This Row],[rating_count]] &lt; 1000, "Yes", "No")</f>
        <v>No</v>
      </c>
      <c r="V365" s="21">
        <f>Table2[[#This Row],[Rounded Rating Column]] * Table2[[#This Row],[rating_count]]</f>
        <v>58240</v>
      </c>
      <c r="W365" s="25">
        <f t="shared" si="17"/>
        <v>20369440</v>
      </c>
      <c r="X365" t="s">
        <v>4690</v>
      </c>
      <c r="Y365" t="s">
        <v>4691</v>
      </c>
      <c r="Z365" t="s">
        <v>4692</v>
      </c>
      <c r="AA365" t="s">
        <v>4693</v>
      </c>
      <c r="AB365" t="s">
        <v>4694</v>
      </c>
      <c r="AC365" t="s">
        <v>4695</v>
      </c>
      <c r="AD365" t="s">
        <v>4696</v>
      </c>
      <c r="AE365" t="s">
        <v>4697</v>
      </c>
    </row>
    <row r="366" spans="1:31" ht="15.75" customHeight="1">
      <c r="A366" t="s">
        <v>3648</v>
      </c>
      <c r="B366" t="s">
        <v>3649</v>
      </c>
      <c r="C366" t="s">
        <v>3170</v>
      </c>
      <c r="D366" t="s">
        <v>12831</v>
      </c>
      <c r="E366" t="s">
        <v>12854</v>
      </c>
      <c r="F366" t="s">
        <v>12855</v>
      </c>
      <c r="G366" t="str">
        <f>Table2[category] &amp; "-" &amp; Table2[product name]</f>
        <v>Electronics|Mobiles&amp;Accessories|MobileAccessories|Chargers|WallChargers-USB Charger, Oraimo Elite Dual Port 5V/2.4A Wall Charger, USB Wall Charger Adapter for iPhone 11/Xs/XS Max/XR/X/8/7/6/Plus, iPad Pro/Air 2/Mini 3/Mini 4, Samsung S4/S5, and More</v>
      </c>
      <c r="H366" t="s">
        <v>12856</v>
      </c>
      <c r="I366" s="23">
        <v>249</v>
      </c>
      <c r="J366" s="23" t="str">
        <f t="shared" si="15"/>
        <v>₹200 - ₹500</v>
      </c>
      <c r="K366" s="23">
        <v>649</v>
      </c>
      <c r="L366" s="24">
        <v>0.62</v>
      </c>
      <c r="M366" s="25">
        <f>Table2[[#This Row],[Actual Price]] - Table2[[#This Row],[Discounted Price]] / Table2[[#This Row],[Actual Price]] * 100</f>
        <v>610.63328197226497</v>
      </c>
      <c r="N366" s="24" t="str">
        <f t="shared" si="16"/>
        <v>50% or More</v>
      </c>
      <c r="O366" s="21">
        <f>Table2[[#This Row],[Rounded Rating Column]] + (Table2[[#This Row],[rating_count]] / 1000)</f>
        <v>18.404</v>
      </c>
      <c r="P366" s="24" t="str">
        <f>IF(Table2[[#This Row],[Discount Percentage]] &gt;= 0.5, "Yes", "No")</f>
        <v>Yes</v>
      </c>
      <c r="Q366" s="26">
        <f>Table2[[#This Row],[Actual Price]] * Table2[[#This Row],[rating_count]]</f>
        <v>9348196</v>
      </c>
      <c r="R366">
        <v>4</v>
      </c>
      <c r="S366">
        <f>ROUND(Table2[[#This Row],[rating]], 0)</f>
        <v>4</v>
      </c>
      <c r="T366" s="21">
        <v>14404</v>
      </c>
      <c r="U366" s="21" t="str">
        <f>IF(Table2[[#This Row],[rating_count]] &lt; 1000, "Yes", "No")</f>
        <v>No</v>
      </c>
      <c r="V366" s="21">
        <f>Table2[[#This Row],[Rounded Rating Column]] * Table2[[#This Row],[rating_count]]</f>
        <v>57616</v>
      </c>
      <c r="W366" s="25">
        <f t="shared" si="17"/>
        <v>9348196</v>
      </c>
      <c r="X366" t="s">
        <v>3650</v>
      </c>
      <c r="Y366" t="s">
        <v>3651</v>
      </c>
      <c r="Z366" t="s">
        <v>3652</v>
      </c>
      <c r="AA366" t="s">
        <v>3653</v>
      </c>
      <c r="AB366" t="s">
        <v>3654</v>
      </c>
      <c r="AC366" t="s">
        <v>3655</v>
      </c>
      <c r="AD366" t="s">
        <v>3656</v>
      </c>
      <c r="AE366" t="s">
        <v>3657</v>
      </c>
    </row>
    <row r="367" spans="1:31" ht="15.75" customHeight="1">
      <c r="A367" t="s">
        <v>4554</v>
      </c>
      <c r="B367" t="s">
        <v>4555</v>
      </c>
      <c r="C367" t="s">
        <v>3170</v>
      </c>
      <c r="D367" t="s">
        <v>12831</v>
      </c>
      <c r="E367" t="s">
        <v>12854</v>
      </c>
      <c r="F367" t="s">
        <v>12855</v>
      </c>
      <c r="G367" t="str">
        <f>Table2[category] &amp; "-" &amp; Table2[product name]</f>
        <v>Electronics|Mobiles&amp;Accessories|MobileAccessories|Chargers|WallChargers-Oraimo 18W USB &amp; Type-C Dual Output Super Fast Charger Wall Adapter PE2.0&amp;Quick Charge 3.0 &amp; Power Delivery 3.0 Compatible for iPhone 13/13 Mini/13 Pro Max/12/12 Pro Max, iPad Mini/Pro, Pixel, Galaxy, Airpods Pro</v>
      </c>
      <c r="H367" t="s">
        <v>12856</v>
      </c>
      <c r="I367" s="23">
        <v>699</v>
      </c>
      <c r="J367" s="23" t="str">
        <f t="shared" si="15"/>
        <v>&gt;₹500</v>
      </c>
      <c r="K367" s="25">
        <v>1199</v>
      </c>
      <c r="L367" s="24">
        <v>0.42</v>
      </c>
      <c r="M367" s="25">
        <f>Table2[[#This Row],[Actual Price]] - Table2[[#This Row],[Discounted Price]] / Table2[[#This Row],[Actual Price]] * 100</f>
        <v>1140.7014178482068</v>
      </c>
      <c r="N367" s="24" t="str">
        <f t="shared" si="16"/>
        <v>&lt;50%</v>
      </c>
      <c r="O367" s="21">
        <f>Table2[[#This Row],[Rounded Rating Column]] + (Table2[[#This Row],[rating_count]] / 1000)</f>
        <v>18.404</v>
      </c>
      <c r="P367" s="24" t="str">
        <f>IF(Table2[[#This Row],[Discount Percentage]] &gt;= 0.5, "Yes", "No")</f>
        <v>No</v>
      </c>
      <c r="Q367" s="26">
        <f>Table2[[#This Row],[Actual Price]] * Table2[[#This Row],[rating_count]]</f>
        <v>17270396</v>
      </c>
      <c r="R367">
        <v>4</v>
      </c>
      <c r="S367">
        <f>ROUND(Table2[[#This Row],[rating]], 0)</f>
        <v>4</v>
      </c>
      <c r="T367" s="21">
        <v>14404</v>
      </c>
      <c r="U367" s="21" t="str">
        <f>IF(Table2[[#This Row],[rating_count]] &lt; 1000, "Yes", "No")</f>
        <v>No</v>
      </c>
      <c r="V367" s="21">
        <f>Table2[[#This Row],[Rounded Rating Column]] * Table2[[#This Row],[rating_count]]</f>
        <v>57616</v>
      </c>
      <c r="W367" s="25">
        <f t="shared" si="17"/>
        <v>17270396</v>
      </c>
      <c r="X367" t="s">
        <v>4556</v>
      </c>
      <c r="Y367" t="s">
        <v>3651</v>
      </c>
      <c r="Z367" t="s">
        <v>3652</v>
      </c>
      <c r="AA367" t="s">
        <v>3653</v>
      </c>
      <c r="AB367" t="s">
        <v>3654</v>
      </c>
      <c r="AC367" t="s">
        <v>3655</v>
      </c>
      <c r="AD367" t="s">
        <v>4557</v>
      </c>
      <c r="AE367" t="s">
        <v>4558</v>
      </c>
    </row>
    <row r="368" spans="1:31" ht="15.75" customHeight="1">
      <c r="A368" t="s">
        <v>8965</v>
      </c>
      <c r="B368" t="s">
        <v>8966</v>
      </c>
      <c r="C368" t="s">
        <v>8558</v>
      </c>
      <c r="D368" t="s">
        <v>12817</v>
      </c>
      <c r="E368" t="s">
        <v>12988</v>
      </c>
      <c r="F368" t="s">
        <v>13000</v>
      </c>
      <c r="G368" t="str">
        <f>Table2[category] &amp; "-" &amp; Table2[product name]</f>
        <v>Home&amp;Kitchen|Heating,Cooling&amp;AirQuality|WaterHeaters&amp;Geysers|StorageWaterHeaters-Crompton Arno Neo 15-L 5 Star Rated Storage Water Heater (Geyser) with Advanced 3 Level Safety (Grey)</v>
      </c>
      <c r="H368" t="s">
        <v>13002</v>
      </c>
      <c r="I368" s="25">
        <v>6199</v>
      </c>
      <c r="J368" s="23" t="str">
        <f t="shared" si="15"/>
        <v>&gt;₹500</v>
      </c>
      <c r="K368" s="25">
        <v>10400</v>
      </c>
      <c r="L368" s="24">
        <v>0.4</v>
      </c>
      <c r="M368" s="25">
        <f>Table2[[#This Row],[Actual Price]] - Table2[[#This Row],[Discounted Price]] / Table2[[#This Row],[Actual Price]] * 100</f>
        <v>10340.39423076923</v>
      </c>
      <c r="N368" s="24" t="str">
        <f t="shared" si="16"/>
        <v>&lt;50%</v>
      </c>
      <c r="O368" s="21">
        <f>Table2[[#This Row],[Rounded Rating Column]] + (Table2[[#This Row],[rating_count]] / 1000)</f>
        <v>18.390999999999998</v>
      </c>
      <c r="P368" s="24" t="str">
        <f>IF(Table2[[#This Row],[Discount Percentage]] &gt;= 0.5, "Yes", "No")</f>
        <v>No</v>
      </c>
      <c r="Q368" s="26">
        <f>Table2[[#This Row],[Actual Price]] * Table2[[#This Row],[rating_count]]</f>
        <v>149666400</v>
      </c>
      <c r="R368">
        <v>4.0999999999999996</v>
      </c>
      <c r="S368">
        <f>ROUND(Table2[[#This Row],[rating]], 0)</f>
        <v>4</v>
      </c>
      <c r="T368" s="21">
        <v>14391</v>
      </c>
      <c r="U368" s="21" t="str">
        <f>IF(Table2[[#This Row],[rating_count]] &lt; 1000, "Yes", "No")</f>
        <v>No</v>
      </c>
      <c r="V368" s="21">
        <f>Table2[[#This Row],[Rounded Rating Column]] * Table2[[#This Row],[rating_count]]</f>
        <v>57564</v>
      </c>
      <c r="W368" s="25">
        <f t="shared" si="17"/>
        <v>149666400</v>
      </c>
      <c r="X368" t="s">
        <v>8967</v>
      </c>
      <c r="Y368" t="s">
        <v>8968</v>
      </c>
      <c r="Z368" t="s">
        <v>8969</v>
      </c>
      <c r="AA368" t="s">
        <v>8970</v>
      </c>
      <c r="AB368" t="s">
        <v>8971</v>
      </c>
      <c r="AC368" t="s">
        <v>8972</v>
      </c>
      <c r="AD368" t="s">
        <v>8973</v>
      </c>
      <c r="AE368" t="s">
        <v>8974</v>
      </c>
    </row>
    <row r="369" spans="1:31" ht="15.75" customHeight="1">
      <c r="A369" t="s">
        <v>6365</v>
      </c>
      <c r="B369" t="s">
        <v>6366</v>
      </c>
      <c r="C369" t="s">
        <v>6367</v>
      </c>
      <c r="D369" t="s">
        <v>12831</v>
      </c>
      <c r="E369" t="s">
        <v>12854</v>
      </c>
      <c r="F369" t="s">
        <v>12855</v>
      </c>
      <c r="G369" t="str">
        <f>Table2[category] &amp; "-" &amp; Table2[product name]</f>
        <v>Electronics|Mobiles&amp;Accessories|MobileAccessories|Photo&amp;VideoAccessories|Flashes&amp;SelfieLights|SelfieLights-DIGITEK¬Æ (DRL-14C) Professional (31cm) Dual Temperature LED Ring Light with Tripod Stand &amp; Mini Tripod for YouTube, Photo-Shoot, Video Shoot, Live Stream, Makeup, Vlogging &amp; More</v>
      </c>
      <c r="H369" t="s">
        <v>12867</v>
      </c>
      <c r="I369" s="25">
        <v>1699</v>
      </c>
      <c r="J369" s="23" t="str">
        <f t="shared" si="15"/>
        <v>&gt;₹500</v>
      </c>
      <c r="K369" s="25">
        <v>3495</v>
      </c>
      <c r="L369" s="24">
        <v>0.51</v>
      </c>
      <c r="M369" s="25">
        <f>Table2[[#This Row],[Actual Price]] - Table2[[#This Row],[Discounted Price]] / Table2[[#This Row],[Actual Price]] * 100</f>
        <v>3446.3876967095853</v>
      </c>
      <c r="N369" s="24" t="str">
        <f t="shared" si="16"/>
        <v>50% or More</v>
      </c>
      <c r="O369" s="21">
        <f>Table2[[#This Row],[Rounded Rating Column]] + (Table2[[#This Row],[rating_count]] / 1000)</f>
        <v>18.371000000000002</v>
      </c>
      <c r="P369" s="24" t="str">
        <f>IF(Table2[[#This Row],[Discount Percentage]] &gt;= 0.5, "Yes", "No")</f>
        <v>Yes</v>
      </c>
      <c r="Q369" s="26">
        <f>Table2[[#This Row],[Actual Price]] * Table2[[#This Row],[rating_count]]</f>
        <v>50226645</v>
      </c>
      <c r="R369">
        <v>4.0999999999999996</v>
      </c>
      <c r="S369">
        <f>ROUND(Table2[[#This Row],[rating]], 0)</f>
        <v>4</v>
      </c>
      <c r="T369" s="21">
        <v>14371</v>
      </c>
      <c r="U369" s="21" t="str">
        <f>IF(Table2[[#This Row],[rating_count]] &lt; 1000, "Yes", "No")</f>
        <v>No</v>
      </c>
      <c r="V369" s="21">
        <f>Table2[[#This Row],[Rounded Rating Column]] * Table2[[#This Row],[rating_count]]</f>
        <v>57484</v>
      </c>
      <c r="W369" s="25">
        <f t="shared" si="17"/>
        <v>50226645</v>
      </c>
      <c r="X369" t="s">
        <v>6368</v>
      </c>
      <c r="Y369" t="s">
        <v>6369</v>
      </c>
      <c r="Z369" t="s">
        <v>6370</v>
      </c>
      <c r="AA369" t="s">
        <v>6371</v>
      </c>
      <c r="AB369" t="s">
        <v>6372</v>
      </c>
      <c r="AC369" t="s">
        <v>6373</v>
      </c>
      <c r="AD369" t="s">
        <v>6374</v>
      </c>
      <c r="AE369" t="s">
        <v>6375</v>
      </c>
    </row>
    <row r="370" spans="1:31" ht="15.75" customHeight="1">
      <c r="A370" t="s">
        <v>8752</v>
      </c>
      <c r="B370" t="s">
        <v>8753</v>
      </c>
      <c r="C370" t="s">
        <v>8754</v>
      </c>
      <c r="D370" t="s">
        <v>12817</v>
      </c>
      <c r="E370" t="s">
        <v>12818</v>
      </c>
      <c r="F370" t="s">
        <v>12819</v>
      </c>
      <c r="G370" t="str">
        <f>Table2[category] &amp; "-" &amp; Table2[product name]</f>
        <v>Home&amp;Kitchen|Kitchen&amp;HomeAppliances|Vacuum,Cleaning&amp;Ironing|Vacuums&amp;FloorCare|Vacuums|HandheldVacuums-AGARO Regal 800 Watts Handheld Vacuum Cleaner, Lightweight &amp; Durable Body, Small/Mini Size ( Black)</v>
      </c>
      <c r="H370" t="s">
        <v>12820</v>
      </c>
      <c r="I370" s="25">
        <v>1665</v>
      </c>
      <c r="J370" s="23" t="str">
        <f t="shared" si="15"/>
        <v>&gt;₹500</v>
      </c>
      <c r="K370" s="25">
        <v>2099</v>
      </c>
      <c r="L370" s="24">
        <v>0.21</v>
      </c>
      <c r="M370" s="25">
        <f>Table2[[#This Row],[Actual Price]] - Table2[[#This Row],[Discounted Price]] / Table2[[#This Row],[Actual Price]] * 100</f>
        <v>2019.6765126250596</v>
      </c>
      <c r="N370" s="24" t="str">
        <f t="shared" si="16"/>
        <v>&lt;50%</v>
      </c>
      <c r="O370" s="21">
        <f>Table2[[#This Row],[Rounded Rating Column]] + (Table2[[#This Row],[rating_count]] / 1000)</f>
        <v>18.368000000000002</v>
      </c>
      <c r="P370" s="24" t="str">
        <f>IF(Table2[[#This Row],[Discount Percentage]] &gt;= 0.5, "Yes", "No")</f>
        <v>No</v>
      </c>
      <c r="Q370" s="26">
        <f>Table2[[#This Row],[Actual Price]] * Table2[[#This Row],[rating_count]]</f>
        <v>30158432</v>
      </c>
      <c r="R370">
        <v>4</v>
      </c>
      <c r="S370">
        <f>ROUND(Table2[[#This Row],[rating]], 0)</f>
        <v>4</v>
      </c>
      <c r="T370" s="21">
        <v>14368</v>
      </c>
      <c r="U370" s="21" t="str">
        <f>IF(Table2[[#This Row],[rating_count]] &lt; 1000, "Yes", "No")</f>
        <v>No</v>
      </c>
      <c r="V370" s="21">
        <f>Table2[[#This Row],[Rounded Rating Column]] * Table2[[#This Row],[rating_count]]</f>
        <v>57472</v>
      </c>
      <c r="W370" s="25">
        <f t="shared" si="17"/>
        <v>30158432</v>
      </c>
      <c r="X370" t="s">
        <v>8755</v>
      </c>
      <c r="Y370" t="s">
        <v>8756</v>
      </c>
      <c r="Z370" t="s">
        <v>8757</v>
      </c>
      <c r="AA370" t="s">
        <v>8758</v>
      </c>
      <c r="AB370" t="s">
        <v>8759</v>
      </c>
      <c r="AC370" t="s">
        <v>8760</v>
      </c>
      <c r="AD370" t="s">
        <v>8761</v>
      </c>
      <c r="AE370" t="s">
        <v>8762</v>
      </c>
    </row>
    <row r="371" spans="1:31" ht="15.75" customHeight="1">
      <c r="A371" t="s">
        <v>9752</v>
      </c>
      <c r="B371" t="s">
        <v>9753</v>
      </c>
      <c r="C371" t="s">
        <v>8472</v>
      </c>
      <c r="D371" t="s">
        <v>12817</v>
      </c>
      <c r="E371" t="s">
        <v>12818</v>
      </c>
      <c r="F371" t="s">
        <v>12986</v>
      </c>
      <c r="G371" t="str">
        <f>Table2[category] &amp; "-" &amp; Table2[product name]</f>
        <v>Home&amp;Kitchen|Kitchen&amp;HomeAppliances|SmallKitchenAppliances|HandBlenders-PHILIPS HL1655/00 Hand Blender, White Jar 250W</v>
      </c>
      <c r="H371" t="s">
        <v>12998</v>
      </c>
      <c r="I371" s="25">
        <v>1695</v>
      </c>
      <c r="J371" s="23" t="str">
        <f t="shared" si="15"/>
        <v>&gt;₹500</v>
      </c>
      <c r="K371" s="25">
        <v>1695</v>
      </c>
      <c r="L371" s="24">
        <v>0</v>
      </c>
      <c r="M371" s="25">
        <f>Table2[[#This Row],[Actual Price]] - Table2[[#This Row],[Discounted Price]] / Table2[[#This Row],[Actual Price]] * 100</f>
        <v>1595</v>
      </c>
      <c r="N371" s="24" t="str">
        <f t="shared" si="16"/>
        <v>&lt;50%</v>
      </c>
      <c r="O371" s="21">
        <f>Table2[[#This Row],[Rounded Rating Column]] + (Table2[[#This Row],[rating_count]] / 1000)</f>
        <v>18.29</v>
      </c>
      <c r="P371" s="24" t="str">
        <f>IF(Table2[[#This Row],[Discount Percentage]] &gt;= 0.5, "Yes", "No")</f>
        <v>No</v>
      </c>
      <c r="Q371" s="26">
        <f>Table2[[#This Row],[Actual Price]] * Table2[[#This Row],[rating_count]]</f>
        <v>24221550</v>
      </c>
      <c r="R371">
        <v>4.2</v>
      </c>
      <c r="S371">
        <f>ROUND(Table2[[#This Row],[rating]], 0)</f>
        <v>4</v>
      </c>
      <c r="T371" s="21">
        <v>14290</v>
      </c>
      <c r="U371" s="21" t="str">
        <f>IF(Table2[[#This Row],[rating_count]] &lt; 1000, "Yes", "No")</f>
        <v>No</v>
      </c>
      <c r="V371" s="21">
        <f>Table2[[#This Row],[Rounded Rating Column]] * Table2[[#This Row],[rating_count]]</f>
        <v>57160</v>
      </c>
      <c r="W371" s="25">
        <f t="shared" si="17"/>
        <v>24221550</v>
      </c>
      <c r="X371" t="s">
        <v>9754</v>
      </c>
      <c r="Y371" t="s">
        <v>9755</v>
      </c>
      <c r="Z371" t="s">
        <v>9756</v>
      </c>
      <c r="AA371" t="s">
        <v>9757</v>
      </c>
      <c r="AB371" t="s">
        <v>9758</v>
      </c>
      <c r="AC371" t="s">
        <v>9759</v>
      </c>
      <c r="AD371" t="s">
        <v>9760</v>
      </c>
      <c r="AE371" t="s">
        <v>9761</v>
      </c>
    </row>
    <row r="372" spans="1:31" ht="15.75" customHeight="1">
      <c r="A372" t="s">
        <v>3113</v>
      </c>
      <c r="B372" t="s">
        <v>3114</v>
      </c>
      <c r="C372" t="s">
        <v>3115</v>
      </c>
      <c r="D372" t="s">
        <v>12831</v>
      </c>
      <c r="E372" t="s">
        <v>12854</v>
      </c>
      <c r="F372" t="s">
        <v>12855</v>
      </c>
      <c r="G372" t="str">
        <f>Table2[category] &amp; "-" &amp; Table2[product name]</f>
        <v>Electronics|Mobiles&amp;Accessories|MobileAccessories|Chargers|AutomobileChargers-pTron Bullet Pro 36W PD Quick Charger, 3 Port Fast Car Charger Adapter - Compatible with All Smartphones &amp; Tablets (Black)</v>
      </c>
      <c r="H372" t="s">
        <v>12856</v>
      </c>
      <c r="I372" s="23">
        <v>349</v>
      </c>
      <c r="J372" s="23" t="str">
        <f t="shared" si="15"/>
        <v>₹200 - ₹500</v>
      </c>
      <c r="K372" s="25">
        <v>1299</v>
      </c>
      <c r="L372" s="24">
        <v>0.73</v>
      </c>
      <c r="M372" s="25">
        <f>Table2[[#This Row],[Actual Price]] - Table2[[#This Row],[Discounted Price]] / Table2[[#This Row],[Actual Price]] * 100</f>
        <v>1272.1331793687452</v>
      </c>
      <c r="N372" s="24" t="str">
        <f t="shared" si="16"/>
        <v>50% or More</v>
      </c>
      <c r="O372" s="21">
        <f>Table2[[#This Row],[Rounded Rating Column]] + (Table2[[#This Row],[rating_count]] / 1000)</f>
        <v>18.282</v>
      </c>
      <c r="P372" s="24" t="str">
        <f>IF(Table2[[#This Row],[Discount Percentage]] &gt;= 0.5, "Yes", "No")</f>
        <v>Yes</v>
      </c>
      <c r="Q372" s="26">
        <f>Table2[[#This Row],[Actual Price]] * Table2[[#This Row],[rating_count]]</f>
        <v>18552318</v>
      </c>
      <c r="R372">
        <v>4</v>
      </c>
      <c r="S372">
        <f>ROUND(Table2[[#This Row],[rating]], 0)</f>
        <v>4</v>
      </c>
      <c r="T372" s="21">
        <v>14282</v>
      </c>
      <c r="U372" s="21" t="str">
        <f>IF(Table2[[#This Row],[rating_count]] &lt; 1000, "Yes", "No")</f>
        <v>No</v>
      </c>
      <c r="V372" s="21">
        <f>Table2[[#This Row],[Rounded Rating Column]] * Table2[[#This Row],[rating_count]]</f>
        <v>57128</v>
      </c>
      <c r="W372" s="25">
        <f t="shared" si="17"/>
        <v>18552318</v>
      </c>
      <c r="X372" t="s">
        <v>3116</v>
      </c>
      <c r="Y372" t="s">
        <v>3117</v>
      </c>
      <c r="Z372" t="s">
        <v>3118</v>
      </c>
      <c r="AA372" t="s">
        <v>3119</v>
      </c>
      <c r="AB372" t="s">
        <v>3120</v>
      </c>
      <c r="AC372" t="s">
        <v>3121</v>
      </c>
      <c r="AD372" t="s">
        <v>3122</v>
      </c>
      <c r="AE372" t="s">
        <v>3123</v>
      </c>
    </row>
    <row r="373" spans="1:31" ht="15.75" customHeight="1">
      <c r="A373" t="s">
        <v>4355</v>
      </c>
      <c r="B373" t="s">
        <v>4356</v>
      </c>
      <c r="C373" t="s">
        <v>3053</v>
      </c>
      <c r="D373" t="s">
        <v>12831</v>
      </c>
      <c r="E373" t="s">
        <v>12854</v>
      </c>
      <c r="F373" t="s">
        <v>12857</v>
      </c>
      <c r="G373" t="str">
        <f>Table2[category] &amp; "-" &amp; Table2[product name]</f>
        <v>Electronics|Mobiles&amp;Accessories|Smartphones&amp;BasicMobiles|BasicMobiles-Nokia 150 (2020) (Cyan)</v>
      </c>
      <c r="H373" t="s">
        <v>12861</v>
      </c>
      <c r="I373" s="25">
        <v>2599</v>
      </c>
      <c r="J373" s="23" t="str">
        <f t="shared" si="15"/>
        <v>&gt;₹500</v>
      </c>
      <c r="K373" s="25">
        <v>2999</v>
      </c>
      <c r="L373" s="24">
        <v>0.13</v>
      </c>
      <c r="M373" s="25">
        <f>Table2[[#This Row],[Actual Price]] - Table2[[#This Row],[Discounted Price]] / Table2[[#This Row],[Actual Price]] * 100</f>
        <v>2912.3377792597535</v>
      </c>
      <c r="N373" s="24" t="str">
        <f t="shared" si="16"/>
        <v>&lt;50%</v>
      </c>
      <c r="O373" s="21">
        <f>Table2[[#This Row],[Rounded Rating Column]] + (Table2[[#This Row],[rating_count]] / 1000)</f>
        <v>18.265999999999998</v>
      </c>
      <c r="P373" s="24" t="str">
        <f>IF(Table2[[#This Row],[Discount Percentage]] &gt;= 0.5, "Yes", "No")</f>
        <v>No</v>
      </c>
      <c r="Q373" s="26">
        <f>Table2[[#This Row],[Actual Price]] * Table2[[#This Row],[rating_count]]</f>
        <v>42783734</v>
      </c>
      <c r="R373">
        <v>3.9</v>
      </c>
      <c r="S373">
        <f>ROUND(Table2[[#This Row],[rating]], 0)</f>
        <v>4</v>
      </c>
      <c r="T373" s="21">
        <v>14266</v>
      </c>
      <c r="U373" s="21" t="str">
        <f>IF(Table2[[#This Row],[rating_count]] &lt; 1000, "Yes", "No")</f>
        <v>No</v>
      </c>
      <c r="V373" s="21">
        <f>Table2[[#This Row],[Rounded Rating Column]] * Table2[[#This Row],[rating_count]]</f>
        <v>57064</v>
      </c>
      <c r="W373" s="25">
        <f t="shared" si="17"/>
        <v>42783734</v>
      </c>
      <c r="X373" t="s">
        <v>4357</v>
      </c>
      <c r="Y373" t="s">
        <v>4358</v>
      </c>
      <c r="Z373" t="s">
        <v>4359</v>
      </c>
      <c r="AA373" t="s">
        <v>4360</v>
      </c>
      <c r="AB373" t="s">
        <v>4361</v>
      </c>
      <c r="AC373" t="s">
        <v>4362</v>
      </c>
      <c r="AD373" t="s">
        <v>4363</v>
      </c>
      <c r="AE373" t="s">
        <v>4364</v>
      </c>
    </row>
    <row r="374" spans="1:31" ht="15.75" customHeight="1">
      <c r="A374" t="s">
        <v>7905</v>
      </c>
      <c r="B374" t="s">
        <v>7906</v>
      </c>
      <c r="C374" t="s">
        <v>7611</v>
      </c>
      <c r="D374" t="s">
        <v>12821</v>
      </c>
      <c r="E374" t="s">
        <v>12822</v>
      </c>
      <c r="F374" t="s">
        <v>12911</v>
      </c>
      <c r="G374" t="str">
        <f>Table2[category] &amp; "-" &amp; Table2[product name]</f>
        <v>Computers&amp;Accessories|Accessories&amp;Peripherals|PCGamingPeripherals|Headsets-Redgear Cosmo 7,1 Usb Gaming Wired Over Ear Headphones With Mic With Virtual Surround Sound,50Mm Driver, Rgb Leds &amp; Remote Control(Black)</v>
      </c>
      <c r="H374" t="s">
        <v>12971</v>
      </c>
      <c r="I374" s="25">
        <v>1990</v>
      </c>
      <c r="J374" s="23" t="str">
        <f t="shared" si="15"/>
        <v>&gt;₹500</v>
      </c>
      <c r="K374" s="25">
        <v>2999</v>
      </c>
      <c r="L374" s="24">
        <v>0.34</v>
      </c>
      <c r="M374" s="25">
        <f>Table2[[#This Row],[Actual Price]] - Table2[[#This Row],[Discounted Price]] / Table2[[#This Row],[Actual Price]] * 100</f>
        <v>2932.6445481827277</v>
      </c>
      <c r="N374" s="24" t="str">
        <f t="shared" si="16"/>
        <v>&lt;50%</v>
      </c>
      <c r="O374" s="21">
        <f>Table2[[#This Row],[Rounded Rating Column]] + (Table2[[#This Row],[rating_count]] / 1000)</f>
        <v>18.237000000000002</v>
      </c>
      <c r="P374" s="24" t="str">
        <f>IF(Table2[[#This Row],[Discount Percentage]] &gt;= 0.5, "Yes", "No")</f>
        <v>No</v>
      </c>
      <c r="Q374" s="26">
        <f>Table2[[#This Row],[Actual Price]] * Table2[[#This Row],[rating_count]]</f>
        <v>42696763</v>
      </c>
      <c r="R374">
        <v>4.3</v>
      </c>
      <c r="S374">
        <f>ROUND(Table2[[#This Row],[rating]], 0)</f>
        <v>4</v>
      </c>
      <c r="T374" s="21">
        <v>14237</v>
      </c>
      <c r="U374" s="21" t="str">
        <f>IF(Table2[[#This Row],[rating_count]] &lt; 1000, "Yes", "No")</f>
        <v>No</v>
      </c>
      <c r="V374" s="21">
        <f>Table2[[#This Row],[Rounded Rating Column]] * Table2[[#This Row],[rating_count]]</f>
        <v>56948</v>
      </c>
      <c r="W374" s="25">
        <f t="shared" si="17"/>
        <v>42696763</v>
      </c>
      <c r="X374" t="s">
        <v>7907</v>
      </c>
      <c r="Y374" t="s">
        <v>7908</v>
      </c>
      <c r="Z374" t="s">
        <v>7909</v>
      </c>
      <c r="AA374" t="s">
        <v>7910</v>
      </c>
      <c r="AB374" t="s">
        <v>7911</v>
      </c>
      <c r="AC374" t="s">
        <v>7912</v>
      </c>
      <c r="AD374" t="s">
        <v>7913</v>
      </c>
      <c r="AE374" t="s">
        <v>7914</v>
      </c>
    </row>
    <row r="375" spans="1:31" ht="15.75" customHeight="1">
      <c r="A375" t="s">
        <v>3279</v>
      </c>
      <c r="B375" t="s">
        <v>3280</v>
      </c>
      <c r="C375" t="s">
        <v>3281</v>
      </c>
      <c r="D375" t="s">
        <v>12831</v>
      </c>
      <c r="E375" t="s">
        <v>12854</v>
      </c>
      <c r="F375" t="s">
        <v>12855</v>
      </c>
      <c r="G375" t="str">
        <f>Table2[category] &amp; "-" &amp; Table2[product name]</f>
        <v>Electronics|Mobiles&amp;Accessories|MobileAccessories|Cables&amp;Adapters|OTGAdapters-AGARO Blaze USB 3.0 to USB Type C OTG Adapter</v>
      </c>
      <c r="H375" t="s">
        <v>12866</v>
      </c>
      <c r="I375" s="23">
        <v>139</v>
      </c>
      <c r="J375" s="23" t="str">
        <f t="shared" si="15"/>
        <v>&lt;₹200</v>
      </c>
      <c r="K375" s="23">
        <v>495</v>
      </c>
      <c r="L375" s="24">
        <v>0.72</v>
      </c>
      <c r="M375" s="25">
        <f>Table2[[#This Row],[Actual Price]] - Table2[[#This Row],[Discounted Price]] / Table2[[#This Row],[Actual Price]] * 100</f>
        <v>466.91919191919192</v>
      </c>
      <c r="N375" s="24" t="str">
        <f t="shared" si="16"/>
        <v>50% or More</v>
      </c>
      <c r="O375" s="21">
        <f>Table2[[#This Row],[Rounded Rating Column]] + (Table2[[#This Row],[rating_count]] / 1000)</f>
        <v>18.185000000000002</v>
      </c>
      <c r="P375" s="24" t="str">
        <f>IF(Table2[[#This Row],[Discount Percentage]] &gt;= 0.5, "Yes", "No")</f>
        <v>Yes</v>
      </c>
      <c r="Q375" s="26">
        <f>Table2[[#This Row],[Actual Price]] * Table2[[#This Row],[rating_count]]</f>
        <v>7021575</v>
      </c>
      <c r="R375">
        <v>4.3</v>
      </c>
      <c r="S375">
        <f>ROUND(Table2[[#This Row],[rating]], 0)</f>
        <v>4</v>
      </c>
      <c r="T375" s="21">
        <v>14185</v>
      </c>
      <c r="U375" s="21" t="str">
        <f>IF(Table2[[#This Row],[rating_count]] &lt; 1000, "Yes", "No")</f>
        <v>No</v>
      </c>
      <c r="V375" s="21">
        <f>Table2[[#This Row],[Rounded Rating Column]] * Table2[[#This Row],[rating_count]]</f>
        <v>56740</v>
      </c>
      <c r="W375" s="25">
        <f t="shared" si="17"/>
        <v>7021575</v>
      </c>
      <c r="X375" t="s">
        <v>3282</v>
      </c>
      <c r="Y375" t="s">
        <v>2044</v>
      </c>
      <c r="Z375" t="s">
        <v>2045</v>
      </c>
      <c r="AA375" t="s">
        <v>2046</v>
      </c>
      <c r="AB375" t="s">
        <v>2047</v>
      </c>
      <c r="AC375" t="s">
        <v>3283</v>
      </c>
      <c r="AD375" t="s">
        <v>3284</v>
      </c>
      <c r="AE375" t="s">
        <v>3285</v>
      </c>
    </row>
    <row r="376" spans="1:31" ht="15.75" customHeight="1">
      <c r="A376" t="s">
        <v>2041</v>
      </c>
      <c r="B376" t="s">
        <v>2042</v>
      </c>
      <c r="C376" t="s">
        <v>13</v>
      </c>
      <c r="D376" t="s">
        <v>12821</v>
      </c>
      <c r="E376" t="s">
        <v>12822</v>
      </c>
      <c r="F376" t="s">
        <v>12823</v>
      </c>
      <c r="G376" t="str">
        <f>Table2[category] &amp; "-" &amp; Table2[product name]</f>
        <v>Computers&amp;Accessories|Accessories&amp;Peripherals|Cables&amp;Accessories|Cables|USBCables-Agaro Blaze USBA to micro +Type C 2in1 Braided 1.2M Cable</v>
      </c>
      <c r="H376" t="s">
        <v>12824</v>
      </c>
      <c r="I376" s="23">
        <v>159</v>
      </c>
      <c r="J376" s="23" t="str">
        <f t="shared" si="15"/>
        <v>&lt;₹200</v>
      </c>
      <c r="K376" s="23">
        <v>595</v>
      </c>
      <c r="L376" s="24">
        <v>0.73</v>
      </c>
      <c r="M376" s="25">
        <f>Table2[[#This Row],[Actual Price]] - Table2[[#This Row],[Discounted Price]] / Table2[[#This Row],[Actual Price]] * 100</f>
        <v>568.27731092436977</v>
      </c>
      <c r="N376" s="24" t="str">
        <f t="shared" si="16"/>
        <v>50% or More</v>
      </c>
      <c r="O376" s="21">
        <f>Table2[[#This Row],[Rounded Rating Column]] + (Table2[[#This Row],[rating_count]] / 1000)</f>
        <v>18.183999999999997</v>
      </c>
      <c r="P376" s="24" t="str">
        <f>IF(Table2[[#This Row],[Discount Percentage]] &gt;= 0.5, "Yes", "No")</f>
        <v>Yes</v>
      </c>
      <c r="Q376" s="26">
        <f>Table2[[#This Row],[Actual Price]] * Table2[[#This Row],[rating_count]]</f>
        <v>8439480</v>
      </c>
      <c r="R376">
        <v>4.3</v>
      </c>
      <c r="S376">
        <f>ROUND(Table2[[#This Row],[rating]], 0)</f>
        <v>4</v>
      </c>
      <c r="T376" s="21">
        <v>14184</v>
      </c>
      <c r="U376" s="21" t="str">
        <f>IF(Table2[[#This Row],[rating_count]] &lt; 1000, "Yes", "No")</f>
        <v>No</v>
      </c>
      <c r="V376" s="21">
        <f>Table2[[#This Row],[Rounded Rating Column]] * Table2[[#This Row],[rating_count]]</f>
        <v>56736</v>
      </c>
      <c r="W376" s="25">
        <f t="shared" si="17"/>
        <v>8439480</v>
      </c>
      <c r="X376" t="s">
        <v>2043</v>
      </c>
      <c r="Y376" t="s">
        <v>2044</v>
      </c>
      <c r="Z376" t="s">
        <v>2045</v>
      </c>
      <c r="AA376" t="s">
        <v>2046</v>
      </c>
      <c r="AB376" t="s">
        <v>2047</v>
      </c>
      <c r="AC376" t="s">
        <v>2048</v>
      </c>
      <c r="AD376" t="s">
        <v>2049</v>
      </c>
      <c r="AE376" t="s">
        <v>2050</v>
      </c>
    </row>
    <row r="377" spans="1:31" ht="15.75" customHeight="1">
      <c r="A377" t="s">
        <v>12304</v>
      </c>
      <c r="B377" t="s">
        <v>12305</v>
      </c>
      <c r="C377" t="s">
        <v>8472</v>
      </c>
      <c r="D377" t="s">
        <v>12817</v>
      </c>
      <c r="E377" t="s">
        <v>12818</v>
      </c>
      <c r="F377" t="s">
        <v>12986</v>
      </c>
      <c r="G377" t="str">
        <f>Table2[category] &amp; "-" &amp; Table2[product name]</f>
        <v>Home&amp;Kitchen|Kitchen&amp;HomeAppliances|SmallKitchenAppliances|HandBlenders-KENT 16051 Hand Blender 300 W | 5 Variable Speed Control | Multiple Beaters &amp; Dough Hooks | Turbo Function</v>
      </c>
      <c r="H377" t="s">
        <v>12998</v>
      </c>
      <c r="I377" s="25">
        <v>1745</v>
      </c>
      <c r="J377" s="23" t="str">
        <f t="shared" si="15"/>
        <v>&gt;₹500</v>
      </c>
      <c r="K377" s="25">
        <v>2400</v>
      </c>
      <c r="L377" s="24">
        <v>0.27</v>
      </c>
      <c r="M377" s="25">
        <f>Table2[[#This Row],[Actual Price]] - Table2[[#This Row],[Discounted Price]] / Table2[[#This Row],[Actual Price]] * 100</f>
        <v>2327.2916666666665</v>
      </c>
      <c r="N377" s="24" t="str">
        <f t="shared" si="16"/>
        <v>&lt;50%</v>
      </c>
      <c r="O377" s="21">
        <f>Table2[[#This Row],[Rounded Rating Column]] + (Table2[[#This Row],[rating_count]] / 1000)</f>
        <v>18.16</v>
      </c>
      <c r="P377" s="24" t="str">
        <f>IF(Table2[[#This Row],[Discount Percentage]] &gt;= 0.5, "Yes", "No")</f>
        <v>No</v>
      </c>
      <c r="Q377" s="26">
        <f>Table2[[#This Row],[Actual Price]] * Table2[[#This Row],[rating_count]]</f>
        <v>33984000</v>
      </c>
      <c r="R377">
        <v>4.2</v>
      </c>
      <c r="S377">
        <f>ROUND(Table2[[#This Row],[rating]], 0)</f>
        <v>4</v>
      </c>
      <c r="T377" s="21">
        <v>14160</v>
      </c>
      <c r="U377" s="21" t="str">
        <f>IF(Table2[[#This Row],[rating_count]] &lt; 1000, "Yes", "No")</f>
        <v>No</v>
      </c>
      <c r="V377" s="21">
        <f>Table2[[#This Row],[Rounded Rating Column]] * Table2[[#This Row],[rating_count]]</f>
        <v>56640</v>
      </c>
      <c r="W377" s="25">
        <f t="shared" si="17"/>
        <v>33984000</v>
      </c>
      <c r="X377" t="s">
        <v>12306</v>
      </c>
      <c r="Y377" t="s">
        <v>12307</v>
      </c>
      <c r="Z377" t="s">
        <v>12308</v>
      </c>
      <c r="AA377" t="s">
        <v>12309</v>
      </c>
      <c r="AB377" t="s">
        <v>12310</v>
      </c>
      <c r="AC377" t="s">
        <v>12311</v>
      </c>
      <c r="AD377" t="s">
        <v>12312</v>
      </c>
      <c r="AE377" t="s">
        <v>12313</v>
      </c>
    </row>
    <row r="378" spans="1:31" ht="15.75" customHeight="1">
      <c r="A378" t="s">
        <v>8460</v>
      </c>
      <c r="B378" t="s">
        <v>8461</v>
      </c>
      <c r="C378" t="s">
        <v>8347</v>
      </c>
      <c r="D378" t="s">
        <v>12817</v>
      </c>
      <c r="E378" t="s">
        <v>12988</v>
      </c>
      <c r="F378" t="s">
        <v>12989</v>
      </c>
      <c r="G378" t="str">
        <f>Table2[category] &amp; "-" &amp; Table2[product name]</f>
        <v>Home&amp;Kitchen|Heating,Cooling&amp;AirQuality|RoomHeaters|FanHeaters-Orpat OEH-1260 2000-Watt Fan Heater (Grey)</v>
      </c>
      <c r="H378" t="s">
        <v>12991</v>
      </c>
      <c r="I378" s="25">
        <v>1464</v>
      </c>
      <c r="J378" s="23" t="str">
        <f t="shared" si="15"/>
        <v>&gt;₹500</v>
      </c>
      <c r="K378" s="25">
        <v>1650</v>
      </c>
      <c r="L378" s="24">
        <v>0.11</v>
      </c>
      <c r="M378" s="25">
        <f>Table2[[#This Row],[Actual Price]] - Table2[[#This Row],[Discounted Price]] / Table2[[#This Row],[Actual Price]] * 100</f>
        <v>1561.2727272727273</v>
      </c>
      <c r="N378" s="24" t="str">
        <f t="shared" si="16"/>
        <v>&lt;50%</v>
      </c>
      <c r="O378" s="21">
        <f>Table2[[#This Row],[Rounded Rating Column]] + (Table2[[#This Row],[rating_count]] / 1000)</f>
        <v>18.119999999999997</v>
      </c>
      <c r="P378" s="24" t="str">
        <f>IF(Table2[[#This Row],[Discount Percentage]] &gt;= 0.5, "Yes", "No")</f>
        <v>No</v>
      </c>
      <c r="Q378" s="26">
        <f>Table2[[#This Row],[Actual Price]] * Table2[[#This Row],[rating_count]]</f>
        <v>23298000</v>
      </c>
      <c r="R378">
        <v>4.0999999999999996</v>
      </c>
      <c r="S378">
        <f>ROUND(Table2[[#This Row],[rating]], 0)</f>
        <v>4</v>
      </c>
      <c r="T378" s="21">
        <v>14120</v>
      </c>
      <c r="U378" s="21" t="str">
        <f>IF(Table2[[#This Row],[rating_count]] &lt; 1000, "Yes", "No")</f>
        <v>No</v>
      </c>
      <c r="V378" s="21">
        <f>Table2[[#This Row],[Rounded Rating Column]] * Table2[[#This Row],[rating_count]]</f>
        <v>56480</v>
      </c>
      <c r="W378" s="25">
        <f t="shared" si="17"/>
        <v>23298000</v>
      </c>
      <c r="X378" t="s">
        <v>8462</v>
      </c>
      <c r="Y378" t="s">
        <v>8463</v>
      </c>
      <c r="Z378" t="s">
        <v>8464</v>
      </c>
      <c r="AA378" t="s">
        <v>8465</v>
      </c>
      <c r="AB378" t="s">
        <v>8466</v>
      </c>
      <c r="AC378" t="s">
        <v>8467</v>
      </c>
      <c r="AD378" t="s">
        <v>8468</v>
      </c>
      <c r="AE378" t="s">
        <v>8469</v>
      </c>
    </row>
    <row r="379" spans="1:31" ht="15.75" customHeight="1">
      <c r="A379" t="s">
        <v>8996</v>
      </c>
      <c r="B379" t="s">
        <v>8997</v>
      </c>
      <c r="C379" t="s">
        <v>8494</v>
      </c>
      <c r="D379" t="s">
        <v>12817</v>
      </c>
      <c r="E379" t="s">
        <v>12818</v>
      </c>
      <c r="F379" t="s">
        <v>12986</v>
      </c>
      <c r="G379" t="str">
        <f>Table2[category] &amp; "-" &amp; Table2[product name]</f>
        <v>Home&amp;Kitchen|Kitchen&amp;HomeAppliances|SmallKitchenAppliances|MixerGrinders-Prestige IRIS Plus 750 watt mixer grinder</v>
      </c>
      <c r="H379" t="s">
        <v>12999</v>
      </c>
      <c r="I379" s="25">
        <v>3249</v>
      </c>
      <c r="J379" s="23" t="str">
        <f t="shared" si="15"/>
        <v>&gt;₹500</v>
      </c>
      <c r="K379" s="25">
        <v>6295</v>
      </c>
      <c r="L379" s="24">
        <v>0.48</v>
      </c>
      <c r="M379" s="25">
        <f>Table2[[#This Row],[Actual Price]] - Table2[[#This Row],[Discounted Price]] / Table2[[#This Row],[Actual Price]] * 100</f>
        <v>6243.3876092136616</v>
      </c>
      <c r="N379" s="24" t="str">
        <f t="shared" si="16"/>
        <v>&lt;50%</v>
      </c>
      <c r="O379" s="21">
        <f>Table2[[#This Row],[Rounded Rating Column]] + (Table2[[#This Row],[rating_count]] / 1000)</f>
        <v>18.061999999999998</v>
      </c>
      <c r="P379" s="24" t="str">
        <f>IF(Table2[[#This Row],[Discount Percentage]] &gt;= 0.5, "Yes", "No")</f>
        <v>No</v>
      </c>
      <c r="Q379" s="26">
        <f>Table2[[#This Row],[Actual Price]] * Table2[[#This Row],[rating_count]]</f>
        <v>88520290</v>
      </c>
      <c r="R379">
        <v>3.8</v>
      </c>
      <c r="S379">
        <f>ROUND(Table2[[#This Row],[rating]], 0)</f>
        <v>4</v>
      </c>
      <c r="T379" s="21">
        <v>14062</v>
      </c>
      <c r="U379" s="21" t="str">
        <f>IF(Table2[[#This Row],[rating_count]] &lt; 1000, "Yes", "No")</f>
        <v>No</v>
      </c>
      <c r="V379" s="21">
        <f>Table2[[#This Row],[Rounded Rating Column]] * Table2[[#This Row],[rating_count]]</f>
        <v>56248</v>
      </c>
      <c r="W379" s="25">
        <f t="shared" si="17"/>
        <v>88520290</v>
      </c>
      <c r="X379" t="s">
        <v>8998</v>
      </c>
      <c r="Y379" t="s">
        <v>8999</v>
      </c>
      <c r="Z379" t="s">
        <v>9000</v>
      </c>
      <c r="AA379" t="s">
        <v>9001</v>
      </c>
      <c r="AB379" t="s">
        <v>9002</v>
      </c>
      <c r="AC379" t="s">
        <v>9003</v>
      </c>
      <c r="AD379" t="s">
        <v>9004</v>
      </c>
      <c r="AE379" t="s">
        <v>9005</v>
      </c>
    </row>
    <row r="380" spans="1:31" ht="15.75" customHeight="1">
      <c r="A380" t="s">
        <v>8545</v>
      </c>
      <c r="B380" t="s">
        <v>8546</v>
      </c>
      <c r="C380" t="s">
        <v>8547</v>
      </c>
      <c r="D380" t="s">
        <v>12817</v>
      </c>
      <c r="E380" t="s">
        <v>12818</v>
      </c>
      <c r="F380" t="s">
        <v>12986</v>
      </c>
      <c r="G380" t="str">
        <f>Table2[category] &amp; "-" &amp; Table2[product name]</f>
        <v>Home&amp;Kitchen|Kitchen&amp;HomeAppliances|SmallKitchenAppliances|Kettles&amp;HotWaterDispensers|Kettle&amp;ToasterSets-KENT 16052 Elegant Electric Glass Kettle 1.8L 2000 W | Blue LED Illumination | Borosilicate Glass Body | Boil Drying Protection | Used as Boiler | Milk | Tea | Water &amp; Soup | 1 Year Warranty</v>
      </c>
      <c r="H380" t="s">
        <v>12987</v>
      </c>
      <c r="I380" s="25">
        <v>1199</v>
      </c>
      <c r="J380" s="23" t="str">
        <f t="shared" si="15"/>
        <v>&gt;₹500</v>
      </c>
      <c r="K380" s="25">
        <v>2000</v>
      </c>
      <c r="L380" s="24">
        <v>0.4</v>
      </c>
      <c r="M380" s="25">
        <f>Table2[[#This Row],[Actual Price]] - Table2[[#This Row],[Discounted Price]] / Table2[[#This Row],[Actual Price]] * 100</f>
        <v>1940.05</v>
      </c>
      <c r="N380" s="24" t="str">
        <f t="shared" si="16"/>
        <v>&lt;50%</v>
      </c>
      <c r="O380" s="21">
        <f>Table2[[#This Row],[Rounded Rating Column]] + (Table2[[#This Row],[rating_count]] / 1000)</f>
        <v>18.03</v>
      </c>
      <c r="P380" s="24" t="str">
        <f>IF(Table2[[#This Row],[Discount Percentage]] &gt;= 0.5, "Yes", "No")</f>
        <v>No</v>
      </c>
      <c r="Q380" s="26">
        <f>Table2[[#This Row],[Actual Price]] * Table2[[#This Row],[rating_count]]</f>
        <v>28060000</v>
      </c>
      <c r="R380">
        <v>4</v>
      </c>
      <c r="S380">
        <f>ROUND(Table2[[#This Row],[rating]], 0)</f>
        <v>4</v>
      </c>
      <c r="T380" s="21">
        <v>14030</v>
      </c>
      <c r="U380" s="21" t="str">
        <f>IF(Table2[[#This Row],[rating_count]] &lt; 1000, "Yes", "No")</f>
        <v>No</v>
      </c>
      <c r="V380" s="21">
        <f>Table2[[#This Row],[Rounded Rating Column]] * Table2[[#This Row],[rating_count]]</f>
        <v>56120</v>
      </c>
      <c r="W380" s="25">
        <f t="shared" si="17"/>
        <v>28060000</v>
      </c>
      <c r="X380" t="s">
        <v>8548</v>
      </c>
      <c r="Y380" t="s">
        <v>8549</v>
      </c>
      <c r="Z380" t="s">
        <v>8550</v>
      </c>
      <c r="AA380" t="s">
        <v>8551</v>
      </c>
      <c r="AB380" t="s">
        <v>8552</v>
      </c>
      <c r="AC380" t="s">
        <v>8553</v>
      </c>
      <c r="AD380" t="s">
        <v>8554</v>
      </c>
      <c r="AE380" t="s">
        <v>8555</v>
      </c>
    </row>
    <row r="381" spans="1:31" ht="15.75" customHeight="1">
      <c r="A381" t="s">
        <v>6805</v>
      </c>
      <c r="B381" t="s">
        <v>6806</v>
      </c>
      <c r="C381" t="s">
        <v>5523</v>
      </c>
      <c r="D381" t="s">
        <v>12831</v>
      </c>
      <c r="E381" t="s">
        <v>12889</v>
      </c>
      <c r="F381" t="s">
        <v>12921</v>
      </c>
      <c r="G381" t="str">
        <f>Table2[category] &amp; "-" &amp; Table2[product name]</f>
        <v>Electronics|GeneralPurposeBatteries&amp;BatteryChargers|RechargeableBatteries-ENVIE¬Æ (AA10004PLNi-CD) AA Rechargeable Batteries, Low Self Discharge, AA 1000mAh Ni-CD (Pack of 4)</v>
      </c>
      <c r="H381" s="2" t="s">
        <v>13108</v>
      </c>
      <c r="I381" s="23">
        <v>250</v>
      </c>
      <c r="J381" s="23" t="str">
        <f t="shared" si="15"/>
        <v>₹200 - ₹500</v>
      </c>
      <c r="K381" s="23">
        <v>250</v>
      </c>
      <c r="L381" s="24">
        <v>0</v>
      </c>
      <c r="M381" s="25">
        <f>Table2[[#This Row],[Actual Price]] - Table2[[#This Row],[Discounted Price]] / Table2[[#This Row],[Actual Price]] * 100</f>
        <v>150</v>
      </c>
      <c r="N381" s="24" t="str">
        <f t="shared" si="16"/>
        <v>&lt;50%</v>
      </c>
      <c r="O381" s="21">
        <f>Table2[[#This Row],[Rounded Rating Column]] + (Table2[[#This Row],[rating_count]] / 1000)</f>
        <v>17.971</v>
      </c>
      <c r="P381" s="24" t="str">
        <f>IF(Table2[[#This Row],[Discount Percentage]] &gt;= 0.5, "Yes", "No")</f>
        <v>No</v>
      </c>
      <c r="Q381" s="26">
        <f>Table2[[#This Row],[Actual Price]] * Table2[[#This Row],[rating_count]]</f>
        <v>3492750</v>
      </c>
      <c r="R381">
        <v>3.9</v>
      </c>
      <c r="S381">
        <f>ROUND(Table2[[#This Row],[rating]], 0)</f>
        <v>4</v>
      </c>
      <c r="T381" s="21">
        <v>13971</v>
      </c>
      <c r="U381" s="21" t="str">
        <f>IF(Table2[[#This Row],[rating_count]] &lt; 1000, "Yes", "No")</f>
        <v>No</v>
      </c>
      <c r="V381" s="21">
        <f>Table2[[#This Row],[Rounded Rating Column]] * Table2[[#This Row],[rating_count]]</f>
        <v>55884</v>
      </c>
      <c r="W381" s="25">
        <f t="shared" si="17"/>
        <v>3492750</v>
      </c>
      <c r="X381" t="s">
        <v>6807</v>
      </c>
      <c r="Y381" t="s">
        <v>6808</v>
      </c>
      <c r="Z381" t="s">
        <v>6809</v>
      </c>
      <c r="AA381" t="s">
        <v>6810</v>
      </c>
      <c r="AB381" t="s">
        <v>6811</v>
      </c>
      <c r="AC381" t="s">
        <v>6812</v>
      </c>
      <c r="AD381" t="s">
        <v>6813</v>
      </c>
      <c r="AE381" t="s">
        <v>6814</v>
      </c>
    </row>
    <row r="382" spans="1:31" ht="15.75" customHeight="1">
      <c r="A382" t="s">
        <v>7855</v>
      </c>
      <c r="B382" t="s">
        <v>7856</v>
      </c>
      <c r="C382" t="s">
        <v>5024</v>
      </c>
      <c r="D382" t="s">
        <v>12821</v>
      </c>
      <c r="E382" t="s">
        <v>12878</v>
      </c>
      <c r="F382" t="s">
        <v>12899</v>
      </c>
      <c r="G382" t="str">
        <f>Table2[category] &amp; "-" &amp; Table2[product name]</f>
        <v>Computers&amp;Accessories|ExternalDevices&amp;DataStorage|ExternalHardDisks-Orico 2.5"(6.3cm) USB 3.0 HDD Enclosure Case Cover for SATA SSD HDD | SATA SSD HDD Enclosure High Speed USB 3.0 | Tool Free Installation | Black</v>
      </c>
      <c r="H382" s="2" t="s">
        <v>13108</v>
      </c>
      <c r="I382" s="23">
        <v>657</v>
      </c>
      <c r="J382" s="23" t="str">
        <f t="shared" si="15"/>
        <v>&gt;₹500</v>
      </c>
      <c r="K382" s="23">
        <v>999</v>
      </c>
      <c r="L382" s="24">
        <v>0.34</v>
      </c>
      <c r="M382" s="25">
        <f>Table2[[#This Row],[Actual Price]] - Table2[[#This Row],[Discounted Price]] / Table2[[#This Row],[Actual Price]] * 100</f>
        <v>933.23423423423424</v>
      </c>
      <c r="N382" s="24" t="str">
        <f t="shared" si="16"/>
        <v>&lt;50%</v>
      </c>
      <c r="O382" s="21">
        <f>Table2[[#This Row],[Rounded Rating Column]] + (Table2[[#This Row],[rating_count]] / 1000)</f>
        <v>17.944000000000003</v>
      </c>
      <c r="P382" s="24" t="str">
        <f>IF(Table2[[#This Row],[Discount Percentage]] &gt;= 0.5, "Yes", "No")</f>
        <v>No</v>
      </c>
      <c r="Q382" s="26">
        <f>Table2[[#This Row],[Actual Price]] * Table2[[#This Row],[rating_count]]</f>
        <v>13930056</v>
      </c>
      <c r="R382">
        <v>4.3</v>
      </c>
      <c r="S382">
        <f>ROUND(Table2[[#This Row],[rating]], 0)</f>
        <v>4</v>
      </c>
      <c r="T382" s="21">
        <v>13944</v>
      </c>
      <c r="U382" s="21" t="str">
        <f>IF(Table2[[#This Row],[rating_count]] &lt; 1000, "Yes", "No")</f>
        <v>No</v>
      </c>
      <c r="V382" s="21">
        <f>Table2[[#This Row],[Rounded Rating Column]] * Table2[[#This Row],[rating_count]]</f>
        <v>55776</v>
      </c>
      <c r="W382" s="25">
        <f t="shared" si="17"/>
        <v>13930056</v>
      </c>
      <c r="X382" t="s">
        <v>7857</v>
      </c>
      <c r="Y382" t="s">
        <v>7858</v>
      </c>
      <c r="Z382" t="s">
        <v>7859</v>
      </c>
      <c r="AA382" t="s">
        <v>7860</v>
      </c>
      <c r="AB382" t="s">
        <v>7861</v>
      </c>
      <c r="AC382" t="s">
        <v>7862</v>
      </c>
      <c r="AD382" t="s">
        <v>7863</v>
      </c>
      <c r="AE382" t="s">
        <v>7864</v>
      </c>
    </row>
    <row r="383" spans="1:31" ht="15.75" customHeight="1">
      <c r="A383" t="s">
        <v>2954</v>
      </c>
      <c r="B383" t="s">
        <v>2955</v>
      </c>
      <c r="C383" t="s">
        <v>2956</v>
      </c>
      <c r="D383" t="s">
        <v>12831</v>
      </c>
      <c r="E383" t="s">
        <v>12852</v>
      </c>
      <c r="F383" t="s">
        <v>12853</v>
      </c>
      <c r="G383" t="str">
        <f>Table2[category] &amp; "-" &amp; Table2[product name]</f>
        <v>Electronics|WearableTechnology|SmartWatches-Fire-Boltt Ninja Call Pro Plus 1.83" Smart Watch with Bluetooth Calling, AI Voice Assistance, 100 Sports Modes IP67 Rating, 240*280 Pixel High Resolution</v>
      </c>
      <c r="H383" s="2" t="s">
        <v>13108</v>
      </c>
      <c r="I383" s="25">
        <v>1799</v>
      </c>
      <c r="J383" s="23" t="str">
        <f t="shared" si="15"/>
        <v>&gt;₹500</v>
      </c>
      <c r="K383" s="25">
        <v>19999</v>
      </c>
      <c r="L383" s="24">
        <v>0.91</v>
      </c>
      <c r="M383" s="25">
        <f>Table2[[#This Row],[Actual Price]] - Table2[[#This Row],[Discounted Price]] / Table2[[#This Row],[Actual Price]] * 100</f>
        <v>19990.00455022751</v>
      </c>
      <c r="N383" s="24" t="str">
        <f t="shared" si="16"/>
        <v>50% or More</v>
      </c>
      <c r="O383" s="21">
        <f>Table2[[#This Row],[Rounded Rating Column]] + (Table2[[#This Row],[rating_count]] / 1000)</f>
        <v>17.936999999999998</v>
      </c>
      <c r="P383" s="24" t="str">
        <f>IF(Table2[[#This Row],[Discount Percentage]] &gt;= 0.5, "Yes", "No")</f>
        <v>Yes</v>
      </c>
      <c r="Q383" s="26">
        <f>Table2[[#This Row],[Actual Price]] * Table2[[#This Row],[rating_count]]</f>
        <v>278726063</v>
      </c>
      <c r="R383">
        <v>4.2</v>
      </c>
      <c r="S383">
        <f>ROUND(Table2[[#This Row],[rating]], 0)</f>
        <v>4</v>
      </c>
      <c r="T383" s="21">
        <v>13937</v>
      </c>
      <c r="U383" s="21" t="str">
        <f>IF(Table2[[#This Row],[rating_count]] &lt; 1000, "Yes", "No")</f>
        <v>No</v>
      </c>
      <c r="V383" s="21">
        <f>Table2[[#This Row],[Rounded Rating Column]] * Table2[[#This Row],[rating_count]]</f>
        <v>55748</v>
      </c>
      <c r="W383" s="25">
        <f t="shared" si="17"/>
        <v>278726063</v>
      </c>
      <c r="X383" t="s">
        <v>2957</v>
      </c>
      <c r="Y383" t="s">
        <v>2958</v>
      </c>
      <c r="Z383" t="s">
        <v>2959</v>
      </c>
      <c r="AA383" t="s">
        <v>2960</v>
      </c>
      <c r="AB383" t="s">
        <v>2961</v>
      </c>
      <c r="AC383" t="s">
        <v>2962</v>
      </c>
      <c r="AD383" t="s">
        <v>2963</v>
      </c>
      <c r="AE383" t="s">
        <v>2964</v>
      </c>
    </row>
    <row r="384" spans="1:31" ht="15.75" customHeight="1">
      <c r="A384" t="s">
        <v>3224</v>
      </c>
      <c r="B384" t="s">
        <v>2955</v>
      </c>
      <c r="C384" t="s">
        <v>2956</v>
      </c>
      <c r="D384" t="s">
        <v>12831</v>
      </c>
      <c r="E384" t="s">
        <v>12852</v>
      </c>
      <c r="F384" t="s">
        <v>12853</v>
      </c>
      <c r="G384" t="str">
        <f>Table2[category] &amp; "-" &amp; Table2[product name]</f>
        <v>Electronics|WearableTechnology|SmartWatches-Fire-Boltt Ninja Call Pro Plus 1.83" Smart Watch with Bluetooth Calling, AI Voice Assistance, 100 Sports Modes IP67 Rating, 240*280 Pixel High Resolution</v>
      </c>
      <c r="H384" s="2" t="s">
        <v>13108</v>
      </c>
      <c r="I384" s="25">
        <v>1799</v>
      </c>
      <c r="J384" s="23" t="str">
        <f t="shared" si="15"/>
        <v>&gt;₹500</v>
      </c>
      <c r="K384" s="25">
        <v>19999</v>
      </c>
      <c r="L384" s="24">
        <v>0.91</v>
      </c>
      <c r="M384" s="25">
        <f>Table2[[#This Row],[Actual Price]] - Table2[[#This Row],[Discounted Price]] / Table2[[#This Row],[Actual Price]] * 100</f>
        <v>19990.00455022751</v>
      </c>
      <c r="N384" s="24" t="str">
        <f t="shared" si="16"/>
        <v>50% or More</v>
      </c>
      <c r="O384" s="21">
        <f>Table2[[#This Row],[Rounded Rating Column]] + (Table2[[#This Row],[rating_count]] / 1000)</f>
        <v>17.936999999999998</v>
      </c>
      <c r="P384" s="24" t="str">
        <f>IF(Table2[[#This Row],[Discount Percentage]] &gt;= 0.5, "Yes", "No")</f>
        <v>Yes</v>
      </c>
      <c r="Q384" s="26">
        <f>Table2[[#This Row],[Actual Price]] * Table2[[#This Row],[rating_count]]</f>
        <v>278726063</v>
      </c>
      <c r="R384">
        <v>4.2</v>
      </c>
      <c r="S384">
        <f>ROUND(Table2[[#This Row],[rating]], 0)</f>
        <v>4</v>
      </c>
      <c r="T384" s="21">
        <v>13937</v>
      </c>
      <c r="U384" s="21" t="str">
        <f>IF(Table2[[#This Row],[rating_count]] &lt; 1000, "Yes", "No")</f>
        <v>No</v>
      </c>
      <c r="V384" s="21">
        <f>Table2[[#This Row],[Rounded Rating Column]] * Table2[[#This Row],[rating_count]]</f>
        <v>55748</v>
      </c>
      <c r="W384" s="25">
        <f t="shared" si="17"/>
        <v>278726063</v>
      </c>
      <c r="X384" t="s">
        <v>3225</v>
      </c>
      <c r="Y384" t="s">
        <v>2958</v>
      </c>
      <c r="Z384" t="s">
        <v>2959</v>
      </c>
      <c r="AA384" t="s">
        <v>2960</v>
      </c>
      <c r="AB384" t="s">
        <v>2961</v>
      </c>
      <c r="AC384" t="s">
        <v>2962</v>
      </c>
      <c r="AD384" t="s">
        <v>3226</v>
      </c>
      <c r="AE384" t="s">
        <v>3227</v>
      </c>
    </row>
    <row r="385" spans="1:31" ht="15.75" customHeight="1">
      <c r="A385" t="s">
        <v>3253</v>
      </c>
      <c r="B385" t="s">
        <v>2955</v>
      </c>
      <c r="C385" t="s">
        <v>2956</v>
      </c>
      <c r="D385" t="s">
        <v>12831</v>
      </c>
      <c r="E385" t="s">
        <v>12852</v>
      </c>
      <c r="F385" t="s">
        <v>12853</v>
      </c>
      <c r="G385" t="str">
        <f>Table2[category] &amp; "-" &amp; Table2[product name]</f>
        <v>Electronics|WearableTechnology|SmartWatches-Fire-Boltt Ninja Call Pro Plus 1.83" Smart Watch with Bluetooth Calling, AI Voice Assistance, 100 Sports Modes IP67 Rating, 240*280 Pixel High Resolution</v>
      </c>
      <c r="H385" s="2" t="s">
        <v>13108</v>
      </c>
      <c r="I385" s="25">
        <v>1799</v>
      </c>
      <c r="J385" s="23" t="str">
        <f t="shared" si="15"/>
        <v>&gt;₹500</v>
      </c>
      <c r="K385" s="25">
        <v>19999</v>
      </c>
      <c r="L385" s="24">
        <v>0.91</v>
      </c>
      <c r="M385" s="25">
        <f>Table2[[#This Row],[Actual Price]] - Table2[[#This Row],[Discounted Price]] / Table2[[#This Row],[Actual Price]] * 100</f>
        <v>19990.00455022751</v>
      </c>
      <c r="N385" s="24" t="str">
        <f t="shared" si="16"/>
        <v>50% or More</v>
      </c>
      <c r="O385" s="21">
        <f>Table2[[#This Row],[Rounded Rating Column]] + (Table2[[#This Row],[rating_count]] / 1000)</f>
        <v>17.936999999999998</v>
      </c>
      <c r="P385" s="24" t="str">
        <f>IF(Table2[[#This Row],[Discount Percentage]] &gt;= 0.5, "Yes", "No")</f>
        <v>Yes</v>
      </c>
      <c r="Q385" s="26">
        <f>Table2[[#This Row],[Actual Price]] * Table2[[#This Row],[rating_count]]</f>
        <v>278726063</v>
      </c>
      <c r="R385">
        <v>4.2</v>
      </c>
      <c r="S385">
        <f>ROUND(Table2[[#This Row],[rating]], 0)</f>
        <v>4</v>
      </c>
      <c r="T385" s="21">
        <v>13937</v>
      </c>
      <c r="U385" s="21" t="str">
        <f>IF(Table2[[#This Row],[rating_count]] &lt; 1000, "Yes", "No")</f>
        <v>No</v>
      </c>
      <c r="V385" s="21">
        <f>Table2[[#This Row],[Rounded Rating Column]] * Table2[[#This Row],[rating_count]]</f>
        <v>55748</v>
      </c>
      <c r="W385" s="25">
        <f t="shared" si="17"/>
        <v>278726063</v>
      </c>
      <c r="X385" t="s">
        <v>3225</v>
      </c>
      <c r="Y385" t="s">
        <v>2958</v>
      </c>
      <c r="Z385" t="s">
        <v>2959</v>
      </c>
      <c r="AA385" t="s">
        <v>2960</v>
      </c>
      <c r="AB385" t="s">
        <v>2961</v>
      </c>
      <c r="AC385" t="s">
        <v>2962</v>
      </c>
      <c r="AD385" t="s">
        <v>3254</v>
      </c>
      <c r="AE385" t="s">
        <v>3255</v>
      </c>
    </row>
    <row r="386" spans="1:31" ht="15.75" customHeight="1">
      <c r="A386" t="s">
        <v>3271</v>
      </c>
      <c r="B386" t="s">
        <v>2955</v>
      </c>
      <c r="C386" t="s">
        <v>2956</v>
      </c>
      <c r="D386" t="s">
        <v>12831</v>
      </c>
      <c r="E386" t="s">
        <v>12852</v>
      </c>
      <c r="F386" t="s">
        <v>12853</v>
      </c>
      <c r="G386" t="str">
        <f>Table2[category] &amp; "-" &amp; Table2[product name]</f>
        <v>Electronics|WearableTechnology|SmartWatches-Fire-Boltt Ninja Call Pro Plus 1.83" Smart Watch with Bluetooth Calling, AI Voice Assistance, 100 Sports Modes IP67 Rating, 240*280 Pixel High Resolution</v>
      </c>
      <c r="H386" s="2" t="s">
        <v>13108</v>
      </c>
      <c r="I386" s="25">
        <v>1799</v>
      </c>
      <c r="J386" s="23" t="str">
        <f t="shared" ref="J386:J449" si="18">IF(I386&lt;200,"&lt;₹200",IF(OR(I386=200,I386&lt;=500),"₹200 - ₹500","&gt;₹500"))</f>
        <v>&gt;₹500</v>
      </c>
      <c r="K386" s="25">
        <v>19999</v>
      </c>
      <c r="L386" s="24">
        <v>0.91</v>
      </c>
      <c r="M386" s="25">
        <f>Table2[[#This Row],[Actual Price]] - Table2[[#This Row],[Discounted Price]] / Table2[[#This Row],[Actual Price]] * 100</f>
        <v>19990.00455022751</v>
      </c>
      <c r="N386" s="24" t="str">
        <f t="shared" ref="N386:N449" si="19">IF(L386&gt;=50%,"50% or More","&lt;50%")</f>
        <v>50% or More</v>
      </c>
      <c r="O386" s="21">
        <f>Table2[[#This Row],[Rounded Rating Column]] + (Table2[[#This Row],[rating_count]] / 1000)</f>
        <v>17.936999999999998</v>
      </c>
      <c r="P386" s="24" t="str">
        <f>IF(Table2[[#This Row],[Discount Percentage]] &gt;= 0.5, "Yes", "No")</f>
        <v>Yes</v>
      </c>
      <c r="Q386" s="26">
        <f>Table2[[#This Row],[Actual Price]] * Table2[[#This Row],[rating_count]]</f>
        <v>278726063</v>
      </c>
      <c r="R386">
        <v>4.2</v>
      </c>
      <c r="S386">
        <f>ROUND(Table2[[#This Row],[rating]], 0)</f>
        <v>4</v>
      </c>
      <c r="T386" s="21">
        <v>13937</v>
      </c>
      <c r="U386" s="21" t="str">
        <f>IF(Table2[[#This Row],[rating_count]] &lt; 1000, "Yes", "No")</f>
        <v>No</v>
      </c>
      <c r="V386" s="21">
        <f>Table2[[#This Row],[Rounded Rating Column]] * Table2[[#This Row],[rating_count]]</f>
        <v>55748</v>
      </c>
      <c r="W386" s="25">
        <f t="shared" ref="W386:W449" si="20">K386*T386</f>
        <v>278726063</v>
      </c>
      <c r="X386" t="s">
        <v>3272</v>
      </c>
      <c r="Y386" t="s">
        <v>2958</v>
      </c>
      <c r="Z386" t="s">
        <v>2959</v>
      </c>
      <c r="AA386" t="s">
        <v>2960</v>
      </c>
      <c r="AB386" t="s">
        <v>2961</v>
      </c>
      <c r="AC386" t="s">
        <v>2962</v>
      </c>
      <c r="AD386" t="s">
        <v>3273</v>
      </c>
      <c r="AE386" t="s">
        <v>3274</v>
      </c>
    </row>
    <row r="387" spans="1:31" ht="15.75" customHeight="1">
      <c r="A387" t="s">
        <v>3316</v>
      </c>
      <c r="B387" t="s">
        <v>2955</v>
      </c>
      <c r="C387" t="s">
        <v>2956</v>
      </c>
      <c r="D387" t="s">
        <v>12831</v>
      </c>
      <c r="E387" t="s">
        <v>12852</v>
      </c>
      <c r="F387" t="s">
        <v>12853</v>
      </c>
      <c r="G387" t="str">
        <f>Table2[category] &amp; "-" &amp; Table2[product name]</f>
        <v>Electronics|WearableTechnology|SmartWatches-Fire-Boltt Ninja Call Pro Plus 1.83" Smart Watch with Bluetooth Calling, AI Voice Assistance, 100 Sports Modes IP67 Rating, 240*280 Pixel High Resolution</v>
      </c>
      <c r="H387" s="2" t="s">
        <v>13108</v>
      </c>
      <c r="I387" s="25">
        <v>1799</v>
      </c>
      <c r="J387" s="23" t="str">
        <f t="shared" si="18"/>
        <v>&gt;₹500</v>
      </c>
      <c r="K387" s="25">
        <v>19999</v>
      </c>
      <c r="L387" s="24">
        <v>0.91</v>
      </c>
      <c r="M387" s="25">
        <f>Table2[[#This Row],[Actual Price]] - Table2[[#This Row],[Discounted Price]] / Table2[[#This Row],[Actual Price]] * 100</f>
        <v>19990.00455022751</v>
      </c>
      <c r="N387" s="24" t="str">
        <f t="shared" si="19"/>
        <v>50% or More</v>
      </c>
      <c r="O387" s="21">
        <f>Table2[[#This Row],[Rounded Rating Column]] + (Table2[[#This Row],[rating_count]] / 1000)</f>
        <v>17.936999999999998</v>
      </c>
      <c r="P387" s="24" t="str">
        <f>IF(Table2[[#This Row],[Discount Percentage]] &gt;= 0.5, "Yes", "No")</f>
        <v>Yes</v>
      </c>
      <c r="Q387" s="26">
        <f>Table2[[#This Row],[Actual Price]] * Table2[[#This Row],[rating_count]]</f>
        <v>278726063</v>
      </c>
      <c r="R387">
        <v>4.2</v>
      </c>
      <c r="S387">
        <f>ROUND(Table2[[#This Row],[rating]], 0)</f>
        <v>4</v>
      </c>
      <c r="T387" s="21">
        <v>13937</v>
      </c>
      <c r="U387" s="21" t="str">
        <f>IF(Table2[[#This Row],[rating_count]] &lt; 1000, "Yes", "No")</f>
        <v>No</v>
      </c>
      <c r="V387" s="21">
        <f>Table2[[#This Row],[Rounded Rating Column]] * Table2[[#This Row],[rating_count]]</f>
        <v>55748</v>
      </c>
      <c r="W387" s="25">
        <f t="shared" si="20"/>
        <v>278726063</v>
      </c>
      <c r="X387" t="s">
        <v>2957</v>
      </c>
      <c r="Y387" t="s">
        <v>2958</v>
      </c>
      <c r="Z387" t="s">
        <v>2959</v>
      </c>
      <c r="AA387" t="s">
        <v>2960</v>
      </c>
      <c r="AB387" t="s">
        <v>2961</v>
      </c>
      <c r="AC387" t="s">
        <v>2962</v>
      </c>
      <c r="AD387" t="s">
        <v>3317</v>
      </c>
      <c r="AE387" t="s">
        <v>3318</v>
      </c>
    </row>
    <row r="388" spans="1:31" ht="15.75" customHeight="1">
      <c r="A388" t="s">
        <v>5584</v>
      </c>
      <c r="B388" t="s">
        <v>5585</v>
      </c>
      <c r="C388" t="s">
        <v>4377</v>
      </c>
      <c r="D388" t="s">
        <v>12831</v>
      </c>
      <c r="E388" t="s">
        <v>12862</v>
      </c>
      <c r="F388" t="s">
        <v>12863</v>
      </c>
      <c r="G388" t="str">
        <f>Table2[category] &amp; "-" &amp; Table2[product name]</f>
        <v>Electronics|Headphones,Earbuds&amp;Accessories|Headphones|On-Ear-Logitech H111 Wired On Ear Headphones With Mic Black</v>
      </c>
      <c r="H388" t="s">
        <v>12875</v>
      </c>
      <c r="I388" s="23">
        <v>745</v>
      </c>
      <c r="J388" s="23" t="str">
        <f t="shared" si="18"/>
        <v>&gt;₹500</v>
      </c>
      <c r="K388" s="23">
        <v>795</v>
      </c>
      <c r="L388" s="24">
        <v>0.06</v>
      </c>
      <c r="M388" s="25">
        <f>Table2[[#This Row],[Actual Price]] - Table2[[#This Row],[Discounted Price]] / Table2[[#This Row],[Actual Price]] * 100</f>
        <v>701.28930817610058</v>
      </c>
      <c r="N388" s="24" t="str">
        <f t="shared" si="19"/>
        <v>&lt;50%</v>
      </c>
      <c r="O388" s="21">
        <f>Table2[[#This Row],[Rounded Rating Column]] + (Table2[[#This Row],[rating_count]] / 1000)</f>
        <v>17.797000000000001</v>
      </c>
      <c r="P388" s="24" t="str">
        <f>IF(Table2[[#This Row],[Discount Percentage]] &gt;= 0.5, "Yes", "No")</f>
        <v>No</v>
      </c>
      <c r="Q388" s="26">
        <f>Table2[[#This Row],[Actual Price]] * Table2[[#This Row],[rating_count]]</f>
        <v>10968615</v>
      </c>
      <c r="R388">
        <v>4</v>
      </c>
      <c r="S388">
        <f>ROUND(Table2[[#This Row],[rating]], 0)</f>
        <v>4</v>
      </c>
      <c r="T388" s="21">
        <v>13797</v>
      </c>
      <c r="U388" s="21" t="str">
        <f>IF(Table2[[#This Row],[rating_count]] &lt; 1000, "Yes", "No")</f>
        <v>No</v>
      </c>
      <c r="V388" s="21">
        <f>Table2[[#This Row],[Rounded Rating Column]] * Table2[[#This Row],[rating_count]]</f>
        <v>55188</v>
      </c>
      <c r="W388" s="25">
        <f t="shared" si="20"/>
        <v>10968615</v>
      </c>
      <c r="X388" t="s">
        <v>5586</v>
      </c>
      <c r="Y388" t="s">
        <v>5587</v>
      </c>
      <c r="Z388" t="s">
        <v>5588</v>
      </c>
      <c r="AA388" t="s">
        <v>5589</v>
      </c>
      <c r="AB388" t="s">
        <v>5590</v>
      </c>
      <c r="AC388" t="s">
        <v>5591</v>
      </c>
      <c r="AD388" t="s">
        <v>5592</v>
      </c>
      <c r="AE388" t="s">
        <v>5593</v>
      </c>
    </row>
    <row r="389" spans="1:31" ht="15.75" customHeight="1">
      <c r="A389" t="s">
        <v>8131</v>
      </c>
      <c r="B389" t="s">
        <v>8132</v>
      </c>
      <c r="C389" t="s">
        <v>5690</v>
      </c>
      <c r="D389" t="s">
        <v>12821</v>
      </c>
      <c r="E389" t="s">
        <v>12822</v>
      </c>
      <c r="F389" t="s">
        <v>12926</v>
      </c>
      <c r="G389" t="str">
        <f>Table2[category] &amp; "-" &amp; Table2[product name]</f>
        <v>Computers&amp;Accessories|Accessories&amp;Peripherals|USBGadgets|Lamps-Inventis 5V 1.2W Portable Flexible USB LED Light Lamp (Colors may vary)</v>
      </c>
      <c r="H389" t="s">
        <v>12927</v>
      </c>
      <c r="I389" s="23">
        <v>39</v>
      </c>
      <c r="J389" s="23" t="str">
        <f t="shared" si="18"/>
        <v>&lt;₹200</v>
      </c>
      <c r="K389" s="23">
        <v>39</v>
      </c>
      <c r="L389" s="24">
        <v>0</v>
      </c>
      <c r="M389" s="25">
        <f>Table2[[#This Row],[Actual Price]] - Table2[[#This Row],[Discounted Price]] / Table2[[#This Row],[Actual Price]] * 100</f>
        <v>-61</v>
      </c>
      <c r="N389" s="24" t="str">
        <f t="shared" si="19"/>
        <v>&lt;50%</v>
      </c>
      <c r="O389" s="21">
        <f>Table2[[#This Row],[Rounded Rating Column]] + (Table2[[#This Row],[rating_count]] / 1000)</f>
        <v>17.571999999999999</v>
      </c>
      <c r="P389" s="24" t="str">
        <f>IF(Table2[[#This Row],[Discount Percentage]] &gt;= 0.5, "Yes", "No")</f>
        <v>No</v>
      </c>
      <c r="Q389" s="26">
        <f>Table2[[#This Row],[Actual Price]] * Table2[[#This Row],[rating_count]]</f>
        <v>529308</v>
      </c>
      <c r="R389">
        <v>3.6</v>
      </c>
      <c r="S389">
        <f>ROUND(Table2[[#This Row],[rating]], 0)</f>
        <v>4</v>
      </c>
      <c r="T389" s="21">
        <v>13572</v>
      </c>
      <c r="U389" s="21" t="str">
        <f>IF(Table2[[#This Row],[rating_count]] &lt; 1000, "Yes", "No")</f>
        <v>No</v>
      </c>
      <c r="V389" s="21">
        <f>Table2[[#This Row],[Rounded Rating Column]] * Table2[[#This Row],[rating_count]]</f>
        <v>54288</v>
      </c>
      <c r="W389" s="25">
        <f t="shared" si="20"/>
        <v>529308</v>
      </c>
      <c r="X389" t="s">
        <v>7958</v>
      </c>
      <c r="Y389" t="s">
        <v>8133</v>
      </c>
      <c r="Z389" t="s">
        <v>8134</v>
      </c>
      <c r="AA389" t="s">
        <v>8135</v>
      </c>
      <c r="AB389" t="s">
        <v>8136</v>
      </c>
      <c r="AC389" t="s">
        <v>8137</v>
      </c>
      <c r="AD389" t="s">
        <v>8138</v>
      </c>
      <c r="AE389" t="s">
        <v>8139</v>
      </c>
    </row>
    <row r="390" spans="1:31" ht="15.75" customHeight="1">
      <c r="A390" t="s">
        <v>355</v>
      </c>
      <c r="B390" t="s">
        <v>356</v>
      </c>
      <c r="C390" t="s">
        <v>13</v>
      </c>
      <c r="D390" t="s">
        <v>12821</v>
      </c>
      <c r="E390" t="s">
        <v>12822</v>
      </c>
      <c r="F390" t="s">
        <v>12823</v>
      </c>
      <c r="G390" t="str">
        <f>Table2[category] &amp; "-" &amp; Table2[product name]</f>
        <v>Computers&amp;Accessories|Accessories&amp;Peripherals|Cables&amp;Accessories|Cables|USBCables-Amazonbasics Nylon Braided Usb-C To Lightning Cable, Fast Charging Mfi Certified Smartphone, Iphone Charger (6-Foot, Dark Grey)</v>
      </c>
      <c r="H390" t="s">
        <v>12824</v>
      </c>
      <c r="I390" s="23">
        <v>899</v>
      </c>
      <c r="J390" s="23" t="str">
        <f t="shared" si="18"/>
        <v>&gt;₹500</v>
      </c>
      <c r="K390" s="25">
        <v>1900</v>
      </c>
      <c r="L390" s="24">
        <v>0.53</v>
      </c>
      <c r="M390" s="25">
        <f>Table2[[#This Row],[Actual Price]] - Table2[[#This Row],[Discounted Price]] / Table2[[#This Row],[Actual Price]] * 100</f>
        <v>1852.6842105263158</v>
      </c>
      <c r="N390" s="24" t="str">
        <f t="shared" si="19"/>
        <v>50% or More</v>
      </c>
      <c r="O390" s="21">
        <f>Table2[[#This Row],[Rounded Rating Column]] + (Table2[[#This Row],[rating_count]] / 1000)</f>
        <v>17.552</v>
      </c>
      <c r="P390" s="24" t="str">
        <f>IF(Table2[[#This Row],[Discount Percentage]] &gt;= 0.5, "Yes", "No")</f>
        <v>Yes</v>
      </c>
      <c r="Q390" s="26">
        <f>Table2[[#This Row],[Actual Price]] * Table2[[#This Row],[rating_count]]</f>
        <v>25748800</v>
      </c>
      <c r="R390">
        <v>4.4000000000000004</v>
      </c>
      <c r="S390">
        <f>ROUND(Table2[[#This Row],[rating]], 0)</f>
        <v>4</v>
      </c>
      <c r="T390" s="21">
        <v>13552</v>
      </c>
      <c r="U390" s="21" t="str">
        <f>IF(Table2[[#This Row],[rating_count]] &lt; 1000, "Yes", "No")</f>
        <v>No</v>
      </c>
      <c r="V390" s="21">
        <f>Table2[[#This Row],[Rounded Rating Column]] * Table2[[#This Row],[rating_count]]</f>
        <v>54208</v>
      </c>
      <c r="W390" s="25">
        <f t="shared" si="20"/>
        <v>25748800</v>
      </c>
      <c r="X390" t="s">
        <v>357</v>
      </c>
      <c r="Y390" t="s">
        <v>358</v>
      </c>
      <c r="Z390" t="s">
        <v>359</v>
      </c>
      <c r="AA390" t="s">
        <v>360</v>
      </c>
      <c r="AB390" t="s">
        <v>361</v>
      </c>
      <c r="AC390" t="s">
        <v>362</v>
      </c>
      <c r="AD390" t="s">
        <v>363</v>
      </c>
      <c r="AE390" t="s">
        <v>364</v>
      </c>
    </row>
    <row r="391" spans="1:31" ht="15.75" customHeight="1">
      <c r="A391" t="s">
        <v>1630</v>
      </c>
      <c r="B391" t="s">
        <v>1631</v>
      </c>
      <c r="C391" t="s">
        <v>13</v>
      </c>
      <c r="D391" t="s">
        <v>12821</v>
      </c>
      <c r="E391" t="s">
        <v>12822</v>
      </c>
      <c r="F391" t="s">
        <v>12823</v>
      </c>
      <c r="G391" t="str">
        <f>Table2[category] &amp; "-" &amp; Table2[product name]</f>
        <v>Computers&amp;Accessories|Accessories&amp;Peripherals|Cables&amp;Accessories|Cables|USBCables-AmazonBasics USB C to Lightning Aluminum with Nylon Braided MFi Certified Charging Cable (Grey, 1.2 meter)</v>
      </c>
      <c r="H391" t="s">
        <v>12824</v>
      </c>
      <c r="I391" s="23">
        <v>949</v>
      </c>
      <c r="J391" s="23" t="str">
        <f t="shared" si="18"/>
        <v>&gt;₹500</v>
      </c>
      <c r="K391" s="25">
        <v>1999</v>
      </c>
      <c r="L391" s="24">
        <v>0.53</v>
      </c>
      <c r="M391" s="25">
        <f>Table2[[#This Row],[Actual Price]] - Table2[[#This Row],[Discounted Price]] / Table2[[#This Row],[Actual Price]] * 100</f>
        <v>1951.5262631315659</v>
      </c>
      <c r="N391" s="24" t="str">
        <f t="shared" si="19"/>
        <v>50% or More</v>
      </c>
      <c r="O391" s="21">
        <f>Table2[[#This Row],[Rounded Rating Column]] + (Table2[[#This Row],[rating_count]] / 1000)</f>
        <v>17.552</v>
      </c>
      <c r="P391" s="24" t="str">
        <f>IF(Table2[[#This Row],[Discount Percentage]] &gt;= 0.5, "Yes", "No")</f>
        <v>Yes</v>
      </c>
      <c r="Q391" s="26">
        <f>Table2[[#This Row],[Actual Price]] * Table2[[#This Row],[rating_count]]</f>
        <v>27090448</v>
      </c>
      <c r="R391">
        <v>4.4000000000000004</v>
      </c>
      <c r="S391">
        <f>ROUND(Table2[[#This Row],[rating]], 0)</f>
        <v>4</v>
      </c>
      <c r="T391" s="21">
        <v>13552</v>
      </c>
      <c r="U391" s="21" t="str">
        <f>IF(Table2[[#This Row],[rating_count]] &lt; 1000, "Yes", "No")</f>
        <v>No</v>
      </c>
      <c r="V391" s="21">
        <f>Table2[[#This Row],[Rounded Rating Column]] * Table2[[#This Row],[rating_count]]</f>
        <v>54208</v>
      </c>
      <c r="W391" s="25">
        <f t="shared" si="20"/>
        <v>27090448</v>
      </c>
      <c r="X391" t="s">
        <v>1632</v>
      </c>
      <c r="Y391" t="s">
        <v>358</v>
      </c>
      <c r="Z391" t="s">
        <v>359</v>
      </c>
      <c r="AA391" t="s">
        <v>360</v>
      </c>
      <c r="AB391" t="s">
        <v>361</v>
      </c>
      <c r="AC391" t="s">
        <v>362</v>
      </c>
      <c r="AD391" t="s">
        <v>1633</v>
      </c>
      <c r="AE391" t="s">
        <v>1634</v>
      </c>
    </row>
    <row r="392" spans="1:31" ht="15.75" customHeight="1">
      <c r="A392" t="s">
        <v>1655</v>
      </c>
      <c r="B392" t="s">
        <v>1656</v>
      </c>
      <c r="C392" t="s">
        <v>13</v>
      </c>
      <c r="D392" t="s">
        <v>12821</v>
      </c>
      <c r="E392" t="s">
        <v>12822</v>
      </c>
      <c r="F392" t="s">
        <v>12823</v>
      </c>
      <c r="G392" t="str">
        <f>Table2[category] &amp; "-" &amp; Table2[product name]</f>
        <v>Computers&amp;Accessories|Accessories&amp;Peripherals|Cables&amp;Accessories|Cables|USBCables-AmazonBasics USB C to Lightning Aluminum with Nylon Braided MFi Certified Charging Cable (Grey, 1.8 meter)</v>
      </c>
      <c r="H392" t="s">
        <v>12824</v>
      </c>
      <c r="I392" s="23">
        <v>949</v>
      </c>
      <c r="J392" s="23" t="str">
        <f t="shared" si="18"/>
        <v>&gt;₹500</v>
      </c>
      <c r="K392" s="25">
        <v>1999</v>
      </c>
      <c r="L392" s="24">
        <v>0.53</v>
      </c>
      <c r="M392" s="25">
        <f>Table2[[#This Row],[Actual Price]] - Table2[[#This Row],[Discounted Price]] / Table2[[#This Row],[Actual Price]] * 100</f>
        <v>1951.5262631315659</v>
      </c>
      <c r="N392" s="24" t="str">
        <f t="shared" si="19"/>
        <v>50% or More</v>
      </c>
      <c r="O392" s="21">
        <f>Table2[[#This Row],[Rounded Rating Column]] + (Table2[[#This Row],[rating_count]] / 1000)</f>
        <v>17.552</v>
      </c>
      <c r="P392" s="24" t="str">
        <f>IF(Table2[[#This Row],[Discount Percentage]] &gt;= 0.5, "Yes", "No")</f>
        <v>Yes</v>
      </c>
      <c r="Q392" s="26">
        <f>Table2[[#This Row],[Actual Price]] * Table2[[#This Row],[rating_count]]</f>
        <v>27090448</v>
      </c>
      <c r="R392">
        <v>4.4000000000000004</v>
      </c>
      <c r="S392">
        <f>ROUND(Table2[[#This Row],[rating]], 0)</f>
        <v>4</v>
      </c>
      <c r="T392" s="21">
        <v>13552</v>
      </c>
      <c r="U392" s="21" t="str">
        <f>IF(Table2[[#This Row],[rating_count]] &lt; 1000, "Yes", "No")</f>
        <v>No</v>
      </c>
      <c r="V392" s="21">
        <f>Table2[[#This Row],[Rounded Rating Column]] * Table2[[#This Row],[rating_count]]</f>
        <v>54208</v>
      </c>
      <c r="W392" s="25">
        <f t="shared" si="20"/>
        <v>27090448</v>
      </c>
      <c r="X392" t="s">
        <v>1657</v>
      </c>
      <c r="Y392" t="s">
        <v>358</v>
      </c>
      <c r="Z392" t="s">
        <v>359</v>
      </c>
      <c r="AA392" t="s">
        <v>360</v>
      </c>
      <c r="AB392" t="s">
        <v>361</v>
      </c>
      <c r="AC392" t="s">
        <v>362</v>
      </c>
      <c r="AD392" t="s">
        <v>1658</v>
      </c>
      <c r="AE392" t="s">
        <v>1659</v>
      </c>
    </row>
    <row r="393" spans="1:31" ht="15.75" customHeight="1">
      <c r="A393" t="s">
        <v>7141</v>
      </c>
      <c r="B393" t="s">
        <v>7142</v>
      </c>
      <c r="C393" t="s">
        <v>4796</v>
      </c>
      <c r="D393" t="s">
        <v>12821</v>
      </c>
      <c r="E393" t="s">
        <v>12822</v>
      </c>
      <c r="F393" t="s">
        <v>12880</v>
      </c>
      <c r="G393" t="str">
        <f>Table2[category] &amp; "-" &amp; Table2[product name]</f>
        <v>Computers&amp;Accessories|Accessories&amp;Peripherals|Keyboards,Mice&amp;InputDevices|GraphicTablets-Wacom One by CTL-472/K0-CX Digital Drawing Graphics Pen Tablet (Red &amp; Black) Small (6-inch x 3.5-inch)(15x8cm) | Battery Free Cordless Pen with 2048 Pressure Level</v>
      </c>
      <c r="H393" t="s">
        <v>12882</v>
      </c>
      <c r="I393" s="25">
        <v>3303</v>
      </c>
      <c r="J393" s="23" t="str">
        <f t="shared" si="18"/>
        <v>&gt;₹500</v>
      </c>
      <c r="K393" s="25">
        <v>4699</v>
      </c>
      <c r="L393" s="24">
        <v>0.3</v>
      </c>
      <c r="M393" s="25">
        <f>Table2[[#This Row],[Actual Price]] - Table2[[#This Row],[Discounted Price]] / Table2[[#This Row],[Actual Price]] * 100</f>
        <v>4628.7084486060867</v>
      </c>
      <c r="N393" s="24" t="str">
        <f t="shared" si="19"/>
        <v>&lt;50%</v>
      </c>
      <c r="O393" s="21">
        <f>Table2[[#This Row],[Rounded Rating Column]] + (Table2[[#This Row],[rating_count]] / 1000)</f>
        <v>17.544</v>
      </c>
      <c r="P393" s="24" t="str">
        <f>IF(Table2[[#This Row],[Discount Percentage]] &gt;= 0.5, "Yes", "No")</f>
        <v>No</v>
      </c>
      <c r="Q393" s="26">
        <f>Table2[[#This Row],[Actual Price]] * Table2[[#This Row],[rating_count]]</f>
        <v>63643256</v>
      </c>
      <c r="R393">
        <v>4.4000000000000004</v>
      </c>
      <c r="S393">
        <f>ROUND(Table2[[#This Row],[rating]], 0)</f>
        <v>4</v>
      </c>
      <c r="T393" s="21">
        <v>13544</v>
      </c>
      <c r="U393" s="21" t="str">
        <f>IF(Table2[[#This Row],[rating_count]] &lt; 1000, "Yes", "No")</f>
        <v>No</v>
      </c>
      <c r="V393" s="21">
        <f>Table2[[#This Row],[Rounded Rating Column]] * Table2[[#This Row],[rating_count]]</f>
        <v>54176</v>
      </c>
      <c r="W393" s="25">
        <f t="shared" si="20"/>
        <v>63643256</v>
      </c>
      <c r="X393" t="s">
        <v>7143</v>
      </c>
      <c r="Y393" t="s">
        <v>7144</v>
      </c>
      <c r="Z393" t="s">
        <v>7145</v>
      </c>
      <c r="AA393" t="s">
        <v>7146</v>
      </c>
      <c r="AB393" t="s">
        <v>7147</v>
      </c>
      <c r="AC393" t="s">
        <v>7148</v>
      </c>
      <c r="AD393" t="s">
        <v>7149</v>
      </c>
      <c r="AE393" t="s">
        <v>7150</v>
      </c>
    </row>
    <row r="394" spans="1:31" ht="15.75" customHeight="1">
      <c r="A394" t="s">
        <v>9580</v>
      </c>
      <c r="B394" t="s">
        <v>9581</v>
      </c>
      <c r="C394" t="s">
        <v>9481</v>
      </c>
      <c r="D394" t="s">
        <v>12817</v>
      </c>
      <c r="E394" t="s">
        <v>12818</v>
      </c>
      <c r="F394" t="s">
        <v>12986</v>
      </c>
      <c r="G394" t="str">
        <f>Table2[category] &amp; "-" &amp; Table2[product name]</f>
        <v>Home&amp;Kitchen|Kitchen&amp;HomeAppliances|SmallKitchenAppliances|Rice&amp;PastaCookers-Prestige PRWO 1.8-2 700-Watts Delight Electric Rice Cooker with 2 Aluminium Cooking Pans - 1.8 Liters, White</v>
      </c>
      <c r="H394" t="s">
        <v>13026</v>
      </c>
      <c r="I394" s="25">
        <v>2719</v>
      </c>
      <c r="J394" s="23" t="str">
        <f t="shared" si="18"/>
        <v>&gt;₹500</v>
      </c>
      <c r="K394" s="25">
        <v>3945</v>
      </c>
      <c r="L394" s="24">
        <v>0.31</v>
      </c>
      <c r="M394" s="25">
        <f>Table2[[#This Row],[Actual Price]] - Table2[[#This Row],[Discounted Price]] / Table2[[#This Row],[Actual Price]] * 100</f>
        <v>3876.0773130544994</v>
      </c>
      <c r="N394" s="24" t="str">
        <f t="shared" si="19"/>
        <v>&lt;50%</v>
      </c>
      <c r="O394" s="21">
        <f>Table2[[#This Row],[Rounded Rating Column]] + (Table2[[#This Row],[rating_count]] / 1000)</f>
        <v>17.405999999999999</v>
      </c>
      <c r="P394" s="24" t="str">
        <f>IF(Table2[[#This Row],[Discount Percentage]] &gt;= 0.5, "Yes", "No")</f>
        <v>No</v>
      </c>
      <c r="Q394" s="26">
        <f>Table2[[#This Row],[Actual Price]] * Table2[[#This Row],[rating_count]]</f>
        <v>52886670</v>
      </c>
      <c r="R394">
        <v>3.7</v>
      </c>
      <c r="S394">
        <f>ROUND(Table2[[#This Row],[rating]], 0)</f>
        <v>4</v>
      </c>
      <c r="T394" s="21">
        <v>13406</v>
      </c>
      <c r="U394" s="21" t="str">
        <f>IF(Table2[[#This Row],[rating_count]] &lt; 1000, "Yes", "No")</f>
        <v>No</v>
      </c>
      <c r="V394" s="21">
        <f>Table2[[#This Row],[Rounded Rating Column]] * Table2[[#This Row],[rating_count]]</f>
        <v>53624</v>
      </c>
      <c r="W394" s="25">
        <f t="shared" si="20"/>
        <v>52886670</v>
      </c>
      <c r="X394" t="s">
        <v>9582</v>
      </c>
      <c r="Y394" t="s">
        <v>9583</v>
      </c>
      <c r="Z394" t="s">
        <v>9584</v>
      </c>
      <c r="AA394" t="s">
        <v>9585</v>
      </c>
      <c r="AB394" t="s">
        <v>9586</v>
      </c>
      <c r="AC394" t="s">
        <v>9587</v>
      </c>
      <c r="AD394" t="s">
        <v>9588</v>
      </c>
      <c r="AE394" t="s">
        <v>9589</v>
      </c>
    </row>
    <row r="395" spans="1:31" ht="15.75" customHeight="1">
      <c r="A395" t="s">
        <v>108</v>
      </c>
      <c r="B395" t="s">
        <v>109</v>
      </c>
      <c r="C395" t="s">
        <v>13</v>
      </c>
      <c r="D395" t="s">
        <v>12821</v>
      </c>
      <c r="E395" t="s">
        <v>12822</v>
      </c>
      <c r="F395" t="s">
        <v>12823</v>
      </c>
      <c r="G395" t="str">
        <f>Table2[category] &amp; "-" &amp; Table2[product name]</f>
        <v>Computers&amp;Accessories|Accessories&amp;Peripherals|Cables&amp;Accessories|Cables|USBCables-Portronics Konnect L POR-1081 Fast Charging 3A Type-C Cable 1.2Meter with Charge &amp; Sync Function for All Type-C Devices (Grey)</v>
      </c>
      <c r="H395" t="s">
        <v>12824</v>
      </c>
      <c r="I395" s="23">
        <v>154</v>
      </c>
      <c r="J395" s="23" t="str">
        <f t="shared" si="18"/>
        <v>&lt;₹200</v>
      </c>
      <c r="K395" s="23">
        <v>339</v>
      </c>
      <c r="L395" s="24">
        <v>0.55000000000000004</v>
      </c>
      <c r="M395" s="25">
        <f>Table2[[#This Row],[Actual Price]] - Table2[[#This Row],[Discounted Price]] / Table2[[#This Row],[Actual Price]] * 100</f>
        <v>293.57227138643066</v>
      </c>
      <c r="N395" s="24" t="str">
        <f t="shared" si="19"/>
        <v>50% or More</v>
      </c>
      <c r="O395" s="21">
        <f>Table2[[#This Row],[Rounded Rating Column]] + (Table2[[#This Row],[rating_count]] / 1000)</f>
        <v>17.390999999999998</v>
      </c>
      <c r="P395" s="24" t="str">
        <f>IF(Table2[[#This Row],[Discount Percentage]] &gt;= 0.5, "Yes", "No")</f>
        <v>Yes</v>
      </c>
      <c r="Q395" s="26">
        <f>Table2[[#This Row],[Actual Price]] * Table2[[#This Row],[rating_count]]</f>
        <v>4539549</v>
      </c>
      <c r="R395">
        <v>4.3</v>
      </c>
      <c r="S395">
        <f>ROUND(Table2[[#This Row],[rating]], 0)</f>
        <v>4</v>
      </c>
      <c r="T395" s="21">
        <v>13391</v>
      </c>
      <c r="U395" s="21" t="str">
        <f>IF(Table2[[#This Row],[rating_count]] &lt; 1000, "Yes", "No")</f>
        <v>No</v>
      </c>
      <c r="V395" s="21">
        <f>Table2[[#This Row],[Rounded Rating Column]] * Table2[[#This Row],[rating_count]]</f>
        <v>53564</v>
      </c>
      <c r="W395" s="25">
        <f t="shared" si="20"/>
        <v>4539549</v>
      </c>
      <c r="X395" t="s">
        <v>110</v>
      </c>
      <c r="Y395" t="s">
        <v>111</v>
      </c>
      <c r="Z395" t="s">
        <v>112</v>
      </c>
      <c r="AA395" t="s">
        <v>113</v>
      </c>
      <c r="AB395" t="s">
        <v>114</v>
      </c>
      <c r="AC395" t="s">
        <v>115</v>
      </c>
      <c r="AD395" t="s">
        <v>116</v>
      </c>
      <c r="AE395" t="s">
        <v>117</v>
      </c>
    </row>
    <row r="396" spans="1:31" ht="15.75" customHeight="1">
      <c r="A396" t="s">
        <v>7221</v>
      </c>
      <c r="B396" t="s">
        <v>7222</v>
      </c>
      <c r="C396" t="s">
        <v>4785</v>
      </c>
      <c r="D396" t="s">
        <v>12821</v>
      </c>
      <c r="E396" t="s">
        <v>12822</v>
      </c>
      <c r="F396" t="s">
        <v>12880</v>
      </c>
      <c r="G396" t="str">
        <f>Table2[category] &amp; "-" &amp; Table2[product name]</f>
        <v>Computers&amp;Accessories|Accessories&amp;Peripherals|Keyboards,Mice&amp;InputDevices|Mice-Logitech M331 Silent Plus Wireless Mouse, 2.4GHz with USB Nano Receiver, 1000 DPI Optical Tracking, 3 Buttons, 24 Month Life Battery, PC/Mac/Laptop - Black</v>
      </c>
      <c r="H396" t="s">
        <v>12881</v>
      </c>
      <c r="I396" s="25">
        <v>1295</v>
      </c>
      <c r="J396" s="23" t="str">
        <f t="shared" si="18"/>
        <v>&gt;₹500</v>
      </c>
      <c r="K396" s="25">
        <v>1645</v>
      </c>
      <c r="L396" s="24">
        <v>0.21</v>
      </c>
      <c r="M396" s="25">
        <f>Table2[[#This Row],[Actual Price]] - Table2[[#This Row],[Discounted Price]] / Table2[[#This Row],[Actual Price]] * 100</f>
        <v>1566.2765957446809</v>
      </c>
      <c r="N396" s="24" t="str">
        <f t="shared" si="19"/>
        <v>&lt;50%</v>
      </c>
      <c r="O396" s="21">
        <f>Table2[[#This Row],[Rounded Rating Column]] + (Table2[[#This Row],[rating_count]] / 1000)</f>
        <v>17.375</v>
      </c>
      <c r="P396" s="24" t="str">
        <f>IF(Table2[[#This Row],[Discount Percentage]] &gt;= 0.5, "Yes", "No")</f>
        <v>No</v>
      </c>
      <c r="Q396" s="26">
        <f>Table2[[#This Row],[Actual Price]] * Table2[[#This Row],[rating_count]]</f>
        <v>20356875</v>
      </c>
      <c r="R396">
        <v>4.5999999999999996</v>
      </c>
      <c r="S396">
        <f>ROUND(Table2[[#This Row],[rating]], 0)</f>
        <v>5</v>
      </c>
      <c r="T396" s="21">
        <v>12375</v>
      </c>
      <c r="U396" s="21" t="str">
        <f>IF(Table2[[#This Row],[rating_count]] &lt; 1000, "Yes", "No")</f>
        <v>No</v>
      </c>
      <c r="V396" s="21">
        <f>Table2[[#This Row],[Rounded Rating Column]] * Table2[[#This Row],[rating_count]]</f>
        <v>61875</v>
      </c>
      <c r="W396" s="25">
        <f t="shared" si="20"/>
        <v>20356875</v>
      </c>
      <c r="X396" t="s">
        <v>7223</v>
      </c>
      <c r="Y396" t="s">
        <v>7224</v>
      </c>
      <c r="Z396" t="s">
        <v>7225</v>
      </c>
      <c r="AA396" t="s">
        <v>7226</v>
      </c>
      <c r="AB396" t="s">
        <v>7227</v>
      </c>
      <c r="AC396" t="s">
        <v>7228</v>
      </c>
      <c r="AD396" t="s">
        <v>7229</v>
      </c>
      <c r="AE396" t="s">
        <v>7230</v>
      </c>
    </row>
    <row r="397" spans="1:31" ht="15.75" customHeight="1">
      <c r="A397" t="s">
        <v>8334</v>
      </c>
      <c r="B397" t="s">
        <v>8335</v>
      </c>
      <c r="C397" t="s">
        <v>8336</v>
      </c>
      <c r="D397" t="s">
        <v>12817</v>
      </c>
      <c r="E397" t="s">
        <v>12988</v>
      </c>
      <c r="F397" t="s">
        <v>12989</v>
      </c>
      <c r="G397" t="str">
        <f>Table2[category] &amp; "-" &amp; Table2[product name]</f>
        <v>Home&amp;Kitchen|Heating,Cooling&amp;AirQuality|RoomHeaters|ElectricHeaters-USHA Quartz Room Heater with Overheating Protection (3002, Ivory, 800 Watts)</v>
      </c>
      <c r="H397" t="s">
        <v>12990</v>
      </c>
      <c r="I397" s="25">
        <v>1199</v>
      </c>
      <c r="J397" s="23" t="str">
        <f t="shared" si="18"/>
        <v>&gt;₹500</v>
      </c>
      <c r="K397" s="25">
        <v>1695</v>
      </c>
      <c r="L397" s="24">
        <v>0.28999999999999998</v>
      </c>
      <c r="M397" s="25">
        <f>Table2[[#This Row],[Actual Price]] - Table2[[#This Row],[Discounted Price]] / Table2[[#This Row],[Actual Price]] * 100</f>
        <v>1624.2625368731563</v>
      </c>
      <c r="N397" s="24" t="str">
        <f t="shared" si="19"/>
        <v>&lt;50%</v>
      </c>
      <c r="O397" s="21">
        <f>Table2[[#This Row],[Rounded Rating Column]] + (Table2[[#This Row],[rating_count]] / 1000)</f>
        <v>17.3</v>
      </c>
      <c r="P397" s="24" t="str">
        <f>IF(Table2[[#This Row],[Discount Percentage]] &gt;= 0.5, "Yes", "No")</f>
        <v>No</v>
      </c>
      <c r="Q397" s="26">
        <f>Table2[[#This Row],[Actual Price]] * Table2[[#This Row],[rating_count]]</f>
        <v>22543500</v>
      </c>
      <c r="R397">
        <v>3.6</v>
      </c>
      <c r="S397">
        <f>ROUND(Table2[[#This Row],[rating]], 0)</f>
        <v>4</v>
      </c>
      <c r="T397" s="21">
        <v>13300</v>
      </c>
      <c r="U397" s="21" t="str">
        <f>IF(Table2[[#This Row],[rating_count]] &lt; 1000, "Yes", "No")</f>
        <v>No</v>
      </c>
      <c r="V397" s="21">
        <f>Table2[[#This Row],[Rounded Rating Column]] * Table2[[#This Row],[rating_count]]</f>
        <v>53200</v>
      </c>
      <c r="W397" s="25">
        <f t="shared" si="20"/>
        <v>22543500</v>
      </c>
      <c r="X397" t="s">
        <v>8337</v>
      </c>
      <c r="Y397" t="s">
        <v>8338</v>
      </c>
      <c r="Z397" t="s">
        <v>8339</v>
      </c>
      <c r="AA397" t="s">
        <v>8340</v>
      </c>
      <c r="AB397" t="s">
        <v>8341</v>
      </c>
      <c r="AC397" t="s">
        <v>8342</v>
      </c>
      <c r="AD397" t="s">
        <v>8343</v>
      </c>
      <c r="AE397" t="s">
        <v>8344</v>
      </c>
    </row>
    <row r="398" spans="1:31" ht="15.75" customHeight="1">
      <c r="A398" t="s">
        <v>10560</v>
      </c>
      <c r="B398" t="s">
        <v>10561</v>
      </c>
      <c r="C398" t="s">
        <v>10056</v>
      </c>
      <c r="D398" t="s">
        <v>12817</v>
      </c>
      <c r="E398" t="s">
        <v>12818</v>
      </c>
      <c r="F398" t="s">
        <v>13035</v>
      </c>
      <c r="G398" t="str">
        <f>Table2[category] &amp; "-" &amp; Table2[product name]</f>
        <v>Home&amp;Kitchen|Kitchen&amp;HomeAppliances|SewingMachines&amp;Accessories|Sewing&amp;EmbroideryMachines-Usha Janome Dream Stitch Automatic Zig-Zag Electric Sewing Machine with 14 Stitch Function (White and Blue) with Free Sewing KIT Worth RS 500</v>
      </c>
      <c r="H398" t="s">
        <v>13036</v>
      </c>
      <c r="I398" s="25">
        <v>9799</v>
      </c>
      <c r="J398" s="23" t="str">
        <f t="shared" si="18"/>
        <v>&gt;₹500</v>
      </c>
      <c r="K398" s="25">
        <v>12150</v>
      </c>
      <c r="L398" s="24">
        <v>0.19</v>
      </c>
      <c r="M398" s="25">
        <f>Table2[[#This Row],[Actual Price]] - Table2[[#This Row],[Discounted Price]] / Table2[[#This Row],[Actual Price]] * 100</f>
        <v>12069.349794238684</v>
      </c>
      <c r="N398" s="24" t="str">
        <f t="shared" si="19"/>
        <v>&lt;50%</v>
      </c>
      <c r="O398" s="21">
        <f>Table2[[#This Row],[Rounded Rating Column]] + (Table2[[#This Row],[rating_count]] / 1000)</f>
        <v>17.250999999999998</v>
      </c>
      <c r="P398" s="24" t="str">
        <f>IF(Table2[[#This Row],[Discount Percentage]] &gt;= 0.5, "Yes", "No")</f>
        <v>No</v>
      </c>
      <c r="Q398" s="26">
        <f>Table2[[#This Row],[Actual Price]] * Table2[[#This Row],[rating_count]]</f>
        <v>160999650</v>
      </c>
      <c r="R398">
        <v>4.3</v>
      </c>
      <c r="S398">
        <f>ROUND(Table2[[#This Row],[rating]], 0)</f>
        <v>4</v>
      </c>
      <c r="T398" s="21">
        <v>13251</v>
      </c>
      <c r="U398" s="21" t="str">
        <f>IF(Table2[[#This Row],[rating_count]] &lt; 1000, "Yes", "No")</f>
        <v>No</v>
      </c>
      <c r="V398" s="21">
        <f>Table2[[#This Row],[Rounded Rating Column]] * Table2[[#This Row],[rating_count]]</f>
        <v>53004</v>
      </c>
      <c r="W398" s="25">
        <f t="shared" si="20"/>
        <v>160999650</v>
      </c>
      <c r="X398" t="s">
        <v>10562</v>
      </c>
      <c r="Y398" t="s">
        <v>10563</v>
      </c>
      <c r="Z398" t="s">
        <v>10564</v>
      </c>
      <c r="AA398" t="s">
        <v>10565</v>
      </c>
      <c r="AB398" t="s">
        <v>10566</v>
      </c>
      <c r="AC398" t="s">
        <v>10567</v>
      </c>
      <c r="AD398" t="s">
        <v>10568</v>
      </c>
      <c r="AE398" t="s">
        <v>10569</v>
      </c>
    </row>
    <row r="399" spans="1:31" ht="15.75" customHeight="1">
      <c r="A399" t="s">
        <v>9428</v>
      </c>
      <c r="B399" t="s">
        <v>9429</v>
      </c>
      <c r="C399" t="s">
        <v>9430</v>
      </c>
      <c r="D399" t="s">
        <v>12817</v>
      </c>
      <c r="E399" t="s">
        <v>12818</v>
      </c>
      <c r="F399" t="s">
        <v>13023</v>
      </c>
      <c r="G399" t="str">
        <f>Table2[category] &amp; "-" &amp; Table2[product name]</f>
        <v>Home&amp;Kitchen|Kitchen&amp;HomeAppliances|WaterPurifiers&amp;Accessories|WaterCartridges-HUL Pureit Germkill kit for Classic 23 L water purifier - 3000 L Capacity</v>
      </c>
      <c r="H399" t="s">
        <v>13025</v>
      </c>
      <c r="I399" s="25">
        <v>1130</v>
      </c>
      <c r="J399" s="23" t="str">
        <f t="shared" si="18"/>
        <v>&gt;₹500</v>
      </c>
      <c r="K399" s="25">
        <v>1130</v>
      </c>
      <c r="L399" s="24">
        <v>0</v>
      </c>
      <c r="M399" s="25">
        <f>Table2[[#This Row],[Actual Price]] - Table2[[#This Row],[Discounted Price]] / Table2[[#This Row],[Actual Price]] * 100</f>
        <v>1030</v>
      </c>
      <c r="N399" s="24" t="str">
        <f t="shared" si="19"/>
        <v>&lt;50%</v>
      </c>
      <c r="O399" s="21">
        <f>Table2[[#This Row],[Rounded Rating Column]] + (Table2[[#This Row],[rating_count]] / 1000)</f>
        <v>17.25</v>
      </c>
      <c r="P399" s="24" t="str">
        <f>IF(Table2[[#This Row],[Discount Percentage]] &gt;= 0.5, "Yes", "No")</f>
        <v>No</v>
      </c>
      <c r="Q399" s="26">
        <f>Table2[[#This Row],[Actual Price]] * Table2[[#This Row],[rating_count]]</f>
        <v>14972500</v>
      </c>
      <c r="R399">
        <v>4.2</v>
      </c>
      <c r="S399">
        <f>ROUND(Table2[[#This Row],[rating]], 0)</f>
        <v>4</v>
      </c>
      <c r="T399" s="21">
        <v>13250</v>
      </c>
      <c r="U399" s="21" t="str">
        <f>IF(Table2[[#This Row],[rating_count]] &lt; 1000, "Yes", "No")</f>
        <v>No</v>
      </c>
      <c r="V399" s="21">
        <f>Table2[[#This Row],[Rounded Rating Column]] * Table2[[#This Row],[rating_count]]</f>
        <v>53000</v>
      </c>
      <c r="W399" s="25">
        <f t="shared" si="20"/>
        <v>14972500</v>
      </c>
      <c r="X399" t="s">
        <v>9431</v>
      </c>
      <c r="Y399" t="s">
        <v>9432</v>
      </c>
      <c r="Z399" t="s">
        <v>9433</v>
      </c>
      <c r="AA399" t="s">
        <v>9434</v>
      </c>
      <c r="AB399" t="s">
        <v>9435</v>
      </c>
      <c r="AC399" t="s">
        <v>9436</v>
      </c>
      <c r="AD399" t="s">
        <v>9437</v>
      </c>
      <c r="AE399" t="s">
        <v>9438</v>
      </c>
    </row>
    <row r="400" spans="1:31" ht="15.75" customHeight="1">
      <c r="A400" t="s">
        <v>3333</v>
      </c>
      <c r="B400" t="s">
        <v>3334</v>
      </c>
      <c r="C400" t="s">
        <v>2998</v>
      </c>
      <c r="D400" t="s">
        <v>12831</v>
      </c>
      <c r="E400" t="s">
        <v>12854</v>
      </c>
      <c r="F400" t="s">
        <v>12857</v>
      </c>
      <c r="G400" t="str">
        <f>Table2[category] &amp; "-" &amp; Table2[product name]</f>
        <v>Electronics|Mobiles&amp;Accessories|Smartphones&amp;BasicMobiles|Smartphones-realme narzo 50 (Speed Blue, 4GB RAM+64GB Storage) Helio G96 Processor | 50MP AI Triple Camera | 120Hz Ultra Smooth Display</v>
      </c>
      <c r="H400" t="s">
        <v>12858</v>
      </c>
      <c r="I400" s="25">
        <v>12999</v>
      </c>
      <c r="J400" s="23" t="str">
        <f t="shared" si="18"/>
        <v>&gt;₹500</v>
      </c>
      <c r="K400" s="25">
        <v>15999</v>
      </c>
      <c r="L400" s="24">
        <v>0.19</v>
      </c>
      <c r="M400" s="25">
        <f>Table2[[#This Row],[Actual Price]] - Table2[[#This Row],[Discounted Price]] / Table2[[#This Row],[Actual Price]] * 100</f>
        <v>15917.751171948246</v>
      </c>
      <c r="N400" s="24" t="str">
        <f t="shared" si="19"/>
        <v>&lt;50%</v>
      </c>
      <c r="O400" s="21">
        <f>Table2[[#This Row],[Rounded Rating Column]] + (Table2[[#This Row],[rating_count]] / 1000)</f>
        <v>17.246000000000002</v>
      </c>
      <c r="P400" s="24" t="str">
        <f>IF(Table2[[#This Row],[Discount Percentage]] &gt;= 0.5, "Yes", "No")</f>
        <v>No</v>
      </c>
      <c r="Q400" s="26">
        <f>Table2[[#This Row],[Actual Price]] * Table2[[#This Row],[rating_count]]</f>
        <v>211922754</v>
      </c>
      <c r="R400">
        <v>4.2</v>
      </c>
      <c r="S400">
        <f>ROUND(Table2[[#This Row],[rating]], 0)</f>
        <v>4</v>
      </c>
      <c r="T400" s="21">
        <v>13246</v>
      </c>
      <c r="U400" s="21" t="str">
        <f>IF(Table2[[#This Row],[rating_count]] &lt; 1000, "Yes", "No")</f>
        <v>No</v>
      </c>
      <c r="V400" s="21">
        <f>Table2[[#This Row],[Rounded Rating Column]] * Table2[[#This Row],[rating_count]]</f>
        <v>52984</v>
      </c>
      <c r="W400" s="25">
        <f t="shared" si="20"/>
        <v>211922754</v>
      </c>
      <c r="X400" t="s">
        <v>3335</v>
      </c>
      <c r="Y400" t="s">
        <v>3336</v>
      </c>
      <c r="Z400" t="s">
        <v>3337</v>
      </c>
      <c r="AA400" t="s">
        <v>3338</v>
      </c>
      <c r="AB400" t="s">
        <v>3339</v>
      </c>
      <c r="AC400" t="s">
        <v>3340</v>
      </c>
      <c r="AD400" t="s">
        <v>3341</v>
      </c>
      <c r="AE400" t="s">
        <v>3342</v>
      </c>
    </row>
    <row r="401" spans="1:31" ht="15.75" customHeight="1">
      <c r="A401" t="s">
        <v>7698</v>
      </c>
      <c r="B401" t="s">
        <v>7699</v>
      </c>
      <c r="C401" t="s">
        <v>7611</v>
      </c>
      <c r="D401" t="s">
        <v>12821</v>
      </c>
      <c r="E401" t="s">
        <v>12822</v>
      </c>
      <c r="F401" t="s">
        <v>12911</v>
      </c>
      <c r="G401" t="str">
        <f>Table2[category] &amp; "-" &amp; Table2[product name]</f>
        <v>Computers&amp;Accessories|Accessories&amp;Peripherals|PCGamingPeripherals|Headsets-Redgear Cloak Wired RGB Wired Over Ear Gaming Headphones with Mic for PC</v>
      </c>
      <c r="H401" t="s">
        <v>12971</v>
      </c>
      <c r="I401" s="23">
        <v>749</v>
      </c>
      <c r="J401" s="23" t="str">
        <f t="shared" si="18"/>
        <v>&gt;₹500</v>
      </c>
      <c r="K401" s="25">
        <v>1799</v>
      </c>
      <c r="L401" s="24">
        <v>0.57999999999999996</v>
      </c>
      <c r="M401" s="25">
        <f>Table2[[#This Row],[Actual Price]] - Table2[[#This Row],[Discounted Price]] / Table2[[#This Row],[Actual Price]] * 100</f>
        <v>1757.3657587548639</v>
      </c>
      <c r="N401" s="24" t="str">
        <f t="shared" si="19"/>
        <v>50% or More</v>
      </c>
      <c r="O401" s="21">
        <f>Table2[[#This Row],[Rounded Rating Column]] + (Table2[[#This Row],[rating_count]] / 1000)</f>
        <v>17.198999999999998</v>
      </c>
      <c r="P401" s="24" t="str">
        <f>IF(Table2[[#This Row],[Discount Percentage]] &gt;= 0.5, "Yes", "No")</f>
        <v>Yes</v>
      </c>
      <c r="Q401" s="26">
        <f>Table2[[#This Row],[Actual Price]] * Table2[[#This Row],[rating_count]]</f>
        <v>23745001</v>
      </c>
      <c r="R401">
        <v>4</v>
      </c>
      <c r="S401">
        <f>ROUND(Table2[[#This Row],[rating]], 0)</f>
        <v>4</v>
      </c>
      <c r="T401" s="21">
        <v>13199</v>
      </c>
      <c r="U401" s="21" t="str">
        <f>IF(Table2[[#This Row],[rating_count]] &lt; 1000, "Yes", "No")</f>
        <v>No</v>
      </c>
      <c r="V401" s="21">
        <f>Table2[[#This Row],[Rounded Rating Column]] * Table2[[#This Row],[rating_count]]</f>
        <v>52796</v>
      </c>
      <c r="W401" s="25">
        <f t="shared" si="20"/>
        <v>23745001</v>
      </c>
      <c r="X401" t="s">
        <v>7700</v>
      </c>
      <c r="Y401" t="s">
        <v>7701</v>
      </c>
      <c r="Z401" t="s">
        <v>7702</v>
      </c>
      <c r="AA401" t="s">
        <v>7703</v>
      </c>
      <c r="AB401" t="s">
        <v>7704</v>
      </c>
      <c r="AC401" t="s">
        <v>7705</v>
      </c>
      <c r="AD401" t="s">
        <v>7706</v>
      </c>
      <c r="AE401" t="s">
        <v>7707</v>
      </c>
    </row>
    <row r="402" spans="1:31" ht="15.75" customHeight="1">
      <c r="A402" t="s">
        <v>9530</v>
      </c>
      <c r="B402" t="s">
        <v>9531</v>
      </c>
      <c r="C402" t="s">
        <v>8629</v>
      </c>
      <c r="D402" t="s">
        <v>12817</v>
      </c>
      <c r="E402" t="s">
        <v>12988</v>
      </c>
      <c r="F402" t="s">
        <v>13000</v>
      </c>
      <c r="G402" t="str">
        <f>Table2[category] &amp; "-" &amp; Table2[product name]</f>
        <v>Home&amp;Kitchen|Heating,Cooling&amp;AirQuality|WaterHeaters&amp;Geysers|ImmersionRods-Crompton IHL 152 1500-Watt Immersion Water Heater with Copper Heating Element (Black)</v>
      </c>
      <c r="H402" t="s">
        <v>13003</v>
      </c>
      <c r="I402" s="23">
        <v>610</v>
      </c>
      <c r="J402" s="23" t="str">
        <f t="shared" si="18"/>
        <v>&gt;₹500</v>
      </c>
      <c r="K402" s="23">
        <v>825</v>
      </c>
      <c r="L402" s="24">
        <v>0.26</v>
      </c>
      <c r="M402" s="25">
        <f>Table2[[#This Row],[Actual Price]] - Table2[[#This Row],[Discounted Price]] / Table2[[#This Row],[Actual Price]] * 100</f>
        <v>751.06060606060601</v>
      </c>
      <c r="N402" s="24" t="str">
        <f t="shared" si="19"/>
        <v>&lt;50%</v>
      </c>
      <c r="O402" s="21">
        <f>Table2[[#This Row],[Rounded Rating Column]] + (Table2[[#This Row],[rating_count]] / 1000)</f>
        <v>17.164999999999999</v>
      </c>
      <c r="P402" s="24" t="str">
        <f>IF(Table2[[#This Row],[Discount Percentage]] &gt;= 0.5, "Yes", "No")</f>
        <v>No</v>
      </c>
      <c r="Q402" s="26">
        <f>Table2[[#This Row],[Actual Price]] * Table2[[#This Row],[rating_count]]</f>
        <v>10861125</v>
      </c>
      <c r="R402">
        <v>4.0999999999999996</v>
      </c>
      <c r="S402">
        <f>ROUND(Table2[[#This Row],[rating]], 0)</f>
        <v>4</v>
      </c>
      <c r="T402" s="21">
        <v>13165</v>
      </c>
      <c r="U402" s="21" t="str">
        <f>IF(Table2[[#This Row],[rating_count]] &lt; 1000, "Yes", "No")</f>
        <v>No</v>
      </c>
      <c r="V402" s="21">
        <f>Table2[[#This Row],[Rounded Rating Column]] * Table2[[#This Row],[rating_count]]</f>
        <v>52660</v>
      </c>
      <c r="W402" s="25">
        <f t="shared" si="20"/>
        <v>10861125</v>
      </c>
      <c r="X402" t="s">
        <v>9532</v>
      </c>
      <c r="Y402" t="s">
        <v>9533</v>
      </c>
      <c r="Z402" t="s">
        <v>9534</v>
      </c>
      <c r="AA402" t="s">
        <v>9535</v>
      </c>
      <c r="AB402" t="s">
        <v>9536</v>
      </c>
      <c r="AC402" t="s">
        <v>9537</v>
      </c>
      <c r="AD402" t="s">
        <v>9538</v>
      </c>
      <c r="AE402" t="s">
        <v>9539</v>
      </c>
    </row>
    <row r="403" spans="1:31" ht="15.75" customHeight="1">
      <c r="A403" t="s">
        <v>10034</v>
      </c>
      <c r="B403" t="s">
        <v>10035</v>
      </c>
      <c r="C403" t="s">
        <v>8846</v>
      </c>
      <c r="D403" t="s">
        <v>12817</v>
      </c>
      <c r="E403" t="s">
        <v>12818</v>
      </c>
      <c r="F403" t="s">
        <v>12986</v>
      </c>
      <c r="G403" t="str">
        <f>Table2[category] &amp; "-" &amp; Table2[product name]</f>
        <v>Home&amp;Kitchen|Kitchen&amp;HomeAppliances|SmallKitchenAppliances|SandwichMakers-Tosaa T2STSR Sandwich Gas Toaster Regular (Black)</v>
      </c>
      <c r="H403" t="s">
        <v>13010</v>
      </c>
      <c r="I403" s="23">
        <v>260</v>
      </c>
      <c r="J403" s="23" t="str">
        <f t="shared" si="18"/>
        <v>₹200 - ₹500</v>
      </c>
      <c r="K403" s="23">
        <v>350</v>
      </c>
      <c r="L403" s="24">
        <v>0.26</v>
      </c>
      <c r="M403" s="25">
        <f>Table2[[#This Row],[Actual Price]] - Table2[[#This Row],[Discounted Price]] / Table2[[#This Row],[Actual Price]] * 100</f>
        <v>275.71428571428572</v>
      </c>
      <c r="N403" s="24" t="str">
        <f t="shared" si="19"/>
        <v>&lt;50%</v>
      </c>
      <c r="O403" s="21">
        <f>Table2[[#This Row],[Rounded Rating Column]] + (Table2[[#This Row],[rating_count]] / 1000)</f>
        <v>17.127000000000002</v>
      </c>
      <c r="P403" s="24" t="str">
        <f>IF(Table2[[#This Row],[Discount Percentage]] &gt;= 0.5, "Yes", "No")</f>
        <v>No</v>
      </c>
      <c r="Q403" s="26">
        <f>Table2[[#This Row],[Actual Price]] * Table2[[#This Row],[rating_count]]</f>
        <v>4594450</v>
      </c>
      <c r="R403">
        <v>3.9</v>
      </c>
      <c r="S403">
        <f>ROUND(Table2[[#This Row],[rating]], 0)</f>
        <v>4</v>
      </c>
      <c r="T403" s="21">
        <v>13127</v>
      </c>
      <c r="U403" s="21" t="str">
        <f>IF(Table2[[#This Row],[rating_count]] &lt; 1000, "Yes", "No")</f>
        <v>No</v>
      </c>
      <c r="V403" s="21">
        <f>Table2[[#This Row],[Rounded Rating Column]] * Table2[[#This Row],[rating_count]]</f>
        <v>52508</v>
      </c>
      <c r="W403" s="25">
        <f t="shared" si="20"/>
        <v>4594450</v>
      </c>
      <c r="X403" t="s">
        <v>10036</v>
      </c>
      <c r="Y403" t="s">
        <v>10037</v>
      </c>
      <c r="Z403" t="s">
        <v>10038</v>
      </c>
      <c r="AA403" t="s">
        <v>10039</v>
      </c>
      <c r="AB403" t="s">
        <v>10040</v>
      </c>
      <c r="AC403" t="s">
        <v>10041</v>
      </c>
      <c r="AD403" t="s">
        <v>10042</v>
      </c>
      <c r="AE403" t="s">
        <v>10043</v>
      </c>
    </row>
    <row r="404" spans="1:31" ht="15.75" customHeight="1">
      <c r="A404" t="s">
        <v>953</v>
      </c>
      <c r="B404" t="s">
        <v>954</v>
      </c>
      <c r="C404" t="s">
        <v>13</v>
      </c>
      <c r="D404" t="s">
        <v>12821</v>
      </c>
      <c r="E404" t="s">
        <v>12822</v>
      </c>
      <c r="F404" t="s">
        <v>12823</v>
      </c>
      <c r="G404" t="str">
        <f>Table2[category] &amp; "-" &amp; Table2[product name]</f>
        <v>Computers&amp;Accessories|Accessories&amp;Peripherals|Cables&amp;Accessories|Cables|USBCables-Wayona Nylon Braided USB Data Sync and Fast Charging 3A Short Power Bank Cable For iPhones, iPad Air, iPad mini, iPod Nano and iPod Touch (Grey)</v>
      </c>
      <c r="H404" t="s">
        <v>12824</v>
      </c>
      <c r="I404" s="23">
        <v>349</v>
      </c>
      <c r="J404" s="23" t="str">
        <f t="shared" si="18"/>
        <v>₹200 - ₹500</v>
      </c>
      <c r="K404" s="23">
        <v>999</v>
      </c>
      <c r="L404" s="24">
        <v>0.65</v>
      </c>
      <c r="M404" s="25">
        <f>Table2[[#This Row],[Actual Price]] - Table2[[#This Row],[Discounted Price]] / Table2[[#This Row],[Actual Price]] * 100</f>
        <v>964.06506506506503</v>
      </c>
      <c r="N404" s="24" t="str">
        <f t="shared" si="19"/>
        <v>50% or More</v>
      </c>
      <c r="O404" s="21">
        <f>Table2[[#This Row],[Rounded Rating Column]] + (Table2[[#This Row],[rating_count]] / 1000)</f>
        <v>17.119999999999997</v>
      </c>
      <c r="P404" s="24" t="str">
        <f>IF(Table2[[#This Row],[Discount Percentage]] &gt;= 0.5, "Yes", "No")</f>
        <v>Yes</v>
      </c>
      <c r="Q404" s="26">
        <f>Table2[[#This Row],[Actual Price]] * Table2[[#This Row],[rating_count]]</f>
        <v>13106880</v>
      </c>
      <c r="R404">
        <v>4.2</v>
      </c>
      <c r="S404">
        <f>ROUND(Table2[[#This Row],[rating]], 0)</f>
        <v>4</v>
      </c>
      <c r="T404" s="21">
        <v>13120</v>
      </c>
      <c r="U404" s="21" t="str">
        <f>IF(Table2[[#This Row],[rating_count]] &lt; 1000, "Yes", "No")</f>
        <v>No</v>
      </c>
      <c r="V404" s="21">
        <f>Table2[[#This Row],[Rounded Rating Column]] * Table2[[#This Row],[rating_count]]</f>
        <v>52480</v>
      </c>
      <c r="W404" s="25">
        <f t="shared" si="20"/>
        <v>13106880</v>
      </c>
      <c r="X404" t="s">
        <v>955</v>
      </c>
      <c r="Y404" t="s">
        <v>956</v>
      </c>
      <c r="Z404" t="s">
        <v>957</v>
      </c>
      <c r="AA404" t="s">
        <v>958</v>
      </c>
      <c r="AB404" t="s">
        <v>959</v>
      </c>
      <c r="AC404" t="s">
        <v>960</v>
      </c>
      <c r="AD404" t="s">
        <v>961</v>
      </c>
      <c r="AE404" t="s">
        <v>962</v>
      </c>
    </row>
    <row r="405" spans="1:31" ht="15.75" customHeight="1">
      <c r="A405" t="s">
        <v>1490</v>
      </c>
      <c r="B405" t="s">
        <v>1491</v>
      </c>
      <c r="C405" t="s">
        <v>13</v>
      </c>
      <c r="D405" t="s">
        <v>12821</v>
      </c>
      <c r="E405" t="s">
        <v>12822</v>
      </c>
      <c r="F405" t="s">
        <v>12823</v>
      </c>
      <c r="G405" t="str">
        <f>Table2[category] &amp; "-" &amp; Table2[product name]</f>
        <v>Computers&amp;Accessories|Accessories&amp;Peripherals|Cables&amp;Accessories|Cables|USBCables-Wayona Nylon Braided Lightning USB Data Sync &amp; 3A Charging Cable for iPhones, iPad Air, iPad Mini, iPod Nano and iPod Touch (3 FT Pack of 1, Grey)</v>
      </c>
      <c r="H405" t="s">
        <v>12824</v>
      </c>
      <c r="I405" s="23">
        <v>399</v>
      </c>
      <c r="J405" s="23" t="str">
        <f t="shared" si="18"/>
        <v>₹200 - ₹500</v>
      </c>
      <c r="K405" s="25">
        <v>1299</v>
      </c>
      <c r="L405" s="24">
        <v>0.69</v>
      </c>
      <c r="M405" s="25">
        <f>Table2[[#This Row],[Actual Price]] - Table2[[#This Row],[Discounted Price]] / Table2[[#This Row],[Actual Price]] * 100</f>
        <v>1268.2840646651271</v>
      </c>
      <c r="N405" s="24" t="str">
        <f t="shared" si="19"/>
        <v>50% or More</v>
      </c>
      <c r="O405" s="21">
        <f>Table2[[#This Row],[Rounded Rating Column]] + (Table2[[#This Row],[rating_count]] / 1000)</f>
        <v>17.119999999999997</v>
      </c>
      <c r="P405" s="24" t="str">
        <f>IF(Table2[[#This Row],[Discount Percentage]] &gt;= 0.5, "Yes", "No")</f>
        <v>Yes</v>
      </c>
      <c r="Q405" s="26">
        <f>Table2[[#This Row],[Actual Price]] * Table2[[#This Row],[rating_count]]</f>
        <v>17042880</v>
      </c>
      <c r="R405">
        <v>4.2</v>
      </c>
      <c r="S405">
        <f>ROUND(Table2[[#This Row],[rating]], 0)</f>
        <v>4</v>
      </c>
      <c r="T405" s="21">
        <v>13120</v>
      </c>
      <c r="U405" s="21" t="str">
        <f>IF(Table2[[#This Row],[rating_count]] &lt; 1000, "Yes", "No")</f>
        <v>No</v>
      </c>
      <c r="V405" s="21">
        <f>Table2[[#This Row],[Rounded Rating Column]] * Table2[[#This Row],[rating_count]]</f>
        <v>52480</v>
      </c>
      <c r="W405" s="25">
        <f t="shared" si="20"/>
        <v>17042880</v>
      </c>
      <c r="X405" t="s">
        <v>1492</v>
      </c>
      <c r="Y405" t="s">
        <v>956</v>
      </c>
      <c r="Z405" t="s">
        <v>957</v>
      </c>
      <c r="AA405" t="s">
        <v>958</v>
      </c>
      <c r="AB405" t="s">
        <v>959</v>
      </c>
      <c r="AC405" t="s">
        <v>960</v>
      </c>
      <c r="AD405" t="s">
        <v>1493</v>
      </c>
      <c r="AE405" t="s">
        <v>1494</v>
      </c>
    </row>
    <row r="406" spans="1:31" ht="15.75" customHeight="1">
      <c r="A406" t="s">
        <v>7476</v>
      </c>
      <c r="B406" t="s">
        <v>7477</v>
      </c>
      <c r="C406" t="s">
        <v>5339</v>
      </c>
      <c r="D406" t="s">
        <v>12831</v>
      </c>
      <c r="E406" t="s">
        <v>12862</v>
      </c>
      <c r="F406" t="s">
        <v>12863</v>
      </c>
      <c r="G406" t="str">
        <f>Table2[category] &amp; "-" &amp; Table2[product name]</f>
        <v>Electronics|Headphones,Earbuds&amp;Accessories|Headphones|Over-Ear-Boult Audio Bass Buds Q2 Lightweight Stereo Wired Over Ear Headphones Set with Mic with Deep Bass, Comfortable Ear Cushions, &amp; Long Cord (Black)</v>
      </c>
      <c r="H406" t="s">
        <v>12919</v>
      </c>
      <c r="I406" s="23">
        <v>649</v>
      </c>
      <c r="J406" s="23" t="str">
        <f t="shared" si="18"/>
        <v>&gt;₹500</v>
      </c>
      <c r="K406" s="25">
        <v>2499</v>
      </c>
      <c r="L406" s="24">
        <v>0.74</v>
      </c>
      <c r="M406" s="25">
        <f>Table2[[#This Row],[Actual Price]] - Table2[[#This Row],[Discounted Price]] / Table2[[#This Row],[Actual Price]] * 100</f>
        <v>2473.0296118447377</v>
      </c>
      <c r="N406" s="24" t="str">
        <f t="shared" si="19"/>
        <v>50% or More</v>
      </c>
      <c r="O406" s="21">
        <f>Table2[[#This Row],[Rounded Rating Column]] + (Table2[[#This Row],[rating_count]] / 1000)</f>
        <v>17.048999999999999</v>
      </c>
      <c r="P406" s="24" t="str">
        <f>IF(Table2[[#This Row],[Discount Percentage]] &gt;= 0.5, "Yes", "No")</f>
        <v>Yes</v>
      </c>
      <c r="Q406" s="26">
        <f>Table2[[#This Row],[Actual Price]] * Table2[[#This Row],[rating_count]]</f>
        <v>32609451</v>
      </c>
      <c r="R406">
        <v>3.9</v>
      </c>
      <c r="S406">
        <f>ROUND(Table2[[#This Row],[rating]], 0)</f>
        <v>4</v>
      </c>
      <c r="T406" s="21">
        <v>13049</v>
      </c>
      <c r="U406" s="21" t="str">
        <f>IF(Table2[[#This Row],[rating_count]] &lt; 1000, "Yes", "No")</f>
        <v>No</v>
      </c>
      <c r="V406" s="21">
        <f>Table2[[#This Row],[Rounded Rating Column]] * Table2[[#This Row],[rating_count]]</f>
        <v>52196</v>
      </c>
      <c r="W406" s="25">
        <f t="shared" si="20"/>
        <v>32609451</v>
      </c>
      <c r="X406" t="s">
        <v>7478</v>
      </c>
      <c r="Y406" t="s">
        <v>7479</v>
      </c>
      <c r="Z406" t="s">
        <v>7480</v>
      </c>
      <c r="AA406" t="s">
        <v>7481</v>
      </c>
      <c r="AB406" t="s">
        <v>7482</v>
      </c>
      <c r="AC406" t="s">
        <v>7483</v>
      </c>
      <c r="AD406" t="s">
        <v>7484</v>
      </c>
      <c r="AE406" t="s">
        <v>7485</v>
      </c>
    </row>
    <row r="407" spans="1:31" ht="15.75" customHeight="1">
      <c r="A407" t="s">
        <v>179</v>
      </c>
      <c r="B407" t="s">
        <v>180</v>
      </c>
      <c r="C407" t="s">
        <v>13</v>
      </c>
      <c r="D407" t="s">
        <v>12821</v>
      </c>
      <c r="E407" t="s">
        <v>12822</v>
      </c>
      <c r="F407" t="s">
        <v>12823</v>
      </c>
      <c r="G407" t="str">
        <f>Table2[category] &amp; "-" &amp; Table2[product name]</f>
        <v>Computers&amp;Accessories|Accessories&amp;Peripherals|Cables&amp;Accessories|Cables|USBCables-boAt Type C A325 Tangle-free, Sturdy Type C Cable with 3A Rapid Charging &amp; 480mbps Data Transmission(Black)</v>
      </c>
      <c r="H407" t="s">
        <v>12824</v>
      </c>
      <c r="I407" s="23">
        <v>199</v>
      </c>
      <c r="J407" s="23" t="str">
        <f t="shared" si="18"/>
        <v>&lt;₹200</v>
      </c>
      <c r="K407" s="23">
        <v>499</v>
      </c>
      <c r="L407" s="24">
        <v>0.6</v>
      </c>
      <c r="M407" s="25">
        <f>Table2[[#This Row],[Actual Price]] - Table2[[#This Row],[Discounted Price]] / Table2[[#This Row],[Actual Price]] * 100</f>
        <v>459.12024048096191</v>
      </c>
      <c r="N407" s="24" t="str">
        <f t="shared" si="19"/>
        <v>50% or More</v>
      </c>
      <c r="O407" s="21">
        <f>Table2[[#This Row],[Rounded Rating Column]] + (Table2[[#This Row],[rating_count]] / 1000)</f>
        <v>17.045000000000002</v>
      </c>
      <c r="P407" s="24" t="str">
        <f>IF(Table2[[#This Row],[Discount Percentage]] &gt;= 0.5, "Yes", "No")</f>
        <v>Yes</v>
      </c>
      <c r="Q407" s="26">
        <f>Table2[[#This Row],[Actual Price]] * Table2[[#This Row],[rating_count]]</f>
        <v>6509455</v>
      </c>
      <c r="R407">
        <v>4.0999999999999996</v>
      </c>
      <c r="S407">
        <f>ROUND(Table2[[#This Row],[rating]], 0)</f>
        <v>4</v>
      </c>
      <c r="T407" s="21">
        <v>13045</v>
      </c>
      <c r="U407" s="21" t="str">
        <f>IF(Table2[[#This Row],[rating_count]] &lt; 1000, "Yes", "No")</f>
        <v>No</v>
      </c>
      <c r="V407" s="21">
        <f>Table2[[#This Row],[Rounded Rating Column]] * Table2[[#This Row],[rating_count]]</f>
        <v>52180</v>
      </c>
      <c r="W407" s="25">
        <f t="shared" si="20"/>
        <v>6509455</v>
      </c>
      <c r="X407" t="s">
        <v>181</v>
      </c>
      <c r="Y407" t="s">
        <v>182</v>
      </c>
      <c r="Z407" t="s">
        <v>183</v>
      </c>
      <c r="AA407" t="s">
        <v>184</v>
      </c>
      <c r="AB407" t="s">
        <v>185</v>
      </c>
      <c r="AC407" t="s">
        <v>186</v>
      </c>
      <c r="AD407" t="s">
        <v>187</v>
      </c>
      <c r="AE407" t="s">
        <v>188</v>
      </c>
    </row>
    <row r="408" spans="1:31" ht="15.75" customHeight="1">
      <c r="A408" t="s">
        <v>8855</v>
      </c>
      <c r="B408" t="s">
        <v>8856</v>
      </c>
      <c r="C408" t="s">
        <v>8483</v>
      </c>
      <c r="D408" t="s">
        <v>12817</v>
      </c>
      <c r="E408" t="s">
        <v>12818</v>
      </c>
      <c r="F408" t="s">
        <v>12819</v>
      </c>
      <c r="G408" t="str">
        <f>Table2[category] &amp; "-" &amp; Table2[product name]</f>
        <v>Home&amp;Kitchen|Kitchen&amp;HomeAppliances|Vacuum,Cleaning&amp;Ironing|Irons,Steamers&amp;Accessories|Irons|DryIrons-Orient Electric Fabrijoy DIFJ10BP 1000-Watt Dry Iron, Non-Stick (White and Blue)</v>
      </c>
      <c r="H408" t="s">
        <v>12992</v>
      </c>
      <c r="I408" s="23">
        <v>549</v>
      </c>
      <c r="J408" s="23" t="str">
        <f t="shared" si="18"/>
        <v>&gt;₹500</v>
      </c>
      <c r="K408" s="25">
        <v>1090</v>
      </c>
      <c r="L408" s="24">
        <v>0.5</v>
      </c>
      <c r="M408" s="25">
        <f>Table2[[#This Row],[Actual Price]] - Table2[[#This Row],[Discounted Price]] / Table2[[#This Row],[Actual Price]] * 100</f>
        <v>1039.6330275229357</v>
      </c>
      <c r="N408" s="24" t="str">
        <f t="shared" si="19"/>
        <v>50% or More</v>
      </c>
      <c r="O408" s="21">
        <f>Table2[[#This Row],[Rounded Rating Column]] + (Table2[[#This Row],[rating_count]] / 1000)</f>
        <v>17.029</v>
      </c>
      <c r="P408" s="24" t="str">
        <f>IF(Table2[[#This Row],[Discount Percentage]] &gt;= 0.5, "Yes", "No")</f>
        <v>Yes</v>
      </c>
      <c r="Q408" s="26">
        <f>Table2[[#This Row],[Actual Price]] * Table2[[#This Row],[rating_count]]</f>
        <v>14201610</v>
      </c>
      <c r="R408">
        <v>4.2</v>
      </c>
      <c r="S408">
        <f>ROUND(Table2[[#This Row],[rating]], 0)</f>
        <v>4</v>
      </c>
      <c r="T408" s="21">
        <v>13029</v>
      </c>
      <c r="U408" s="21" t="str">
        <f>IF(Table2[[#This Row],[rating_count]] &lt; 1000, "Yes", "No")</f>
        <v>No</v>
      </c>
      <c r="V408" s="21">
        <f>Table2[[#This Row],[Rounded Rating Column]] * Table2[[#This Row],[rating_count]]</f>
        <v>52116</v>
      </c>
      <c r="W408" s="25">
        <f t="shared" si="20"/>
        <v>14201610</v>
      </c>
      <c r="X408" t="s">
        <v>8857</v>
      </c>
      <c r="Y408" t="s">
        <v>8858</v>
      </c>
      <c r="Z408" t="s">
        <v>8859</v>
      </c>
      <c r="AA408" t="s">
        <v>8860</v>
      </c>
      <c r="AB408" t="s">
        <v>8861</v>
      </c>
      <c r="AC408" t="s">
        <v>8862</v>
      </c>
      <c r="AD408" t="s">
        <v>8863</v>
      </c>
      <c r="AE408" t="s">
        <v>8864</v>
      </c>
    </row>
    <row r="409" spans="1:31" ht="15.75" customHeight="1">
      <c r="A409" t="s">
        <v>9375</v>
      </c>
      <c r="B409" t="s">
        <v>9376</v>
      </c>
      <c r="C409" t="s">
        <v>9377</v>
      </c>
      <c r="D409" t="s">
        <v>12817</v>
      </c>
      <c r="E409" t="s">
        <v>12988</v>
      </c>
      <c r="F409" t="s">
        <v>13013</v>
      </c>
      <c r="G409" t="str">
        <f>Table2[category] &amp; "-" &amp; Table2[product name]</f>
        <v>Home&amp;Kitchen|Heating,Cooling&amp;AirQuality|Fans|ExhaustFans-Luminous Vento Deluxe 150 mm Exhaust Fan for Kitchen, Bathroom with Strong Air Suction, Rust Proof Body and Dust Protection Shutters (2-Year Warranty, White)</v>
      </c>
      <c r="H409" t="s">
        <v>13021</v>
      </c>
      <c r="I409" s="23">
        <v>999</v>
      </c>
      <c r="J409" s="23" t="str">
        <f t="shared" si="18"/>
        <v>&gt;₹500</v>
      </c>
      <c r="K409" s="25">
        <v>1490</v>
      </c>
      <c r="L409" s="24">
        <v>0.33</v>
      </c>
      <c r="M409" s="25">
        <f>Table2[[#This Row],[Actual Price]] - Table2[[#This Row],[Discounted Price]] / Table2[[#This Row],[Actual Price]] * 100</f>
        <v>1422.9530201342282</v>
      </c>
      <c r="N409" s="24" t="str">
        <f t="shared" si="19"/>
        <v>&lt;50%</v>
      </c>
      <c r="O409" s="21">
        <f>Table2[[#This Row],[Rounded Rating Column]] + (Table2[[#This Row],[rating_count]] / 1000)</f>
        <v>16.999000000000002</v>
      </c>
      <c r="P409" s="24" t="str">
        <f>IF(Table2[[#This Row],[Discount Percentage]] &gt;= 0.5, "Yes", "No")</f>
        <v>No</v>
      </c>
      <c r="Q409" s="26">
        <f>Table2[[#This Row],[Actual Price]] * Table2[[#This Row],[rating_count]]</f>
        <v>19368510</v>
      </c>
      <c r="R409">
        <v>4.0999999999999996</v>
      </c>
      <c r="S409">
        <f>ROUND(Table2[[#This Row],[rating]], 0)</f>
        <v>4</v>
      </c>
      <c r="T409" s="21">
        <v>12999</v>
      </c>
      <c r="U409" s="21" t="str">
        <f>IF(Table2[[#This Row],[rating_count]] &lt; 1000, "Yes", "No")</f>
        <v>No</v>
      </c>
      <c r="V409" s="21">
        <f>Table2[[#This Row],[Rounded Rating Column]] * Table2[[#This Row],[rating_count]]</f>
        <v>51996</v>
      </c>
      <c r="W409" s="25">
        <f t="shared" si="20"/>
        <v>19368510</v>
      </c>
      <c r="X409" t="s">
        <v>9378</v>
      </c>
      <c r="Y409" t="s">
        <v>9379</v>
      </c>
      <c r="Z409" t="s">
        <v>9380</v>
      </c>
      <c r="AA409" t="s">
        <v>9381</v>
      </c>
      <c r="AB409" t="s">
        <v>9382</v>
      </c>
      <c r="AC409" t="s">
        <v>9383</v>
      </c>
      <c r="AD409" t="s">
        <v>9384</v>
      </c>
      <c r="AE409" t="s">
        <v>9385</v>
      </c>
    </row>
    <row r="410" spans="1:31" ht="15.75" customHeight="1">
      <c r="A410" t="s">
        <v>7061</v>
      </c>
      <c r="B410" t="s">
        <v>7062</v>
      </c>
      <c r="C410" t="s">
        <v>3074</v>
      </c>
      <c r="D410" t="s">
        <v>12831</v>
      </c>
      <c r="E410" t="s">
        <v>12862</v>
      </c>
      <c r="F410" t="s">
        <v>12863</v>
      </c>
      <c r="G410" t="str">
        <f>Table2[category] &amp; "-" &amp; Table2[product name]</f>
        <v>Electronics|Headphones,Earbuds&amp;Accessories|Headphones|In-Ear-Boult Audio Airbass Propods X TWS Bluetooth Truly Wireless in Ear Earbuds with Mic, 32H Playtime, Fast Charging Type-C, Ipx5 Water Resistant, Touch Controls and Voice Assistant (Red)</v>
      </c>
      <c r="H410" t="s">
        <v>12864</v>
      </c>
      <c r="I410" s="25">
        <v>1099</v>
      </c>
      <c r="J410" s="23" t="str">
        <f t="shared" si="18"/>
        <v>&gt;₹500</v>
      </c>
      <c r="K410" s="25">
        <v>5999</v>
      </c>
      <c r="L410" s="24">
        <v>0.82</v>
      </c>
      <c r="M410" s="25">
        <f>Table2[[#This Row],[Actual Price]] - Table2[[#This Row],[Discounted Price]] / Table2[[#This Row],[Actual Price]] * 100</f>
        <v>5980.6802800466749</v>
      </c>
      <c r="N410" s="24" t="str">
        <f t="shared" si="19"/>
        <v>50% or More</v>
      </c>
      <c r="O410" s="21">
        <f>Table2[[#This Row],[Rounded Rating Column]] + (Table2[[#This Row],[rating_count]] / 1000)</f>
        <v>16.966000000000001</v>
      </c>
      <c r="P410" s="24" t="str">
        <f>IF(Table2[[#This Row],[Discount Percentage]] &gt;= 0.5, "Yes", "No")</f>
        <v>Yes</v>
      </c>
      <c r="Q410" s="26">
        <f>Table2[[#This Row],[Actual Price]] * Table2[[#This Row],[rating_count]]</f>
        <v>77783034</v>
      </c>
      <c r="R410">
        <v>3.5</v>
      </c>
      <c r="S410">
        <f>ROUND(Table2[[#This Row],[rating]], 0)</f>
        <v>4</v>
      </c>
      <c r="T410" s="21">
        <v>12966</v>
      </c>
      <c r="U410" s="21" t="str">
        <f>IF(Table2[[#This Row],[rating_count]] &lt; 1000, "Yes", "No")</f>
        <v>No</v>
      </c>
      <c r="V410" s="21">
        <f>Table2[[#This Row],[Rounded Rating Column]] * Table2[[#This Row],[rating_count]]</f>
        <v>51864</v>
      </c>
      <c r="W410" s="25">
        <f t="shared" si="20"/>
        <v>77783034</v>
      </c>
      <c r="X410" t="s">
        <v>5182</v>
      </c>
      <c r="Y410" t="s">
        <v>7063</v>
      </c>
      <c r="Z410" t="s">
        <v>7064</v>
      </c>
      <c r="AA410" t="s">
        <v>7065</v>
      </c>
      <c r="AB410" t="s">
        <v>7066</v>
      </c>
      <c r="AC410" t="s">
        <v>7067</v>
      </c>
      <c r="AD410" t="s">
        <v>7068</v>
      </c>
      <c r="AE410" t="s">
        <v>7069</v>
      </c>
    </row>
    <row r="411" spans="1:31" ht="15.75" customHeight="1">
      <c r="A411" t="s">
        <v>5294</v>
      </c>
      <c r="B411" t="s">
        <v>5295</v>
      </c>
      <c r="C411" t="s">
        <v>5296</v>
      </c>
      <c r="D411" t="s">
        <v>12831</v>
      </c>
      <c r="E411" t="s">
        <v>12900</v>
      </c>
      <c r="F411" t="s">
        <v>12916</v>
      </c>
      <c r="G411" t="str">
        <f>Table2[category] &amp; "-" &amp; Table2[product name]</f>
        <v>Electronics|Cameras&amp;Photography|Flashes|Macro&amp;RinglightFlashes-Tygot 10 Inches Big LED Ring Light for Camera, Phone tiktok YouTube Video Shooting and Makeup, 10" inch Ring Light with 7 Feet Long Foldable and Lightweight Tripod Stand</v>
      </c>
      <c r="H411" t="s">
        <v>12917</v>
      </c>
      <c r="I411" s="23">
        <v>799</v>
      </c>
      <c r="J411" s="23" t="str">
        <f t="shared" si="18"/>
        <v>&gt;₹500</v>
      </c>
      <c r="K411" s="25">
        <v>1999</v>
      </c>
      <c r="L411" s="24">
        <v>0.6</v>
      </c>
      <c r="M411" s="25">
        <f>Table2[[#This Row],[Actual Price]] - Table2[[#This Row],[Discounted Price]] / Table2[[#This Row],[Actual Price]] * 100</f>
        <v>1959.0300150075038</v>
      </c>
      <c r="N411" s="24" t="str">
        <f t="shared" si="19"/>
        <v>50% or More</v>
      </c>
      <c r="O411" s="21">
        <f>Table2[[#This Row],[Rounded Rating Column]] + (Table2[[#This Row],[rating_count]] / 1000)</f>
        <v>16.957999999999998</v>
      </c>
      <c r="P411" s="24" t="str">
        <f>IF(Table2[[#This Row],[Discount Percentage]] &gt;= 0.5, "Yes", "No")</f>
        <v>Yes</v>
      </c>
      <c r="Q411" s="26">
        <f>Table2[[#This Row],[Actual Price]] * Table2[[#This Row],[rating_count]]</f>
        <v>25903042</v>
      </c>
      <c r="R411">
        <v>3.8</v>
      </c>
      <c r="S411">
        <f>ROUND(Table2[[#This Row],[rating]], 0)</f>
        <v>4</v>
      </c>
      <c r="T411" s="21">
        <v>12958</v>
      </c>
      <c r="U411" s="21" t="str">
        <f>IF(Table2[[#This Row],[rating_count]] &lt; 1000, "Yes", "No")</f>
        <v>No</v>
      </c>
      <c r="V411" s="21">
        <f>Table2[[#This Row],[Rounded Rating Column]] * Table2[[#This Row],[rating_count]]</f>
        <v>51832</v>
      </c>
      <c r="W411" s="25">
        <f t="shared" si="20"/>
        <v>25903042</v>
      </c>
      <c r="X411" t="s">
        <v>5297</v>
      </c>
      <c r="Y411" t="s">
        <v>5298</v>
      </c>
      <c r="Z411" t="s">
        <v>5299</v>
      </c>
      <c r="AA411" t="s">
        <v>5300</v>
      </c>
      <c r="AB411" t="s">
        <v>5301</v>
      </c>
      <c r="AC411" t="s">
        <v>5302</v>
      </c>
      <c r="AD411" t="s">
        <v>5303</v>
      </c>
      <c r="AE411" t="s">
        <v>5304</v>
      </c>
    </row>
    <row r="412" spans="1:31" ht="15.75" customHeight="1">
      <c r="A412" t="s">
        <v>10197</v>
      </c>
      <c r="B412" t="s">
        <v>10198</v>
      </c>
      <c r="C412" t="s">
        <v>10199</v>
      </c>
      <c r="D412" t="s">
        <v>12817</v>
      </c>
      <c r="E412" t="s">
        <v>12818</v>
      </c>
      <c r="F412" t="s">
        <v>12986</v>
      </c>
      <c r="G412" t="str">
        <f>Table2[category] &amp; "-" &amp; Table2[product name]</f>
        <v>Home&amp;Kitchen|Kitchen&amp;HomeAppliances|SmallKitchenAppliances|Mills&amp;Grinders|WetGrinders-Butterfly Smart Wet Grinder, 2L (White) with Coconut Scrapper Attachment, Output - 150 W, Input 260 W</v>
      </c>
      <c r="H412" t="s">
        <v>13039</v>
      </c>
      <c r="I412" s="25">
        <v>3657.66</v>
      </c>
      <c r="J412" s="23" t="str">
        <f t="shared" si="18"/>
        <v>&gt;₹500</v>
      </c>
      <c r="K412" s="25">
        <v>5156</v>
      </c>
      <c r="L412" s="24">
        <v>0.28999999999999998</v>
      </c>
      <c r="M412" s="25">
        <f>Table2[[#This Row],[Actual Price]] - Table2[[#This Row],[Discounted Price]] / Table2[[#This Row],[Actual Price]] * 100</f>
        <v>5085.0601241272307</v>
      </c>
      <c r="N412" s="24" t="str">
        <f t="shared" si="19"/>
        <v>&lt;50%</v>
      </c>
      <c r="O412" s="21">
        <f>Table2[[#This Row],[Rounded Rating Column]] + (Table2[[#This Row],[rating_count]] / 1000)</f>
        <v>16.837</v>
      </c>
      <c r="P412" s="24" t="str">
        <f>IF(Table2[[#This Row],[Discount Percentage]] &gt;= 0.5, "Yes", "No")</f>
        <v>No</v>
      </c>
      <c r="Q412" s="26">
        <f>Table2[[#This Row],[Actual Price]] * Table2[[#This Row],[rating_count]]</f>
        <v>66187572</v>
      </c>
      <c r="R412">
        <v>3.9</v>
      </c>
      <c r="S412">
        <f>ROUND(Table2[[#This Row],[rating]], 0)</f>
        <v>4</v>
      </c>
      <c r="T412" s="21">
        <v>12837</v>
      </c>
      <c r="U412" s="21" t="str">
        <f>IF(Table2[[#This Row],[rating_count]] &lt; 1000, "Yes", "No")</f>
        <v>No</v>
      </c>
      <c r="V412" s="21">
        <f>Table2[[#This Row],[Rounded Rating Column]] * Table2[[#This Row],[rating_count]]</f>
        <v>51348</v>
      </c>
      <c r="W412" s="25">
        <f t="shared" si="20"/>
        <v>66187572</v>
      </c>
      <c r="X412" t="s">
        <v>10200</v>
      </c>
      <c r="Y412" t="s">
        <v>10201</v>
      </c>
      <c r="Z412" t="s">
        <v>10202</v>
      </c>
      <c r="AA412" t="s">
        <v>10203</v>
      </c>
      <c r="AB412" t="s">
        <v>10204</v>
      </c>
      <c r="AC412" t="s">
        <v>10205</v>
      </c>
      <c r="AD412" t="s">
        <v>10206</v>
      </c>
      <c r="AE412" t="s">
        <v>10207</v>
      </c>
    </row>
    <row r="413" spans="1:31" ht="15.75" customHeight="1">
      <c r="A413" t="s">
        <v>1143</v>
      </c>
      <c r="B413" t="s">
        <v>1144</v>
      </c>
      <c r="C413" t="s">
        <v>125</v>
      </c>
      <c r="D413" t="s">
        <v>12831</v>
      </c>
      <c r="E413" t="s">
        <v>12832</v>
      </c>
      <c r="F413" t="s">
        <v>12833</v>
      </c>
      <c r="G413" t="str">
        <f>Table2[category] &amp; "-" &amp; Table2[product name]</f>
        <v>Electronics|HomeTheater,TV&amp;Video|Accessories|Cables|HDMICables-AmazonBasics 3 Feet High Speed HDMI Male to Female 2.0 Extension Cable</v>
      </c>
      <c r="H413" t="s">
        <v>12824</v>
      </c>
      <c r="I413" s="23">
        <v>229</v>
      </c>
      <c r="J413" s="23" t="str">
        <f t="shared" si="18"/>
        <v>₹200 - ₹500</v>
      </c>
      <c r="K413" s="23">
        <v>595</v>
      </c>
      <c r="L413" s="24">
        <v>0.62</v>
      </c>
      <c r="M413" s="25">
        <f>Table2[[#This Row],[Actual Price]] - Table2[[#This Row],[Discounted Price]] / Table2[[#This Row],[Actual Price]] * 100</f>
        <v>556.51260504201684</v>
      </c>
      <c r="N413" s="24" t="str">
        <f t="shared" si="19"/>
        <v>50% or More</v>
      </c>
      <c r="O413" s="21">
        <f>Table2[[#This Row],[Rounded Rating Column]] + (Table2[[#This Row],[rating_count]] / 1000)</f>
        <v>16.835000000000001</v>
      </c>
      <c r="P413" s="24" t="str">
        <f>IF(Table2[[#This Row],[Discount Percentage]] &gt;= 0.5, "Yes", "No")</f>
        <v>Yes</v>
      </c>
      <c r="Q413" s="26">
        <f>Table2[[#This Row],[Actual Price]] * Table2[[#This Row],[rating_count]]</f>
        <v>7636825</v>
      </c>
      <c r="R413">
        <v>4.3</v>
      </c>
      <c r="S413">
        <f>ROUND(Table2[[#This Row],[rating]], 0)</f>
        <v>4</v>
      </c>
      <c r="T413" s="21">
        <v>12835</v>
      </c>
      <c r="U413" s="21" t="str">
        <f>IF(Table2[[#This Row],[rating_count]] &lt; 1000, "Yes", "No")</f>
        <v>No</v>
      </c>
      <c r="V413" s="21">
        <f>Table2[[#This Row],[Rounded Rating Column]] * Table2[[#This Row],[rating_count]]</f>
        <v>51340</v>
      </c>
      <c r="W413" s="25">
        <f t="shared" si="20"/>
        <v>7636825</v>
      </c>
      <c r="X413" t="s">
        <v>1145</v>
      </c>
      <c r="Y413" t="s">
        <v>1146</v>
      </c>
      <c r="Z413" t="s">
        <v>1147</v>
      </c>
      <c r="AA413" t="s">
        <v>1148</v>
      </c>
      <c r="AB413" t="s">
        <v>1149</v>
      </c>
      <c r="AC413" t="s">
        <v>1150</v>
      </c>
      <c r="AD413" t="s">
        <v>1151</v>
      </c>
      <c r="AE413" t="s">
        <v>1152</v>
      </c>
    </row>
    <row r="414" spans="1:31" ht="15.75" customHeight="1">
      <c r="A414" t="s">
        <v>3103</v>
      </c>
      <c r="B414" t="s">
        <v>3104</v>
      </c>
      <c r="C414" t="s">
        <v>2998</v>
      </c>
      <c r="D414" t="s">
        <v>12831</v>
      </c>
      <c r="E414" t="s">
        <v>12854</v>
      </c>
      <c r="F414" t="s">
        <v>12857</v>
      </c>
      <c r="G414" t="str">
        <f>Table2[category] &amp; "-" &amp; Table2[product name]</f>
        <v>Electronics|Mobiles&amp;Accessories|Smartphones&amp;BasicMobiles|Smartphones-Redmi 10A (Charcoal Black, 4GB RAM, 64GB Storage) | 2 Ghz Octa Core Helio G25 | 5000 mAh Battery | Finger Print Sensor | Upto 5GB RAM with RAM Booster</v>
      </c>
      <c r="H414" t="s">
        <v>12858</v>
      </c>
      <c r="I414" s="25">
        <v>8999</v>
      </c>
      <c r="J414" s="23" t="str">
        <f t="shared" si="18"/>
        <v>&gt;₹500</v>
      </c>
      <c r="K414" s="25">
        <v>11999</v>
      </c>
      <c r="L414" s="24">
        <v>0.25</v>
      </c>
      <c r="M414" s="25">
        <f>Table2[[#This Row],[Actual Price]] - Table2[[#This Row],[Discounted Price]] / Table2[[#This Row],[Actual Price]] * 100</f>
        <v>11924.002083506959</v>
      </c>
      <c r="N414" s="24" t="str">
        <f t="shared" si="19"/>
        <v>&lt;50%</v>
      </c>
      <c r="O414" s="21">
        <f>Table2[[#This Row],[Rounded Rating Column]] + (Table2[[#This Row],[rating_count]] / 1000)</f>
        <v>16.795999999999999</v>
      </c>
      <c r="P414" s="24" t="str">
        <f>IF(Table2[[#This Row],[Discount Percentage]] &gt;= 0.5, "Yes", "No")</f>
        <v>No</v>
      </c>
      <c r="Q414" s="26">
        <f>Table2[[#This Row],[Actual Price]] * Table2[[#This Row],[rating_count]]</f>
        <v>153539204</v>
      </c>
      <c r="R414">
        <v>4</v>
      </c>
      <c r="S414">
        <f>ROUND(Table2[[#This Row],[rating]], 0)</f>
        <v>4</v>
      </c>
      <c r="T414" s="21">
        <v>12796</v>
      </c>
      <c r="U414" s="21" t="str">
        <f>IF(Table2[[#This Row],[rating_count]] &lt; 1000, "Yes", "No")</f>
        <v>No</v>
      </c>
      <c r="V414" s="21">
        <f>Table2[[#This Row],[Rounded Rating Column]] * Table2[[#This Row],[rating_count]]</f>
        <v>51184</v>
      </c>
      <c r="W414" s="25">
        <f t="shared" si="20"/>
        <v>153539204</v>
      </c>
      <c r="X414" t="s">
        <v>3105</v>
      </c>
      <c r="Y414" t="s">
        <v>3106</v>
      </c>
      <c r="Z414" t="s">
        <v>3107</v>
      </c>
      <c r="AA414" t="s">
        <v>3108</v>
      </c>
      <c r="AB414" t="s">
        <v>3109</v>
      </c>
      <c r="AC414" t="s">
        <v>3110</v>
      </c>
      <c r="AD414" t="s">
        <v>3111</v>
      </c>
      <c r="AE414" t="s">
        <v>3112</v>
      </c>
    </row>
    <row r="415" spans="1:31" ht="15.75" customHeight="1">
      <c r="A415" t="s">
        <v>3275</v>
      </c>
      <c r="B415" t="s">
        <v>3276</v>
      </c>
      <c r="C415" t="s">
        <v>2998</v>
      </c>
      <c r="D415" t="s">
        <v>12831</v>
      </c>
      <c r="E415" t="s">
        <v>12854</v>
      </c>
      <c r="F415" t="s">
        <v>12857</v>
      </c>
      <c r="G415" t="str">
        <f>Table2[category] &amp; "-" &amp; Table2[product name]</f>
        <v>Electronics|Mobiles&amp;Accessories|Smartphones&amp;BasicMobiles|Smartphones-Redmi 10A (Sea Blue, 4GB RAM, 64GB Storage) | 2 Ghz Octa Core Helio G25 | 5000 mAh Battery | Finger Print Sensor | Upto 5GB RAM with RAM Booster</v>
      </c>
      <c r="H415" t="s">
        <v>12858</v>
      </c>
      <c r="I415" s="25">
        <v>8999</v>
      </c>
      <c r="J415" s="23" t="str">
        <f t="shared" si="18"/>
        <v>&gt;₹500</v>
      </c>
      <c r="K415" s="25">
        <v>11999</v>
      </c>
      <c r="L415" s="24">
        <v>0.25</v>
      </c>
      <c r="M415" s="25">
        <f>Table2[[#This Row],[Actual Price]] - Table2[[#This Row],[Discounted Price]] / Table2[[#This Row],[Actual Price]] * 100</f>
        <v>11924.002083506959</v>
      </c>
      <c r="N415" s="24" t="str">
        <f t="shared" si="19"/>
        <v>&lt;50%</v>
      </c>
      <c r="O415" s="21">
        <f>Table2[[#This Row],[Rounded Rating Column]] + (Table2[[#This Row],[rating_count]] / 1000)</f>
        <v>16.795999999999999</v>
      </c>
      <c r="P415" s="24" t="str">
        <f>IF(Table2[[#This Row],[Discount Percentage]] &gt;= 0.5, "Yes", "No")</f>
        <v>No</v>
      </c>
      <c r="Q415" s="26">
        <f>Table2[[#This Row],[Actual Price]] * Table2[[#This Row],[rating_count]]</f>
        <v>153539204</v>
      </c>
      <c r="R415">
        <v>4</v>
      </c>
      <c r="S415">
        <f>ROUND(Table2[[#This Row],[rating]], 0)</f>
        <v>4</v>
      </c>
      <c r="T415" s="21">
        <v>12796</v>
      </c>
      <c r="U415" s="21" t="str">
        <f>IF(Table2[[#This Row],[rating_count]] &lt; 1000, "Yes", "No")</f>
        <v>No</v>
      </c>
      <c r="V415" s="21">
        <f>Table2[[#This Row],[Rounded Rating Column]] * Table2[[#This Row],[rating_count]]</f>
        <v>51184</v>
      </c>
      <c r="W415" s="25">
        <f t="shared" si="20"/>
        <v>153539204</v>
      </c>
      <c r="X415" t="s">
        <v>3105</v>
      </c>
      <c r="Y415" t="s">
        <v>3106</v>
      </c>
      <c r="Z415" t="s">
        <v>3107</v>
      </c>
      <c r="AA415" t="s">
        <v>3108</v>
      </c>
      <c r="AB415" t="s">
        <v>3109</v>
      </c>
      <c r="AC415" t="s">
        <v>3110</v>
      </c>
      <c r="AD415" t="s">
        <v>3277</v>
      </c>
      <c r="AE415" t="s">
        <v>3278</v>
      </c>
    </row>
    <row r="416" spans="1:31" ht="15.75" customHeight="1">
      <c r="A416" t="s">
        <v>3319</v>
      </c>
      <c r="B416" t="s">
        <v>3320</v>
      </c>
      <c r="C416" t="s">
        <v>2998</v>
      </c>
      <c r="D416" t="s">
        <v>12831</v>
      </c>
      <c r="E416" t="s">
        <v>12854</v>
      </c>
      <c r="F416" t="s">
        <v>12857</v>
      </c>
      <c r="G416" t="str">
        <f>Table2[category] &amp; "-" &amp; Table2[product name]</f>
        <v>Electronics|Mobiles&amp;Accessories|Smartphones&amp;BasicMobiles|Smartphones-Redmi 10A (Slate Grey, 4GB RAM, 64GB Storage) | 2 Ghz Octa Core Helio G25 | 5000 mAh Battery | Finger Print Sensor | Upto 5GB RAM with RAM Booster</v>
      </c>
      <c r="H416" t="s">
        <v>12858</v>
      </c>
      <c r="I416" s="25">
        <v>8999</v>
      </c>
      <c r="J416" s="23" t="str">
        <f t="shared" si="18"/>
        <v>&gt;₹500</v>
      </c>
      <c r="K416" s="25">
        <v>11999</v>
      </c>
      <c r="L416" s="24">
        <v>0.25</v>
      </c>
      <c r="M416" s="25">
        <f>Table2[[#This Row],[Actual Price]] - Table2[[#This Row],[Discounted Price]] / Table2[[#This Row],[Actual Price]] * 100</f>
        <v>11924.002083506959</v>
      </c>
      <c r="N416" s="24" t="str">
        <f t="shared" si="19"/>
        <v>&lt;50%</v>
      </c>
      <c r="O416" s="21">
        <f>Table2[[#This Row],[Rounded Rating Column]] + (Table2[[#This Row],[rating_count]] / 1000)</f>
        <v>16.795999999999999</v>
      </c>
      <c r="P416" s="24" t="str">
        <f>IF(Table2[[#This Row],[Discount Percentage]] &gt;= 0.5, "Yes", "No")</f>
        <v>No</v>
      </c>
      <c r="Q416" s="26">
        <f>Table2[[#This Row],[Actual Price]] * Table2[[#This Row],[rating_count]]</f>
        <v>153539204</v>
      </c>
      <c r="R416">
        <v>4</v>
      </c>
      <c r="S416">
        <f>ROUND(Table2[[#This Row],[rating]], 0)</f>
        <v>4</v>
      </c>
      <c r="T416" s="21">
        <v>12796</v>
      </c>
      <c r="U416" s="21" t="str">
        <f>IF(Table2[[#This Row],[rating_count]] &lt; 1000, "Yes", "No")</f>
        <v>No</v>
      </c>
      <c r="V416" s="21">
        <f>Table2[[#This Row],[Rounded Rating Column]] * Table2[[#This Row],[rating_count]]</f>
        <v>51184</v>
      </c>
      <c r="W416" s="25">
        <f t="shared" si="20"/>
        <v>153539204</v>
      </c>
      <c r="X416" t="s">
        <v>3105</v>
      </c>
      <c r="Y416" t="s">
        <v>3106</v>
      </c>
      <c r="Z416" t="s">
        <v>3107</v>
      </c>
      <c r="AA416" t="s">
        <v>3108</v>
      </c>
      <c r="AB416" t="s">
        <v>3109</v>
      </c>
      <c r="AC416" t="s">
        <v>3110</v>
      </c>
      <c r="AD416" t="s">
        <v>3321</v>
      </c>
      <c r="AE416" t="s">
        <v>3322</v>
      </c>
    </row>
    <row r="417" spans="1:31" ht="15.75" customHeight="1">
      <c r="A417" t="s">
        <v>7816</v>
      </c>
      <c r="B417" t="s">
        <v>7817</v>
      </c>
      <c r="C417" t="s">
        <v>5328</v>
      </c>
      <c r="D417" t="s">
        <v>12821</v>
      </c>
      <c r="E417" t="s">
        <v>12828</v>
      </c>
      <c r="F417" t="s">
        <v>12918</v>
      </c>
      <c r="G417" t="str">
        <f>Table2[category] &amp; "-" &amp; Table2[product name]</f>
        <v>Computers&amp;Accessories|NetworkingDevices|Routers-TP-Link AC1200 Archer A6 Smart WiFi, 5GHz Gigabit Dual Band MU-MIMO Wireless Internet Router, Long Range Coverage by 4 Antennas, Qualcomm Chipset</v>
      </c>
      <c r="H417" s="2" t="s">
        <v>13108</v>
      </c>
      <c r="I417" s="25">
        <v>2499</v>
      </c>
      <c r="J417" s="23" t="str">
        <f t="shared" si="18"/>
        <v>&gt;₹500</v>
      </c>
      <c r="K417" s="25">
        <v>3999</v>
      </c>
      <c r="L417" s="24">
        <v>0.38</v>
      </c>
      <c r="M417" s="25">
        <f>Table2[[#This Row],[Actual Price]] - Table2[[#This Row],[Discounted Price]] / Table2[[#This Row],[Actual Price]] * 100</f>
        <v>3936.5093773443359</v>
      </c>
      <c r="N417" s="24" t="str">
        <f t="shared" si="19"/>
        <v>&lt;50%</v>
      </c>
      <c r="O417" s="21">
        <f>Table2[[#This Row],[Rounded Rating Column]] + (Table2[[#This Row],[rating_count]] / 1000)</f>
        <v>16.679000000000002</v>
      </c>
      <c r="P417" s="24" t="str">
        <f>IF(Table2[[#This Row],[Discount Percentage]] &gt;= 0.5, "Yes", "No")</f>
        <v>No</v>
      </c>
      <c r="Q417" s="26">
        <f>Table2[[#This Row],[Actual Price]] * Table2[[#This Row],[rating_count]]</f>
        <v>50703321</v>
      </c>
      <c r="R417">
        <v>4.4000000000000004</v>
      </c>
      <c r="S417">
        <f>ROUND(Table2[[#This Row],[rating]], 0)</f>
        <v>4</v>
      </c>
      <c r="T417" s="21">
        <v>12679</v>
      </c>
      <c r="U417" s="21" t="str">
        <f>IF(Table2[[#This Row],[rating_count]] &lt; 1000, "Yes", "No")</f>
        <v>No</v>
      </c>
      <c r="V417" s="21">
        <f>Table2[[#This Row],[Rounded Rating Column]] * Table2[[#This Row],[rating_count]]</f>
        <v>50716</v>
      </c>
      <c r="W417" s="25">
        <f t="shared" si="20"/>
        <v>50703321</v>
      </c>
      <c r="X417" t="s">
        <v>7818</v>
      </c>
      <c r="Y417" t="s">
        <v>7819</v>
      </c>
      <c r="Z417" t="s">
        <v>7820</v>
      </c>
      <c r="AA417" t="s">
        <v>7821</v>
      </c>
      <c r="AB417" t="s">
        <v>7822</v>
      </c>
      <c r="AC417" t="s">
        <v>7823</v>
      </c>
      <c r="AD417" t="s">
        <v>5335</v>
      </c>
      <c r="AE417" t="s">
        <v>7824</v>
      </c>
    </row>
    <row r="418" spans="1:31" ht="15.75" customHeight="1">
      <c r="A418" t="s">
        <v>5647</v>
      </c>
      <c r="B418" t="s">
        <v>5648</v>
      </c>
      <c r="C418" t="s">
        <v>3074</v>
      </c>
      <c r="D418" t="s">
        <v>12831</v>
      </c>
      <c r="E418" t="s">
        <v>12862</v>
      </c>
      <c r="F418" t="s">
        <v>12863</v>
      </c>
      <c r="G418" t="str">
        <f>Table2[category] &amp; "-" &amp; Table2[product name]</f>
        <v>Electronics|Headphones,Earbuds&amp;Accessories|Headphones|In-Ear-Noise Buds Vs104 Bluetooth Truly Wireless in Ear Earbuds with Mic, 30-Hours of Playtime, Instacharge, 13Mm Driver and Hyper Sync (Charcoal Black)</v>
      </c>
      <c r="H418" t="s">
        <v>12864</v>
      </c>
      <c r="I418" s="25">
        <v>1299</v>
      </c>
      <c r="J418" s="23" t="str">
        <f t="shared" si="18"/>
        <v>&gt;₹500</v>
      </c>
      <c r="K418" s="25">
        <v>3499</v>
      </c>
      <c r="L418" s="24">
        <v>0.63</v>
      </c>
      <c r="M418" s="25">
        <f>Table2[[#This Row],[Actual Price]] - Table2[[#This Row],[Discounted Price]] / Table2[[#This Row],[Actual Price]] * 100</f>
        <v>3461.8751071734782</v>
      </c>
      <c r="N418" s="24" t="str">
        <f t="shared" si="19"/>
        <v>50% or More</v>
      </c>
      <c r="O418" s="21">
        <f>Table2[[#This Row],[Rounded Rating Column]] + (Table2[[#This Row],[rating_count]] / 1000)</f>
        <v>16.451999999999998</v>
      </c>
      <c r="P418" s="24" t="str">
        <f>IF(Table2[[#This Row],[Discount Percentage]] &gt;= 0.5, "Yes", "No")</f>
        <v>Yes</v>
      </c>
      <c r="Q418" s="26">
        <f>Table2[[#This Row],[Actual Price]] * Table2[[#This Row],[rating_count]]</f>
        <v>43569548</v>
      </c>
      <c r="R418">
        <v>3.9</v>
      </c>
      <c r="S418">
        <f>ROUND(Table2[[#This Row],[rating]], 0)</f>
        <v>4</v>
      </c>
      <c r="T418" s="21">
        <v>12452</v>
      </c>
      <c r="U418" s="21" t="str">
        <f>IF(Table2[[#This Row],[rating_count]] &lt; 1000, "Yes", "No")</f>
        <v>No</v>
      </c>
      <c r="V418" s="21">
        <f>Table2[[#This Row],[Rounded Rating Column]] * Table2[[#This Row],[rating_count]]</f>
        <v>49808</v>
      </c>
      <c r="W418" s="25">
        <f t="shared" si="20"/>
        <v>43569548</v>
      </c>
      <c r="X418" t="s">
        <v>5649</v>
      </c>
      <c r="Y418" t="s">
        <v>5650</v>
      </c>
      <c r="Z418" t="s">
        <v>5651</v>
      </c>
      <c r="AA418" t="s">
        <v>5652</v>
      </c>
      <c r="AB418" t="s">
        <v>5653</v>
      </c>
      <c r="AC418" t="s">
        <v>5654</v>
      </c>
      <c r="AD418" t="s">
        <v>5655</v>
      </c>
      <c r="AE418" t="s">
        <v>5656</v>
      </c>
    </row>
    <row r="419" spans="1:31" ht="15.75" customHeight="1">
      <c r="A419" t="s">
        <v>3658</v>
      </c>
      <c r="B419" t="s">
        <v>3659</v>
      </c>
      <c r="C419" t="s">
        <v>3170</v>
      </c>
      <c r="D419" t="s">
        <v>12831</v>
      </c>
      <c r="E419" t="s">
        <v>12854</v>
      </c>
      <c r="F419" t="s">
        <v>12855</v>
      </c>
      <c r="G419" t="str">
        <f>Table2[category] &amp; "-" &amp; Table2[product name]</f>
        <v>Electronics|Mobiles&amp;Accessories|MobileAccessories|Chargers|WallChargers-Goldmedal Curve Plus 202042 Plastic Spice 3-Pin 240V Universal Travel Adaptor (White)</v>
      </c>
      <c r="H419" t="s">
        <v>12856</v>
      </c>
      <c r="I419" s="23">
        <v>99</v>
      </c>
      <c r="J419" s="23" t="str">
        <f t="shared" si="18"/>
        <v>&lt;₹200</v>
      </c>
      <c r="K419" s="23">
        <v>171</v>
      </c>
      <c r="L419" s="24">
        <v>0.42</v>
      </c>
      <c r="M419" s="25">
        <f>Table2[[#This Row],[Actual Price]] - Table2[[#This Row],[Discounted Price]] / Table2[[#This Row],[Actual Price]] * 100</f>
        <v>113.10526315789474</v>
      </c>
      <c r="N419" s="24" t="str">
        <f t="shared" si="19"/>
        <v>&lt;50%</v>
      </c>
      <c r="O419" s="21">
        <f>Table2[[#This Row],[Rounded Rating Column]] + (Table2[[#This Row],[rating_count]] / 1000)</f>
        <v>16.338999999999999</v>
      </c>
      <c r="P419" s="24" t="str">
        <f>IF(Table2[[#This Row],[Discount Percentage]] &gt;= 0.5, "Yes", "No")</f>
        <v>No</v>
      </c>
      <c r="Q419" s="26">
        <f>Table2[[#This Row],[Actual Price]] * Table2[[#This Row],[rating_count]]</f>
        <v>1938969</v>
      </c>
      <c r="R419">
        <v>4.5</v>
      </c>
      <c r="S419">
        <f>ROUND(Table2[[#This Row],[rating]], 0)</f>
        <v>5</v>
      </c>
      <c r="T419" s="21">
        <v>11339</v>
      </c>
      <c r="U419" s="21" t="str">
        <f>IF(Table2[[#This Row],[rating_count]] &lt; 1000, "Yes", "No")</f>
        <v>No</v>
      </c>
      <c r="V419" s="21">
        <f>Table2[[#This Row],[Rounded Rating Column]] * Table2[[#This Row],[rating_count]]</f>
        <v>56695</v>
      </c>
      <c r="W419" s="25">
        <f t="shared" si="20"/>
        <v>1938969</v>
      </c>
      <c r="X419" t="s">
        <v>3660</v>
      </c>
      <c r="Y419" t="s">
        <v>3661</v>
      </c>
      <c r="Z419" t="s">
        <v>3662</v>
      </c>
      <c r="AA419" t="s">
        <v>3663</v>
      </c>
      <c r="AB419" t="s">
        <v>3664</v>
      </c>
      <c r="AC419" t="s">
        <v>3665</v>
      </c>
      <c r="AD419" t="s">
        <v>3666</v>
      </c>
      <c r="AE419" t="s">
        <v>3667</v>
      </c>
    </row>
    <row r="420" spans="1:31" ht="15.75" customHeight="1">
      <c r="A420" t="s">
        <v>5284</v>
      </c>
      <c r="B420" t="s">
        <v>5285</v>
      </c>
      <c r="C420" t="s">
        <v>5107</v>
      </c>
      <c r="D420" t="s">
        <v>12891</v>
      </c>
      <c r="E420" t="s">
        <v>12903</v>
      </c>
      <c r="F420" t="s">
        <v>12904</v>
      </c>
      <c r="G420" t="str">
        <f>Table2[category] &amp; "-" &amp; Table2[product name]</f>
        <v>OfficeProducts|OfficeElectronics|Calculators|Scientific-Casio FX-82MS 2nd Gen Non-Programmable Scientific Calculator, 240 Functions and 2-line Display, Black</v>
      </c>
      <c r="H420" t="s">
        <v>12905</v>
      </c>
      <c r="I420" s="23">
        <v>522</v>
      </c>
      <c r="J420" s="23" t="str">
        <f t="shared" si="18"/>
        <v>&gt;₹500</v>
      </c>
      <c r="K420" s="23">
        <v>550</v>
      </c>
      <c r="L420" s="24">
        <v>0.05</v>
      </c>
      <c r="M420" s="25">
        <f>Table2[[#This Row],[Actual Price]] - Table2[[#This Row],[Discounted Price]] / Table2[[#This Row],[Actual Price]] * 100</f>
        <v>455.09090909090912</v>
      </c>
      <c r="N420" s="24" t="str">
        <f t="shared" si="19"/>
        <v>&lt;50%</v>
      </c>
      <c r="O420" s="21">
        <f>Table2[[#This Row],[Rounded Rating Column]] + (Table2[[#This Row],[rating_count]] / 1000)</f>
        <v>16.179000000000002</v>
      </c>
      <c r="P420" s="24" t="str">
        <f>IF(Table2[[#This Row],[Discount Percentage]] &gt;= 0.5, "Yes", "No")</f>
        <v>No</v>
      </c>
      <c r="Q420" s="26">
        <f>Table2[[#This Row],[Actual Price]] * Table2[[#This Row],[rating_count]]</f>
        <v>6698450</v>
      </c>
      <c r="R420">
        <v>4.4000000000000004</v>
      </c>
      <c r="S420">
        <f>ROUND(Table2[[#This Row],[rating]], 0)</f>
        <v>4</v>
      </c>
      <c r="T420" s="21">
        <v>12179</v>
      </c>
      <c r="U420" s="21" t="str">
        <f>IF(Table2[[#This Row],[rating_count]] &lt; 1000, "Yes", "No")</f>
        <v>No</v>
      </c>
      <c r="V420" s="21">
        <f>Table2[[#This Row],[Rounded Rating Column]] * Table2[[#This Row],[rating_count]]</f>
        <v>48716</v>
      </c>
      <c r="W420" s="25">
        <f t="shared" si="20"/>
        <v>6698450</v>
      </c>
      <c r="X420" t="s">
        <v>5286</v>
      </c>
      <c r="Y420" t="s">
        <v>5287</v>
      </c>
      <c r="Z420" t="s">
        <v>5288</v>
      </c>
      <c r="AA420" t="s">
        <v>5289</v>
      </c>
      <c r="AB420" t="s">
        <v>5290</v>
      </c>
      <c r="AC420" t="s">
        <v>5291</v>
      </c>
      <c r="AD420" t="s">
        <v>5292</v>
      </c>
      <c r="AE420" t="s">
        <v>5293</v>
      </c>
    </row>
    <row r="421" spans="1:31" ht="15.75" customHeight="1">
      <c r="A421" t="s">
        <v>249</v>
      </c>
      <c r="B421" t="s">
        <v>250</v>
      </c>
      <c r="C421" t="s">
        <v>125</v>
      </c>
      <c r="D421" t="s">
        <v>12831</v>
      </c>
      <c r="E421" t="s">
        <v>12832</v>
      </c>
      <c r="F421" t="s">
        <v>12833</v>
      </c>
      <c r="G421" t="str">
        <f>Table2[category] &amp; "-" &amp; Table2[product name]</f>
        <v>Electronics|HomeTheater,TV&amp;Video|Accessories|Cables|HDMICables-Tizum High Speed HDMI Cable with Ethernet | Supports 3D 4K | for All HDMI Devices Laptop Computer Gaming Console TV Set Top Box (1.5 Meter/ 5 Feet)</v>
      </c>
      <c r="H421" t="s">
        <v>12824</v>
      </c>
      <c r="I421" s="23">
        <v>199</v>
      </c>
      <c r="J421" s="23" t="str">
        <f t="shared" si="18"/>
        <v>&lt;₹200</v>
      </c>
      <c r="K421" s="23">
        <v>699</v>
      </c>
      <c r="L421" s="24">
        <v>0.72</v>
      </c>
      <c r="M421" s="25">
        <f>Table2[[#This Row],[Actual Price]] - Table2[[#This Row],[Discounted Price]] / Table2[[#This Row],[Actual Price]] * 100</f>
        <v>670.53075822603716</v>
      </c>
      <c r="N421" s="24" t="str">
        <f t="shared" si="19"/>
        <v>50% or More</v>
      </c>
      <c r="O421" s="21">
        <f>Table2[[#This Row],[Rounded Rating Column]] + (Table2[[#This Row],[rating_count]] / 1000)</f>
        <v>16.152999999999999</v>
      </c>
      <c r="P421" s="24" t="str">
        <f>IF(Table2[[#This Row],[Discount Percentage]] &gt;= 0.5, "Yes", "No")</f>
        <v>Yes</v>
      </c>
      <c r="Q421" s="26">
        <f>Table2[[#This Row],[Actual Price]] * Table2[[#This Row],[rating_count]]</f>
        <v>8494947</v>
      </c>
      <c r="R421">
        <v>4.2</v>
      </c>
      <c r="S421">
        <f>ROUND(Table2[[#This Row],[rating]], 0)</f>
        <v>4</v>
      </c>
      <c r="T421" s="21">
        <v>12153</v>
      </c>
      <c r="U421" s="21" t="str">
        <f>IF(Table2[[#This Row],[rating_count]] &lt; 1000, "Yes", "No")</f>
        <v>No</v>
      </c>
      <c r="V421" s="21">
        <f>Table2[[#This Row],[Rounded Rating Column]] * Table2[[#This Row],[rating_count]]</f>
        <v>48612</v>
      </c>
      <c r="W421" s="25">
        <f t="shared" si="20"/>
        <v>8494947</v>
      </c>
      <c r="X421" t="s">
        <v>251</v>
      </c>
      <c r="Y421" t="s">
        <v>252</v>
      </c>
      <c r="Z421" t="s">
        <v>253</v>
      </c>
      <c r="AA421" t="s">
        <v>254</v>
      </c>
      <c r="AB421" t="s">
        <v>255</v>
      </c>
      <c r="AC421" t="s">
        <v>256</v>
      </c>
      <c r="AD421" t="s">
        <v>257</v>
      </c>
      <c r="AE421" t="s">
        <v>258</v>
      </c>
    </row>
    <row r="422" spans="1:31" ht="15.75" customHeight="1">
      <c r="A422" t="s">
        <v>2649</v>
      </c>
      <c r="B422" t="s">
        <v>2650</v>
      </c>
      <c r="C422" t="s">
        <v>125</v>
      </c>
      <c r="D422" t="s">
        <v>12831</v>
      </c>
      <c r="E422" t="s">
        <v>12832</v>
      </c>
      <c r="F422" t="s">
        <v>12833</v>
      </c>
      <c r="G422" t="str">
        <f>Table2[category] &amp; "-" &amp; Table2[product name]</f>
        <v>Electronics|HomeTheater,TV&amp;Video|Accessories|Cables|HDMICables-TIZUM High Speed HDMI Cable Aura -Gold Plated-High Speed Data 10.2Gbps, 3D, 4K, HD 1080P (10 Ft/ 3 M)</v>
      </c>
      <c r="H422" t="s">
        <v>12824</v>
      </c>
      <c r="I422" s="23">
        <v>379</v>
      </c>
      <c r="J422" s="23" t="str">
        <f t="shared" si="18"/>
        <v>₹200 - ₹500</v>
      </c>
      <c r="K422" s="23">
        <v>999</v>
      </c>
      <c r="L422" s="24">
        <v>0.62</v>
      </c>
      <c r="M422" s="25">
        <f>Table2[[#This Row],[Actual Price]] - Table2[[#This Row],[Discounted Price]] / Table2[[#This Row],[Actual Price]] * 100</f>
        <v>961.06206206206207</v>
      </c>
      <c r="N422" s="24" t="str">
        <f t="shared" si="19"/>
        <v>50% or More</v>
      </c>
      <c r="O422" s="21">
        <f>Table2[[#This Row],[Rounded Rating Column]] + (Table2[[#This Row],[rating_count]] / 1000)</f>
        <v>16.152999999999999</v>
      </c>
      <c r="P422" s="24" t="str">
        <f>IF(Table2[[#This Row],[Discount Percentage]] &gt;= 0.5, "Yes", "No")</f>
        <v>Yes</v>
      </c>
      <c r="Q422" s="26">
        <f>Table2[[#This Row],[Actual Price]] * Table2[[#This Row],[rating_count]]</f>
        <v>12140847</v>
      </c>
      <c r="R422">
        <v>4.2</v>
      </c>
      <c r="S422">
        <f>ROUND(Table2[[#This Row],[rating]], 0)</f>
        <v>4</v>
      </c>
      <c r="T422" s="21">
        <v>12153</v>
      </c>
      <c r="U422" s="21" t="str">
        <f>IF(Table2[[#This Row],[rating_count]] &lt; 1000, "Yes", "No")</f>
        <v>No</v>
      </c>
      <c r="V422" s="21">
        <f>Table2[[#This Row],[Rounded Rating Column]] * Table2[[#This Row],[rating_count]]</f>
        <v>48612</v>
      </c>
      <c r="W422" s="25">
        <f t="shared" si="20"/>
        <v>12140847</v>
      </c>
      <c r="X422" t="s">
        <v>2651</v>
      </c>
      <c r="Y422" t="s">
        <v>252</v>
      </c>
      <c r="Z422" t="s">
        <v>253</v>
      </c>
      <c r="AA422" t="s">
        <v>254</v>
      </c>
      <c r="AB422" t="s">
        <v>255</v>
      </c>
      <c r="AC422" t="s">
        <v>256</v>
      </c>
      <c r="AD422" t="s">
        <v>2652</v>
      </c>
      <c r="AE422" t="s">
        <v>2653</v>
      </c>
    </row>
    <row r="423" spans="1:31" ht="15.75" customHeight="1">
      <c r="A423" t="s">
        <v>420</v>
      </c>
      <c r="B423" t="s">
        <v>421</v>
      </c>
      <c r="C423" t="s">
        <v>94</v>
      </c>
      <c r="D423" t="s">
        <v>12821</v>
      </c>
      <c r="E423" t="s">
        <v>12828</v>
      </c>
      <c r="F423" t="s">
        <v>12829</v>
      </c>
      <c r="G423" t="str">
        <f>Table2[category] &amp; "-" &amp; Table2[product name]</f>
        <v>Computers&amp;Accessories|NetworkingDevices|NetworkAdapters|WirelessUSBAdapters-TP-Link Nano AC600 USB Wi-Fi Adapter(Archer T2U Nano)- 2.4G/5G Dual Band Wireless Network Adapter for PC Desktop Laptop, Mini Travel Size, Supports Windows 11,10, 8.1, 8, 7, XP/Mac OS 10.9-10.15</v>
      </c>
      <c r="H423" t="s">
        <v>12830</v>
      </c>
      <c r="I423" s="23">
        <v>999</v>
      </c>
      <c r="J423" s="23" t="str">
        <f t="shared" si="18"/>
        <v>&gt;₹500</v>
      </c>
      <c r="K423" s="25">
        <v>1599</v>
      </c>
      <c r="L423" s="24">
        <v>0.38</v>
      </c>
      <c r="M423" s="25">
        <f>Table2[[#This Row],[Actual Price]] - Table2[[#This Row],[Discounted Price]] / Table2[[#This Row],[Actual Price]] * 100</f>
        <v>1536.5234521575985</v>
      </c>
      <c r="N423" s="24" t="str">
        <f t="shared" si="19"/>
        <v>&lt;50%</v>
      </c>
      <c r="O423" s="21">
        <f>Table2[[#This Row],[Rounded Rating Column]] + (Table2[[#This Row],[rating_count]] / 1000)</f>
        <v>16.093</v>
      </c>
      <c r="P423" s="24" t="str">
        <f>IF(Table2[[#This Row],[Discount Percentage]] &gt;= 0.5, "Yes", "No")</f>
        <v>No</v>
      </c>
      <c r="Q423" s="26">
        <f>Table2[[#This Row],[Actual Price]] * Table2[[#This Row],[rating_count]]</f>
        <v>19336707</v>
      </c>
      <c r="R423">
        <v>4.3</v>
      </c>
      <c r="S423">
        <f>ROUND(Table2[[#This Row],[rating]], 0)</f>
        <v>4</v>
      </c>
      <c r="T423" s="21">
        <v>12093</v>
      </c>
      <c r="U423" s="21" t="str">
        <f>IF(Table2[[#This Row],[rating_count]] &lt; 1000, "Yes", "No")</f>
        <v>No</v>
      </c>
      <c r="V423" s="21">
        <f>Table2[[#This Row],[Rounded Rating Column]] * Table2[[#This Row],[rating_count]]</f>
        <v>48372</v>
      </c>
      <c r="W423" s="25">
        <f t="shared" si="20"/>
        <v>19336707</v>
      </c>
      <c r="X423" t="s">
        <v>422</v>
      </c>
      <c r="Y423" t="s">
        <v>423</v>
      </c>
      <c r="Z423" t="s">
        <v>424</v>
      </c>
      <c r="AA423" t="s">
        <v>425</v>
      </c>
      <c r="AB423" t="s">
        <v>426</v>
      </c>
      <c r="AC423" t="s">
        <v>427</v>
      </c>
      <c r="AD423" t="s">
        <v>428</v>
      </c>
      <c r="AE423" t="s">
        <v>429</v>
      </c>
    </row>
    <row r="424" spans="1:31" ht="15.75" customHeight="1">
      <c r="A424" t="s">
        <v>2135</v>
      </c>
      <c r="B424" t="s">
        <v>2136</v>
      </c>
      <c r="C424" t="s">
        <v>2137</v>
      </c>
      <c r="D424" t="s">
        <v>12831</v>
      </c>
      <c r="E424" t="s">
        <v>12832</v>
      </c>
      <c r="F424" t="s">
        <v>12833</v>
      </c>
      <c r="G424" t="str">
        <f>Table2[category] &amp; "-" &amp; Table2[product name]</f>
        <v>Electronics|HomeTheater,TV&amp;Video|Accessories|Cables|SpeakerCables-Amazon Basics 16-Gauge Speaker Wire - 50 Feet</v>
      </c>
      <c r="H424" t="s">
        <v>12824</v>
      </c>
      <c r="I424" s="23">
        <v>399</v>
      </c>
      <c r="J424" s="23" t="str">
        <f t="shared" si="18"/>
        <v>₹200 - ₹500</v>
      </c>
      <c r="K424" s="23">
        <v>795</v>
      </c>
      <c r="L424" s="24">
        <v>0.5</v>
      </c>
      <c r="M424" s="25">
        <f>Table2[[#This Row],[Actual Price]] - Table2[[#This Row],[Discounted Price]] / Table2[[#This Row],[Actual Price]] * 100</f>
        <v>744.81132075471703</v>
      </c>
      <c r="N424" s="24" t="str">
        <f t="shared" si="19"/>
        <v>50% or More</v>
      </c>
      <c r="O424" s="21">
        <f>Table2[[#This Row],[Rounded Rating Column]] + (Table2[[#This Row],[rating_count]] / 1000)</f>
        <v>16.091000000000001</v>
      </c>
      <c r="P424" s="24" t="str">
        <f>IF(Table2[[#This Row],[Discount Percentage]] &gt;= 0.5, "Yes", "No")</f>
        <v>Yes</v>
      </c>
      <c r="Q424" s="26">
        <f>Table2[[#This Row],[Actual Price]] * Table2[[#This Row],[rating_count]]</f>
        <v>9612345</v>
      </c>
      <c r="R424">
        <v>4.4000000000000004</v>
      </c>
      <c r="S424">
        <f>ROUND(Table2[[#This Row],[rating]], 0)</f>
        <v>4</v>
      </c>
      <c r="T424" s="21">
        <v>12091</v>
      </c>
      <c r="U424" s="21" t="str">
        <f>IF(Table2[[#This Row],[rating_count]] &lt; 1000, "Yes", "No")</f>
        <v>No</v>
      </c>
      <c r="V424" s="21">
        <f>Table2[[#This Row],[Rounded Rating Column]] * Table2[[#This Row],[rating_count]]</f>
        <v>48364</v>
      </c>
      <c r="W424" s="25">
        <f t="shared" si="20"/>
        <v>9612345</v>
      </c>
      <c r="X424" t="s">
        <v>2138</v>
      </c>
      <c r="Y424" t="s">
        <v>2139</v>
      </c>
      <c r="Z424" t="s">
        <v>2140</v>
      </c>
      <c r="AA424" t="s">
        <v>2141</v>
      </c>
      <c r="AB424" t="s">
        <v>2142</v>
      </c>
      <c r="AC424" t="s">
        <v>2143</v>
      </c>
      <c r="AD424" t="s">
        <v>2144</v>
      </c>
      <c r="AE424" t="s">
        <v>2145</v>
      </c>
    </row>
    <row r="425" spans="1:31" ht="15.75" customHeight="1">
      <c r="A425" t="s">
        <v>189</v>
      </c>
      <c r="B425" t="s">
        <v>190</v>
      </c>
      <c r="C425" t="s">
        <v>165</v>
      </c>
      <c r="D425" t="s">
        <v>12831</v>
      </c>
      <c r="E425" t="s">
        <v>12832</v>
      </c>
      <c r="F425" t="s">
        <v>12834</v>
      </c>
      <c r="G425" t="str">
        <f>Table2[category] &amp; "-" &amp; Table2[product name]</f>
        <v>Electronics|HomeTheater,TV&amp;Video|Televisions|SmartTelevisions-LG 80 cm (32 inches) HD Ready Smart LED TV 32LM563BPTC (Dark Iron Gray)</v>
      </c>
      <c r="H425" t="s">
        <v>12835</v>
      </c>
      <c r="I425" s="25">
        <v>13490</v>
      </c>
      <c r="J425" s="23" t="str">
        <f t="shared" si="18"/>
        <v>&gt;₹500</v>
      </c>
      <c r="K425" s="25">
        <v>21990</v>
      </c>
      <c r="L425" s="24">
        <v>0.39</v>
      </c>
      <c r="M425" s="25">
        <f>Table2[[#This Row],[Actual Price]] - Table2[[#This Row],[Discounted Price]] / Table2[[#This Row],[Actual Price]] * 100</f>
        <v>21928.653933606183</v>
      </c>
      <c r="N425" s="24" t="str">
        <f t="shared" si="19"/>
        <v>&lt;50%</v>
      </c>
      <c r="O425" s="21">
        <f>Table2[[#This Row],[Rounded Rating Column]] + (Table2[[#This Row],[rating_count]] / 1000)</f>
        <v>15.976000000000001</v>
      </c>
      <c r="P425" s="24" t="str">
        <f>IF(Table2[[#This Row],[Discount Percentage]] &gt;= 0.5, "Yes", "No")</f>
        <v>No</v>
      </c>
      <c r="Q425" s="26">
        <f>Table2[[#This Row],[Actual Price]] * Table2[[#This Row],[rating_count]]</f>
        <v>263352240</v>
      </c>
      <c r="R425">
        <v>4.3</v>
      </c>
      <c r="S425">
        <f>ROUND(Table2[[#This Row],[rating]], 0)</f>
        <v>4</v>
      </c>
      <c r="T425" s="21">
        <v>11976</v>
      </c>
      <c r="U425" s="21" t="str">
        <f>IF(Table2[[#This Row],[rating_count]] &lt; 1000, "Yes", "No")</f>
        <v>No</v>
      </c>
      <c r="V425" s="21">
        <f>Table2[[#This Row],[Rounded Rating Column]] * Table2[[#This Row],[rating_count]]</f>
        <v>47904</v>
      </c>
      <c r="W425" s="25">
        <f t="shared" si="20"/>
        <v>263352240</v>
      </c>
      <c r="X425" t="s">
        <v>191</v>
      </c>
      <c r="Y425" t="s">
        <v>192</v>
      </c>
      <c r="Z425" t="s">
        <v>193</v>
      </c>
      <c r="AA425" t="s">
        <v>194</v>
      </c>
      <c r="AB425" t="s">
        <v>195</v>
      </c>
      <c r="AC425" t="s">
        <v>196</v>
      </c>
      <c r="AD425" t="s">
        <v>197</v>
      </c>
      <c r="AE425" t="s">
        <v>198</v>
      </c>
    </row>
    <row r="426" spans="1:31" ht="15.75" customHeight="1">
      <c r="A426" t="s">
        <v>11366</v>
      </c>
      <c r="B426" t="s">
        <v>11367</v>
      </c>
      <c r="C426" t="s">
        <v>8558</v>
      </c>
      <c r="D426" t="s">
        <v>12817</v>
      </c>
      <c r="E426" t="s">
        <v>12988</v>
      </c>
      <c r="F426" t="s">
        <v>13000</v>
      </c>
      <c r="G426" t="str">
        <f>Table2[category] &amp; "-" &amp; Table2[product name]</f>
        <v>Home&amp;Kitchen|Heating,Cooling&amp;AirQuality|WaterHeaters&amp;Geysers|StorageWaterHeaters-AO Smith HSE-VAS-X-015 Storage 15 Litre Vertical Water Heater (Geyser) White 4 Star</v>
      </c>
      <c r="H426" t="s">
        <v>13002</v>
      </c>
      <c r="I426" s="25">
        <v>7349</v>
      </c>
      <c r="J426" s="23" t="str">
        <f t="shared" si="18"/>
        <v>&gt;₹500</v>
      </c>
      <c r="K426" s="25">
        <v>10900</v>
      </c>
      <c r="L426" s="24">
        <v>0.33</v>
      </c>
      <c r="M426" s="25">
        <f>Table2[[#This Row],[Actual Price]] - Table2[[#This Row],[Discounted Price]] / Table2[[#This Row],[Actual Price]] * 100</f>
        <v>10832.577981651377</v>
      </c>
      <c r="N426" s="24" t="str">
        <f t="shared" si="19"/>
        <v>&lt;50%</v>
      </c>
      <c r="O426" s="21">
        <f>Table2[[#This Row],[Rounded Rating Column]] + (Table2[[#This Row],[rating_count]] / 1000)</f>
        <v>15.957000000000001</v>
      </c>
      <c r="P426" s="24" t="str">
        <f>IF(Table2[[#This Row],[Discount Percentage]] &gt;= 0.5, "Yes", "No")</f>
        <v>No</v>
      </c>
      <c r="Q426" s="26">
        <f>Table2[[#This Row],[Actual Price]] * Table2[[#This Row],[rating_count]]</f>
        <v>130331300</v>
      </c>
      <c r="R426">
        <v>4.2</v>
      </c>
      <c r="S426">
        <f>ROUND(Table2[[#This Row],[rating]], 0)</f>
        <v>4</v>
      </c>
      <c r="T426" s="21">
        <v>11957</v>
      </c>
      <c r="U426" s="21" t="str">
        <f>IF(Table2[[#This Row],[rating_count]] &lt; 1000, "Yes", "No")</f>
        <v>No</v>
      </c>
      <c r="V426" s="21">
        <f>Table2[[#This Row],[Rounded Rating Column]] * Table2[[#This Row],[rating_count]]</f>
        <v>47828</v>
      </c>
      <c r="W426" s="25">
        <f t="shared" si="20"/>
        <v>130331300</v>
      </c>
      <c r="X426" t="s">
        <v>11368</v>
      </c>
      <c r="Y426" t="s">
        <v>11369</v>
      </c>
      <c r="Z426" t="s">
        <v>11370</v>
      </c>
      <c r="AA426" t="s">
        <v>11371</v>
      </c>
      <c r="AB426" t="s">
        <v>11372</v>
      </c>
      <c r="AC426" t="s">
        <v>11373</v>
      </c>
      <c r="AD426" t="s">
        <v>11374</v>
      </c>
      <c r="AE426" t="s">
        <v>11375</v>
      </c>
    </row>
    <row r="427" spans="1:31" ht="15.75" customHeight="1">
      <c r="A427" t="s">
        <v>11538</v>
      </c>
      <c r="B427" t="s">
        <v>11539</v>
      </c>
      <c r="C427" t="s">
        <v>9111</v>
      </c>
      <c r="D427" t="s">
        <v>12817</v>
      </c>
      <c r="E427" t="s">
        <v>12818</v>
      </c>
      <c r="F427" t="s">
        <v>12819</v>
      </c>
      <c r="G427" t="str">
        <f>Table2[category] &amp; "-" &amp; Table2[product name]</f>
        <v>Home&amp;Kitchen|Kitchen&amp;HomeAppliances|Vacuum,Cleaning&amp;Ironing|Vacuums&amp;FloorCare|Vacuums|CanisterVacuums-AmazonBasics Cylinder Bagless Vacuum Cleaner with Power Suction, Low Sound, High Energy Efficiency and 2 Years Warranty (1.5L, Black)</v>
      </c>
      <c r="H427" t="s">
        <v>12820</v>
      </c>
      <c r="I427" s="25">
        <v>3799</v>
      </c>
      <c r="J427" s="23" t="str">
        <f t="shared" si="18"/>
        <v>&gt;₹500</v>
      </c>
      <c r="K427" s="25">
        <v>6000</v>
      </c>
      <c r="L427" s="24">
        <v>0.37</v>
      </c>
      <c r="M427" s="25">
        <f>Table2[[#This Row],[Actual Price]] - Table2[[#This Row],[Discounted Price]] / Table2[[#This Row],[Actual Price]] * 100</f>
        <v>5936.6833333333334</v>
      </c>
      <c r="N427" s="24" t="str">
        <f t="shared" si="19"/>
        <v>&lt;50%</v>
      </c>
      <c r="O427" s="21">
        <f>Table2[[#This Row],[Rounded Rating Column]] + (Table2[[#This Row],[rating_count]] / 1000)</f>
        <v>15.935</v>
      </c>
      <c r="P427" s="24" t="str">
        <f>IF(Table2[[#This Row],[Discount Percentage]] &gt;= 0.5, "Yes", "No")</f>
        <v>No</v>
      </c>
      <c r="Q427" s="26">
        <f>Table2[[#This Row],[Actual Price]] * Table2[[#This Row],[rating_count]]</f>
        <v>71610000</v>
      </c>
      <c r="R427">
        <v>4.2</v>
      </c>
      <c r="S427">
        <f>ROUND(Table2[[#This Row],[rating]], 0)</f>
        <v>4</v>
      </c>
      <c r="T427" s="21">
        <v>11935</v>
      </c>
      <c r="U427" s="21" t="str">
        <f>IF(Table2[[#This Row],[rating_count]] &lt; 1000, "Yes", "No")</f>
        <v>No</v>
      </c>
      <c r="V427" s="21">
        <f>Table2[[#This Row],[Rounded Rating Column]] * Table2[[#This Row],[rating_count]]</f>
        <v>47740</v>
      </c>
      <c r="W427" s="25">
        <f t="shared" si="20"/>
        <v>71610000</v>
      </c>
      <c r="X427" t="s">
        <v>11540</v>
      </c>
      <c r="Y427" t="s">
        <v>11541</v>
      </c>
      <c r="Z427" t="s">
        <v>11542</v>
      </c>
      <c r="AA427" t="s">
        <v>11543</v>
      </c>
      <c r="AB427" t="s">
        <v>11544</v>
      </c>
      <c r="AC427" t="s">
        <v>11545</v>
      </c>
      <c r="AD427" t="s">
        <v>11546</v>
      </c>
      <c r="AE427" t="s">
        <v>11547</v>
      </c>
    </row>
    <row r="428" spans="1:31" ht="15.75" customHeight="1">
      <c r="A428" t="s">
        <v>8503</v>
      </c>
      <c r="B428" t="s">
        <v>8504</v>
      </c>
      <c r="C428" t="s">
        <v>8505</v>
      </c>
      <c r="D428" t="s">
        <v>12817</v>
      </c>
      <c r="E428" t="s">
        <v>12988</v>
      </c>
      <c r="F428" t="s">
        <v>13000</v>
      </c>
      <c r="G428" t="str">
        <f>Table2[category] &amp; "-" &amp; Table2[product name]</f>
        <v>Home&amp;Kitchen|Heating,Cooling&amp;AirQuality|WaterHeaters&amp;Geysers|InstantWaterHeaters-Havells Instanio 3-Litre Instant Geyser (White/Blue)</v>
      </c>
      <c r="H428" t="s">
        <v>13001</v>
      </c>
      <c r="I428" s="25">
        <v>3600</v>
      </c>
      <c r="J428" s="23" t="str">
        <f t="shared" si="18"/>
        <v>&gt;₹500</v>
      </c>
      <c r="K428" s="25">
        <v>6190</v>
      </c>
      <c r="L428" s="24">
        <v>0.42</v>
      </c>
      <c r="M428" s="25">
        <f>Table2[[#This Row],[Actual Price]] - Table2[[#This Row],[Discounted Price]] / Table2[[#This Row],[Actual Price]] * 100</f>
        <v>6131.8416801292406</v>
      </c>
      <c r="N428" s="24" t="str">
        <f t="shared" si="19"/>
        <v>&lt;50%</v>
      </c>
      <c r="O428" s="21">
        <f>Table2[[#This Row],[Rounded Rating Column]] + (Table2[[#This Row],[rating_count]] / 1000)</f>
        <v>15.923999999999999</v>
      </c>
      <c r="P428" s="24" t="str">
        <f>IF(Table2[[#This Row],[Discount Percentage]] &gt;= 0.5, "Yes", "No")</f>
        <v>No</v>
      </c>
      <c r="Q428" s="26">
        <f>Table2[[#This Row],[Actual Price]] * Table2[[#This Row],[rating_count]]</f>
        <v>73809560</v>
      </c>
      <c r="R428">
        <v>4.3</v>
      </c>
      <c r="S428">
        <f>ROUND(Table2[[#This Row],[rating]], 0)</f>
        <v>4</v>
      </c>
      <c r="T428" s="21">
        <v>11924</v>
      </c>
      <c r="U428" s="21" t="str">
        <f>IF(Table2[[#This Row],[rating_count]] &lt; 1000, "Yes", "No")</f>
        <v>No</v>
      </c>
      <c r="V428" s="21">
        <f>Table2[[#This Row],[Rounded Rating Column]] * Table2[[#This Row],[rating_count]]</f>
        <v>47696</v>
      </c>
      <c r="W428" s="25">
        <f t="shared" si="20"/>
        <v>73809560</v>
      </c>
      <c r="X428" t="s">
        <v>8506</v>
      </c>
      <c r="Y428" t="s">
        <v>8507</v>
      </c>
      <c r="Z428" t="s">
        <v>8508</v>
      </c>
      <c r="AA428" t="s">
        <v>8509</v>
      </c>
      <c r="AB428" t="s">
        <v>8510</v>
      </c>
      <c r="AC428" t="s">
        <v>8511</v>
      </c>
      <c r="AD428" t="s">
        <v>8512</v>
      </c>
      <c r="AE428" t="s">
        <v>8513</v>
      </c>
    </row>
    <row r="429" spans="1:31" ht="15.75" customHeight="1">
      <c r="A429" t="s">
        <v>9449</v>
      </c>
      <c r="B429" t="s">
        <v>9450</v>
      </c>
      <c r="C429" t="s">
        <v>8494</v>
      </c>
      <c r="D429" t="s">
        <v>12817</v>
      </c>
      <c r="E429" t="s">
        <v>12818</v>
      </c>
      <c r="F429" t="s">
        <v>12986</v>
      </c>
      <c r="G429" t="str">
        <f>Table2[category] &amp; "-" &amp; Table2[product name]</f>
        <v>Home&amp;Kitchen|Kitchen&amp;HomeAppliances|SmallKitchenAppliances|MixerGrinders-Preethi Blue Leaf Diamond MG-214 mixer grinder 750 watt (Blue/White), 3 jars &amp; Flexi Lid, FBT motor with 2yr Guarantee &amp; Lifelong Free Service</v>
      </c>
      <c r="H429" t="s">
        <v>12999</v>
      </c>
      <c r="I429" s="25">
        <v>3599</v>
      </c>
      <c r="J429" s="23" t="str">
        <f t="shared" si="18"/>
        <v>&gt;₹500</v>
      </c>
      <c r="K429" s="25">
        <v>9455</v>
      </c>
      <c r="L429" s="24">
        <v>0.62</v>
      </c>
      <c r="M429" s="25">
        <f>Table2[[#This Row],[Actual Price]] - Table2[[#This Row],[Discounted Price]] / Table2[[#This Row],[Actual Price]] * 100</f>
        <v>9416.9354838709678</v>
      </c>
      <c r="N429" s="24" t="str">
        <f t="shared" si="19"/>
        <v>50% or More</v>
      </c>
      <c r="O429" s="21">
        <f>Table2[[#This Row],[Rounded Rating Column]] + (Table2[[#This Row],[rating_count]] / 1000)</f>
        <v>15.827999999999999</v>
      </c>
      <c r="P429" s="24" t="str">
        <f>IF(Table2[[#This Row],[Discount Percentage]] &gt;= 0.5, "Yes", "No")</f>
        <v>Yes</v>
      </c>
      <c r="Q429" s="26">
        <f>Table2[[#This Row],[Actual Price]] * Table2[[#This Row],[rating_count]]</f>
        <v>111833740</v>
      </c>
      <c r="R429">
        <v>4.0999999999999996</v>
      </c>
      <c r="S429">
        <f>ROUND(Table2[[#This Row],[rating]], 0)</f>
        <v>4</v>
      </c>
      <c r="T429" s="21">
        <v>11828</v>
      </c>
      <c r="U429" s="21" t="str">
        <f>IF(Table2[[#This Row],[rating_count]] &lt; 1000, "Yes", "No")</f>
        <v>No</v>
      </c>
      <c r="V429" s="21">
        <f>Table2[[#This Row],[Rounded Rating Column]] * Table2[[#This Row],[rating_count]]</f>
        <v>47312</v>
      </c>
      <c r="W429" s="25">
        <f t="shared" si="20"/>
        <v>111833740</v>
      </c>
      <c r="X429" t="s">
        <v>9451</v>
      </c>
      <c r="Y429" t="s">
        <v>9452</v>
      </c>
      <c r="Z429" t="s">
        <v>9453</v>
      </c>
      <c r="AA429" t="s">
        <v>9454</v>
      </c>
      <c r="AB429" t="s">
        <v>9455</v>
      </c>
      <c r="AC429" t="s">
        <v>9456</v>
      </c>
      <c r="AD429" t="s">
        <v>9457</v>
      </c>
      <c r="AE429" t="s">
        <v>9458</v>
      </c>
    </row>
    <row r="430" spans="1:31" ht="15.75" customHeight="1">
      <c r="A430" t="s">
        <v>5044</v>
      </c>
      <c r="B430" t="s">
        <v>5045</v>
      </c>
      <c r="C430" t="s">
        <v>4785</v>
      </c>
      <c r="D430" t="s">
        <v>12821</v>
      </c>
      <c r="E430" t="s">
        <v>12822</v>
      </c>
      <c r="F430" t="s">
        <v>12880</v>
      </c>
      <c r="G430" t="str">
        <f>Table2[category] &amp; "-" &amp; Table2[product name]</f>
        <v>Computers&amp;Accessories|Accessories&amp;Peripherals|Keyboards,Mice&amp;InputDevices|Mice-ZEBRONICS Zeb-Dash Plus 2.4GHz High Precision Wireless Mouse with up to 1600 DPI, Power Saving Mode, Nano Receiver and Plug &amp; Play Usage - USB</v>
      </c>
      <c r="H430" t="s">
        <v>12881</v>
      </c>
      <c r="I430" s="23">
        <v>299</v>
      </c>
      <c r="J430" s="23" t="str">
        <f t="shared" si="18"/>
        <v>₹200 - ₹500</v>
      </c>
      <c r="K430" s="23">
        <v>449</v>
      </c>
      <c r="L430" s="24">
        <v>0.33</v>
      </c>
      <c r="M430" s="25">
        <f>Table2[[#This Row],[Actual Price]] - Table2[[#This Row],[Discounted Price]] / Table2[[#This Row],[Actual Price]] * 100</f>
        <v>382.4075723830735</v>
      </c>
      <c r="N430" s="24" t="str">
        <f t="shared" si="19"/>
        <v>&lt;50%</v>
      </c>
      <c r="O430" s="21">
        <f>Table2[[#This Row],[Rounded Rating Column]] + (Table2[[#This Row],[rating_count]] / 1000)</f>
        <v>15.827</v>
      </c>
      <c r="P430" s="24" t="str">
        <f>IF(Table2[[#This Row],[Discount Percentage]] &gt;= 0.5, "Yes", "No")</f>
        <v>No</v>
      </c>
      <c r="Q430" s="26">
        <f>Table2[[#This Row],[Actual Price]] * Table2[[#This Row],[rating_count]]</f>
        <v>5310323</v>
      </c>
      <c r="R430">
        <v>3.5</v>
      </c>
      <c r="S430">
        <f>ROUND(Table2[[#This Row],[rating]], 0)</f>
        <v>4</v>
      </c>
      <c r="T430" s="21">
        <v>11827</v>
      </c>
      <c r="U430" s="21" t="str">
        <f>IF(Table2[[#This Row],[rating_count]] &lt; 1000, "Yes", "No")</f>
        <v>No</v>
      </c>
      <c r="V430" s="21">
        <f>Table2[[#This Row],[Rounded Rating Column]] * Table2[[#This Row],[rating_count]]</f>
        <v>47308</v>
      </c>
      <c r="W430" s="25">
        <f t="shared" si="20"/>
        <v>5310323</v>
      </c>
      <c r="X430" t="s">
        <v>5046</v>
      </c>
      <c r="Y430" t="s">
        <v>5047</v>
      </c>
      <c r="Z430" t="s">
        <v>5048</v>
      </c>
      <c r="AA430" t="s">
        <v>5049</v>
      </c>
      <c r="AB430" t="s">
        <v>5050</v>
      </c>
      <c r="AC430" t="s">
        <v>5051</v>
      </c>
      <c r="AD430" t="s">
        <v>5052</v>
      </c>
      <c r="AE430" t="s">
        <v>5053</v>
      </c>
    </row>
    <row r="431" spans="1:31" ht="15.75" customHeight="1">
      <c r="A431" t="s">
        <v>7865</v>
      </c>
      <c r="B431" t="s">
        <v>7866</v>
      </c>
      <c r="C431" t="s">
        <v>5222</v>
      </c>
      <c r="D431" t="s">
        <v>12821</v>
      </c>
      <c r="E431" t="s">
        <v>12822</v>
      </c>
      <c r="F431" t="s">
        <v>12911</v>
      </c>
      <c r="G431" t="str">
        <f>Table2[category] &amp; "-" &amp; Table2[product name]</f>
        <v>Computers&amp;Accessories|Accessories&amp;Peripherals|PCGamingPeripherals|GamingMice-Logitech G402 Hyperion Fury USB Wired Gaming Mouse, 4,000 DPI, Lightweight, 8 Programmable Buttons, Compatible for PC/Mac - Black</v>
      </c>
      <c r="H431" t="s">
        <v>12912</v>
      </c>
      <c r="I431" s="25">
        <v>1995</v>
      </c>
      <c r="J431" s="23" t="str">
        <f t="shared" si="18"/>
        <v>&gt;₹500</v>
      </c>
      <c r="K431" s="25">
        <v>2895</v>
      </c>
      <c r="L431" s="24">
        <v>0.31</v>
      </c>
      <c r="M431" s="25">
        <f>Table2[[#This Row],[Actual Price]] - Table2[[#This Row],[Discounted Price]] / Table2[[#This Row],[Actual Price]] * 100</f>
        <v>2826.0880829015546</v>
      </c>
      <c r="N431" s="24" t="str">
        <f t="shared" si="19"/>
        <v>&lt;50%</v>
      </c>
      <c r="O431" s="21">
        <f>Table2[[#This Row],[Rounded Rating Column]] + (Table2[[#This Row],[rating_count]] / 1000)</f>
        <v>15.76</v>
      </c>
      <c r="P431" s="24" t="str">
        <f>IF(Table2[[#This Row],[Discount Percentage]] &gt;= 0.5, "Yes", "No")</f>
        <v>No</v>
      </c>
      <c r="Q431" s="26">
        <f>Table2[[#This Row],[Actual Price]] * Table2[[#This Row],[rating_count]]</f>
        <v>31150200</v>
      </c>
      <c r="R431">
        <v>4.5999999999999996</v>
      </c>
      <c r="S431">
        <f>ROUND(Table2[[#This Row],[rating]], 0)</f>
        <v>5</v>
      </c>
      <c r="T431" s="21">
        <v>10760</v>
      </c>
      <c r="U431" s="21" t="str">
        <f>IF(Table2[[#This Row],[rating_count]] &lt; 1000, "Yes", "No")</f>
        <v>No</v>
      </c>
      <c r="V431" s="21">
        <f>Table2[[#This Row],[Rounded Rating Column]] * Table2[[#This Row],[rating_count]]</f>
        <v>53800</v>
      </c>
      <c r="W431" s="25">
        <f t="shared" si="20"/>
        <v>31150200</v>
      </c>
      <c r="X431" t="s">
        <v>7867</v>
      </c>
      <c r="Y431" t="s">
        <v>7868</v>
      </c>
      <c r="Z431" t="s">
        <v>7869</v>
      </c>
      <c r="AA431" t="s">
        <v>7870</v>
      </c>
      <c r="AB431" t="s">
        <v>7871</v>
      </c>
      <c r="AC431" t="s">
        <v>7872</v>
      </c>
      <c r="AD431" t="s">
        <v>7873</v>
      </c>
      <c r="AE431" t="s">
        <v>7874</v>
      </c>
    </row>
    <row r="432" spans="1:31" ht="15.75" customHeight="1">
      <c r="A432" t="s">
        <v>5315</v>
      </c>
      <c r="B432" t="s">
        <v>5316</v>
      </c>
      <c r="C432" t="s">
        <v>5317</v>
      </c>
      <c r="D432" t="s">
        <v>12821</v>
      </c>
      <c r="E432" t="s">
        <v>12828</v>
      </c>
      <c r="F432" s="2" t="s">
        <v>13108</v>
      </c>
      <c r="G432" t="str">
        <f>Table2[category] &amp; "-" &amp; Table2[product name]</f>
        <v>Computers&amp;Accessories|NetworkingDevices-Oakter Mini UPS for 12V WiFi Router Broadband Modem | Backup Upto 4 Hours | WiFi Router UPS Power Backup During Power Cuts | UPS for 12V Router Broadband Modem | Current Surge &amp; Deep Discharge Protection</v>
      </c>
      <c r="H432" s="2" t="s">
        <v>13108</v>
      </c>
      <c r="I432" s="25">
        <v>1199</v>
      </c>
      <c r="J432" s="23" t="str">
        <f t="shared" si="18"/>
        <v>&gt;₹500</v>
      </c>
      <c r="K432" s="25">
        <v>3490</v>
      </c>
      <c r="L432" s="24">
        <v>0.66</v>
      </c>
      <c r="M432" s="25">
        <f>Table2[[#This Row],[Actual Price]] - Table2[[#This Row],[Discounted Price]] / Table2[[#This Row],[Actual Price]] * 100</f>
        <v>3455.6446991404009</v>
      </c>
      <c r="N432" s="24" t="str">
        <f t="shared" si="19"/>
        <v>50% or More</v>
      </c>
      <c r="O432" s="21">
        <f>Table2[[#This Row],[Rounded Rating Column]] + (Table2[[#This Row],[rating_count]] / 1000)</f>
        <v>15.715999999999999</v>
      </c>
      <c r="P432" s="24" t="str">
        <f>IF(Table2[[#This Row],[Discount Percentage]] &gt;= 0.5, "Yes", "No")</f>
        <v>Yes</v>
      </c>
      <c r="Q432" s="26">
        <f>Table2[[#This Row],[Actual Price]] * Table2[[#This Row],[rating_count]]</f>
        <v>40888840</v>
      </c>
      <c r="R432">
        <v>4.0999999999999996</v>
      </c>
      <c r="S432">
        <f>ROUND(Table2[[#This Row],[rating]], 0)</f>
        <v>4</v>
      </c>
      <c r="T432" s="21">
        <v>11716</v>
      </c>
      <c r="U432" s="21" t="str">
        <f>IF(Table2[[#This Row],[rating_count]] &lt; 1000, "Yes", "No")</f>
        <v>No</v>
      </c>
      <c r="V432" s="21">
        <f>Table2[[#This Row],[Rounded Rating Column]] * Table2[[#This Row],[rating_count]]</f>
        <v>46864</v>
      </c>
      <c r="W432" s="25">
        <f t="shared" si="20"/>
        <v>40888840</v>
      </c>
      <c r="X432" t="s">
        <v>5318</v>
      </c>
      <c r="Y432" t="s">
        <v>5319</v>
      </c>
      <c r="Z432" t="s">
        <v>5320</v>
      </c>
      <c r="AA432" t="s">
        <v>5321</v>
      </c>
      <c r="AB432" t="s">
        <v>5322</v>
      </c>
      <c r="AC432" t="s">
        <v>5323</v>
      </c>
      <c r="AD432" t="s">
        <v>5324</v>
      </c>
      <c r="AE432" t="s">
        <v>5325</v>
      </c>
    </row>
    <row r="433" spans="1:31" ht="15.75" customHeight="1">
      <c r="A433" t="s">
        <v>5521</v>
      </c>
      <c r="B433" t="s">
        <v>5522</v>
      </c>
      <c r="C433" t="s">
        <v>5523</v>
      </c>
      <c r="D433" t="s">
        <v>12831</v>
      </c>
      <c r="E433" t="s">
        <v>12889</v>
      </c>
      <c r="F433" t="s">
        <v>12921</v>
      </c>
      <c r="G433" t="str">
        <f>Table2[category] &amp; "-" &amp; Table2[product name]</f>
        <v>Electronics|GeneralPurposeBatteries&amp;BatteryChargers|RechargeableBatteries-Duracell Rechargeable AA 1300mAh Batteries, 4Pcs</v>
      </c>
      <c r="H433" s="2" t="s">
        <v>13108</v>
      </c>
      <c r="I433" s="23">
        <v>479</v>
      </c>
      <c r="J433" s="23" t="str">
        <f t="shared" si="18"/>
        <v>₹200 - ₹500</v>
      </c>
      <c r="K433" s="23">
        <v>599</v>
      </c>
      <c r="L433" s="24">
        <v>0.2</v>
      </c>
      <c r="M433" s="25">
        <f>Table2[[#This Row],[Actual Price]] - Table2[[#This Row],[Discounted Price]] / Table2[[#This Row],[Actual Price]] * 100</f>
        <v>519.03338898163611</v>
      </c>
      <c r="N433" s="24" t="str">
        <f t="shared" si="19"/>
        <v>&lt;50%</v>
      </c>
      <c r="O433" s="21">
        <f>Table2[[#This Row],[Rounded Rating Column]] + (Table2[[#This Row],[rating_count]] / 1000)</f>
        <v>15.686999999999999</v>
      </c>
      <c r="P433" s="24" t="str">
        <f>IF(Table2[[#This Row],[Discount Percentage]] &gt;= 0.5, "Yes", "No")</f>
        <v>No</v>
      </c>
      <c r="Q433" s="26">
        <f>Table2[[#This Row],[Actual Price]] * Table2[[#This Row],[rating_count]]</f>
        <v>7000513</v>
      </c>
      <c r="R433">
        <v>4.3</v>
      </c>
      <c r="S433">
        <f>ROUND(Table2[[#This Row],[rating]], 0)</f>
        <v>4</v>
      </c>
      <c r="T433" s="21">
        <v>11687</v>
      </c>
      <c r="U433" s="21" t="str">
        <f>IF(Table2[[#This Row],[rating_count]] &lt; 1000, "Yes", "No")</f>
        <v>No</v>
      </c>
      <c r="V433" s="21">
        <f>Table2[[#This Row],[Rounded Rating Column]] * Table2[[#This Row],[rating_count]]</f>
        <v>46748</v>
      </c>
      <c r="W433" s="25">
        <f t="shared" si="20"/>
        <v>7000513</v>
      </c>
      <c r="X433" t="s">
        <v>5524</v>
      </c>
      <c r="Y433" t="s">
        <v>5525</v>
      </c>
      <c r="Z433" t="s">
        <v>5526</v>
      </c>
      <c r="AA433" t="s">
        <v>5527</v>
      </c>
      <c r="AB433" t="s">
        <v>5528</v>
      </c>
      <c r="AC433" t="s">
        <v>5529</v>
      </c>
      <c r="AD433" t="s">
        <v>5530</v>
      </c>
      <c r="AE433" t="s">
        <v>5531</v>
      </c>
    </row>
    <row r="434" spans="1:31" ht="15.75" customHeight="1">
      <c r="A434" t="s">
        <v>6929</v>
      </c>
      <c r="B434" t="s">
        <v>6930</v>
      </c>
      <c r="C434" t="s">
        <v>4785</v>
      </c>
      <c r="D434" t="s">
        <v>12821</v>
      </c>
      <c r="E434" t="s">
        <v>12822</v>
      </c>
      <c r="F434" t="s">
        <v>12880</v>
      </c>
      <c r="G434" t="str">
        <f>Table2[category] &amp; "-" &amp; Table2[product name]</f>
        <v>Computers&amp;Accessories|Accessories&amp;Peripherals|Keyboards,Mice&amp;InputDevices|Mice-Logitech Pebble M350 Wireless Mouse with Bluetooth or USB - Silent, Slim Computer Mouse with Quiet Click for Laptop, Notebook, PC and Mac - Graphite</v>
      </c>
      <c r="H434" t="s">
        <v>12881</v>
      </c>
      <c r="I434" s="25">
        <v>1490</v>
      </c>
      <c r="J434" s="23" t="str">
        <f t="shared" si="18"/>
        <v>&gt;₹500</v>
      </c>
      <c r="K434" s="25">
        <v>2295</v>
      </c>
      <c r="L434" s="24">
        <v>0.35</v>
      </c>
      <c r="M434" s="25">
        <f>Table2[[#This Row],[Actual Price]] - Table2[[#This Row],[Discounted Price]] / Table2[[#This Row],[Actual Price]] * 100</f>
        <v>2230.0762527233114</v>
      </c>
      <c r="N434" s="24" t="str">
        <f t="shared" si="19"/>
        <v>&lt;50%</v>
      </c>
      <c r="O434" s="21">
        <f>Table2[[#This Row],[Rounded Rating Column]] + (Table2[[#This Row],[rating_count]] / 1000)</f>
        <v>15.651999999999999</v>
      </c>
      <c r="P434" s="24" t="str">
        <f>IF(Table2[[#This Row],[Discount Percentage]] &gt;= 0.5, "Yes", "No")</f>
        <v>No</v>
      </c>
      <c r="Q434" s="26">
        <f>Table2[[#This Row],[Actual Price]] * Table2[[#This Row],[rating_count]]</f>
        <v>24446340</v>
      </c>
      <c r="R434">
        <v>4.5999999999999996</v>
      </c>
      <c r="S434">
        <f>ROUND(Table2[[#This Row],[rating]], 0)</f>
        <v>5</v>
      </c>
      <c r="T434" s="21">
        <v>10652</v>
      </c>
      <c r="U434" s="21" t="str">
        <f>IF(Table2[[#This Row],[rating_count]] &lt; 1000, "Yes", "No")</f>
        <v>No</v>
      </c>
      <c r="V434" s="21">
        <f>Table2[[#This Row],[Rounded Rating Column]] * Table2[[#This Row],[rating_count]]</f>
        <v>53260</v>
      </c>
      <c r="W434" s="25">
        <f t="shared" si="20"/>
        <v>24446340</v>
      </c>
      <c r="X434" t="s">
        <v>6931</v>
      </c>
      <c r="Y434" t="s">
        <v>6932</v>
      </c>
      <c r="Z434" t="s">
        <v>6933</v>
      </c>
      <c r="AA434" t="s">
        <v>6934</v>
      </c>
      <c r="AB434" t="s">
        <v>6935</v>
      </c>
      <c r="AC434" t="s">
        <v>6936</v>
      </c>
      <c r="AD434" t="s">
        <v>6937</v>
      </c>
      <c r="AE434" t="s">
        <v>6938</v>
      </c>
    </row>
    <row r="435" spans="1:31" ht="15.75" customHeight="1">
      <c r="A435" t="s">
        <v>7312</v>
      </c>
      <c r="B435" t="s">
        <v>7313</v>
      </c>
      <c r="C435" t="s">
        <v>5222</v>
      </c>
      <c r="D435" t="s">
        <v>12821</v>
      </c>
      <c r="E435" t="s">
        <v>12822</v>
      </c>
      <c r="F435" t="s">
        <v>12911</v>
      </c>
      <c r="G435" t="str">
        <f>Table2[category] &amp; "-" &amp; Table2[product name]</f>
        <v>Computers&amp;Accessories|Accessories&amp;Peripherals|PCGamingPeripherals|GamingMice-Logitech G102 USB Light Sync Gaming Mouse with Customizable RGB Lighting, 6 Programmable Buttons, Gaming Grade Sensor, 8K DPI Tracking, 16.8mn Color, Light Weight - Black</v>
      </c>
      <c r="H435" t="s">
        <v>12912</v>
      </c>
      <c r="I435" s="25">
        <v>1495</v>
      </c>
      <c r="J435" s="23" t="str">
        <f t="shared" si="18"/>
        <v>&gt;₹500</v>
      </c>
      <c r="K435" s="25">
        <v>1995</v>
      </c>
      <c r="L435" s="24">
        <v>0.25</v>
      </c>
      <c r="M435" s="25">
        <f>Table2[[#This Row],[Actual Price]] - Table2[[#This Row],[Discounted Price]] / Table2[[#This Row],[Actual Price]] * 100</f>
        <v>1920.062656641604</v>
      </c>
      <c r="N435" s="24" t="str">
        <f t="shared" si="19"/>
        <v>&lt;50%</v>
      </c>
      <c r="O435" s="21">
        <f>Table2[[#This Row],[Rounded Rating Column]] + (Table2[[#This Row],[rating_count]] / 1000)</f>
        <v>15.541</v>
      </c>
      <c r="P435" s="24" t="str">
        <f>IF(Table2[[#This Row],[Discount Percentage]] &gt;= 0.5, "Yes", "No")</f>
        <v>No</v>
      </c>
      <c r="Q435" s="26">
        <f>Table2[[#This Row],[Actual Price]] * Table2[[#This Row],[rating_count]]</f>
        <v>21029295</v>
      </c>
      <c r="R435">
        <v>4.5</v>
      </c>
      <c r="S435">
        <f>ROUND(Table2[[#This Row],[rating]], 0)</f>
        <v>5</v>
      </c>
      <c r="T435" s="21">
        <v>10541</v>
      </c>
      <c r="U435" s="21" t="str">
        <f>IF(Table2[[#This Row],[rating_count]] &lt; 1000, "Yes", "No")</f>
        <v>No</v>
      </c>
      <c r="V435" s="21">
        <f>Table2[[#This Row],[Rounded Rating Column]] * Table2[[#This Row],[rating_count]]</f>
        <v>52705</v>
      </c>
      <c r="W435" s="25">
        <f t="shared" si="20"/>
        <v>21029295</v>
      </c>
      <c r="X435" t="s">
        <v>7314</v>
      </c>
      <c r="Y435" t="s">
        <v>7315</v>
      </c>
      <c r="Z435" t="s">
        <v>7316</v>
      </c>
      <c r="AA435" t="s">
        <v>7317</v>
      </c>
      <c r="AB435" t="s">
        <v>7318</v>
      </c>
      <c r="AC435" t="s">
        <v>7319</v>
      </c>
      <c r="AD435" t="s">
        <v>7320</v>
      </c>
      <c r="AE435" t="s">
        <v>7321</v>
      </c>
    </row>
    <row r="436" spans="1:31" ht="15.75" customHeight="1">
      <c r="A436" t="s">
        <v>9047</v>
      </c>
      <c r="B436" t="s">
        <v>9048</v>
      </c>
      <c r="C436" t="s">
        <v>8494</v>
      </c>
      <c r="D436" t="s">
        <v>12817</v>
      </c>
      <c r="E436" t="s">
        <v>12818</v>
      </c>
      <c r="F436" t="s">
        <v>12986</v>
      </c>
      <c r="G436" t="str">
        <f>Table2[category] &amp; "-" &amp; Table2[product name]</f>
        <v>Home&amp;Kitchen|Kitchen&amp;HomeAppliances|SmallKitchenAppliances|MixerGrinders-Bosch Pro 1000W Mixer Grinder MGM8842MIN - Black</v>
      </c>
      <c r="H436" t="s">
        <v>12999</v>
      </c>
      <c r="I436" s="25">
        <v>6999</v>
      </c>
      <c r="J436" s="23" t="str">
        <f t="shared" si="18"/>
        <v>&gt;₹500</v>
      </c>
      <c r="K436" s="25">
        <v>10590</v>
      </c>
      <c r="L436" s="24">
        <v>0.34</v>
      </c>
      <c r="M436" s="25">
        <f>Table2[[#This Row],[Actual Price]] - Table2[[#This Row],[Discounted Price]] / Table2[[#This Row],[Actual Price]] * 100</f>
        <v>10523.909348441926</v>
      </c>
      <c r="N436" s="24" t="str">
        <f t="shared" si="19"/>
        <v>&lt;50%</v>
      </c>
      <c r="O436" s="21">
        <f>Table2[[#This Row],[Rounded Rating Column]] + (Table2[[#This Row],[rating_count]] / 1000)</f>
        <v>15.499000000000001</v>
      </c>
      <c r="P436" s="24" t="str">
        <f>IF(Table2[[#This Row],[Discount Percentage]] &gt;= 0.5, "Yes", "No")</f>
        <v>No</v>
      </c>
      <c r="Q436" s="26">
        <f>Table2[[#This Row],[Actual Price]] * Table2[[#This Row],[rating_count]]</f>
        <v>121774410</v>
      </c>
      <c r="R436">
        <v>4.4000000000000004</v>
      </c>
      <c r="S436">
        <f>ROUND(Table2[[#This Row],[rating]], 0)</f>
        <v>4</v>
      </c>
      <c r="T436" s="21">
        <v>11499</v>
      </c>
      <c r="U436" s="21" t="str">
        <f>IF(Table2[[#This Row],[rating_count]] &lt; 1000, "Yes", "No")</f>
        <v>No</v>
      </c>
      <c r="V436" s="21">
        <f>Table2[[#This Row],[Rounded Rating Column]] * Table2[[#This Row],[rating_count]]</f>
        <v>45996</v>
      </c>
      <c r="W436" s="25">
        <f t="shared" si="20"/>
        <v>121774410</v>
      </c>
      <c r="X436" t="s">
        <v>9049</v>
      </c>
      <c r="Y436" t="s">
        <v>9050</v>
      </c>
      <c r="Z436" t="s">
        <v>9051</v>
      </c>
      <c r="AA436" t="s">
        <v>9052</v>
      </c>
      <c r="AB436" t="s">
        <v>9053</v>
      </c>
      <c r="AC436" t="s">
        <v>9054</v>
      </c>
      <c r="AD436" t="s">
        <v>9055</v>
      </c>
      <c r="AE436" t="s">
        <v>9056</v>
      </c>
    </row>
    <row r="437" spans="1:31" ht="15.75" customHeight="1">
      <c r="A437" t="s">
        <v>9974</v>
      </c>
      <c r="B437" t="s">
        <v>9975</v>
      </c>
      <c r="C437" t="s">
        <v>9884</v>
      </c>
      <c r="D437" t="s">
        <v>12817</v>
      </c>
      <c r="E437" t="s">
        <v>12818</v>
      </c>
      <c r="F437" t="s">
        <v>13023</v>
      </c>
      <c r="G437" t="str">
        <f>Table2[category] &amp; "-" &amp; Table2[product name]</f>
        <v>Home&amp;Kitchen|Kitchen&amp;HomeAppliances|WaterPurifiers&amp;Accessories|WaterFilters&amp;Purifiers-KENT Gold Optima Gravity Water Purifier (11016) | UF Technology Based | Non-Electric &amp; Chemical Free | Counter Top | 10L Storage | White</v>
      </c>
      <c r="H437" t="s">
        <v>13033</v>
      </c>
      <c r="I437" s="25">
        <v>1699</v>
      </c>
      <c r="J437" s="23" t="str">
        <f t="shared" si="18"/>
        <v>&gt;₹500</v>
      </c>
      <c r="K437" s="25">
        <v>1900</v>
      </c>
      <c r="L437" s="24">
        <v>0.11</v>
      </c>
      <c r="M437" s="25">
        <f>Table2[[#This Row],[Actual Price]] - Table2[[#This Row],[Discounted Price]] / Table2[[#This Row],[Actual Price]] * 100</f>
        <v>1810.578947368421</v>
      </c>
      <c r="N437" s="24" t="str">
        <f t="shared" si="19"/>
        <v>&lt;50%</v>
      </c>
      <c r="O437" s="21">
        <f>Table2[[#This Row],[Rounded Rating Column]] + (Table2[[#This Row],[rating_count]] / 1000)</f>
        <v>15.456</v>
      </c>
      <c r="P437" s="24" t="str">
        <f>IF(Table2[[#This Row],[Discount Percentage]] &gt;= 0.5, "Yes", "No")</f>
        <v>No</v>
      </c>
      <c r="Q437" s="26">
        <f>Table2[[#This Row],[Actual Price]] * Table2[[#This Row],[rating_count]]</f>
        <v>21766400</v>
      </c>
      <c r="R437">
        <v>3.6</v>
      </c>
      <c r="S437">
        <f>ROUND(Table2[[#This Row],[rating]], 0)</f>
        <v>4</v>
      </c>
      <c r="T437" s="21">
        <v>11456</v>
      </c>
      <c r="U437" s="21" t="str">
        <f>IF(Table2[[#This Row],[rating_count]] &lt; 1000, "Yes", "No")</f>
        <v>No</v>
      </c>
      <c r="V437" s="21">
        <f>Table2[[#This Row],[Rounded Rating Column]] * Table2[[#This Row],[rating_count]]</f>
        <v>45824</v>
      </c>
      <c r="W437" s="25">
        <f t="shared" si="20"/>
        <v>21766400</v>
      </c>
      <c r="X437" t="s">
        <v>9976</v>
      </c>
      <c r="Y437" t="s">
        <v>9977</v>
      </c>
      <c r="Z437" t="s">
        <v>9978</v>
      </c>
      <c r="AA437" t="s">
        <v>9979</v>
      </c>
      <c r="AB437" t="s">
        <v>9980</v>
      </c>
      <c r="AC437" t="s">
        <v>9981</v>
      </c>
      <c r="AD437" t="s">
        <v>9982</v>
      </c>
      <c r="AE437" t="s">
        <v>9983</v>
      </c>
    </row>
    <row r="438" spans="1:31" ht="15.75" customHeight="1">
      <c r="A438" t="s">
        <v>6437</v>
      </c>
      <c r="B438" t="s">
        <v>6438</v>
      </c>
      <c r="C438" t="s">
        <v>6049</v>
      </c>
      <c r="D438" t="s">
        <v>12821</v>
      </c>
      <c r="E438" t="s">
        <v>12822</v>
      </c>
      <c r="F438" t="s">
        <v>12876</v>
      </c>
      <c r="G438" t="str">
        <f>Table2[category] &amp; "-" &amp; Table2[product name]</f>
        <v>Computers&amp;Accessories|Accessories&amp;Peripherals|LaptopAccessories|Bags&amp;Sleeves|LaptopSleeves&amp;Slipcases-AirCase Protective Laptop Bag Sleeve fits Upto 15.6" Laptop/ MacBook, Wrinkle Free, Padded, Waterproof Light Neoprene case Cover Pouch, for Men &amp; Women, Black- 6 Months Warranty</v>
      </c>
      <c r="H438" t="s">
        <v>12938</v>
      </c>
      <c r="I438" s="23">
        <v>449</v>
      </c>
      <c r="J438" s="23" t="str">
        <f t="shared" si="18"/>
        <v>₹200 - ₹500</v>
      </c>
      <c r="K438" s="23">
        <v>999</v>
      </c>
      <c r="L438" s="24">
        <v>0.55000000000000004</v>
      </c>
      <c r="M438" s="25">
        <f>Table2[[#This Row],[Actual Price]] - Table2[[#This Row],[Discounted Price]] / Table2[[#This Row],[Actual Price]] * 100</f>
        <v>954.05505505505505</v>
      </c>
      <c r="N438" s="24" t="str">
        <f t="shared" si="19"/>
        <v>50% or More</v>
      </c>
      <c r="O438" s="21">
        <f>Table2[[#This Row],[Rounded Rating Column]] + (Table2[[#This Row],[rating_count]] / 1000)</f>
        <v>15.33</v>
      </c>
      <c r="P438" s="24" t="str">
        <f>IF(Table2[[#This Row],[Discount Percentage]] &gt;= 0.5, "Yes", "No")</f>
        <v>Yes</v>
      </c>
      <c r="Q438" s="26">
        <f>Table2[[#This Row],[Actual Price]] * Table2[[#This Row],[rating_count]]</f>
        <v>11318670</v>
      </c>
      <c r="R438">
        <v>4.3</v>
      </c>
      <c r="S438">
        <f>ROUND(Table2[[#This Row],[rating]], 0)</f>
        <v>4</v>
      </c>
      <c r="T438" s="21">
        <v>11330</v>
      </c>
      <c r="U438" s="21" t="str">
        <f>IF(Table2[[#This Row],[rating_count]] &lt; 1000, "Yes", "No")</f>
        <v>No</v>
      </c>
      <c r="V438" s="21">
        <f>Table2[[#This Row],[Rounded Rating Column]] * Table2[[#This Row],[rating_count]]</f>
        <v>45320</v>
      </c>
      <c r="W438" s="25">
        <f t="shared" si="20"/>
        <v>11318670</v>
      </c>
      <c r="X438" t="s">
        <v>6439</v>
      </c>
      <c r="Y438" t="s">
        <v>6440</v>
      </c>
      <c r="Z438" t="s">
        <v>6441</v>
      </c>
      <c r="AA438" t="s">
        <v>6442</v>
      </c>
      <c r="AB438" t="s">
        <v>6443</v>
      </c>
      <c r="AC438" t="s">
        <v>6444</v>
      </c>
      <c r="AD438" t="s">
        <v>6056</v>
      </c>
      <c r="AE438" t="s">
        <v>6445</v>
      </c>
    </row>
    <row r="439" spans="1:31" ht="15.75" customHeight="1">
      <c r="A439" t="s">
        <v>10075</v>
      </c>
      <c r="B439" t="s">
        <v>10076</v>
      </c>
      <c r="C439" t="s">
        <v>8723</v>
      </c>
      <c r="D439" t="s">
        <v>12817</v>
      </c>
      <c r="E439" t="s">
        <v>12818</v>
      </c>
      <c r="F439" t="s">
        <v>12986</v>
      </c>
      <c r="G439" t="str">
        <f>Table2[category] &amp; "-" &amp; Table2[product name]</f>
        <v>Home&amp;Kitchen|Kitchen&amp;HomeAppliances|SmallKitchenAppliances|JuicerMixerGrinders-Wonderchef Nutri-blend Complete Kitchen Machine | 22000 RPM Mixer Grinder, Blender, Chopper, Juicer | 400W Powerful motor | SS Blades | 4 Unbreakable Jars | 2 Years Warranty | Online Recipe Book By Chef Sanjeev Kapoor | Black</v>
      </c>
      <c r="H439" t="s">
        <v>13008</v>
      </c>
      <c r="I439" s="25">
        <v>3299</v>
      </c>
      <c r="J439" s="23" t="str">
        <f t="shared" si="18"/>
        <v>&gt;₹500</v>
      </c>
      <c r="K439" s="25">
        <v>6500</v>
      </c>
      <c r="L439" s="24">
        <v>0.49</v>
      </c>
      <c r="M439" s="25">
        <f>Table2[[#This Row],[Actual Price]] - Table2[[#This Row],[Discounted Price]] / Table2[[#This Row],[Actual Price]] * 100</f>
        <v>6449.2461538461539</v>
      </c>
      <c r="N439" s="24" t="str">
        <f t="shared" si="19"/>
        <v>&lt;50%</v>
      </c>
      <c r="O439" s="21">
        <f>Table2[[#This Row],[Rounded Rating Column]] + (Table2[[#This Row],[rating_count]] / 1000)</f>
        <v>15.217000000000001</v>
      </c>
      <c r="P439" s="24" t="str">
        <f>IF(Table2[[#This Row],[Discount Percentage]] &gt;= 0.5, "Yes", "No")</f>
        <v>No</v>
      </c>
      <c r="Q439" s="26">
        <f>Table2[[#This Row],[Actual Price]] * Table2[[#This Row],[rating_count]]</f>
        <v>72910500</v>
      </c>
      <c r="R439">
        <v>3.7</v>
      </c>
      <c r="S439">
        <f>ROUND(Table2[[#This Row],[rating]], 0)</f>
        <v>4</v>
      </c>
      <c r="T439" s="21">
        <v>11217</v>
      </c>
      <c r="U439" s="21" t="str">
        <f>IF(Table2[[#This Row],[rating_count]] &lt; 1000, "Yes", "No")</f>
        <v>No</v>
      </c>
      <c r="V439" s="21">
        <f>Table2[[#This Row],[Rounded Rating Column]] * Table2[[#This Row],[rating_count]]</f>
        <v>44868</v>
      </c>
      <c r="W439" s="25">
        <f t="shared" si="20"/>
        <v>72910500</v>
      </c>
      <c r="X439" t="s">
        <v>10077</v>
      </c>
      <c r="Y439" t="s">
        <v>10078</v>
      </c>
      <c r="Z439" t="s">
        <v>10079</v>
      </c>
      <c r="AA439" t="s">
        <v>10080</v>
      </c>
      <c r="AB439" t="s">
        <v>10081</v>
      </c>
      <c r="AC439" t="s">
        <v>10082</v>
      </c>
      <c r="AD439" t="s">
        <v>10083</v>
      </c>
      <c r="AE439" t="s">
        <v>10084</v>
      </c>
    </row>
    <row r="440" spans="1:31" ht="15.75" customHeight="1">
      <c r="A440" t="s">
        <v>6733</v>
      </c>
      <c r="B440" t="s">
        <v>6734</v>
      </c>
      <c r="C440" t="s">
        <v>6735</v>
      </c>
      <c r="D440" t="s">
        <v>12821</v>
      </c>
      <c r="E440" t="s">
        <v>12828</v>
      </c>
      <c r="F440" t="s">
        <v>12953</v>
      </c>
      <c r="G440" t="str">
        <f>Table2[category] &amp; "-" &amp; Table2[product name]</f>
        <v>Computers&amp;Accessories|NetworkingDevices|DataCards&amp;Dongles-Airtel AMF-311WW Data Card (Black), 4g Hotspot Support with 2300 Mah Battery</v>
      </c>
      <c r="H440" s="2" t="s">
        <v>13108</v>
      </c>
      <c r="I440" s="25">
        <v>2099</v>
      </c>
      <c r="J440" s="23" t="str">
        <f t="shared" si="18"/>
        <v>&gt;₹500</v>
      </c>
      <c r="K440" s="25">
        <v>3250</v>
      </c>
      <c r="L440" s="24">
        <v>0.35</v>
      </c>
      <c r="M440" s="25">
        <f>Table2[[#This Row],[Actual Price]] - Table2[[#This Row],[Discounted Price]] / Table2[[#This Row],[Actual Price]] * 100</f>
        <v>3185.4153846153845</v>
      </c>
      <c r="N440" s="24" t="str">
        <f t="shared" si="19"/>
        <v>&lt;50%</v>
      </c>
      <c r="O440" s="21">
        <f>Table2[[#This Row],[Rounded Rating Column]] + (Table2[[#This Row],[rating_count]] / 1000)</f>
        <v>15.212999999999999</v>
      </c>
      <c r="P440" s="24" t="str">
        <f>IF(Table2[[#This Row],[Discount Percentage]] &gt;= 0.5, "Yes", "No")</f>
        <v>No</v>
      </c>
      <c r="Q440" s="26">
        <f>Table2[[#This Row],[Actual Price]] * Table2[[#This Row],[rating_count]]</f>
        <v>36442250</v>
      </c>
      <c r="R440">
        <v>3.8</v>
      </c>
      <c r="S440">
        <f>ROUND(Table2[[#This Row],[rating]], 0)</f>
        <v>4</v>
      </c>
      <c r="T440" s="21">
        <v>11213</v>
      </c>
      <c r="U440" s="21" t="str">
        <f>IF(Table2[[#This Row],[rating_count]] &lt; 1000, "Yes", "No")</f>
        <v>No</v>
      </c>
      <c r="V440" s="21">
        <f>Table2[[#This Row],[Rounded Rating Column]] * Table2[[#This Row],[rating_count]]</f>
        <v>44852</v>
      </c>
      <c r="W440" s="25">
        <f t="shared" si="20"/>
        <v>36442250</v>
      </c>
      <c r="X440" t="s">
        <v>6736</v>
      </c>
      <c r="Y440" t="s">
        <v>6737</v>
      </c>
      <c r="Z440" t="s">
        <v>6738</v>
      </c>
      <c r="AA440" t="s">
        <v>6739</v>
      </c>
      <c r="AB440" t="s">
        <v>6740</v>
      </c>
      <c r="AC440" t="s">
        <v>6741</v>
      </c>
      <c r="AD440" t="s">
        <v>6742</v>
      </c>
      <c r="AE440" t="s">
        <v>6743</v>
      </c>
    </row>
    <row r="441" spans="1:31" ht="15.75" customHeight="1">
      <c r="A441" t="s">
        <v>11406</v>
      </c>
      <c r="B441" t="s">
        <v>11407</v>
      </c>
      <c r="C441" t="s">
        <v>9884</v>
      </c>
      <c r="D441" t="s">
        <v>12817</v>
      </c>
      <c r="E441" t="s">
        <v>12818</v>
      </c>
      <c r="F441" t="s">
        <v>13023</v>
      </c>
      <c r="G441" t="str">
        <f>Table2[category] &amp; "-" &amp; Table2[product name]</f>
        <v>Home&amp;Kitchen|Kitchen&amp;HomeAppliances|WaterPurifiers&amp;Accessories|WaterFilters&amp;Purifiers-Aquaguard Aura RO+UV+UF+Taste Adjuster(MTDS) with Active Copper &amp; Zinc 7L water purifier,8 stages of purification,suitable for borewell,tanker,municipal water(Black) from Eureka Forbes</v>
      </c>
      <c r="H441" t="s">
        <v>13033</v>
      </c>
      <c r="I441" s="25">
        <v>15999</v>
      </c>
      <c r="J441" s="23" t="str">
        <f t="shared" si="18"/>
        <v>&gt;₹500</v>
      </c>
      <c r="K441" s="25">
        <v>24500</v>
      </c>
      <c r="L441" s="24">
        <v>0.35</v>
      </c>
      <c r="M441" s="25">
        <f>Table2[[#This Row],[Actual Price]] - Table2[[#This Row],[Discounted Price]] / Table2[[#This Row],[Actual Price]] * 100</f>
        <v>24434.697959183675</v>
      </c>
      <c r="N441" s="24" t="str">
        <f t="shared" si="19"/>
        <v>&lt;50%</v>
      </c>
      <c r="O441" s="21">
        <f>Table2[[#This Row],[Rounded Rating Column]] + (Table2[[#This Row],[rating_count]] / 1000)</f>
        <v>15.206</v>
      </c>
      <c r="P441" s="24" t="str">
        <f>IF(Table2[[#This Row],[Discount Percentage]] &gt;= 0.5, "Yes", "No")</f>
        <v>No</v>
      </c>
      <c r="Q441" s="26">
        <f>Table2[[#This Row],[Actual Price]] * Table2[[#This Row],[rating_count]]</f>
        <v>274547000</v>
      </c>
      <c r="R441">
        <v>4</v>
      </c>
      <c r="S441">
        <f>ROUND(Table2[[#This Row],[rating]], 0)</f>
        <v>4</v>
      </c>
      <c r="T441" s="21">
        <v>11206</v>
      </c>
      <c r="U441" s="21" t="str">
        <f>IF(Table2[[#This Row],[rating_count]] &lt; 1000, "Yes", "No")</f>
        <v>No</v>
      </c>
      <c r="V441" s="21">
        <f>Table2[[#This Row],[Rounded Rating Column]] * Table2[[#This Row],[rating_count]]</f>
        <v>44824</v>
      </c>
      <c r="W441" s="25">
        <f t="shared" si="20"/>
        <v>274547000</v>
      </c>
      <c r="X441" t="s">
        <v>11408</v>
      </c>
      <c r="Y441" t="s">
        <v>11409</v>
      </c>
      <c r="Z441" t="s">
        <v>11410</v>
      </c>
      <c r="AA441" t="s">
        <v>11411</v>
      </c>
      <c r="AB441" t="s">
        <v>11412</v>
      </c>
      <c r="AC441" t="s">
        <v>11413</v>
      </c>
      <c r="AD441" t="s">
        <v>11414</v>
      </c>
      <c r="AE441" t="s">
        <v>11415</v>
      </c>
    </row>
    <row r="442" spans="1:31" ht="15.75" customHeight="1">
      <c r="A442" t="s">
        <v>9700</v>
      </c>
      <c r="B442" t="s">
        <v>9701</v>
      </c>
      <c r="C442" t="s">
        <v>8431</v>
      </c>
      <c r="D442" t="s">
        <v>12817</v>
      </c>
      <c r="E442" t="s">
        <v>12818</v>
      </c>
      <c r="F442" t="s">
        <v>12986</v>
      </c>
      <c r="G442" t="str">
        <f>Table2[category] &amp; "-" &amp; Table2[product name]</f>
        <v>Home&amp;Kitchen|Kitchen&amp;HomeAppliances|SmallKitchenAppliances|InductionCooktop-Usha CookJoy (CJ1600WPC) 1600 Watt Induction cooktop (Black)</v>
      </c>
      <c r="H442" t="s">
        <v>12997</v>
      </c>
      <c r="I442" s="25">
        <v>2089</v>
      </c>
      <c r="J442" s="23" t="str">
        <f t="shared" si="18"/>
        <v>&gt;₹500</v>
      </c>
      <c r="K442" s="25">
        <v>4000</v>
      </c>
      <c r="L442" s="24">
        <v>0.48</v>
      </c>
      <c r="M442" s="25">
        <f>Table2[[#This Row],[Actual Price]] - Table2[[#This Row],[Discounted Price]] / Table2[[#This Row],[Actual Price]] * 100</f>
        <v>3947.7750000000001</v>
      </c>
      <c r="N442" s="24" t="str">
        <f t="shared" si="19"/>
        <v>&lt;50%</v>
      </c>
      <c r="O442" s="21">
        <f>Table2[[#This Row],[Rounded Rating Column]] + (Table2[[#This Row],[rating_count]] / 1000)</f>
        <v>15.199</v>
      </c>
      <c r="P442" s="24" t="str">
        <f>IF(Table2[[#This Row],[Discount Percentage]] &gt;= 0.5, "Yes", "No")</f>
        <v>No</v>
      </c>
      <c r="Q442" s="26">
        <f>Table2[[#This Row],[Actual Price]] * Table2[[#This Row],[rating_count]]</f>
        <v>44796000</v>
      </c>
      <c r="R442">
        <v>4.2</v>
      </c>
      <c r="S442">
        <f>ROUND(Table2[[#This Row],[rating]], 0)</f>
        <v>4</v>
      </c>
      <c r="T442" s="21">
        <v>11199</v>
      </c>
      <c r="U442" s="21" t="str">
        <f>IF(Table2[[#This Row],[rating_count]] &lt; 1000, "Yes", "No")</f>
        <v>No</v>
      </c>
      <c r="V442" s="21">
        <f>Table2[[#This Row],[Rounded Rating Column]] * Table2[[#This Row],[rating_count]]</f>
        <v>44796</v>
      </c>
      <c r="W442" s="25">
        <f t="shared" si="20"/>
        <v>44796000</v>
      </c>
      <c r="X442" t="s">
        <v>9702</v>
      </c>
      <c r="Y442" t="s">
        <v>9703</v>
      </c>
      <c r="Z442" t="s">
        <v>9704</v>
      </c>
      <c r="AA442" t="s">
        <v>9705</v>
      </c>
      <c r="AB442" t="s">
        <v>9706</v>
      </c>
      <c r="AC442" t="s">
        <v>9707</v>
      </c>
      <c r="AD442" t="s">
        <v>9708</v>
      </c>
      <c r="AE442" t="s">
        <v>9709</v>
      </c>
    </row>
    <row r="443" spans="1:31" ht="15.75" customHeight="1">
      <c r="A443" t="s">
        <v>7517</v>
      </c>
      <c r="B443" t="s">
        <v>7518</v>
      </c>
      <c r="C443" t="s">
        <v>7519</v>
      </c>
      <c r="D443" t="s">
        <v>12821</v>
      </c>
      <c r="E443" t="s">
        <v>12907</v>
      </c>
      <c r="F443" t="s">
        <v>12961</v>
      </c>
      <c r="G443" t="str">
        <f>Table2[category] &amp; "-" &amp; Table2[product name]</f>
        <v>Computers&amp;Accessories|Printers,Inks&amp;Accessories|Printers|InkjetPrinters-Canon PIXMA MG2577s All-in-One Inkjet Colour Printer with 1 Additional Colour Cartridge</v>
      </c>
      <c r="H443" t="s">
        <v>12966</v>
      </c>
      <c r="I443" s="25">
        <v>3498</v>
      </c>
      <c r="J443" s="23" t="str">
        <f t="shared" si="18"/>
        <v>&gt;₹500</v>
      </c>
      <c r="K443" s="25">
        <v>3875</v>
      </c>
      <c r="L443" s="24">
        <v>0.1</v>
      </c>
      <c r="M443" s="25">
        <f>Table2[[#This Row],[Actual Price]] - Table2[[#This Row],[Discounted Price]] / Table2[[#This Row],[Actual Price]] * 100</f>
        <v>3784.7290322580643</v>
      </c>
      <c r="N443" s="24" t="str">
        <f t="shared" si="19"/>
        <v>&lt;50%</v>
      </c>
      <c r="O443" s="21">
        <f>Table2[[#This Row],[Rounded Rating Column]] + (Table2[[#This Row],[rating_count]] / 1000)</f>
        <v>15.185</v>
      </c>
      <c r="P443" s="24" t="str">
        <f>IF(Table2[[#This Row],[Discount Percentage]] &gt;= 0.5, "Yes", "No")</f>
        <v>No</v>
      </c>
      <c r="Q443" s="26">
        <f>Table2[[#This Row],[Actual Price]] * Table2[[#This Row],[rating_count]]</f>
        <v>47216875</v>
      </c>
      <c r="R443">
        <v>3.4</v>
      </c>
      <c r="S443">
        <f>ROUND(Table2[[#This Row],[rating]], 0)</f>
        <v>3</v>
      </c>
      <c r="T443" s="21">
        <v>12185</v>
      </c>
      <c r="U443" s="21" t="str">
        <f>IF(Table2[[#This Row],[rating_count]] &lt; 1000, "Yes", "No")</f>
        <v>No</v>
      </c>
      <c r="V443" s="21">
        <f>Table2[[#This Row],[Rounded Rating Column]] * Table2[[#This Row],[rating_count]]</f>
        <v>36555</v>
      </c>
      <c r="W443" s="25">
        <f t="shared" si="20"/>
        <v>47216875</v>
      </c>
      <c r="X443" t="s">
        <v>7520</v>
      </c>
      <c r="Y443" t="s">
        <v>7521</v>
      </c>
      <c r="Z443" t="s">
        <v>7522</v>
      </c>
      <c r="AA443" t="s">
        <v>7523</v>
      </c>
      <c r="AB443" t="s">
        <v>7524</v>
      </c>
      <c r="AC443" t="s">
        <v>7525</v>
      </c>
      <c r="AD443" t="s">
        <v>7526</v>
      </c>
      <c r="AE443" t="s">
        <v>7527</v>
      </c>
    </row>
    <row r="444" spans="1:31" ht="15.75" customHeight="1">
      <c r="A444" t="s">
        <v>10651</v>
      </c>
      <c r="B444" t="s">
        <v>10652</v>
      </c>
      <c r="C444" t="s">
        <v>8472</v>
      </c>
      <c r="D444" t="s">
        <v>12817</v>
      </c>
      <c r="E444" t="s">
        <v>12818</v>
      </c>
      <c r="F444" t="s">
        <v>12986</v>
      </c>
      <c r="G444" t="str">
        <f>Table2[category] &amp; "-" &amp; Table2[product name]</f>
        <v>Home&amp;Kitchen|Kitchen&amp;HomeAppliances|SmallKitchenAppliances|HandBlenders-INALSA Hand Blender 1000 Watt with Chopper, Whisker, 600 ml Multipurpose Jar|Variable Speed And Turbo Speed Function |100% Copper Motor |Low Noise |ANTI-SPLASH TECHNOLOGY|2 Year Warranty</v>
      </c>
      <c r="H444" t="s">
        <v>12998</v>
      </c>
      <c r="I444" s="25">
        <v>2742</v>
      </c>
      <c r="J444" s="23" t="str">
        <f t="shared" si="18"/>
        <v>&gt;₹500</v>
      </c>
      <c r="K444" s="25">
        <v>3995</v>
      </c>
      <c r="L444" s="24">
        <v>0.31</v>
      </c>
      <c r="M444" s="25">
        <f>Table2[[#This Row],[Actual Price]] - Table2[[#This Row],[Discounted Price]] / Table2[[#This Row],[Actual Price]] * 100</f>
        <v>3926.3642052565706</v>
      </c>
      <c r="N444" s="24" t="str">
        <f t="shared" si="19"/>
        <v>&lt;50%</v>
      </c>
      <c r="O444" s="21">
        <f>Table2[[#This Row],[Rounded Rating Column]] + (Table2[[#This Row],[rating_count]] / 1000)</f>
        <v>15.148</v>
      </c>
      <c r="P444" s="24" t="str">
        <f>IF(Table2[[#This Row],[Discount Percentage]] &gt;= 0.5, "Yes", "No")</f>
        <v>No</v>
      </c>
      <c r="Q444" s="26">
        <f>Table2[[#This Row],[Actual Price]] * Table2[[#This Row],[rating_count]]</f>
        <v>44536260</v>
      </c>
      <c r="R444">
        <v>4.4000000000000004</v>
      </c>
      <c r="S444">
        <f>ROUND(Table2[[#This Row],[rating]], 0)</f>
        <v>4</v>
      </c>
      <c r="T444" s="21">
        <v>11148</v>
      </c>
      <c r="U444" s="21" t="str">
        <f>IF(Table2[[#This Row],[rating_count]] &lt; 1000, "Yes", "No")</f>
        <v>No</v>
      </c>
      <c r="V444" s="21">
        <f>Table2[[#This Row],[Rounded Rating Column]] * Table2[[#This Row],[rating_count]]</f>
        <v>44592</v>
      </c>
      <c r="W444" s="25">
        <f t="shared" si="20"/>
        <v>44536260</v>
      </c>
      <c r="X444" t="s">
        <v>10653</v>
      </c>
      <c r="Y444" t="s">
        <v>10654</v>
      </c>
      <c r="Z444" t="s">
        <v>10655</v>
      </c>
      <c r="AA444" t="s">
        <v>10656</v>
      </c>
      <c r="AB444" t="s">
        <v>10657</v>
      </c>
      <c r="AC444" t="s">
        <v>10658</v>
      </c>
      <c r="AD444" t="s">
        <v>10659</v>
      </c>
      <c r="AE444" t="s">
        <v>10660</v>
      </c>
    </row>
    <row r="445" spans="1:31" ht="15.75" customHeight="1">
      <c r="A445" t="s">
        <v>7835</v>
      </c>
      <c r="B445" t="s">
        <v>7836</v>
      </c>
      <c r="C445" t="s">
        <v>5328</v>
      </c>
      <c r="D445" t="s">
        <v>12821</v>
      </c>
      <c r="E445" t="s">
        <v>12828</v>
      </c>
      <c r="F445" t="s">
        <v>12918</v>
      </c>
      <c r="G445" t="str">
        <f>Table2[category] &amp; "-" &amp; Table2[product name]</f>
        <v>Computers&amp;Accessories|NetworkingDevices|Routers-Xiaomi Mi 4A Dual_Band Ethernet 1200Mbps Speed Router| 2.4GHz &amp; 5GHz Frequency|128MB RAM | DualCore 4 Thread CPU|4 Omni Directional Antenna|Mi Wi-Fi app-Parental Control &amp; Anti Hacking|Repeater, White</v>
      </c>
      <c r="H445" s="2" t="s">
        <v>13108</v>
      </c>
      <c r="I445" s="25">
        <v>1565</v>
      </c>
      <c r="J445" s="23" t="str">
        <f t="shared" si="18"/>
        <v>&gt;₹500</v>
      </c>
      <c r="K445" s="25">
        <v>2999</v>
      </c>
      <c r="L445" s="24">
        <v>0.48</v>
      </c>
      <c r="M445" s="25">
        <f>Table2[[#This Row],[Actual Price]] - Table2[[#This Row],[Discounted Price]] / Table2[[#This Row],[Actual Price]] * 100</f>
        <v>2946.8159386462153</v>
      </c>
      <c r="N445" s="24" t="str">
        <f t="shared" si="19"/>
        <v>&lt;50%</v>
      </c>
      <c r="O445" s="21">
        <f>Table2[[#This Row],[Rounded Rating Column]] + (Table2[[#This Row],[rating_count]] / 1000)</f>
        <v>15.113</v>
      </c>
      <c r="P445" s="24" t="str">
        <f>IF(Table2[[#This Row],[Discount Percentage]] &gt;= 0.5, "Yes", "No")</f>
        <v>No</v>
      </c>
      <c r="Q445" s="26">
        <f>Table2[[#This Row],[Actual Price]] * Table2[[#This Row],[rating_count]]</f>
        <v>33327887</v>
      </c>
      <c r="R445">
        <v>4</v>
      </c>
      <c r="S445">
        <f>ROUND(Table2[[#This Row],[rating]], 0)</f>
        <v>4</v>
      </c>
      <c r="T445" s="21">
        <v>11113</v>
      </c>
      <c r="U445" s="21" t="str">
        <f>IF(Table2[[#This Row],[rating_count]] &lt; 1000, "Yes", "No")</f>
        <v>No</v>
      </c>
      <c r="V445" s="21">
        <f>Table2[[#This Row],[Rounded Rating Column]] * Table2[[#This Row],[rating_count]]</f>
        <v>44452</v>
      </c>
      <c r="W445" s="25">
        <f t="shared" si="20"/>
        <v>33327887</v>
      </c>
      <c r="X445" t="s">
        <v>7837</v>
      </c>
      <c r="Y445" t="s">
        <v>7838</v>
      </c>
      <c r="Z445" t="s">
        <v>7839</v>
      </c>
      <c r="AA445" t="s">
        <v>7840</v>
      </c>
      <c r="AB445" t="s">
        <v>7841</v>
      </c>
      <c r="AC445" t="s">
        <v>7842</v>
      </c>
      <c r="AD445" t="s">
        <v>7843</v>
      </c>
      <c r="AE445" t="s">
        <v>7844</v>
      </c>
    </row>
    <row r="446" spans="1:31" ht="15.75" customHeight="1">
      <c r="A446" t="s">
        <v>6487</v>
      </c>
      <c r="B446" t="s">
        <v>6488</v>
      </c>
      <c r="C446" t="s">
        <v>6489</v>
      </c>
      <c r="D446" t="s">
        <v>12821</v>
      </c>
      <c r="E446" t="s">
        <v>12822</v>
      </c>
      <c r="F446" t="s">
        <v>12876</v>
      </c>
      <c r="G446" t="str">
        <f>Table2[category] &amp; "-" &amp; Table2[product name]</f>
        <v>Computers&amp;Accessories|Accessories&amp;Peripherals|LaptopAccessories-TABLE MAGIC Multipurpose Laptop Table Mat Finish Top Work at Home Study Table (TM Regular- Black) (Alloy Steel)</v>
      </c>
      <c r="H446" s="2" t="s">
        <v>13108</v>
      </c>
      <c r="I446" s="25">
        <v>1399</v>
      </c>
      <c r="J446" s="23" t="str">
        <f t="shared" si="18"/>
        <v>&gt;₹500</v>
      </c>
      <c r="K446" s="25">
        <v>2490</v>
      </c>
      <c r="L446" s="24">
        <v>0.44</v>
      </c>
      <c r="M446" s="25">
        <f>Table2[[#This Row],[Actual Price]] - Table2[[#This Row],[Discounted Price]] / Table2[[#This Row],[Actual Price]] * 100</f>
        <v>2433.8152610441766</v>
      </c>
      <c r="N446" s="24" t="str">
        <f t="shared" si="19"/>
        <v>&lt;50%</v>
      </c>
      <c r="O446" s="21">
        <f>Table2[[#This Row],[Rounded Rating Column]] + (Table2[[#This Row],[rating_count]] / 1000)</f>
        <v>15.074</v>
      </c>
      <c r="P446" s="24" t="str">
        <f>IF(Table2[[#This Row],[Discount Percentage]] &gt;= 0.5, "Yes", "No")</f>
        <v>No</v>
      </c>
      <c r="Q446" s="26">
        <f>Table2[[#This Row],[Actual Price]] * Table2[[#This Row],[rating_count]]</f>
        <v>27574260</v>
      </c>
      <c r="R446">
        <v>4.3</v>
      </c>
      <c r="S446">
        <f>ROUND(Table2[[#This Row],[rating]], 0)</f>
        <v>4</v>
      </c>
      <c r="T446" s="21">
        <v>11074</v>
      </c>
      <c r="U446" s="21" t="str">
        <f>IF(Table2[[#This Row],[rating_count]] &lt; 1000, "Yes", "No")</f>
        <v>No</v>
      </c>
      <c r="V446" s="21">
        <f>Table2[[#This Row],[Rounded Rating Column]] * Table2[[#This Row],[rating_count]]</f>
        <v>44296</v>
      </c>
      <c r="W446" s="25">
        <f t="shared" si="20"/>
        <v>27574260</v>
      </c>
      <c r="X446" t="s">
        <v>6490</v>
      </c>
      <c r="Y446" t="s">
        <v>6491</v>
      </c>
      <c r="Z446" t="s">
        <v>6492</v>
      </c>
      <c r="AA446" t="s">
        <v>6493</v>
      </c>
      <c r="AB446" t="s">
        <v>6494</v>
      </c>
      <c r="AC446" t="s">
        <v>6495</v>
      </c>
      <c r="AD446" t="s">
        <v>6496</v>
      </c>
      <c r="AE446" t="s">
        <v>6497</v>
      </c>
    </row>
    <row r="447" spans="1:31" ht="15.75" customHeight="1">
      <c r="A447" t="s">
        <v>3533</v>
      </c>
      <c r="B447" t="s">
        <v>3534</v>
      </c>
      <c r="C447" t="s">
        <v>2998</v>
      </c>
      <c r="D447" t="s">
        <v>12831</v>
      </c>
      <c r="E447" t="s">
        <v>12854</v>
      </c>
      <c r="F447" t="s">
        <v>12857</v>
      </c>
      <c r="G447" t="str">
        <f>Table2[category] &amp; "-" &amp; Table2[product name]</f>
        <v>Electronics|Mobiles&amp;Accessories|Smartphones&amp;BasicMobiles|Smartphones-OnePlus 10R 5G (Forest Green, 8GB RAM, 128GB Storage, 80W SuperVOOC)</v>
      </c>
      <c r="H447" t="s">
        <v>12858</v>
      </c>
      <c r="I447" s="25">
        <v>34999</v>
      </c>
      <c r="J447" s="23" t="str">
        <f t="shared" si="18"/>
        <v>&gt;₹500</v>
      </c>
      <c r="K447" s="25">
        <v>38999</v>
      </c>
      <c r="L447" s="24">
        <v>0.1</v>
      </c>
      <c r="M447" s="25">
        <f>Table2[[#This Row],[Actual Price]] - Table2[[#This Row],[Discounted Price]] / Table2[[#This Row],[Actual Price]] * 100</f>
        <v>38909.256673248034</v>
      </c>
      <c r="N447" s="24" t="str">
        <f t="shared" si="19"/>
        <v>&lt;50%</v>
      </c>
      <c r="O447" s="21">
        <f>Table2[[#This Row],[Rounded Rating Column]] + (Table2[[#This Row],[rating_count]] / 1000)</f>
        <v>15.029</v>
      </c>
      <c r="P447" s="24" t="str">
        <f>IF(Table2[[#This Row],[Discount Percentage]] &gt;= 0.5, "Yes", "No")</f>
        <v>No</v>
      </c>
      <c r="Q447" s="26">
        <f>Table2[[#This Row],[Actual Price]] * Table2[[#This Row],[rating_count]]</f>
        <v>430119971</v>
      </c>
      <c r="R447">
        <v>4.2</v>
      </c>
      <c r="S447">
        <f>ROUND(Table2[[#This Row],[rating]], 0)</f>
        <v>4</v>
      </c>
      <c r="T447" s="21">
        <v>11029</v>
      </c>
      <c r="U447" s="21" t="str">
        <f>IF(Table2[[#This Row],[rating_count]] &lt; 1000, "Yes", "No")</f>
        <v>No</v>
      </c>
      <c r="V447" s="21">
        <f>Table2[[#This Row],[Rounded Rating Column]] * Table2[[#This Row],[rating_count]]</f>
        <v>44116</v>
      </c>
      <c r="W447" s="25">
        <f t="shared" si="20"/>
        <v>430119971</v>
      </c>
      <c r="X447" t="s">
        <v>3535</v>
      </c>
      <c r="Y447" t="s">
        <v>3536</v>
      </c>
      <c r="Z447" t="s">
        <v>3537</v>
      </c>
      <c r="AA447" t="s">
        <v>3538</v>
      </c>
      <c r="AB447" t="s">
        <v>3539</v>
      </c>
      <c r="AC447" t="s">
        <v>3540</v>
      </c>
      <c r="AD447" t="s">
        <v>3541</v>
      </c>
      <c r="AE447" t="s">
        <v>3542</v>
      </c>
    </row>
    <row r="448" spans="1:31" ht="15.75" customHeight="1">
      <c r="A448" t="s">
        <v>5532</v>
      </c>
      <c r="B448" t="s">
        <v>5533</v>
      </c>
      <c r="C448" t="s">
        <v>3074</v>
      </c>
      <c r="D448" t="s">
        <v>12831</v>
      </c>
      <c r="E448" t="s">
        <v>12862</v>
      </c>
      <c r="F448" t="s">
        <v>12863</v>
      </c>
      <c r="G448" t="str">
        <f>Table2[category] &amp; "-" &amp; Table2[product name]</f>
        <v>Electronics|Headphones,Earbuds&amp;Accessories|Headphones|In-Ear-boAt Airdopes 181 in-Ear True Wireless Earbuds with ENx  Tech, Beast  Mode(Low Latency Upto 60ms) for Gaming, with Mic, ASAP  Charge, 20H Playtime, Bluetooth v5.2, IPX4 &amp; IWP (Cool Grey)</v>
      </c>
      <c r="H448" t="s">
        <v>12864</v>
      </c>
      <c r="I448" s="25">
        <v>1598</v>
      </c>
      <c r="J448" s="23" t="str">
        <f t="shared" si="18"/>
        <v>&gt;₹500</v>
      </c>
      <c r="K448" s="25">
        <v>2990</v>
      </c>
      <c r="L448" s="24">
        <v>0.47</v>
      </c>
      <c r="M448" s="25">
        <f>Table2[[#This Row],[Actual Price]] - Table2[[#This Row],[Discounted Price]] / Table2[[#This Row],[Actual Price]] * 100</f>
        <v>2936.5551839464883</v>
      </c>
      <c r="N448" s="24" t="str">
        <f t="shared" si="19"/>
        <v>&lt;50%</v>
      </c>
      <c r="O448" s="21">
        <f>Table2[[#This Row],[Rounded Rating Column]] + (Table2[[#This Row],[rating_count]] / 1000)</f>
        <v>15.015000000000001</v>
      </c>
      <c r="P448" s="24" t="str">
        <f>IF(Table2[[#This Row],[Discount Percentage]] &gt;= 0.5, "Yes", "No")</f>
        <v>No</v>
      </c>
      <c r="Q448" s="26">
        <f>Table2[[#This Row],[Actual Price]] * Table2[[#This Row],[rating_count]]</f>
        <v>32934850</v>
      </c>
      <c r="R448">
        <v>3.8</v>
      </c>
      <c r="S448">
        <f>ROUND(Table2[[#This Row],[rating]], 0)</f>
        <v>4</v>
      </c>
      <c r="T448" s="21">
        <v>11015</v>
      </c>
      <c r="U448" s="21" t="str">
        <f>IF(Table2[[#This Row],[rating_count]] &lt; 1000, "Yes", "No")</f>
        <v>No</v>
      </c>
      <c r="V448" s="21">
        <f>Table2[[#This Row],[Rounded Rating Column]] * Table2[[#This Row],[rating_count]]</f>
        <v>44060</v>
      </c>
      <c r="W448" s="25">
        <f t="shared" si="20"/>
        <v>32934850</v>
      </c>
      <c r="X448" t="s">
        <v>5534</v>
      </c>
      <c r="Y448" t="s">
        <v>5535</v>
      </c>
      <c r="Z448" t="s">
        <v>5536</v>
      </c>
      <c r="AA448" t="s">
        <v>5537</v>
      </c>
      <c r="AB448" t="s">
        <v>5538</v>
      </c>
      <c r="AC448" t="s">
        <v>5539</v>
      </c>
      <c r="AD448" t="s">
        <v>5540</v>
      </c>
      <c r="AE448" t="s">
        <v>5541</v>
      </c>
    </row>
    <row r="449" spans="1:31" ht="15.75" customHeight="1">
      <c r="A449" t="s">
        <v>6897</v>
      </c>
      <c r="B449" t="s">
        <v>6898</v>
      </c>
      <c r="C449" t="s">
        <v>6899</v>
      </c>
      <c r="D449" t="s">
        <v>12821</v>
      </c>
      <c r="E449" t="s">
        <v>12822</v>
      </c>
      <c r="F449" t="s">
        <v>12931</v>
      </c>
      <c r="G449" t="str">
        <f>Table2[category] &amp; "-" &amp; Table2[product name]</f>
        <v>Computers&amp;Accessories|Accessories&amp;Peripherals|TabletAccessories|Bags,Cases&amp;Sleeves|Cases-ProElite Faux Leather Smart Flip Case Cover for Apple iPad 10.2" 9th Gen (2021) / 8th Gen / 7th Gen with Stylus Pen, Black</v>
      </c>
      <c r="H449" t="s">
        <v>12957</v>
      </c>
      <c r="I449" s="23">
        <v>549</v>
      </c>
      <c r="J449" s="23" t="str">
        <f t="shared" si="18"/>
        <v>&gt;₹500</v>
      </c>
      <c r="K449" s="25">
        <v>1499</v>
      </c>
      <c r="L449" s="24">
        <v>0.63</v>
      </c>
      <c r="M449" s="25">
        <f>Table2[[#This Row],[Actual Price]] - Table2[[#This Row],[Discounted Price]] / Table2[[#This Row],[Actual Price]] * 100</f>
        <v>1462.3755837224817</v>
      </c>
      <c r="N449" s="24" t="str">
        <f t="shared" si="19"/>
        <v>50% or More</v>
      </c>
      <c r="O449" s="21">
        <f>Table2[[#This Row],[Rounded Rating Column]] + (Table2[[#This Row],[rating_count]] / 1000)</f>
        <v>15.006</v>
      </c>
      <c r="P449" s="24" t="str">
        <f>IF(Table2[[#This Row],[Discount Percentage]] &gt;= 0.5, "Yes", "No")</f>
        <v>Yes</v>
      </c>
      <c r="Q449" s="26">
        <f>Table2[[#This Row],[Actual Price]] * Table2[[#This Row],[rating_count]]</f>
        <v>16497994</v>
      </c>
      <c r="R449">
        <v>4.3</v>
      </c>
      <c r="S449">
        <f>ROUND(Table2[[#This Row],[rating]], 0)</f>
        <v>4</v>
      </c>
      <c r="T449" s="21">
        <v>11006</v>
      </c>
      <c r="U449" s="21" t="str">
        <f>IF(Table2[[#This Row],[rating_count]] &lt; 1000, "Yes", "No")</f>
        <v>No</v>
      </c>
      <c r="V449" s="21">
        <f>Table2[[#This Row],[Rounded Rating Column]] * Table2[[#This Row],[rating_count]]</f>
        <v>44024</v>
      </c>
      <c r="W449" s="25">
        <f t="shared" si="20"/>
        <v>16497994</v>
      </c>
      <c r="X449" t="s">
        <v>6900</v>
      </c>
      <c r="Y449" t="s">
        <v>6901</v>
      </c>
      <c r="Z449" t="s">
        <v>6902</v>
      </c>
      <c r="AA449" t="s">
        <v>6903</v>
      </c>
      <c r="AB449" t="s">
        <v>6904</v>
      </c>
      <c r="AC449" t="s">
        <v>6905</v>
      </c>
      <c r="AD449" t="s">
        <v>6906</v>
      </c>
      <c r="AE449" t="s">
        <v>6907</v>
      </c>
    </row>
    <row r="450" spans="1:31" ht="15.75" customHeight="1">
      <c r="A450" t="s">
        <v>11678</v>
      </c>
      <c r="B450" t="s">
        <v>11679</v>
      </c>
      <c r="C450" t="s">
        <v>8494</v>
      </c>
      <c r="D450" t="s">
        <v>12817</v>
      </c>
      <c r="E450" t="s">
        <v>12818</v>
      </c>
      <c r="F450" t="s">
        <v>12986</v>
      </c>
      <c r="G450" t="str">
        <f>Table2[category] &amp; "-" &amp; Table2[product name]</f>
        <v>Home&amp;Kitchen|Kitchen&amp;HomeAppliances|SmallKitchenAppliances|MixerGrinders-Butterfly Hero Mixer Grinder, 500W, 3 Jars (Grey)</v>
      </c>
      <c r="H450" t="s">
        <v>12999</v>
      </c>
      <c r="I450" s="25">
        <v>2237.81</v>
      </c>
      <c r="J450" s="23" t="str">
        <f t="shared" ref="J450:J513" si="21">IF(I450&lt;200,"&lt;₹200",IF(OR(I450=200,I450&lt;=500),"₹200 - ₹500","&gt;₹500"))</f>
        <v>&gt;₹500</v>
      </c>
      <c r="K450" s="25">
        <v>3899</v>
      </c>
      <c r="L450" s="24">
        <v>0.43</v>
      </c>
      <c r="M450" s="25">
        <f>Table2[[#This Row],[Actual Price]] - Table2[[#This Row],[Discounted Price]] / Table2[[#This Row],[Actual Price]] * 100</f>
        <v>3841.6055398820208</v>
      </c>
      <c r="N450" s="24" t="str">
        <f t="shared" ref="N450:N513" si="22">IF(L450&gt;=50%,"50% or More","&lt;50%")</f>
        <v>&lt;50%</v>
      </c>
      <c r="O450" s="21">
        <f>Table2[[#This Row],[Rounded Rating Column]] + (Table2[[#This Row],[rating_count]] / 1000)</f>
        <v>15.004</v>
      </c>
      <c r="P450" s="24" t="str">
        <f>IF(Table2[[#This Row],[Discount Percentage]] &gt;= 0.5, "Yes", "No")</f>
        <v>No</v>
      </c>
      <c r="Q450" s="26">
        <f>Table2[[#This Row],[Actual Price]] * Table2[[#This Row],[rating_count]]</f>
        <v>42904596</v>
      </c>
      <c r="R450">
        <v>3.9</v>
      </c>
      <c r="S450">
        <f>ROUND(Table2[[#This Row],[rating]], 0)</f>
        <v>4</v>
      </c>
      <c r="T450" s="21">
        <v>11004</v>
      </c>
      <c r="U450" s="21" t="str">
        <f>IF(Table2[[#This Row],[rating_count]] &lt; 1000, "Yes", "No")</f>
        <v>No</v>
      </c>
      <c r="V450" s="21">
        <f>Table2[[#This Row],[Rounded Rating Column]] * Table2[[#This Row],[rating_count]]</f>
        <v>44016</v>
      </c>
      <c r="W450" s="25">
        <f t="shared" ref="W450:W513" si="23">K450*T450</f>
        <v>42904596</v>
      </c>
      <c r="X450" t="s">
        <v>11680</v>
      </c>
      <c r="Y450" t="s">
        <v>11681</v>
      </c>
      <c r="Z450" t="s">
        <v>11682</v>
      </c>
      <c r="AA450" t="s">
        <v>11683</v>
      </c>
      <c r="AB450" t="s">
        <v>11684</v>
      </c>
      <c r="AC450" t="s">
        <v>11685</v>
      </c>
      <c r="AD450" t="s">
        <v>11686</v>
      </c>
      <c r="AE450" t="s">
        <v>11687</v>
      </c>
    </row>
    <row r="451" spans="1:31" ht="15.75" customHeight="1">
      <c r="A451" t="s">
        <v>7151</v>
      </c>
      <c r="B451" t="s">
        <v>7152</v>
      </c>
      <c r="C451" t="s">
        <v>6418</v>
      </c>
      <c r="D451" t="s">
        <v>12821</v>
      </c>
      <c r="E451" t="s">
        <v>12822</v>
      </c>
      <c r="F451" t="s">
        <v>12935</v>
      </c>
      <c r="G451" t="str">
        <f>Table2[category] &amp; "-" &amp; Table2[product name]</f>
        <v>Computers&amp;Accessories|Accessories&amp;Peripherals|Audio&amp;VideoAccessories|Webcams&amp;VoIPEquipment|Webcams-Lenovo 300 FHD Webcam with Full Stereo Dual Built-in mics | FHD 1080P 2.1 Megapixel CMOS Camera |Privacy Shutter | Ultra-Wide 95 Lens | 360 Rotation | Flexible Mount, Plug-n-Play | Cloud Grey</v>
      </c>
      <c r="H451" t="s">
        <v>12945</v>
      </c>
      <c r="I451" s="25">
        <v>1890</v>
      </c>
      <c r="J451" s="23" t="str">
        <f t="shared" si="21"/>
        <v>&gt;₹500</v>
      </c>
      <c r="K451" s="25">
        <v>5490</v>
      </c>
      <c r="L451" s="24">
        <v>0.66</v>
      </c>
      <c r="M451" s="25">
        <f>Table2[[#This Row],[Actual Price]] - Table2[[#This Row],[Discounted Price]] / Table2[[#This Row],[Actual Price]] * 100</f>
        <v>5455.5737704918029</v>
      </c>
      <c r="N451" s="24" t="str">
        <f t="shared" si="22"/>
        <v>50% or More</v>
      </c>
      <c r="O451" s="21">
        <f>Table2[[#This Row],[Rounded Rating Column]] + (Table2[[#This Row],[rating_count]] / 1000)</f>
        <v>14.976000000000001</v>
      </c>
      <c r="P451" s="24" t="str">
        <f>IF(Table2[[#This Row],[Discount Percentage]] &gt;= 0.5, "Yes", "No")</f>
        <v>Yes</v>
      </c>
      <c r="Q451" s="26">
        <f>Table2[[#This Row],[Actual Price]] * Table2[[#This Row],[rating_count]]</f>
        <v>60258240</v>
      </c>
      <c r="R451">
        <v>4.0999999999999996</v>
      </c>
      <c r="S451">
        <f>ROUND(Table2[[#This Row],[rating]], 0)</f>
        <v>4</v>
      </c>
      <c r="T451" s="21">
        <v>10976</v>
      </c>
      <c r="U451" s="21" t="str">
        <f>IF(Table2[[#This Row],[rating_count]] &lt; 1000, "Yes", "No")</f>
        <v>No</v>
      </c>
      <c r="V451" s="21">
        <f>Table2[[#This Row],[Rounded Rating Column]] * Table2[[#This Row],[rating_count]]</f>
        <v>43904</v>
      </c>
      <c r="W451" s="25">
        <f t="shared" si="23"/>
        <v>60258240</v>
      </c>
      <c r="X451" t="s">
        <v>7153</v>
      </c>
      <c r="Y451" t="s">
        <v>7154</v>
      </c>
      <c r="Z451" t="s">
        <v>7155</v>
      </c>
      <c r="AA451" t="s">
        <v>7156</v>
      </c>
      <c r="AB451" t="s">
        <v>7157</v>
      </c>
      <c r="AC451" t="s">
        <v>7158</v>
      </c>
      <c r="AD451" t="s">
        <v>7159</v>
      </c>
      <c r="AE451" t="s">
        <v>7160</v>
      </c>
    </row>
    <row r="452" spans="1:31" ht="15.75" customHeight="1">
      <c r="A452" t="s">
        <v>209</v>
      </c>
      <c r="B452" t="s">
        <v>210</v>
      </c>
      <c r="C452" t="s">
        <v>125</v>
      </c>
      <c r="D452" t="s">
        <v>12831</v>
      </c>
      <c r="E452" t="s">
        <v>12832</v>
      </c>
      <c r="F452" t="s">
        <v>12833</v>
      </c>
      <c r="G452" t="str">
        <f>Table2[category] &amp; "-" &amp; Table2[product name]</f>
        <v>Electronics|HomeTheater,TV&amp;Video|Accessories|Cables|HDMICables-tizum HDMI to VGA Adapter Cable 1080P for Projector, Computer, Laptop, TV, Projectors &amp; TV</v>
      </c>
      <c r="H452" t="s">
        <v>12824</v>
      </c>
      <c r="I452" s="23">
        <v>279</v>
      </c>
      <c r="J452" s="23" t="str">
        <f t="shared" si="21"/>
        <v>₹200 - ₹500</v>
      </c>
      <c r="K452" s="23">
        <v>499</v>
      </c>
      <c r="L452" s="24">
        <v>0.44</v>
      </c>
      <c r="M452" s="25">
        <f>Table2[[#This Row],[Actual Price]] - Table2[[#This Row],[Discounted Price]] / Table2[[#This Row],[Actual Price]] * 100</f>
        <v>443.08817635270543</v>
      </c>
      <c r="N452" s="24" t="str">
        <f t="shared" si="22"/>
        <v>&lt;50%</v>
      </c>
      <c r="O452" s="21">
        <f>Table2[[#This Row],[Rounded Rating Column]] + (Table2[[#This Row],[rating_count]] / 1000)</f>
        <v>14.962</v>
      </c>
      <c r="P452" s="24" t="str">
        <f>IF(Table2[[#This Row],[Discount Percentage]] &gt;= 0.5, "Yes", "No")</f>
        <v>No</v>
      </c>
      <c r="Q452" s="26">
        <f>Table2[[#This Row],[Actual Price]] * Table2[[#This Row],[rating_count]]</f>
        <v>5470038</v>
      </c>
      <c r="R452">
        <v>3.7</v>
      </c>
      <c r="S452">
        <f>ROUND(Table2[[#This Row],[rating]], 0)</f>
        <v>4</v>
      </c>
      <c r="T452" s="21">
        <v>10962</v>
      </c>
      <c r="U452" s="21" t="str">
        <f>IF(Table2[[#This Row],[rating_count]] &lt; 1000, "Yes", "No")</f>
        <v>No</v>
      </c>
      <c r="V452" s="21">
        <f>Table2[[#This Row],[Rounded Rating Column]] * Table2[[#This Row],[rating_count]]</f>
        <v>43848</v>
      </c>
      <c r="W452" s="25">
        <f t="shared" si="23"/>
        <v>5470038</v>
      </c>
      <c r="X452" t="s">
        <v>211</v>
      </c>
      <c r="Y452" t="s">
        <v>212</v>
      </c>
      <c r="Z452" t="s">
        <v>213</v>
      </c>
      <c r="AA452" t="s">
        <v>214</v>
      </c>
      <c r="AB452" t="s">
        <v>215</v>
      </c>
      <c r="AC452" t="s">
        <v>216</v>
      </c>
      <c r="AD452" t="s">
        <v>217</v>
      </c>
      <c r="AE452" t="s">
        <v>218</v>
      </c>
    </row>
    <row r="453" spans="1:31" ht="15.75" customHeight="1">
      <c r="A453" t="s">
        <v>1645</v>
      </c>
      <c r="B453" t="s">
        <v>1646</v>
      </c>
      <c r="C453" t="s">
        <v>13</v>
      </c>
      <c r="D453" t="s">
        <v>12821</v>
      </c>
      <c r="E453" t="s">
        <v>12822</v>
      </c>
      <c r="F453" t="s">
        <v>12823</v>
      </c>
      <c r="G453" t="str">
        <f>Table2[category] &amp; "-" &amp; Table2[product name]</f>
        <v>Computers&amp;Accessories|Accessories&amp;Peripherals|Cables&amp;Accessories|Cables|USBCables-Amazon Basics USB 3.0 Cable - A Male to Micro B - 6 Feet (1.8 Meters), Black</v>
      </c>
      <c r="H453" t="s">
        <v>12824</v>
      </c>
      <c r="I453" s="23">
        <v>299</v>
      </c>
      <c r="J453" s="23" t="str">
        <f t="shared" si="21"/>
        <v>₹200 - ₹500</v>
      </c>
      <c r="K453" s="23">
        <v>485</v>
      </c>
      <c r="L453" s="24">
        <v>0.38</v>
      </c>
      <c r="M453" s="25">
        <f>Table2[[#This Row],[Actual Price]] - Table2[[#This Row],[Discounted Price]] / Table2[[#This Row],[Actual Price]] * 100</f>
        <v>423.35051546391753</v>
      </c>
      <c r="N453" s="24" t="str">
        <f t="shared" si="22"/>
        <v>&lt;50%</v>
      </c>
      <c r="O453" s="21">
        <f>Table2[[#This Row],[Rounded Rating Column]] + (Table2[[#This Row],[rating_count]] / 1000)</f>
        <v>14.911</v>
      </c>
      <c r="P453" s="24" t="str">
        <f>IF(Table2[[#This Row],[Discount Percentage]] &gt;= 0.5, "Yes", "No")</f>
        <v>No</v>
      </c>
      <c r="Q453" s="26">
        <f>Table2[[#This Row],[Actual Price]] * Table2[[#This Row],[rating_count]]</f>
        <v>5291835</v>
      </c>
      <c r="R453">
        <v>4.3</v>
      </c>
      <c r="S453">
        <f>ROUND(Table2[[#This Row],[rating]], 0)</f>
        <v>4</v>
      </c>
      <c r="T453" s="21">
        <v>10911</v>
      </c>
      <c r="U453" s="21" t="str">
        <f>IF(Table2[[#This Row],[rating_count]] &lt; 1000, "Yes", "No")</f>
        <v>No</v>
      </c>
      <c r="V453" s="21">
        <f>Table2[[#This Row],[Rounded Rating Column]] * Table2[[#This Row],[rating_count]]</f>
        <v>43644</v>
      </c>
      <c r="W453" s="25">
        <f t="shared" si="23"/>
        <v>5291835</v>
      </c>
      <c r="X453" t="s">
        <v>1647</v>
      </c>
      <c r="Y453" t="s">
        <v>1648</v>
      </c>
      <c r="Z453" t="s">
        <v>1649</v>
      </c>
      <c r="AA453" t="s">
        <v>1650</v>
      </c>
      <c r="AB453" t="s">
        <v>1651</v>
      </c>
      <c r="AC453" t="s">
        <v>1652</v>
      </c>
      <c r="AD453" t="s">
        <v>1653</v>
      </c>
      <c r="AE453" t="s">
        <v>1654</v>
      </c>
    </row>
    <row r="454" spans="1:31" ht="15.75" customHeight="1">
      <c r="A454" t="s">
        <v>9417</v>
      </c>
      <c r="B454" t="s">
        <v>9418</v>
      </c>
      <c r="C454" t="s">
        <v>9419</v>
      </c>
      <c r="D454" t="s">
        <v>12817</v>
      </c>
      <c r="E454" t="s">
        <v>12818</v>
      </c>
      <c r="F454" t="s">
        <v>13023</v>
      </c>
      <c r="G454" t="str">
        <f>Table2[category] &amp; "-" &amp; Table2[product name]</f>
        <v>Home&amp;Kitchen|Kitchen&amp;HomeAppliances|WaterPurifiers&amp;Accessories|WaterPurifierAccessories-HUL Pureit Germkill kit for Classic 23 L water purifier - 1500 L Capacity</v>
      </c>
      <c r="H454" t="s">
        <v>13024</v>
      </c>
      <c r="I454" s="23">
        <v>600</v>
      </c>
      <c r="J454" s="23" t="str">
        <f t="shared" si="21"/>
        <v>&gt;₹500</v>
      </c>
      <c r="K454" s="23">
        <v>600</v>
      </c>
      <c r="L454" s="24">
        <v>0</v>
      </c>
      <c r="M454" s="25">
        <f>Table2[[#This Row],[Actual Price]] - Table2[[#This Row],[Discounted Price]] / Table2[[#This Row],[Actual Price]] * 100</f>
        <v>500</v>
      </c>
      <c r="N454" s="24" t="str">
        <f t="shared" si="22"/>
        <v>&lt;50%</v>
      </c>
      <c r="O454" s="21">
        <f>Table2[[#This Row],[Rounded Rating Column]] + (Table2[[#This Row],[rating_count]] / 1000)</f>
        <v>14.907</v>
      </c>
      <c r="P454" s="24" t="str">
        <f>IF(Table2[[#This Row],[Discount Percentage]] &gt;= 0.5, "Yes", "No")</f>
        <v>No</v>
      </c>
      <c r="Q454" s="26">
        <f>Table2[[#This Row],[Actual Price]] * Table2[[#This Row],[rating_count]]</f>
        <v>6544200</v>
      </c>
      <c r="R454">
        <v>4.0999999999999996</v>
      </c>
      <c r="S454">
        <f>ROUND(Table2[[#This Row],[rating]], 0)</f>
        <v>4</v>
      </c>
      <c r="T454" s="21">
        <v>10907</v>
      </c>
      <c r="U454" s="21" t="str">
        <f>IF(Table2[[#This Row],[rating_count]] &lt; 1000, "Yes", "No")</f>
        <v>No</v>
      </c>
      <c r="V454" s="21">
        <f>Table2[[#This Row],[Rounded Rating Column]] * Table2[[#This Row],[rating_count]]</f>
        <v>43628</v>
      </c>
      <c r="W454" s="25">
        <f t="shared" si="23"/>
        <v>6544200</v>
      </c>
      <c r="X454" t="s">
        <v>9420</v>
      </c>
      <c r="Y454" t="s">
        <v>9421</v>
      </c>
      <c r="Z454" t="s">
        <v>9422</v>
      </c>
      <c r="AA454" t="s">
        <v>9423</v>
      </c>
      <c r="AB454" t="s">
        <v>9424</v>
      </c>
      <c r="AC454" t="s">
        <v>9425</v>
      </c>
      <c r="AD454" t="s">
        <v>9426</v>
      </c>
      <c r="AE454" t="s">
        <v>9427</v>
      </c>
    </row>
    <row r="455" spans="1:31" ht="15.75" customHeight="1">
      <c r="A455" t="s">
        <v>4400</v>
      </c>
      <c r="B455" t="s">
        <v>4401</v>
      </c>
      <c r="C455" t="s">
        <v>4402</v>
      </c>
      <c r="D455" t="s">
        <v>12821</v>
      </c>
      <c r="E455" t="s">
        <v>12822</v>
      </c>
      <c r="F455" t="s">
        <v>12876</v>
      </c>
      <c r="G455" t="str">
        <f>Table2[category] &amp; "-" &amp; Table2[product name]</f>
        <v>Computers&amp;Accessories|Accessories&amp;Peripherals|LaptopAccessories|CameraPrivacyCovers-LIRAMARK Webcam Cover Slide, Ultra Thin Laptop Camera Cover Slide Blocker for Computer MacBook Pro iMac PC Tablet (Pack of 3)</v>
      </c>
      <c r="H455" t="s">
        <v>12877</v>
      </c>
      <c r="I455" s="23">
        <v>149</v>
      </c>
      <c r="J455" s="23" t="str">
        <f t="shared" si="21"/>
        <v>&lt;₹200</v>
      </c>
      <c r="K455" s="23">
        <v>149</v>
      </c>
      <c r="L455" s="24">
        <v>0</v>
      </c>
      <c r="M455" s="25">
        <f>Table2[[#This Row],[Actual Price]] - Table2[[#This Row],[Discounted Price]] / Table2[[#This Row],[Actual Price]] * 100</f>
        <v>49</v>
      </c>
      <c r="N455" s="24" t="str">
        <f t="shared" si="22"/>
        <v>&lt;50%</v>
      </c>
      <c r="O455" s="21">
        <f>Table2[[#This Row],[Rounded Rating Column]] + (Table2[[#This Row],[rating_count]] / 1000)</f>
        <v>14.833</v>
      </c>
      <c r="P455" s="24" t="str">
        <f>IF(Table2[[#This Row],[Discount Percentage]] &gt;= 0.5, "Yes", "No")</f>
        <v>No</v>
      </c>
      <c r="Q455" s="26">
        <f>Table2[[#This Row],[Actual Price]] * Table2[[#This Row],[rating_count]]</f>
        <v>1614117</v>
      </c>
      <c r="R455">
        <v>4.3</v>
      </c>
      <c r="S455">
        <f>ROUND(Table2[[#This Row],[rating]], 0)</f>
        <v>4</v>
      </c>
      <c r="T455" s="21">
        <v>10833</v>
      </c>
      <c r="U455" s="21" t="str">
        <f>IF(Table2[[#This Row],[rating_count]] &lt; 1000, "Yes", "No")</f>
        <v>No</v>
      </c>
      <c r="V455" s="21">
        <f>Table2[[#This Row],[Rounded Rating Column]] * Table2[[#This Row],[rating_count]]</f>
        <v>43332</v>
      </c>
      <c r="W455" s="25">
        <f t="shared" si="23"/>
        <v>1614117</v>
      </c>
      <c r="X455" t="s">
        <v>4403</v>
      </c>
      <c r="Y455" t="s">
        <v>4404</v>
      </c>
      <c r="Z455" t="s">
        <v>4405</v>
      </c>
      <c r="AA455" t="s">
        <v>4406</v>
      </c>
      <c r="AB455" t="s">
        <v>4407</v>
      </c>
      <c r="AC455" t="s">
        <v>4408</v>
      </c>
      <c r="AD455" t="s">
        <v>4409</v>
      </c>
      <c r="AE455" t="s">
        <v>4410</v>
      </c>
    </row>
    <row r="456" spans="1:31" ht="15.75" customHeight="1">
      <c r="A456" t="s">
        <v>7845</v>
      </c>
      <c r="B456" t="s">
        <v>7846</v>
      </c>
      <c r="C456" t="s">
        <v>5066</v>
      </c>
      <c r="D456" t="s">
        <v>12831</v>
      </c>
      <c r="E456" t="s">
        <v>12900</v>
      </c>
      <c r="F456" t="s">
        <v>12833</v>
      </c>
      <c r="G456" t="str">
        <f>Table2[category] &amp; "-" &amp; Table2[product name]</f>
        <v>Electronics|Cameras&amp;Photography|Accessories|Tripods&amp;Monopods|Tabletop&amp;TravelTripods-SLOVIC¬Æ Tripod Mount Adapter| Tripod Mobile Holder|Tripod Phone Mount(Made in India)| Smartphone Clip Clipper 360 Degree for Taking Magic Video Shots &amp; Pictures.</v>
      </c>
      <c r="H456" t="s">
        <v>12902</v>
      </c>
      <c r="I456" s="23">
        <v>326</v>
      </c>
      <c r="J456" s="23" t="str">
        <f t="shared" si="21"/>
        <v>₹200 - ₹500</v>
      </c>
      <c r="K456" s="23">
        <v>799</v>
      </c>
      <c r="L456" s="24">
        <v>0.59</v>
      </c>
      <c r="M456" s="25">
        <f>Table2[[#This Row],[Actual Price]] - Table2[[#This Row],[Discounted Price]] / Table2[[#This Row],[Actual Price]] * 100</f>
        <v>758.19899874843554</v>
      </c>
      <c r="N456" s="24" t="str">
        <f t="shared" si="22"/>
        <v>50% or More</v>
      </c>
      <c r="O456" s="21">
        <f>Table2[[#This Row],[Rounded Rating Column]] + (Table2[[#This Row],[rating_count]] / 1000)</f>
        <v>14.773</v>
      </c>
      <c r="P456" s="24" t="str">
        <f>IF(Table2[[#This Row],[Discount Percentage]] &gt;= 0.5, "Yes", "No")</f>
        <v>Yes</v>
      </c>
      <c r="Q456" s="26">
        <f>Table2[[#This Row],[Actual Price]] * Table2[[#This Row],[rating_count]]</f>
        <v>8607627</v>
      </c>
      <c r="R456">
        <v>4.4000000000000004</v>
      </c>
      <c r="S456">
        <f>ROUND(Table2[[#This Row],[rating]], 0)</f>
        <v>4</v>
      </c>
      <c r="T456" s="21">
        <v>10773</v>
      </c>
      <c r="U456" s="21" t="str">
        <f>IF(Table2[[#This Row],[rating_count]] &lt; 1000, "Yes", "No")</f>
        <v>No</v>
      </c>
      <c r="V456" s="21">
        <f>Table2[[#This Row],[Rounded Rating Column]] * Table2[[#This Row],[rating_count]]</f>
        <v>43092</v>
      </c>
      <c r="W456" s="25">
        <f t="shared" si="23"/>
        <v>8607627</v>
      </c>
      <c r="X456" t="s">
        <v>7847</v>
      </c>
      <c r="Y456" t="s">
        <v>7848</v>
      </c>
      <c r="Z456" t="s">
        <v>7849</v>
      </c>
      <c r="AA456" t="s">
        <v>7850</v>
      </c>
      <c r="AB456" t="s">
        <v>7851</v>
      </c>
      <c r="AC456" t="s">
        <v>7852</v>
      </c>
      <c r="AD456" t="s">
        <v>7853</v>
      </c>
      <c r="AE456" t="s">
        <v>7854</v>
      </c>
    </row>
    <row r="457" spans="1:31" ht="15.75" customHeight="1">
      <c r="A457" t="s">
        <v>7322</v>
      </c>
      <c r="B457" t="s">
        <v>7323</v>
      </c>
      <c r="C457" t="s">
        <v>5400</v>
      </c>
      <c r="D457" t="s">
        <v>12831</v>
      </c>
      <c r="E457" t="s">
        <v>12839</v>
      </c>
      <c r="F457" t="s">
        <v>12849</v>
      </c>
      <c r="G457" t="str">
        <f>Table2[category] &amp; "-" &amp; Table2[product name]</f>
        <v>Electronics|HomeAudio|Speakers|BluetoothSpeakers-Zebronics ZEB-VITA Wireless Bluetooth 10W Portable Bar Speaker With Supporting USB, SD Card, AUX, FM, TWS &amp; Call Function</v>
      </c>
      <c r="H457" t="s">
        <v>12920</v>
      </c>
      <c r="I457" s="23">
        <v>899</v>
      </c>
      <c r="J457" s="23" t="str">
        <f t="shared" si="21"/>
        <v>&gt;₹500</v>
      </c>
      <c r="K457" s="25">
        <v>1199</v>
      </c>
      <c r="L457" s="24">
        <v>0.25</v>
      </c>
      <c r="M457" s="25">
        <f>Table2[[#This Row],[Actual Price]] - Table2[[#This Row],[Discounted Price]] / Table2[[#This Row],[Actual Price]] * 100</f>
        <v>1124.0208507089242</v>
      </c>
      <c r="N457" s="24" t="str">
        <f t="shared" si="22"/>
        <v>&lt;50%</v>
      </c>
      <c r="O457" s="21">
        <f>Table2[[#This Row],[Rounded Rating Column]] + (Table2[[#This Row],[rating_count]] / 1000)</f>
        <v>14.750999999999999</v>
      </c>
      <c r="P457" s="24" t="str">
        <f>IF(Table2[[#This Row],[Discount Percentage]] &gt;= 0.5, "Yes", "No")</f>
        <v>No</v>
      </c>
      <c r="Q457" s="26">
        <f>Table2[[#This Row],[Actual Price]] * Table2[[#This Row],[rating_count]]</f>
        <v>12890449</v>
      </c>
      <c r="R457">
        <v>3.8</v>
      </c>
      <c r="S457">
        <f>ROUND(Table2[[#This Row],[rating]], 0)</f>
        <v>4</v>
      </c>
      <c r="T457" s="21">
        <v>10751</v>
      </c>
      <c r="U457" s="21" t="str">
        <f>IF(Table2[[#This Row],[rating_count]] &lt; 1000, "Yes", "No")</f>
        <v>No</v>
      </c>
      <c r="V457" s="21">
        <f>Table2[[#This Row],[Rounded Rating Column]] * Table2[[#This Row],[rating_count]]</f>
        <v>43004</v>
      </c>
      <c r="W457" s="25">
        <f t="shared" si="23"/>
        <v>12890449</v>
      </c>
      <c r="X457" t="s">
        <v>7324</v>
      </c>
      <c r="Y457" t="s">
        <v>7325</v>
      </c>
      <c r="Z457" t="s">
        <v>7326</v>
      </c>
      <c r="AA457" t="s">
        <v>7327</v>
      </c>
      <c r="AB457" t="s">
        <v>7328</v>
      </c>
      <c r="AC457" t="s">
        <v>7329</v>
      </c>
      <c r="AD457" t="s">
        <v>7330</v>
      </c>
      <c r="AE457" t="s">
        <v>7331</v>
      </c>
    </row>
    <row r="458" spans="1:31" ht="15.75" customHeight="1">
      <c r="A458" t="s">
        <v>7559</v>
      </c>
      <c r="B458" t="s">
        <v>7560</v>
      </c>
      <c r="C458" t="s">
        <v>5328</v>
      </c>
      <c r="D458" t="s">
        <v>12821</v>
      </c>
      <c r="E458" t="s">
        <v>12828</v>
      </c>
      <c r="F458" t="s">
        <v>12918</v>
      </c>
      <c r="G458" t="str">
        <f>Table2[category] &amp; "-" &amp; Table2[product name]</f>
        <v>Computers&amp;Accessories|NetworkingDevices|Routers-Zinq UPS for Router, Mini UPS for 12V WiFi Router Broadband Modem with Upto 4 Hours Power Backup, Upto 2Amp, Works with Existing Adapter, Also Works with Set-top Box, Smart Camera, CCTV (Black)</v>
      </c>
      <c r="H458" s="2" t="s">
        <v>13108</v>
      </c>
      <c r="I458" s="25">
        <v>1199</v>
      </c>
      <c r="J458" s="23" t="str">
        <f t="shared" si="21"/>
        <v>&gt;₹500</v>
      </c>
      <c r="K458" s="25">
        <v>2999</v>
      </c>
      <c r="L458" s="24">
        <v>0.6</v>
      </c>
      <c r="M458" s="25">
        <f>Table2[[#This Row],[Actual Price]] - Table2[[#This Row],[Discounted Price]] / Table2[[#This Row],[Actual Price]] * 100</f>
        <v>2959.0200066688894</v>
      </c>
      <c r="N458" s="24" t="str">
        <f t="shared" si="22"/>
        <v>50% or More</v>
      </c>
      <c r="O458" s="21">
        <f>Table2[[#This Row],[Rounded Rating Column]] + (Table2[[#This Row],[rating_count]] / 1000)</f>
        <v>14.725</v>
      </c>
      <c r="P458" s="24" t="str">
        <f>IF(Table2[[#This Row],[Discount Percentage]] &gt;= 0.5, "Yes", "No")</f>
        <v>Yes</v>
      </c>
      <c r="Q458" s="26">
        <f>Table2[[#This Row],[Actual Price]] * Table2[[#This Row],[rating_count]]</f>
        <v>32164275</v>
      </c>
      <c r="R458">
        <v>4.0999999999999996</v>
      </c>
      <c r="S458">
        <f>ROUND(Table2[[#This Row],[rating]], 0)</f>
        <v>4</v>
      </c>
      <c r="T458" s="21">
        <v>10725</v>
      </c>
      <c r="U458" s="21" t="str">
        <f>IF(Table2[[#This Row],[rating_count]] &lt; 1000, "Yes", "No")</f>
        <v>No</v>
      </c>
      <c r="V458" s="21">
        <f>Table2[[#This Row],[Rounded Rating Column]] * Table2[[#This Row],[rating_count]]</f>
        <v>42900</v>
      </c>
      <c r="W458" s="25">
        <f t="shared" si="23"/>
        <v>32164275</v>
      </c>
      <c r="X458" t="s">
        <v>7561</v>
      </c>
      <c r="Y458" t="s">
        <v>7562</v>
      </c>
      <c r="Z458" t="s">
        <v>7563</v>
      </c>
      <c r="AA458" t="s">
        <v>7564</v>
      </c>
      <c r="AB458" t="s">
        <v>7565</v>
      </c>
      <c r="AC458" t="s">
        <v>7566</v>
      </c>
      <c r="AD458" t="s">
        <v>7567</v>
      </c>
      <c r="AE458" t="s">
        <v>7568</v>
      </c>
    </row>
    <row r="459" spans="1:31" ht="15.75" customHeight="1">
      <c r="A459" t="s">
        <v>7291</v>
      </c>
      <c r="B459" t="s">
        <v>7292</v>
      </c>
      <c r="C459" t="s">
        <v>7293</v>
      </c>
      <c r="D459" t="s">
        <v>12817</v>
      </c>
      <c r="E459" t="s">
        <v>12895</v>
      </c>
      <c r="F459" t="s">
        <v>12958</v>
      </c>
      <c r="G459" t="str">
        <f>Table2[category] &amp; "-" &amp; Table2[product name]</f>
        <v>Home&amp;Kitchen|CraftMaterials|DrawingMaterials|DrawingMedia|Pens-Classmate Octane Colour Burst-Multicolour Gel Pens (Pack of 10) | Gold &amp; Silver Glitter Sparkle Pens|10 colour ink shades for art lovers and kids|Fun at home essentials</v>
      </c>
      <c r="H459" t="s">
        <v>12959</v>
      </c>
      <c r="I459" s="23">
        <v>90</v>
      </c>
      <c r="J459" s="23" t="str">
        <f t="shared" si="21"/>
        <v>&lt;₹200</v>
      </c>
      <c r="K459" s="23">
        <v>100</v>
      </c>
      <c r="L459" s="24">
        <v>0.1</v>
      </c>
      <c r="M459" s="25">
        <f>Table2[[#This Row],[Actual Price]] - Table2[[#This Row],[Discounted Price]] / Table2[[#This Row],[Actual Price]] * 100</f>
        <v>10</v>
      </c>
      <c r="N459" s="24" t="str">
        <f t="shared" si="22"/>
        <v>&lt;50%</v>
      </c>
      <c r="O459" s="21">
        <f>Table2[[#This Row],[Rounded Rating Column]] + (Table2[[#This Row],[rating_count]] / 1000)</f>
        <v>14.718</v>
      </c>
      <c r="P459" s="24" t="str">
        <f>IF(Table2[[#This Row],[Discount Percentage]] &gt;= 0.5, "Yes", "No")</f>
        <v>No</v>
      </c>
      <c r="Q459" s="26">
        <f>Table2[[#This Row],[Actual Price]] * Table2[[#This Row],[rating_count]]</f>
        <v>1071800</v>
      </c>
      <c r="R459">
        <v>4.4000000000000004</v>
      </c>
      <c r="S459">
        <f>ROUND(Table2[[#This Row],[rating]], 0)</f>
        <v>4</v>
      </c>
      <c r="T459" s="21">
        <v>10718</v>
      </c>
      <c r="U459" s="21" t="str">
        <f>IF(Table2[[#This Row],[rating_count]] &lt; 1000, "Yes", "No")</f>
        <v>No</v>
      </c>
      <c r="V459" s="21">
        <f>Table2[[#This Row],[Rounded Rating Column]] * Table2[[#This Row],[rating_count]]</f>
        <v>42872</v>
      </c>
      <c r="W459" s="25">
        <f t="shared" si="23"/>
        <v>1071800</v>
      </c>
      <c r="X459" t="s">
        <v>7294</v>
      </c>
      <c r="Y459" t="s">
        <v>7295</v>
      </c>
      <c r="Z459" t="s">
        <v>7296</v>
      </c>
      <c r="AA459" t="s">
        <v>7297</v>
      </c>
      <c r="AB459" t="s">
        <v>7298</v>
      </c>
      <c r="AC459" t="s">
        <v>7299</v>
      </c>
      <c r="AD459" t="s">
        <v>7300</v>
      </c>
      <c r="AE459" t="s">
        <v>7301</v>
      </c>
    </row>
    <row r="460" spans="1:31" ht="15.75" customHeight="1">
      <c r="A460" t="s">
        <v>3041</v>
      </c>
      <c r="B460" t="s">
        <v>3042</v>
      </c>
      <c r="C460" t="s">
        <v>2956</v>
      </c>
      <c r="D460" t="s">
        <v>12831</v>
      </c>
      <c r="E460" t="s">
        <v>12852</v>
      </c>
      <c r="F460" t="s">
        <v>12853</v>
      </c>
      <c r="G460" t="str">
        <f>Table2[category] &amp; "-" &amp; Table2[product name]</f>
        <v>Electronics|WearableTechnology|SmartWatches-Noise Pulse Go Buzz Smart Watch Bluetooth Calling with 1.69" Display, 550 NITS, 150+ Cloud Watch Face, SPo2, Heart Rate Tracking, 100 Sports Mode with Auto Detection, Longer Battery (Jet Black)</v>
      </c>
      <c r="H460" s="2" t="s">
        <v>13108</v>
      </c>
      <c r="I460" s="25">
        <v>1898</v>
      </c>
      <c r="J460" s="23" t="str">
        <f t="shared" si="21"/>
        <v>&gt;₹500</v>
      </c>
      <c r="K460" s="25">
        <v>4999</v>
      </c>
      <c r="L460" s="24">
        <v>0.62</v>
      </c>
      <c r="M460" s="25">
        <f>Table2[[#This Row],[Actual Price]] - Table2[[#This Row],[Discounted Price]] / Table2[[#This Row],[Actual Price]] * 100</f>
        <v>4961.0324064812967</v>
      </c>
      <c r="N460" s="24" t="str">
        <f t="shared" si="22"/>
        <v>50% or More</v>
      </c>
      <c r="O460" s="21">
        <f>Table2[[#This Row],[Rounded Rating Column]] + (Table2[[#This Row],[rating_count]] / 1000)</f>
        <v>14.689</v>
      </c>
      <c r="P460" s="24" t="str">
        <f>IF(Table2[[#This Row],[Discount Percentage]] &gt;= 0.5, "Yes", "No")</f>
        <v>Yes</v>
      </c>
      <c r="Q460" s="26">
        <f>Table2[[#This Row],[Actual Price]] * Table2[[#This Row],[rating_count]]</f>
        <v>53434311</v>
      </c>
      <c r="R460">
        <v>4.0999999999999996</v>
      </c>
      <c r="S460">
        <f>ROUND(Table2[[#This Row],[rating]], 0)</f>
        <v>4</v>
      </c>
      <c r="T460" s="21">
        <v>10689</v>
      </c>
      <c r="U460" s="21" t="str">
        <f>IF(Table2[[#This Row],[rating_count]] &lt; 1000, "Yes", "No")</f>
        <v>No</v>
      </c>
      <c r="V460" s="21">
        <f>Table2[[#This Row],[Rounded Rating Column]] * Table2[[#This Row],[rating_count]]</f>
        <v>42756</v>
      </c>
      <c r="W460" s="25">
        <f t="shared" si="23"/>
        <v>53434311</v>
      </c>
      <c r="X460" t="s">
        <v>3043</v>
      </c>
      <c r="Y460" t="s">
        <v>3044</v>
      </c>
      <c r="Z460" t="s">
        <v>3045</v>
      </c>
      <c r="AA460" t="s">
        <v>3046</v>
      </c>
      <c r="AB460" t="s">
        <v>3047</v>
      </c>
      <c r="AC460" t="s">
        <v>3048</v>
      </c>
      <c r="AD460" t="s">
        <v>3049</v>
      </c>
      <c r="AE460" t="s">
        <v>3050</v>
      </c>
    </row>
    <row r="461" spans="1:31" ht="15.75" customHeight="1">
      <c r="A461" t="s">
        <v>790</v>
      </c>
      <c r="B461" t="s">
        <v>791</v>
      </c>
      <c r="C461" t="s">
        <v>13</v>
      </c>
      <c r="D461" t="s">
        <v>12821</v>
      </c>
      <c r="E461" t="s">
        <v>12822</v>
      </c>
      <c r="F461" t="s">
        <v>12823</v>
      </c>
      <c r="G461" t="str">
        <f>Table2[category] &amp; "-" &amp; Table2[product name]</f>
        <v>Computers&amp;Accessories|Accessories&amp;Peripherals|Cables&amp;Accessories|Cables|USBCables-Wayona Usb Type C Fast Charger Cable Fast Charging Usb C Cable/Cord Compatible For Samsung Galaxy S10E S10 S9 S8 Plus S10+,Note 10 Note 9 Note 8,S20,M31S,M40,Realme X3,Pixel 2 Xl (3 Ft Pack Of 1,Grey)</v>
      </c>
      <c r="H461" t="s">
        <v>12824</v>
      </c>
      <c r="I461" s="23">
        <v>325</v>
      </c>
      <c r="J461" s="23" t="str">
        <f t="shared" si="21"/>
        <v>₹200 - ₹500</v>
      </c>
      <c r="K461" s="25">
        <v>1299</v>
      </c>
      <c r="L461" s="24">
        <v>0.75</v>
      </c>
      <c r="M461" s="25">
        <f>Table2[[#This Row],[Actual Price]] - Table2[[#This Row],[Discounted Price]] / Table2[[#This Row],[Actual Price]] * 100</f>
        <v>1273.980754426482</v>
      </c>
      <c r="N461" s="24" t="str">
        <f t="shared" si="22"/>
        <v>50% or More</v>
      </c>
      <c r="O461" s="21">
        <f>Table2[[#This Row],[Rounded Rating Column]] + (Table2[[#This Row],[rating_count]] / 1000)</f>
        <v>14.576000000000001</v>
      </c>
      <c r="P461" s="24" t="str">
        <f>IF(Table2[[#This Row],[Discount Percentage]] &gt;= 0.5, "Yes", "No")</f>
        <v>Yes</v>
      </c>
      <c r="Q461" s="26">
        <f>Table2[[#This Row],[Actual Price]] * Table2[[#This Row],[rating_count]]</f>
        <v>13738224</v>
      </c>
      <c r="R461">
        <v>4.2</v>
      </c>
      <c r="S461">
        <f>ROUND(Table2[[#This Row],[rating]], 0)</f>
        <v>4</v>
      </c>
      <c r="T461" s="21">
        <v>10576</v>
      </c>
      <c r="U461" s="21" t="str">
        <f>IF(Table2[[#This Row],[rating_count]] &lt; 1000, "Yes", "No")</f>
        <v>No</v>
      </c>
      <c r="V461" s="21">
        <f>Table2[[#This Row],[Rounded Rating Column]] * Table2[[#This Row],[rating_count]]</f>
        <v>42304</v>
      </c>
      <c r="W461" s="25">
        <f t="shared" si="23"/>
        <v>13738224</v>
      </c>
      <c r="X461" t="s">
        <v>792</v>
      </c>
      <c r="Y461" t="s">
        <v>793</v>
      </c>
      <c r="Z461" t="s">
        <v>794</v>
      </c>
      <c r="AA461" t="s">
        <v>795</v>
      </c>
      <c r="AB461" t="s">
        <v>796</v>
      </c>
      <c r="AC461" t="s">
        <v>797</v>
      </c>
      <c r="AD461" t="s">
        <v>798</v>
      </c>
      <c r="AE461" t="s">
        <v>799</v>
      </c>
    </row>
    <row r="462" spans="1:31" ht="15.75" customHeight="1">
      <c r="A462" t="s">
        <v>2306</v>
      </c>
      <c r="B462" t="s">
        <v>2307</v>
      </c>
      <c r="C462" t="s">
        <v>13</v>
      </c>
      <c r="D462" t="s">
        <v>12821</v>
      </c>
      <c r="E462" t="s">
        <v>12822</v>
      </c>
      <c r="F462" t="s">
        <v>12823</v>
      </c>
      <c r="G462" t="str">
        <f>Table2[category] &amp; "-" &amp; Table2[product name]</f>
        <v>Computers&amp;Accessories|Accessories&amp;Peripherals|Cables&amp;Accessories|Cables|USBCables-Wayona Nylon Braided Usb Type C 3Ft 1M 3A Fast Charger Cable For Samsung Galaxy S9 S8 (Wc3Cb1, Black)</v>
      </c>
      <c r="H462" t="s">
        <v>12824</v>
      </c>
      <c r="I462" s="23">
        <v>325</v>
      </c>
      <c r="J462" s="23" t="str">
        <f t="shared" si="21"/>
        <v>₹200 - ₹500</v>
      </c>
      <c r="K462" s="25">
        <v>1099</v>
      </c>
      <c r="L462" s="24">
        <v>0.7</v>
      </c>
      <c r="M462" s="25">
        <f>Table2[[#This Row],[Actual Price]] - Table2[[#This Row],[Discounted Price]] / Table2[[#This Row],[Actual Price]] * 100</f>
        <v>1069.4276615104641</v>
      </c>
      <c r="N462" s="24" t="str">
        <f t="shared" si="22"/>
        <v>50% or More</v>
      </c>
      <c r="O462" s="21">
        <f>Table2[[#This Row],[Rounded Rating Column]] + (Table2[[#This Row],[rating_count]] / 1000)</f>
        <v>14.576000000000001</v>
      </c>
      <c r="P462" s="24" t="str">
        <f>IF(Table2[[#This Row],[Discount Percentage]] &gt;= 0.5, "Yes", "No")</f>
        <v>Yes</v>
      </c>
      <c r="Q462" s="26">
        <f>Table2[[#This Row],[Actual Price]] * Table2[[#This Row],[rating_count]]</f>
        <v>11623024</v>
      </c>
      <c r="R462">
        <v>4.2</v>
      </c>
      <c r="S462">
        <f>ROUND(Table2[[#This Row],[rating]], 0)</f>
        <v>4</v>
      </c>
      <c r="T462" s="21">
        <v>10576</v>
      </c>
      <c r="U462" s="21" t="str">
        <f>IF(Table2[[#This Row],[rating_count]] &lt; 1000, "Yes", "No")</f>
        <v>No</v>
      </c>
      <c r="V462" s="21">
        <f>Table2[[#This Row],[Rounded Rating Column]] * Table2[[#This Row],[rating_count]]</f>
        <v>42304</v>
      </c>
      <c r="W462" s="25">
        <f t="shared" si="23"/>
        <v>11623024</v>
      </c>
      <c r="X462" t="s">
        <v>2308</v>
      </c>
      <c r="Y462" t="s">
        <v>793</v>
      </c>
      <c r="Z462" t="s">
        <v>794</v>
      </c>
      <c r="AA462" t="s">
        <v>795</v>
      </c>
      <c r="AB462" t="s">
        <v>796</v>
      </c>
      <c r="AC462" t="s">
        <v>797</v>
      </c>
      <c r="AD462" t="s">
        <v>2309</v>
      </c>
      <c r="AE462" t="s">
        <v>2310</v>
      </c>
    </row>
    <row r="463" spans="1:31" ht="15.75" customHeight="1">
      <c r="A463" t="s">
        <v>1404</v>
      </c>
      <c r="B463" t="s">
        <v>1405</v>
      </c>
      <c r="C463" t="s">
        <v>1406</v>
      </c>
      <c r="D463" t="s">
        <v>12831</v>
      </c>
      <c r="E463" t="s">
        <v>12832</v>
      </c>
      <c r="F463" t="s">
        <v>12842</v>
      </c>
      <c r="G463" t="str">
        <f>Table2[category] &amp; "-" &amp; Table2[product name]</f>
        <v>Electronics|HomeTheater,TV&amp;Video|Projectors-EGate i9 Pro-Max 1080p Native Full HD Projector 4k Support | 3600 L (330 ANSI ) | 150" (381 cm) Large Screen | VGA, AV, HDMI, SD Card, USB, Audio Out | (E03i31 / E04i32) Black</v>
      </c>
      <c r="H463" s="2" t="s">
        <v>13108</v>
      </c>
      <c r="I463" s="25">
        <v>9490</v>
      </c>
      <c r="J463" s="23" t="str">
        <f t="shared" si="21"/>
        <v>&gt;₹500</v>
      </c>
      <c r="K463" s="25">
        <v>15990</v>
      </c>
      <c r="L463" s="24">
        <v>0.41</v>
      </c>
      <c r="M463" s="25">
        <f>Table2[[#This Row],[Actual Price]] - Table2[[#This Row],[Discounted Price]] / Table2[[#This Row],[Actual Price]] * 100</f>
        <v>15930.650406504064</v>
      </c>
      <c r="N463" s="24" t="str">
        <f t="shared" si="22"/>
        <v>&lt;50%</v>
      </c>
      <c r="O463" s="21">
        <f>Table2[[#This Row],[Rounded Rating Column]] + (Table2[[#This Row],[rating_count]] / 1000)</f>
        <v>14.48</v>
      </c>
      <c r="P463" s="24" t="str">
        <f>IF(Table2[[#This Row],[Discount Percentage]] &gt;= 0.5, "Yes", "No")</f>
        <v>No</v>
      </c>
      <c r="Q463" s="26">
        <f>Table2[[#This Row],[Actual Price]] * Table2[[#This Row],[rating_count]]</f>
        <v>167575200</v>
      </c>
      <c r="R463">
        <v>3.9</v>
      </c>
      <c r="S463">
        <f>ROUND(Table2[[#This Row],[rating]], 0)</f>
        <v>4</v>
      </c>
      <c r="T463" s="21">
        <v>10480</v>
      </c>
      <c r="U463" s="21" t="str">
        <f>IF(Table2[[#This Row],[rating_count]] &lt; 1000, "Yes", "No")</f>
        <v>No</v>
      </c>
      <c r="V463" s="21">
        <f>Table2[[#This Row],[Rounded Rating Column]] * Table2[[#This Row],[rating_count]]</f>
        <v>41920</v>
      </c>
      <c r="W463" s="25">
        <f t="shared" si="23"/>
        <v>167575200</v>
      </c>
      <c r="X463" t="s">
        <v>1407</v>
      </c>
      <c r="Y463" t="s">
        <v>1408</v>
      </c>
      <c r="Z463" t="s">
        <v>1409</v>
      </c>
      <c r="AA463" t="s">
        <v>1410</v>
      </c>
      <c r="AB463" t="s">
        <v>1411</v>
      </c>
      <c r="AC463" t="s">
        <v>1412</v>
      </c>
      <c r="AD463" t="s">
        <v>1413</v>
      </c>
      <c r="AE463" t="s">
        <v>1414</v>
      </c>
    </row>
    <row r="464" spans="1:31" ht="15.75" customHeight="1">
      <c r="A464" t="s">
        <v>7241</v>
      </c>
      <c r="B464" t="s">
        <v>7242</v>
      </c>
      <c r="C464" t="s">
        <v>5013</v>
      </c>
      <c r="D464" t="s">
        <v>12821</v>
      </c>
      <c r="E464" t="s">
        <v>12822</v>
      </c>
      <c r="F464" t="s">
        <v>12880</v>
      </c>
      <c r="G464" t="str">
        <f>Table2[category] &amp; "-" &amp; Table2[product name]</f>
        <v>Computers&amp;Accessories|Accessories&amp;Peripherals|Keyboards,Mice&amp;InputDevices|Keyboard&amp;MouseSets-Portronics Key2 Combo Multimedia USB Wireless Keyboard and Mouse Set with 2.4 GHz Wireless Technology, Soft &amp; Silent Button, Compact Size (Grey)</v>
      </c>
      <c r="H464" t="s">
        <v>12898</v>
      </c>
      <c r="I464" s="25">
        <v>1149</v>
      </c>
      <c r="J464" s="23" t="str">
        <f t="shared" si="21"/>
        <v>&gt;₹500</v>
      </c>
      <c r="K464" s="25">
        <v>1499</v>
      </c>
      <c r="L464" s="24">
        <v>0.23</v>
      </c>
      <c r="M464" s="25">
        <f>Table2[[#This Row],[Actual Price]] - Table2[[#This Row],[Discounted Price]] / Table2[[#This Row],[Actual Price]] * 100</f>
        <v>1422.3488992661773</v>
      </c>
      <c r="N464" s="24" t="str">
        <f t="shared" si="22"/>
        <v>&lt;50%</v>
      </c>
      <c r="O464" s="21">
        <f>Table2[[#This Row],[Rounded Rating Column]] + (Table2[[#This Row],[rating_count]] / 1000)</f>
        <v>14.443</v>
      </c>
      <c r="P464" s="24" t="str">
        <f>IF(Table2[[#This Row],[Discount Percentage]] &gt;= 0.5, "Yes", "No")</f>
        <v>No</v>
      </c>
      <c r="Q464" s="26">
        <f>Table2[[#This Row],[Actual Price]] * Table2[[#This Row],[rating_count]]</f>
        <v>15654057</v>
      </c>
      <c r="R464">
        <v>4.0999999999999996</v>
      </c>
      <c r="S464">
        <f>ROUND(Table2[[#This Row],[rating]], 0)</f>
        <v>4</v>
      </c>
      <c r="T464" s="21">
        <v>10443</v>
      </c>
      <c r="U464" s="21" t="str">
        <f>IF(Table2[[#This Row],[rating_count]] &lt; 1000, "Yes", "No")</f>
        <v>No</v>
      </c>
      <c r="V464" s="21">
        <f>Table2[[#This Row],[Rounded Rating Column]] * Table2[[#This Row],[rating_count]]</f>
        <v>41772</v>
      </c>
      <c r="W464" s="25">
        <f t="shared" si="23"/>
        <v>15654057</v>
      </c>
      <c r="X464" t="s">
        <v>7243</v>
      </c>
      <c r="Y464" t="s">
        <v>7244</v>
      </c>
      <c r="Z464" t="s">
        <v>7245</v>
      </c>
      <c r="AA464" t="s">
        <v>7246</v>
      </c>
      <c r="AB464" t="s">
        <v>7247</v>
      </c>
      <c r="AC464" t="s">
        <v>7248</v>
      </c>
      <c r="AD464" t="s">
        <v>7249</v>
      </c>
      <c r="AE464" t="s">
        <v>7250</v>
      </c>
    </row>
    <row r="465" spans="1:31" ht="15.75" customHeight="1">
      <c r="A465" t="s">
        <v>12535</v>
      </c>
      <c r="B465" t="s">
        <v>12536</v>
      </c>
      <c r="C465" t="s">
        <v>9733</v>
      </c>
      <c r="D465" t="s">
        <v>12817</v>
      </c>
      <c r="E465" t="s">
        <v>12818</v>
      </c>
      <c r="F465" t="s">
        <v>12819</v>
      </c>
      <c r="G465" t="str">
        <f>Table2[category] &amp; "-" &amp; Table2[product name]</f>
        <v>Home&amp;Kitchen|Kitchen&amp;HomeAppliances|Vacuum,Cleaning&amp;Ironing|Vacuums&amp;FloorCare|Vacuums|Wet-DryVacuums-Karcher WD3 EU Wet and Dry Vacuum Cleaner, 1000 Watts Powerful Suction, 17 L Capacity, Blower Function, Easy Filter Removal for Home and Garden Cleaning¬† (Yellow/Black)</v>
      </c>
      <c r="H465" t="s">
        <v>12820</v>
      </c>
      <c r="I465" s="25">
        <v>6199</v>
      </c>
      <c r="J465" s="23" t="str">
        <f t="shared" si="21"/>
        <v>&gt;₹500</v>
      </c>
      <c r="K465" s="25">
        <v>10999</v>
      </c>
      <c r="L465" s="24">
        <v>0.44</v>
      </c>
      <c r="M465" s="25">
        <f>Table2[[#This Row],[Actual Price]] - Table2[[#This Row],[Discounted Price]] / Table2[[#This Row],[Actual Price]] * 100</f>
        <v>10942.640330939177</v>
      </c>
      <c r="N465" s="24" t="str">
        <f t="shared" si="22"/>
        <v>&lt;50%</v>
      </c>
      <c r="O465" s="21">
        <f>Table2[[#This Row],[Rounded Rating Column]] + (Table2[[#This Row],[rating_count]] / 1000)</f>
        <v>14.429</v>
      </c>
      <c r="P465" s="24" t="str">
        <f>IF(Table2[[#This Row],[Discount Percentage]] &gt;= 0.5, "Yes", "No")</f>
        <v>No</v>
      </c>
      <c r="Q465" s="26">
        <f>Table2[[#This Row],[Actual Price]] * Table2[[#This Row],[rating_count]]</f>
        <v>114708571</v>
      </c>
      <c r="R465">
        <v>4.2</v>
      </c>
      <c r="S465">
        <f>ROUND(Table2[[#This Row],[rating]], 0)</f>
        <v>4</v>
      </c>
      <c r="T465" s="21">
        <v>10429</v>
      </c>
      <c r="U465" s="21" t="str">
        <f>IF(Table2[[#This Row],[rating_count]] &lt; 1000, "Yes", "No")</f>
        <v>No</v>
      </c>
      <c r="V465" s="21">
        <f>Table2[[#This Row],[Rounded Rating Column]] * Table2[[#This Row],[rating_count]]</f>
        <v>41716</v>
      </c>
      <c r="W465" s="25">
        <f t="shared" si="23"/>
        <v>114708571</v>
      </c>
      <c r="X465" t="s">
        <v>12537</v>
      </c>
      <c r="Y465" t="s">
        <v>12538</v>
      </c>
      <c r="Z465" t="s">
        <v>12539</v>
      </c>
      <c r="AA465" t="s">
        <v>12540</v>
      </c>
      <c r="AB465" t="s">
        <v>12541</v>
      </c>
      <c r="AC465" t="s">
        <v>12542</v>
      </c>
      <c r="AD465" t="s">
        <v>12543</v>
      </c>
      <c r="AE465" t="s">
        <v>12544</v>
      </c>
    </row>
    <row r="466" spans="1:31" ht="15.75" customHeight="1">
      <c r="A466" t="s">
        <v>8028</v>
      </c>
      <c r="B466" t="s">
        <v>8029</v>
      </c>
      <c r="C466" t="s">
        <v>8030</v>
      </c>
      <c r="D466" t="s">
        <v>12817</v>
      </c>
      <c r="E466" t="s">
        <v>12895</v>
      </c>
      <c r="F466" t="s">
        <v>12913</v>
      </c>
      <c r="G466" t="str">
        <f>Table2[category] &amp; "-" &amp; Table2[product name]</f>
        <v>Home&amp;Kitchen|CraftMaterials|PaintingMaterials-Camel Oil Pastel with Reusable Plastic Box - 50 Shades</v>
      </c>
      <c r="H466" s="2" t="s">
        <v>13108</v>
      </c>
      <c r="I466" s="23">
        <v>230</v>
      </c>
      <c r="J466" s="23" t="str">
        <f t="shared" si="21"/>
        <v>₹200 - ₹500</v>
      </c>
      <c r="K466" s="23">
        <v>230</v>
      </c>
      <c r="L466" s="24">
        <v>0</v>
      </c>
      <c r="M466" s="25">
        <f>Table2[[#This Row],[Actual Price]] - Table2[[#This Row],[Discounted Price]] / Table2[[#This Row],[Actual Price]] * 100</f>
        <v>130</v>
      </c>
      <c r="N466" s="24" t="str">
        <f t="shared" si="22"/>
        <v>&lt;50%</v>
      </c>
      <c r="O466" s="21">
        <f>Table2[[#This Row],[Rounded Rating Column]] + (Table2[[#This Row],[rating_count]] / 1000)</f>
        <v>14.427</v>
      </c>
      <c r="P466" s="24" t="str">
        <f>IF(Table2[[#This Row],[Discount Percentage]] &gt;= 0.5, "Yes", "No")</f>
        <v>No</v>
      </c>
      <c r="Q466" s="26">
        <f>Table2[[#This Row],[Actual Price]] * Table2[[#This Row],[rating_count]]</f>
        <v>2168210</v>
      </c>
      <c r="R466">
        <v>4.5</v>
      </c>
      <c r="S466">
        <f>ROUND(Table2[[#This Row],[rating]], 0)</f>
        <v>5</v>
      </c>
      <c r="T466" s="21">
        <v>9427</v>
      </c>
      <c r="U466" s="21" t="str">
        <f>IF(Table2[[#This Row],[rating_count]] &lt; 1000, "Yes", "No")</f>
        <v>No</v>
      </c>
      <c r="V466" s="21">
        <f>Table2[[#This Row],[Rounded Rating Column]] * Table2[[#This Row],[rating_count]]</f>
        <v>47135</v>
      </c>
      <c r="W466" s="25">
        <f t="shared" si="23"/>
        <v>2168210</v>
      </c>
      <c r="X466" t="s">
        <v>8031</v>
      </c>
      <c r="Y466" t="s">
        <v>8032</v>
      </c>
      <c r="Z466" t="s">
        <v>8033</v>
      </c>
      <c r="AA466" t="s">
        <v>8034</v>
      </c>
      <c r="AB466" t="s">
        <v>8035</v>
      </c>
      <c r="AC466" t="s">
        <v>8036</v>
      </c>
      <c r="AD466" t="s">
        <v>8037</v>
      </c>
      <c r="AE466" t="s">
        <v>8038</v>
      </c>
    </row>
    <row r="467" spans="1:31" ht="15.75" customHeight="1">
      <c r="A467" t="s">
        <v>9140</v>
      </c>
      <c r="B467" t="s">
        <v>9141</v>
      </c>
      <c r="C467" t="s">
        <v>8505</v>
      </c>
      <c r="D467" t="s">
        <v>12817</v>
      </c>
      <c r="E467" t="s">
        <v>12988</v>
      </c>
      <c r="F467" t="s">
        <v>13000</v>
      </c>
      <c r="G467" t="str">
        <f>Table2[category] &amp; "-" &amp; Table2[product name]</f>
        <v>Home&amp;Kitchen|Heating,Cooling&amp;AirQuality|WaterHeaters&amp;Geysers|InstantWaterHeaters-Crompton Gracee 5-L Instant Water Heater (Geyser)</v>
      </c>
      <c r="H467" t="s">
        <v>13001</v>
      </c>
      <c r="I467" s="25">
        <v>3599</v>
      </c>
      <c r="J467" s="23" t="str">
        <f t="shared" si="21"/>
        <v>&gt;₹500</v>
      </c>
      <c r="K467" s="25">
        <v>7299</v>
      </c>
      <c r="L467" s="24">
        <v>0.51</v>
      </c>
      <c r="M467" s="25">
        <f>Table2[[#This Row],[Actual Price]] - Table2[[#This Row],[Discounted Price]] / Table2[[#This Row],[Actual Price]] * 100</f>
        <v>7249.6918755993975</v>
      </c>
      <c r="N467" s="24" t="str">
        <f t="shared" si="22"/>
        <v>50% or More</v>
      </c>
      <c r="O467" s="21">
        <f>Table2[[#This Row],[Rounded Rating Column]] + (Table2[[#This Row],[rating_count]] / 1000)</f>
        <v>14.324</v>
      </c>
      <c r="P467" s="24" t="str">
        <f>IF(Table2[[#This Row],[Discount Percentage]] &gt;= 0.5, "Yes", "No")</f>
        <v>Yes</v>
      </c>
      <c r="Q467" s="26">
        <f>Table2[[#This Row],[Actual Price]] * Table2[[#This Row],[rating_count]]</f>
        <v>75354876</v>
      </c>
      <c r="R467">
        <v>4</v>
      </c>
      <c r="S467">
        <f>ROUND(Table2[[#This Row],[rating]], 0)</f>
        <v>4</v>
      </c>
      <c r="T467" s="21">
        <v>10324</v>
      </c>
      <c r="U467" s="21" t="str">
        <f>IF(Table2[[#This Row],[rating_count]] &lt; 1000, "Yes", "No")</f>
        <v>No</v>
      </c>
      <c r="V467" s="21">
        <f>Table2[[#This Row],[Rounded Rating Column]] * Table2[[#This Row],[rating_count]]</f>
        <v>41296</v>
      </c>
      <c r="W467" s="25">
        <f t="shared" si="23"/>
        <v>75354876</v>
      </c>
      <c r="X467" t="s">
        <v>9142</v>
      </c>
      <c r="Y467" t="s">
        <v>9143</v>
      </c>
      <c r="Z467" t="s">
        <v>9144</v>
      </c>
      <c r="AA467" t="s">
        <v>9145</v>
      </c>
      <c r="AB467" t="s">
        <v>9146</v>
      </c>
      <c r="AC467" t="s">
        <v>9147</v>
      </c>
      <c r="AD467" t="s">
        <v>9148</v>
      </c>
      <c r="AE467" t="s">
        <v>9149</v>
      </c>
    </row>
    <row r="468" spans="1:31" ht="15.75" customHeight="1">
      <c r="A468" t="s">
        <v>10935</v>
      </c>
      <c r="B468" t="s">
        <v>10936</v>
      </c>
      <c r="C468" t="s">
        <v>8558</v>
      </c>
      <c r="D468" t="s">
        <v>12817</v>
      </c>
      <c r="E468" t="s">
        <v>12988</v>
      </c>
      <c r="F468" t="s">
        <v>13000</v>
      </c>
      <c r="G468" t="str">
        <f>Table2[category] &amp; "-" &amp; Table2[product name]</f>
        <v>Home&amp;Kitchen|Heating,Cooling&amp;AirQuality|WaterHeaters&amp;Geysers|StorageWaterHeaters-Crompton Amica 15-L 5 Star Rated Storage Water Heater (Geyser) with Free Installation (White)</v>
      </c>
      <c r="H468" t="s">
        <v>13002</v>
      </c>
      <c r="I468" s="25">
        <v>6800</v>
      </c>
      <c r="J468" s="23" t="str">
        <f t="shared" si="21"/>
        <v>&gt;₹500</v>
      </c>
      <c r="K468" s="25">
        <v>11500</v>
      </c>
      <c r="L468" s="24">
        <v>0.41</v>
      </c>
      <c r="M468" s="25">
        <f>Table2[[#This Row],[Actual Price]] - Table2[[#This Row],[Discounted Price]] / Table2[[#This Row],[Actual Price]] * 100</f>
        <v>11440.869565217392</v>
      </c>
      <c r="N468" s="24" t="str">
        <f t="shared" si="22"/>
        <v>&lt;50%</v>
      </c>
      <c r="O468" s="21">
        <f>Table2[[#This Row],[Rounded Rating Column]] + (Table2[[#This Row],[rating_count]] / 1000)</f>
        <v>14.308</v>
      </c>
      <c r="P468" s="24" t="str">
        <f>IF(Table2[[#This Row],[Discount Percentage]] &gt;= 0.5, "Yes", "No")</f>
        <v>No</v>
      </c>
      <c r="Q468" s="26">
        <f>Table2[[#This Row],[Actual Price]] * Table2[[#This Row],[rating_count]]</f>
        <v>118542000</v>
      </c>
      <c r="R468">
        <v>4.0999999999999996</v>
      </c>
      <c r="S468">
        <f>ROUND(Table2[[#This Row],[rating]], 0)</f>
        <v>4</v>
      </c>
      <c r="T468" s="21">
        <v>10308</v>
      </c>
      <c r="U468" s="21" t="str">
        <f>IF(Table2[[#This Row],[rating_count]] &lt; 1000, "Yes", "No")</f>
        <v>No</v>
      </c>
      <c r="V468" s="21">
        <f>Table2[[#This Row],[Rounded Rating Column]] * Table2[[#This Row],[rating_count]]</f>
        <v>41232</v>
      </c>
      <c r="W468" s="25">
        <f t="shared" si="23"/>
        <v>118542000</v>
      </c>
      <c r="X468" t="s">
        <v>10937</v>
      </c>
      <c r="Y468" t="s">
        <v>10938</v>
      </c>
      <c r="Z468" t="s">
        <v>10939</v>
      </c>
      <c r="AA468" t="s">
        <v>10940</v>
      </c>
      <c r="AB468" t="s">
        <v>10941</v>
      </c>
      <c r="AC468" t="s">
        <v>10942</v>
      </c>
      <c r="AD468" t="s">
        <v>10943</v>
      </c>
      <c r="AE468" t="s">
        <v>10944</v>
      </c>
    </row>
    <row r="469" spans="1:31" ht="15.75" customHeight="1">
      <c r="A469" t="s">
        <v>10136</v>
      </c>
      <c r="B469" t="s">
        <v>10137</v>
      </c>
      <c r="C469" t="s">
        <v>8671</v>
      </c>
      <c r="D469" t="s">
        <v>12817</v>
      </c>
      <c r="E469" t="s">
        <v>13005</v>
      </c>
      <c r="F469" t="s">
        <v>13006</v>
      </c>
      <c r="G469" t="str">
        <f>Table2[category] &amp; "-" &amp; Table2[product name]</f>
        <v>Home&amp;Kitchen|HomeStorage&amp;Organization|LaundryOrganization|LaundryBaskets-Kuber Industries Waterproof Canvas Laundry Bag/Hamper|Metalic Printed With Handles|Foldable Bin &amp; 45 Liter Capicity|Size 37 x 37 x 46, Pack of 1 (Brown)</v>
      </c>
      <c r="H469" t="s">
        <v>13007</v>
      </c>
      <c r="I469" s="23">
        <v>199</v>
      </c>
      <c r="J469" s="23" t="str">
        <f t="shared" si="21"/>
        <v>&lt;₹200</v>
      </c>
      <c r="K469" s="23">
        <v>499</v>
      </c>
      <c r="L469" s="24">
        <v>0.6</v>
      </c>
      <c r="M469" s="25">
        <f>Table2[[#This Row],[Actual Price]] - Table2[[#This Row],[Discounted Price]] / Table2[[#This Row],[Actual Price]] * 100</f>
        <v>459.12024048096191</v>
      </c>
      <c r="N469" s="24" t="str">
        <f t="shared" si="22"/>
        <v>50% or More</v>
      </c>
      <c r="O469" s="21">
        <f>Table2[[#This Row],[Rounded Rating Column]] + (Table2[[#This Row],[rating_count]] / 1000)</f>
        <v>14.234</v>
      </c>
      <c r="P469" s="24" t="str">
        <f>IF(Table2[[#This Row],[Discount Percentage]] &gt;= 0.5, "Yes", "No")</f>
        <v>Yes</v>
      </c>
      <c r="Q469" s="26">
        <f>Table2[[#This Row],[Actual Price]] * Table2[[#This Row],[rating_count]]</f>
        <v>5106766</v>
      </c>
      <c r="R469">
        <v>4</v>
      </c>
      <c r="S469">
        <f>ROUND(Table2[[#This Row],[rating]], 0)</f>
        <v>4</v>
      </c>
      <c r="T469" s="21">
        <v>10234</v>
      </c>
      <c r="U469" s="21" t="str">
        <f>IF(Table2[[#This Row],[rating_count]] &lt; 1000, "Yes", "No")</f>
        <v>No</v>
      </c>
      <c r="V469" s="21">
        <f>Table2[[#This Row],[Rounded Rating Column]] * Table2[[#This Row],[rating_count]]</f>
        <v>40936</v>
      </c>
      <c r="W469" s="25">
        <f t="shared" si="23"/>
        <v>5106766</v>
      </c>
      <c r="X469" t="s">
        <v>10138</v>
      </c>
      <c r="Y469" t="s">
        <v>10139</v>
      </c>
      <c r="Z469" t="s">
        <v>10140</v>
      </c>
      <c r="AA469" t="s">
        <v>10141</v>
      </c>
      <c r="AB469" t="s">
        <v>10142</v>
      </c>
      <c r="AC469" t="s">
        <v>10143</v>
      </c>
      <c r="AD469" t="s">
        <v>10144</v>
      </c>
      <c r="AE469" t="s">
        <v>10145</v>
      </c>
    </row>
    <row r="470" spans="1:31" ht="15.75" customHeight="1">
      <c r="A470" t="s">
        <v>4532</v>
      </c>
      <c r="B470" t="s">
        <v>4533</v>
      </c>
      <c r="C470" t="s">
        <v>2956</v>
      </c>
      <c r="D470" t="s">
        <v>12831</v>
      </c>
      <c r="E470" t="s">
        <v>12852</v>
      </c>
      <c r="F470" t="s">
        <v>12853</v>
      </c>
      <c r="G470" t="str">
        <f>Table2[category] &amp; "-" &amp; Table2[product name]</f>
        <v>Electronics|WearableTechnology|SmartWatches-Noise ColorFit Ultra 2 Buzz 1.78" AMOLED Bluetooth Calling Watch with 368*448px Always On Display, Premium Metallic Finish, 100+ Watch Faces, 100+ Sports Modes, Health Suite (Jet Black)</v>
      </c>
      <c r="H470" s="2" t="s">
        <v>13108</v>
      </c>
      <c r="I470" s="25">
        <v>3999</v>
      </c>
      <c r="J470" s="23" t="str">
        <f t="shared" si="21"/>
        <v>&gt;₹500</v>
      </c>
      <c r="K470" s="25">
        <v>6999</v>
      </c>
      <c r="L470" s="24">
        <v>0.43</v>
      </c>
      <c r="M470" s="25">
        <f>Table2[[#This Row],[Actual Price]] - Table2[[#This Row],[Discounted Price]] / Table2[[#This Row],[Actual Price]] * 100</f>
        <v>6941.8632661808833</v>
      </c>
      <c r="N470" s="24" t="str">
        <f t="shared" si="22"/>
        <v>&lt;50%</v>
      </c>
      <c r="O470" s="21">
        <f>Table2[[#This Row],[Rounded Rating Column]] + (Table2[[#This Row],[rating_count]] / 1000)</f>
        <v>14.228999999999999</v>
      </c>
      <c r="P470" s="24" t="str">
        <f>IF(Table2[[#This Row],[Discount Percentage]] &gt;= 0.5, "Yes", "No")</f>
        <v>No</v>
      </c>
      <c r="Q470" s="26">
        <f>Table2[[#This Row],[Actual Price]] * Table2[[#This Row],[rating_count]]</f>
        <v>71592771</v>
      </c>
      <c r="R470">
        <v>4.0999999999999996</v>
      </c>
      <c r="S470">
        <f>ROUND(Table2[[#This Row],[rating]], 0)</f>
        <v>4</v>
      </c>
      <c r="T470" s="21">
        <v>10229</v>
      </c>
      <c r="U470" s="21" t="str">
        <f>IF(Table2[[#This Row],[rating_count]] &lt; 1000, "Yes", "No")</f>
        <v>No</v>
      </c>
      <c r="V470" s="21">
        <f>Table2[[#This Row],[Rounded Rating Column]] * Table2[[#This Row],[rating_count]]</f>
        <v>40916</v>
      </c>
      <c r="W470" s="25">
        <f t="shared" si="23"/>
        <v>71592771</v>
      </c>
      <c r="X470" t="s">
        <v>4534</v>
      </c>
      <c r="Y470" t="s">
        <v>4535</v>
      </c>
      <c r="Z470" t="s">
        <v>4536</v>
      </c>
      <c r="AA470" t="s">
        <v>4537</v>
      </c>
      <c r="AB470" t="s">
        <v>4538</v>
      </c>
      <c r="AC470" t="s">
        <v>4539</v>
      </c>
      <c r="AD470" t="s">
        <v>4540</v>
      </c>
      <c r="AE470" t="s">
        <v>4541</v>
      </c>
    </row>
    <row r="471" spans="1:31" ht="15.75" customHeight="1">
      <c r="A471" t="s">
        <v>6744</v>
      </c>
      <c r="B471" t="s">
        <v>6745</v>
      </c>
      <c r="C471" t="s">
        <v>6746</v>
      </c>
      <c r="D471" t="s">
        <v>12821</v>
      </c>
      <c r="E471" t="s">
        <v>12822</v>
      </c>
      <c r="F471" t="s">
        <v>12876</v>
      </c>
      <c r="G471" t="str">
        <f>Table2[category] &amp; "-" &amp; Table2[product name]</f>
        <v>Computers&amp;Accessories|Accessories&amp;Peripherals|LaptopAccessories|LaptopChargers&amp;PowerSupplies-Gizga Essentials Laptop Power Cable Cord- 3 Pin Adapter Isi Certified(1 Meter/3.3 Feet)</v>
      </c>
      <c r="H471" t="s">
        <v>12954</v>
      </c>
      <c r="I471" s="23">
        <v>179</v>
      </c>
      <c r="J471" s="23" t="str">
        <f t="shared" si="21"/>
        <v>&lt;₹200</v>
      </c>
      <c r="K471" s="23">
        <v>499</v>
      </c>
      <c r="L471" s="24">
        <v>0.64</v>
      </c>
      <c r="M471" s="25">
        <f>Table2[[#This Row],[Actual Price]] - Table2[[#This Row],[Discounted Price]] / Table2[[#This Row],[Actual Price]] * 100</f>
        <v>463.12825651302603</v>
      </c>
      <c r="N471" s="24" t="str">
        <f t="shared" si="22"/>
        <v>50% or More</v>
      </c>
      <c r="O471" s="21">
        <f>Table2[[#This Row],[Rounded Rating Column]] + (Table2[[#This Row],[rating_count]] / 1000)</f>
        <v>14.173999999999999</v>
      </c>
      <c r="P471" s="24" t="str">
        <f>IF(Table2[[#This Row],[Discount Percentage]] &gt;= 0.5, "Yes", "No")</f>
        <v>Yes</v>
      </c>
      <c r="Q471" s="26">
        <f>Table2[[#This Row],[Actual Price]] * Table2[[#This Row],[rating_count]]</f>
        <v>5076826</v>
      </c>
      <c r="R471">
        <v>4.0999999999999996</v>
      </c>
      <c r="S471">
        <f>ROUND(Table2[[#This Row],[rating]], 0)</f>
        <v>4</v>
      </c>
      <c r="T471" s="21">
        <v>10174</v>
      </c>
      <c r="U471" s="21" t="str">
        <f>IF(Table2[[#This Row],[rating_count]] &lt; 1000, "Yes", "No")</f>
        <v>No</v>
      </c>
      <c r="V471" s="21">
        <f>Table2[[#This Row],[Rounded Rating Column]] * Table2[[#This Row],[rating_count]]</f>
        <v>40696</v>
      </c>
      <c r="W471" s="25">
        <f t="shared" si="23"/>
        <v>5076826</v>
      </c>
      <c r="X471" t="s">
        <v>6747</v>
      </c>
      <c r="Y471" t="s">
        <v>6748</v>
      </c>
      <c r="Z471" t="s">
        <v>6749</v>
      </c>
      <c r="AA471" t="s">
        <v>6750</v>
      </c>
      <c r="AB471" t="s">
        <v>6751</v>
      </c>
      <c r="AC471" t="s">
        <v>6752</v>
      </c>
      <c r="AD471" t="s">
        <v>6753</v>
      </c>
      <c r="AE471" t="s">
        <v>6754</v>
      </c>
    </row>
    <row r="472" spans="1:31" ht="15.75" customHeight="1">
      <c r="A472" t="s">
        <v>7368</v>
      </c>
      <c r="B472" t="s">
        <v>7369</v>
      </c>
      <c r="C472" t="s">
        <v>5233</v>
      </c>
      <c r="D472" t="s">
        <v>12817</v>
      </c>
      <c r="E472" t="s">
        <v>12895</v>
      </c>
      <c r="F472" t="s">
        <v>12913</v>
      </c>
      <c r="G472" t="str">
        <f>Table2[category] &amp; "-" &amp; Table2[product name]</f>
        <v>Home&amp;Kitchen|CraftMaterials|PaintingMaterials|Paints-Camel Fabrica Acrylic Ultra Color - 15ml each, 10 Shades</v>
      </c>
      <c r="H472" t="s">
        <v>12914</v>
      </c>
      <c r="I472" s="23">
        <v>200</v>
      </c>
      <c r="J472" s="23" t="str">
        <f t="shared" si="21"/>
        <v>₹200 - ₹500</v>
      </c>
      <c r="K472" s="23">
        <v>230</v>
      </c>
      <c r="L472" s="24">
        <v>0.13</v>
      </c>
      <c r="M472" s="25">
        <f>Table2[[#This Row],[Actual Price]] - Table2[[#This Row],[Discounted Price]] / Table2[[#This Row],[Actual Price]] * 100</f>
        <v>143.04347826086956</v>
      </c>
      <c r="N472" s="24" t="str">
        <f t="shared" si="22"/>
        <v>&lt;50%</v>
      </c>
      <c r="O472" s="21">
        <f>Table2[[#This Row],[Rounded Rating Column]] + (Table2[[#This Row],[rating_count]] / 1000)</f>
        <v>14.17</v>
      </c>
      <c r="P472" s="24" t="str">
        <f>IF(Table2[[#This Row],[Discount Percentage]] &gt;= 0.5, "Yes", "No")</f>
        <v>No</v>
      </c>
      <c r="Q472" s="26">
        <f>Table2[[#This Row],[Actual Price]] * Table2[[#This Row],[rating_count]]</f>
        <v>2339100</v>
      </c>
      <c r="R472">
        <v>4.4000000000000004</v>
      </c>
      <c r="S472">
        <f>ROUND(Table2[[#This Row],[rating]], 0)</f>
        <v>4</v>
      </c>
      <c r="T472" s="21">
        <v>10170</v>
      </c>
      <c r="U472" s="21" t="str">
        <f>IF(Table2[[#This Row],[rating_count]] &lt; 1000, "Yes", "No")</f>
        <v>No</v>
      </c>
      <c r="V472" s="21">
        <f>Table2[[#This Row],[Rounded Rating Column]] * Table2[[#This Row],[rating_count]]</f>
        <v>40680</v>
      </c>
      <c r="W472" s="25">
        <f t="shared" si="23"/>
        <v>2339100</v>
      </c>
      <c r="X472" t="s">
        <v>7370</v>
      </c>
      <c r="Y472" t="s">
        <v>7371</v>
      </c>
      <c r="Z472" t="s">
        <v>7372</v>
      </c>
      <c r="AA472" t="s">
        <v>7373</v>
      </c>
      <c r="AB472" t="s">
        <v>7374</v>
      </c>
      <c r="AC472" t="s">
        <v>7375</v>
      </c>
      <c r="AD472" t="s">
        <v>7376</v>
      </c>
      <c r="AE472" t="s">
        <v>7377</v>
      </c>
    </row>
    <row r="473" spans="1:31" ht="15.75" customHeight="1">
      <c r="A473" t="s">
        <v>830</v>
      </c>
      <c r="B473" t="s">
        <v>831</v>
      </c>
      <c r="C473" t="s">
        <v>94</v>
      </c>
      <c r="D473" t="s">
        <v>12821</v>
      </c>
      <c r="E473" t="s">
        <v>12828</v>
      </c>
      <c r="F473" t="s">
        <v>12829</v>
      </c>
      <c r="G473" t="str">
        <f>Table2[category] &amp; "-" &amp; Table2[product name]</f>
        <v>Computers&amp;Accessories|NetworkingDevices|NetworkAdapters|WirelessUSBAdapters-Gizga Essentials USB WiFi Adapter for PC, 150 Mbps Wireless Network Adapter for Desktop - Nano Size WiFi Dongle Compatible with Windows, Mac OS &amp; Linux Kernel | WPA/WPA2 Encryption Standards| Black</v>
      </c>
      <c r="H473" t="s">
        <v>12830</v>
      </c>
      <c r="I473" s="23">
        <v>269</v>
      </c>
      <c r="J473" s="23" t="str">
        <f t="shared" si="21"/>
        <v>₹200 - ₹500</v>
      </c>
      <c r="K473" s="23">
        <v>800</v>
      </c>
      <c r="L473" s="24">
        <v>0.66</v>
      </c>
      <c r="M473" s="25">
        <f>Table2[[#This Row],[Actual Price]] - Table2[[#This Row],[Discounted Price]] / Table2[[#This Row],[Actual Price]] * 100</f>
        <v>766.375</v>
      </c>
      <c r="N473" s="24" t="str">
        <f t="shared" si="22"/>
        <v>50% or More</v>
      </c>
      <c r="O473" s="21">
        <f>Table2[[#This Row],[Rounded Rating Column]] + (Table2[[#This Row],[rating_count]] / 1000)</f>
        <v>14.134</v>
      </c>
      <c r="P473" s="24" t="str">
        <f>IF(Table2[[#This Row],[Discount Percentage]] &gt;= 0.5, "Yes", "No")</f>
        <v>Yes</v>
      </c>
      <c r="Q473" s="26">
        <f>Table2[[#This Row],[Actual Price]] * Table2[[#This Row],[rating_count]]</f>
        <v>8107200</v>
      </c>
      <c r="R473">
        <v>3.6</v>
      </c>
      <c r="S473">
        <f>ROUND(Table2[[#This Row],[rating]], 0)</f>
        <v>4</v>
      </c>
      <c r="T473" s="21">
        <v>10134</v>
      </c>
      <c r="U473" s="21" t="str">
        <f>IF(Table2[[#This Row],[rating_count]] &lt; 1000, "Yes", "No")</f>
        <v>No</v>
      </c>
      <c r="V473" s="21">
        <f>Table2[[#This Row],[Rounded Rating Column]] * Table2[[#This Row],[rating_count]]</f>
        <v>40536</v>
      </c>
      <c r="W473" s="25">
        <f t="shared" si="23"/>
        <v>8107200</v>
      </c>
      <c r="X473" t="s">
        <v>832</v>
      </c>
      <c r="Y473" t="s">
        <v>833</v>
      </c>
      <c r="Z473" t="s">
        <v>834</v>
      </c>
      <c r="AA473" t="s">
        <v>835</v>
      </c>
      <c r="AB473" t="s">
        <v>836</v>
      </c>
      <c r="AC473" t="s">
        <v>837</v>
      </c>
      <c r="AD473" t="s">
        <v>838</v>
      </c>
      <c r="AE473" t="s">
        <v>839</v>
      </c>
    </row>
    <row r="474" spans="1:31" ht="15.75" customHeight="1">
      <c r="A474" t="s">
        <v>7000</v>
      </c>
      <c r="B474" t="s">
        <v>7001</v>
      </c>
      <c r="C474" t="s">
        <v>5244</v>
      </c>
      <c r="D474" t="s">
        <v>12821</v>
      </c>
      <c r="E474" t="s">
        <v>12822</v>
      </c>
      <c r="F474" t="s">
        <v>12880</v>
      </c>
      <c r="G474" t="str">
        <f>Table2[category] &amp; "-" &amp; Table2[product name]</f>
        <v>Computers&amp;Accessories|Accessories&amp;Peripherals|Keyboards,Mice&amp;InputDevices|Keyboard&amp;MiceAccessories|MousePads-IT2M Designer Mouse Pad for Laptop/Computer (9.2 X 7.6 Inches, 12788)</v>
      </c>
      <c r="H474" t="s">
        <v>12910</v>
      </c>
      <c r="I474" s="23">
        <v>199</v>
      </c>
      <c r="J474" s="23" t="str">
        <f t="shared" si="21"/>
        <v>&lt;₹200</v>
      </c>
      <c r="K474" s="23">
        <v>499</v>
      </c>
      <c r="L474" s="24">
        <v>0.6</v>
      </c>
      <c r="M474" s="25">
        <f>Table2[[#This Row],[Actual Price]] - Table2[[#This Row],[Discounted Price]] / Table2[[#This Row],[Actual Price]] * 100</f>
        <v>459.12024048096191</v>
      </c>
      <c r="N474" s="24" t="str">
        <f t="shared" si="22"/>
        <v>50% or More</v>
      </c>
      <c r="O474" s="21">
        <f>Table2[[#This Row],[Rounded Rating Column]] + (Table2[[#This Row],[rating_count]] / 1000)</f>
        <v>13.997999999999999</v>
      </c>
      <c r="P474" s="24" t="str">
        <f>IF(Table2[[#This Row],[Discount Percentage]] &gt;= 0.5, "Yes", "No")</f>
        <v>Yes</v>
      </c>
      <c r="Q474" s="26">
        <f>Table2[[#This Row],[Actual Price]] * Table2[[#This Row],[rating_count]]</f>
        <v>4989002</v>
      </c>
      <c r="R474">
        <v>4.3</v>
      </c>
      <c r="S474">
        <f>ROUND(Table2[[#This Row],[rating]], 0)</f>
        <v>4</v>
      </c>
      <c r="T474" s="21">
        <v>9998</v>
      </c>
      <c r="U474" s="21" t="str">
        <f>IF(Table2[[#This Row],[rating_count]] &lt; 1000, "Yes", "No")</f>
        <v>No</v>
      </c>
      <c r="V474" s="21">
        <f>Table2[[#This Row],[Rounded Rating Column]] * Table2[[#This Row],[rating_count]]</f>
        <v>39992</v>
      </c>
      <c r="W474" s="25">
        <f t="shared" si="23"/>
        <v>4989002</v>
      </c>
      <c r="X474" t="s">
        <v>7002</v>
      </c>
      <c r="Y474" t="s">
        <v>7003</v>
      </c>
      <c r="Z474" t="s">
        <v>7004</v>
      </c>
      <c r="AA474" t="s">
        <v>7005</v>
      </c>
      <c r="AB474" t="s">
        <v>7006</v>
      </c>
      <c r="AC474" t="s">
        <v>7007</v>
      </c>
      <c r="AD474" t="s">
        <v>7008</v>
      </c>
      <c r="AE474" t="s">
        <v>7009</v>
      </c>
    </row>
    <row r="475" spans="1:31" ht="15.75" customHeight="1">
      <c r="A475" t="s">
        <v>6047</v>
      </c>
      <c r="B475" t="s">
        <v>6048</v>
      </c>
      <c r="C475" t="s">
        <v>6049</v>
      </c>
      <c r="D475" t="s">
        <v>12821</v>
      </c>
      <c r="E475" t="s">
        <v>12822</v>
      </c>
      <c r="F475" t="s">
        <v>12876</v>
      </c>
      <c r="G475" t="str">
        <f>Table2[category] &amp; "-" &amp; Table2[product name]</f>
        <v>Computers&amp;Accessories|Accessories&amp;Peripherals|LaptopAccessories|Bags&amp;Sleeves|LaptopSleeves&amp;Slipcases-AirCase Protective Laptop Bag Sleeve fits Upto 13.3" Laptop/ MacBook, Wrinkle Free, Padded, Waterproof Light Neoprene case Cover Pouch, for Men &amp; Women, Black- 6 Months Warranty</v>
      </c>
      <c r="H475" t="s">
        <v>12938</v>
      </c>
      <c r="I475" s="23">
        <v>449</v>
      </c>
      <c r="J475" s="23" t="str">
        <f t="shared" si="21"/>
        <v>₹200 - ₹500</v>
      </c>
      <c r="K475" s="23">
        <v>999</v>
      </c>
      <c r="L475" s="24">
        <v>0.55000000000000004</v>
      </c>
      <c r="M475" s="25">
        <f>Table2[[#This Row],[Actual Price]] - Table2[[#This Row],[Discounted Price]] / Table2[[#This Row],[Actual Price]] * 100</f>
        <v>954.05505505505505</v>
      </c>
      <c r="N475" s="24" t="str">
        <f t="shared" si="22"/>
        <v>50% or More</v>
      </c>
      <c r="O475" s="21">
        <f>Table2[[#This Row],[Rounded Rating Column]] + (Table2[[#This Row],[rating_count]] / 1000)</f>
        <v>13.94</v>
      </c>
      <c r="P475" s="24" t="str">
        <f>IF(Table2[[#This Row],[Discount Percentage]] &gt;= 0.5, "Yes", "No")</f>
        <v>Yes</v>
      </c>
      <c r="Q475" s="26">
        <f>Table2[[#This Row],[Actual Price]] * Table2[[#This Row],[rating_count]]</f>
        <v>9930060</v>
      </c>
      <c r="R475">
        <v>4.4000000000000004</v>
      </c>
      <c r="S475">
        <f>ROUND(Table2[[#This Row],[rating]], 0)</f>
        <v>4</v>
      </c>
      <c r="T475" s="21">
        <v>9940</v>
      </c>
      <c r="U475" s="21" t="str">
        <f>IF(Table2[[#This Row],[rating_count]] &lt; 1000, "Yes", "No")</f>
        <v>No</v>
      </c>
      <c r="V475" s="21">
        <f>Table2[[#This Row],[Rounded Rating Column]] * Table2[[#This Row],[rating_count]]</f>
        <v>39760</v>
      </c>
      <c r="W475" s="25">
        <f t="shared" si="23"/>
        <v>9930060</v>
      </c>
      <c r="X475" t="s">
        <v>6050</v>
      </c>
      <c r="Y475" t="s">
        <v>6051</v>
      </c>
      <c r="Z475" t="s">
        <v>6052</v>
      </c>
      <c r="AA475" t="s">
        <v>6053</v>
      </c>
      <c r="AB475" t="s">
        <v>6054</v>
      </c>
      <c r="AC475" t="s">
        <v>6055</v>
      </c>
      <c r="AD475" t="s">
        <v>6056</v>
      </c>
      <c r="AE475" t="s">
        <v>6057</v>
      </c>
    </row>
    <row r="476" spans="1:31" ht="15.75" customHeight="1">
      <c r="A476" t="s">
        <v>8773</v>
      </c>
      <c r="B476" t="s">
        <v>8774</v>
      </c>
      <c r="C476" t="s">
        <v>8431</v>
      </c>
      <c r="D476" t="s">
        <v>12817</v>
      </c>
      <c r="E476" t="s">
        <v>12818</v>
      </c>
      <c r="F476" t="s">
        <v>12986</v>
      </c>
      <c r="G476" t="str">
        <f>Table2[category] &amp; "-" &amp; Table2[product name]</f>
        <v>Home&amp;Kitchen|Kitchen&amp;HomeAppliances|SmallKitchenAppliances|InductionCooktop-Pigeon By Stovekraft ABS Plastic Acer Plus Induction Cooktop 1800 Watts With Feather Touch Control - Black</v>
      </c>
      <c r="H476" t="s">
        <v>12997</v>
      </c>
      <c r="I476" s="25">
        <v>1799</v>
      </c>
      <c r="J476" s="23" t="str">
        <f t="shared" si="21"/>
        <v>&gt;₹500</v>
      </c>
      <c r="K476" s="25">
        <v>3595</v>
      </c>
      <c r="L476" s="24">
        <v>0.5</v>
      </c>
      <c r="M476" s="25">
        <f>Table2[[#This Row],[Actual Price]] - Table2[[#This Row],[Discounted Price]] / Table2[[#This Row],[Actual Price]] * 100</f>
        <v>3544.9582753824757</v>
      </c>
      <c r="N476" s="24" t="str">
        <f t="shared" si="22"/>
        <v>50% or More</v>
      </c>
      <c r="O476" s="21">
        <f>Table2[[#This Row],[Rounded Rating Column]] + (Table2[[#This Row],[rating_count]] / 1000)</f>
        <v>13.791</v>
      </c>
      <c r="P476" s="24" t="str">
        <f>IF(Table2[[#This Row],[Discount Percentage]] &gt;= 0.5, "Yes", "No")</f>
        <v>Yes</v>
      </c>
      <c r="Q476" s="26">
        <f>Table2[[#This Row],[Actual Price]] * Table2[[#This Row],[rating_count]]</f>
        <v>35198645</v>
      </c>
      <c r="R476">
        <v>3.8</v>
      </c>
      <c r="S476">
        <f>ROUND(Table2[[#This Row],[rating]], 0)</f>
        <v>4</v>
      </c>
      <c r="T476" s="21">
        <v>9791</v>
      </c>
      <c r="U476" s="21" t="str">
        <f>IF(Table2[[#This Row],[rating_count]] &lt; 1000, "Yes", "No")</f>
        <v>No</v>
      </c>
      <c r="V476" s="21">
        <f>Table2[[#This Row],[Rounded Rating Column]] * Table2[[#This Row],[rating_count]]</f>
        <v>39164</v>
      </c>
      <c r="W476" s="25">
        <f t="shared" si="23"/>
        <v>35198645</v>
      </c>
      <c r="X476" t="s">
        <v>8775</v>
      </c>
      <c r="Y476" t="s">
        <v>8776</v>
      </c>
      <c r="Z476" t="s">
        <v>8777</v>
      </c>
      <c r="AA476" t="s">
        <v>8778</v>
      </c>
      <c r="AB476" t="s">
        <v>8779</v>
      </c>
      <c r="AC476" t="s">
        <v>8780</v>
      </c>
      <c r="AD476" t="s">
        <v>8781</v>
      </c>
      <c r="AE476" t="s">
        <v>8782</v>
      </c>
    </row>
    <row r="477" spans="1:31" ht="15.75" customHeight="1">
      <c r="A477" t="s">
        <v>10239</v>
      </c>
      <c r="B477" t="s">
        <v>10240</v>
      </c>
      <c r="C477" t="s">
        <v>8483</v>
      </c>
      <c r="D477" t="s">
        <v>12817</v>
      </c>
      <c r="E477" t="s">
        <v>12818</v>
      </c>
      <c r="F477" t="s">
        <v>12819</v>
      </c>
      <c r="G477" t="str">
        <f>Table2[category] &amp; "-" &amp; Table2[product name]</f>
        <v>Home&amp;Kitchen|Kitchen&amp;HomeAppliances|Vacuum,Cleaning&amp;Ironing|Irons,Steamers&amp;Accessories|Irons|DryIrons-Bajaj DHX-9 1000W Heavy Weight Dry Iron with Advance Soleplate and Anti-Bacterial German Coating Technology, Ivory</v>
      </c>
      <c r="H477" t="s">
        <v>12992</v>
      </c>
      <c r="I477" s="25">
        <v>1099</v>
      </c>
      <c r="J477" s="23" t="str">
        <f t="shared" si="21"/>
        <v>&gt;₹500</v>
      </c>
      <c r="K477" s="25">
        <v>1920</v>
      </c>
      <c r="L477" s="24">
        <v>0.43</v>
      </c>
      <c r="M477" s="25">
        <f>Table2[[#This Row],[Actual Price]] - Table2[[#This Row],[Discounted Price]] / Table2[[#This Row],[Actual Price]] * 100</f>
        <v>1862.7604166666667</v>
      </c>
      <c r="N477" s="24" t="str">
        <f t="shared" si="22"/>
        <v>&lt;50%</v>
      </c>
      <c r="O477" s="21">
        <f>Table2[[#This Row],[Rounded Rating Column]] + (Table2[[#This Row],[rating_count]] / 1000)</f>
        <v>13.772</v>
      </c>
      <c r="P477" s="24" t="str">
        <f>IF(Table2[[#This Row],[Discount Percentage]] &gt;= 0.5, "Yes", "No")</f>
        <v>No</v>
      </c>
      <c r="Q477" s="26">
        <f>Table2[[#This Row],[Actual Price]] * Table2[[#This Row],[rating_count]]</f>
        <v>18762240</v>
      </c>
      <c r="R477">
        <v>4.2</v>
      </c>
      <c r="S477">
        <f>ROUND(Table2[[#This Row],[rating]], 0)</f>
        <v>4</v>
      </c>
      <c r="T477" s="21">
        <v>9772</v>
      </c>
      <c r="U477" s="21" t="str">
        <f>IF(Table2[[#This Row],[rating_count]] &lt; 1000, "Yes", "No")</f>
        <v>No</v>
      </c>
      <c r="V477" s="21">
        <f>Table2[[#This Row],[Rounded Rating Column]] * Table2[[#This Row],[rating_count]]</f>
        <v>39088</v>
      </c>
      <c r="W477" s="25">
        <f t="shared" si="23"/>
        <v>18762240</v>
      </c>
      <c r="X477" t="s">
        <v>10241</v>
      </c>
      <c r="Y477" t="s">
        <v>10242</v>
      </c>
      <c r="Z477" t="s">
        <v>10243</v>
      </c>
      <c r="AA477" t="s">
        <v>10244</v>
      </c>
      <c r="AB477" t="s">
        <v>10245</v>
      </c>
      <c r="AC477" t="s">
        <v>10246</v>
      </c>
      <c r="AD477" t="s">
        <v>10247</v>
      </c>
      <c r="AE477" t="s">
        <v>10248</v>
      </c>
    </row>
    <row r="478" spans="1:31" ht="15.75" customHeight="1">
      <c r="A478" t="s">
        <v>12023</v>
      </c>
      <c r="B478" t="s">
        <v>12024</v>
      </c>
      <c r="C478" t="s">
        <v>10210</v>
      </c>
      <c r="D478" t="s">
        <v>12817</v>
      </c>
      <c r="E478" t="s">
        <v>12818</v>
      </c>
      <c r="F478" t="s">
        <v>12986</v>
      </c>
      <c r="G478" t="str">
        <f>Table2[category] &amp; "-" &amp; Table2[product name]</f>
        <v>Home&amp;Kitchen|Kitchen&amp;HomeAppliances|SmallKitchenAppliances|OvenToasterGrills-Philips HD6975/00 25 Litre Digital Oven Toaster Grill, Grey, 25 liter</v>
      </c>
      <c r="H478" t="s">
        <v>13040</v>
      </c>
      <c r="I478" s="25">
        <v>8599</v>
      </c>
      <c r="J478" s="23" t="str">
        <f t="shared" si="21"/>
        <v>&gt;₹500</v>
      </c>
      <c r="K478" s="25">
        <v>8995</v>
      </c>
      <c r="L478" s="24">
        <v>0.04</v>
      </c>
      <c r="M478" s="25">
        <f>Table2[[#This Row],[Actual Price]] - Table2[[#This Row],[Discounted Price]] / Table2[[#This Row],[Actual Price]] * 100</f>
        <v>8899.4024458032236</v>
      </c>
      <c r="N478" s="24" t="str">
        <f t="shared" si="22"/>
        <v>&lt;50%</v>
      </c>
      <c r="O478" s="21">
        <f>Table2[[#This Row],[Rounded Rating Column]] + (Table2[[#This Row],[rating_count]] / 1000)</f>
        <v>13.734</v>
      </c>
      <c r="P478" s="24" t="str">
        <f>IF(Table2[[#This Row],[Discount Percentage]] &gt;= 0.5, "Yes", "No")</f>
        <v>No</v>
      </c>
      <c r="Q478" s="26">
        <f>Table2[[#This Row],[Actual Price]] * Table2[[#This Row],[rating_count]]</f>
        <v>87557330</v>
      </c>
      <c r="R478">
        <v>4.4000000000000004</v>
      </c>
      <c r="S478">
        <f>ROUND(Table2[[#This Row],[rating]], 0)</f>
        <v>4</v>
      </c>
      <c r="T478" s="21">
        <v>9734</v>
      </c>
      <c r="U478" s="21" t="str">
        <f>IF(Table2[[#This Row],[rating_count]] &lt; 1000, "Yes", "No")</f>
        <v>No</v>
      </c>
      <c r="V478" s="21">
        <f>Table2[[#This Row],[Rounded Rating Column]] * Table2[[#This Row],[rating_count]]</f>
        <v>38936</v>
      </c>
      <c r="W478" s="25">
        <f t="shared" si="23"/>
        <v>87557330</v>
      </c>
      <c r="X478" t="s">
        <v>12025</v>
      </c>
      <c r="Y478" t="s">
        <v>12026</v>
      </c>
      <c r="Z478" t="s">
        <v>12027</v>
      </c>
      <c r="AA478" t="s">
        <v>12028</v>
      </c>
      <c r="AB478" t="s">
        <v>12029</v>
      </c>
      <c r="AC478" t="s">
        <v>12030</v>
      </c>
      <c r="AD478" t="s">
        <v>12031</v>
      </c>
      <c r="AE478" t="s">
        <v>12032</v>
      </c>
    </row>
    <row r="479" spans="1:31" ht="15.75" customHeight="1">
      <c r="A479" t="s">
        <v>7538</v>
      </c>
      <c r="B479" t="s">
        <v>7539</v>
      </c>
      <c r="C479" t="s">
        <v>6049</v>
      </c>
      <c r="D479" t="s">
        <v>12821</v>
      </c>
      <c r="E479" t="s">
        <v>12822</v>
      </c>
      <c r="F479" t="s">
        <v>12876</v>
      </c>
      <c r="G479" t="str">
        <f>Table2[category] &amp; "-" &amp; Table2[product name]</f>
        <v>Computers&amp;Accessories|Accessories&amp;Peripherals|LaptopAccessories|Bags&amp;Sleeves|LaptopSleeves&amp;Slipcases-AirCase Protective Laptop Bag Sleeve fits Upto 14.1" Laptop/ MacBook, Wrinkle Free, Padded, Waterproof Light Neoprene case Cover Pouch, for Men &amp; Women, Black- 6 Months Warranty</v>
      </c>
      <c r="H479" t="s">
        <v>12938</v>
      </c>
      <c r="I479" s="23">
        <v>449</v>
      </c>
      <c r="J479" s="23" t="str">
        <f t="shared" si="21"/>
        <v>₹200 - ₹500</v>
      </c>
      <c r="K479" s="23">
        <v>999</v>
      </c>
      <c r="L479" s="24">
        <v>0.55000000000000004</v>
      </c>
      <c r="M479" s="25">
        <f>Table2[[#This Row],[Actual Price]] - Table2[[#This Row],[Discounted Price]] / Table2[[#This Row],[Actual Price]] * 100</f>
        <v>954.05505505505505</v>
      </c>
      <c r="N479" s="24" t="str">
        <f t="shared" si="22"/>
        <v>50% or More</v>
      </c>
      <c r="O479" s="21">
        <f>Table2[[#This Row],[Rounded Rating Column]] + (Table2[[#This Row],[rating_count]] / 1000)</f>
        <v>13.701000000000001</v>
      </c>
      <c r="P479" s="24" t="str">
        <f>IF(Table2[[#This Row],[Discount Percentage]] &gt;= 0.5, "Yes", "No")</f>
        <v>Yes</v>
      </c>
      <c r="Q479" s="26">
        <f>Table2[[#This Row],[Actual Price]] * Table2[[#This Row],[rating_count]]</f>
        <v>9691299</v>
      </c>
      <c r="R479">
        <v>4.3</v>
      </c>
      <c r="S479">
        <f>ROUND(Table2[[#This Row],[rating]], 0)</f>
        <v>4</v>
      </c>
      <c r="T479" s="21">
        <v>9701</v>
      </c>
      <c r="U479" s="21" t="str">
        <f>IF(Table2[[#This Row],[rating_count]] &lt; 1000, "Yes", "No")</f>
        <v>No</v>
      </c>
      <c r="V479" s="21">
        <f>Table2[[#This Row],[Rounded Rating Column]] * Table2[[#This Row],[rating_count]]</f>
        <v>38804</v>
      </c>
      <c r="W479" s="25">
        <f t="shared" si="23"/>
        <v>9691299</v>
      </c>
      <c r="X479" t="s">
        <v>7540</v>
      </c>
      <c r="Y479" t="s">
        <v>7541</v>
      </c>
      <c r="Z479" t="s">
        <v>7542</v>
      </c>
      <c r="AA479" t="s">
        <v>7543</v>
      </c>
      <c r="AB479" t="s">
        <v>7544</v>
      </c>
      <c r="AC479" t="s">
        <v>7545</v>
      </c>
      <c r="AD479" t="s">
        <v>7546</v>
      </c>
      <c r="AE479" t="s">
        <v>7547</v>
      </c>
    </row>
    <row r="480" spans="1:31" ht="15.75" customHeight="1">
      <c r="A480" t="s">
        <v>9026</v>
      </c>
      <c r="B480" t="s">
        <v>9027</v>
      </c>
      <c r="C480" t="s">
        <v>9028</v>
      </c>
      <c r="D480" t="s">
        <v>12817</v>
      </c>
      <c r="E480" t="s">
        <v>12818</v>
      </c>
      <c r="F480" t="s">
        <v>12986</v>
      </c>
      <c r="G480" t="str">
        <f>Table2[category] &amp; "-" &amp; Table2[product name]</f>
        <v>Home&amp;Kitchen|Kitchen&amp;HomeAppliances|SmallKitchenAppliances|DigitalKitchenScales|DigitalScales-HealthSense Weight Machine for Kitchen, Kitchen Food Weighing Scale for Health, Fitness, Home Baking &amp; Cooking with Hanging Design, Touch Button, Tare Function &amp; 1 Year Warranty ‚Äì Chef-Mate KS 40</v>
      </c>
      <c r="H480" t="s">
        <v>12993</v>
      </c>
      <c r="I480" s="23">
        <v>799</v>
      </c>
      <c r="J480" s="23" t="str">
        <f t="shared" si="21"/>
        <v>&gt;₹500</v>
      </c>
      <c r="K480" s="25">
        <v>1500</v>
      </c>
      <c r="L480" s="24">
        <v>0.47</v>
      </c>
      <c r="M480" s="25">
        <f>Table2[[#This Row],[Actual Price]] - Table2[[#This Row],[Discounted Price]] / Table2[[#This Row],[Actual Price]] * 100</f>
        <v>1446.7333333333333</v>
      </c>
      <c r="N480" s="24" t="str">
        <f t="shared" si="22"/>
        <v>&lt;50%</v>
      </c>
      <c r="O480" s="21">
        <f>Table2[[#This Row],[Rounded Rating Column]] + (Table2[[#This Row],[rating_count]] / 1000)</f>
        <v>13.695</v>
      </c>
      <c r="P480" s="24" t="str">
        <f>IF(Table2[[#This Row],[Discount Percentage]] &gt;= 0.5, "Yes", "No")</f>
        <v>No</v>
      </c>
      <c r="Q480" s="26">
        <f>Table2[[#This Row],[Actual Price]] * Table2[[#This Row],[rating_count]]</f>
        <v>14542500</v>
      </c>
      <c r="R480">
        <v>4.3</v>
      </c>
      <c r="S480">
        <f>ROUND(Table2[[#This Row],[rating]], 0)</f>
        <v>4</v>
      </c>
      <c r="T480" s="21">
        <v>9695</v>
      </c>
      <c r="U480" s="21" t="str">
        <f>IF(Table2[[#This Row],[rating_count]] &lt; 1000, "Yes", "No")</f>
        <v>No</v>
      </c>
      <c r="V480" s="21">
        <f>Table2[[#This Row],[Rounded Rating Column]] * Table2[[#This Row],[rating_count]]</f>
        <v>38780</v>
      </c>
      <c r="W480" s="25">
        <f t="shared" si="23"/>
        <v>14542500</v>
      </c>
      <c r="X480" t="s">
        <v>9029</v>
      </c>
      <c r="Y480" t="s">
        <v>9030</v>
      </c>
      <c r="Z480" t="s">
        <v>9031</v>
      </c>
      <c r="AA480" t="s">
        <v>9032</v>
      </c>
      <c r="AB480" t="s">
        <v>9033</v>
      </c>
      <c r="AC480" t="s">
        <v>9034</v>
      </c>
      <c r="AD480" t="s">
        <v>9035</v>
      </c>
      <c r="AE480" t="s">
        <v>9036</v>
      </c>
    </row>
    <row r="481" spans="1:31" ht="15.75" customHeight="1">
      <c r="A481" t="s">
        <v>6561</v>
      </c>
      <c r="B481" t="s">
        <v>6562</v>
      </c>
      <c r="C481" t="s">
        <v>5328</v>
      </c>
      <c r="D481" t="s">
        <v>12821</v>
      </c>
      <c r="E481" t="s">
        <v>12828</v>
      </c>
      <c r="F481" t="s">
        <v>12918</v>
      </c>
      <c r="G481" t="str">
        <f>Table2[category] &amp; "-" &amp; Table2[product name]</f>
        <v>Computers&amp;Accessories|NetworkingDevices|Routers-Cuzor 12V Mini ups for WiFi Router | Power Backup up to 4 Hours | Replaceable Battery | Ups for Wi-Fi Router and Modem | Ups for Router up to 2A | ups for uninterrupted wi-fi</v>
      </c>
      <c r="H481" s="2" t="s">
        <v>13108</v>
      </c>
      <c r="I481" s="25">
        <v>1499</v>
      </c>
      <c r="J481" s="23" t="str">
        <f t="shared" si="21"/>
        <v>&gt;₹500</v>
      </c>
      <c r="K481" s="25">
        <v>2999</v>
      </c>
      <c r="L481" s="24">
        <v>0.5</v>
      </c>
      <c r="M481" s="25">
        <f>Table2[[#This Row],[Actual Price]] - Table2[[#This Row],[Discounted Price]] / Table2[[#This Row],[Actual Price]] * 100</f>
        <v>2949.0166722240747</v>
      </c>
      <c r="N481" s="24" t="str">
        <f t="shared" si="22"/>
        <v>50% or More</v>
      </c>
      <c r="O481" s="21">
        <f>Table2[[#This Row],[Rounded Rating Column]] + (Table2[[#This Row],[rating_count]] / 1000)</f>
        <v>13.656000000000001</v>
      </c>
      <c r="P481" s="24" t="str">
        <f>IF(Table2[[#This Row],[Discount Percentage]] &gt;= 0.5, "Yes", "No")</f>
        <v>Yes</v>
      </c>
      <c r="Q481" s="26">
        <f>Table2[[#This Row],[Actual Price]] * Table2[[#This Row],[rating_count]]</f>
        <v>25959344</v>
      </c>
      <c r="R481">
        <v>4.5</v>
      </c>
      <c r="S481">
        <f>ROUND(Table2[[#This Row],[rating]], 0)</f>
        <v>5</v>
      </c>
      <c r="T481" s="21">
        <v>8656</v>
      </c>
      <c r="U481" s="21" t="str">
        <f>IF(Table2[[#This Row],[rating_count]] &lt; 1000, "Yes", "No")</f>
        <v>No</v>
      </c>
      <c r="V481" s="21">
        <f>Table2[[#This Row],[Rounded Rating Column]] * Table2[[#This Row],[rating_count]]</f>
        <v>43280</v>
      </c>
      <c r="W481" s="25">
        <f t="shared" si="23"/>
        <v>25959344</v>
      </c>
      <c r="X481" t="s">
        <v>6563</v>
      </c>
      <c r="Y481" t="s">
        <v>6564</v>
      </c>
      <c r="Z481" t="s">
        <v>6565</v>
      </c>
      <c r="AA481" t="s">
        <v>6566</v>
      </c>
      <c r="AB481" t="s">
        <v>6567</v>
      </c>
      <c r="AC481" t="s">
        <v>6568</v>
      </c>
      <c r="AD481" t="s">
        <v>6569</v>
      </c>
      <c r="AE481" t="s">
        <v>6570</v>
      </c>
    </row>
    <row r="482" spans="1:31" ht="15.75" customHeight="1">
      <c r="A482" t="s">
        <v>9893</v>
      </c>
      <c r="B482" t="s">
        <v>9894</v>
      </c>
      <c r="C482" t="s">
        <v>9080</v>
      </c>
      <c r="D482" t="s">
        <v>12817</v>
      </c>
      <c r="E482" t="s">
        <v>12988</v>
      </c>
      <c r="F482" t="s">
        <v>13013</v>
      </c>
      <c r="G482" t="str">
        <f>Table2[category] &amp; "-" &amp; Table2[product name]</f>
        <v>Home&amp;Kitchen|Heating,Cooling&amp;AirQuality|Fans|CeilingFans-Havells Ambrose 1200mm Ceiling Fan (Gold Mist Wood)</v>
      </c>
      <c r="H482" t="s">
        <v>13014</v>
      </c>
      <c r="I482" s="25">
        <v>2199</v>
      </c>
      <c r="J482" s="23" t="str">
        <f t="shared" si="21"/>
        <v>&gt;₹500</v>
      </c>
      <c r="K482" s="25">
        <v>3190</v>
      </c>
      <c r="L482" s="24">
        <v>0.31</v>
      </c>
      <c r="M482" s="25">
        <f>Table2[[#This Row],[Actual Price]] - Table2[[#This Row],[Discounted Price]] / Table2[[#This Row],[Actual Price]] * 100</f>
        <v>3121.0658307210033</v>
      </c>
      <c r="N482" s="24" t="str">
        <f t="shared" si="22"/>
        <v>&lt;50%</v>
      </c>
      <c r="O482" s="21">
        <f>Table2[[#This Row],[Rounded Rating Column]] + (Table2[[#This Row],[rating_count]] / 1000)</f>
        <v>13.65</v>
      </c>
      <c r="P482" s="24" t="str">
        <f>IF(Table2[[#This Row],[Discount Percentage]] &gt;= 0.5, "Yes", "No")</f>
        <v>No</v>
      </c>
      <c r="Q482" s="26">
        <f>Table2[[#This Row],[Actual Price]] * Table2[[#This Row],[rating_count]]</f>
        <v>30783500</v>
      </c>
      <c r="R482">
        <v>4.3</v>
      </c>
      <c r="S482">
        <f>ROUND(Table2[[#This Row],[rating]], 0)</f>
        <v>4</v>
      </c>
      <c r="T482" s="21">
        <v>9650</v>
      </c>
      <c r="U482" s="21" t="str">
        <f>IF(Table2[[#This Row],[rating_count]] &lt; 1000, "Yes", "No")</f>
        <v>No</v>
      </c>
      <c r="V482" s="21">
        <f>Table2[[#This Row],[Rounded Rating Column]] * Table2[[#This Row],[rating_count]]</f>
        <v>38600</v>
      </c>
      <c r="W482" s="25">
        <f t="shared" si="23"/>
        <v>30783500</v>
      </c>
      <c r="X482" t="s">
        <v>9895</v>
      </c>
      <c r="Y482" t="s">
        <v>9896</v>
      </c>
      <c r="Z482" t="s">
        <v>9897</v>
      </c>
      <c r="AA482" t="s">
        <v>9898</v>
      </c>
      <c r="AB482" t="s">
        <v>9899</v>
      </c>
      <c r="AC482" t="s">
        <v>9900</v>
      </c>
      <c r="AD482" t="s">
        <v>9901</v>
      </c>
      <c r="AE482" t="s">
        <v>9902</v>
      </c>
    </row>
    <row r="483" spans="1:31" ht="15.75" customHeight="1">
      <c r="A483" t="s">
        <v>5358</v>
      </c>
      <c r="B483" t="s">
        <v>5359</v>
      </c>
      <c r="C483" t="s">
        <v>4796</v>
      </c>
      <c r="D483" t="s">
        <v>12821</v>
      </c>
      <c r="E483" t="s">
        <v>12822</v>
      </c>
      <c r="F483" t="s">
        <v>12880</v>
      </c>
      <c r="G483" t="str">
        <f>Table2[category] &amp; "-" &amp; Table2[product name]</f>
        <v>Computers&amp;Accessories|Accessories&amp;Peripherals|Keyboards,Mice&amp;InputDevices|GraphicTablets-Zodo 8. 5 inch LCD E-Writer Electronic Writing Pad/Tablet Drawing Board (Paperless Memo Digital Tablet)</v>
      </c>
      <c r="H483" t="s">
        <v>12882</v>
      </c>
      <c r="I483" s="23">
        <v>100</v>
      </c>
      <c r="J483" s="23" t="str">
        <f t="shared" si="21"/>
        <v>&lt;₹200</v>
      </c>
      <c r="K483" s="23">
        <v>499</v>
      </c>
      <c r="L483" s="24">
        <v>0.8</v>
      </c>
      <c r="M483" s="25">
        <f>Table2[[#This Row],[Actual Price]] - Table2[[#This Row],[Discounted Price]] / Table2[[#This Row],[Actual Price]] * 100</f>
        <v>478.95991983967934</v>
      </c>
      <c r="N483" s="24" t="str">
        <f t="shared" si="22"/>
        <v>50% or More</v>
      </c>
      <c r="O483" s="21">
        <f>Table2[[#This Row],[Rounded Rating Column]] + (Table2[[#This Row],[rating_count]] / 1000)</f>
        <v>13.638</v>
      </c>
      <c r="P483" s="24" t="str">
        <f>IF(Table2[[#This Row],[Discount Percentage]] &gt;= 0.5, "Yes", "No")</f>
        <v>Yes</v>
      </c>
      <c r="Q483" s="26">
        <f>Table2[[#This Row],[Actual Price]] * Table2[[#This Row],[rating_count]]</f>
        <v>4809362</v>
      </c>
      <c r="R483">
        <v>3.5</v>
      </c>
      <c r="S483">
        <f>ROUND(Table2[[#This Row],[rating]], 0)</f>
        <v>4</v>
      </c>
      <c r="T483" s="21">
        <v>9638</v>
      </c>
      <c r="U483" s="21" t="str">
        <f>IF(Table2[[#This Row],[rating_count]] &lt; 1000, "Yes", "No")</f>
        <v>No</v>
      </c>
      <c r="V483" s="21">
        <f>Table2[[#This Row],[Rounded Rating Column]] * Table2[[#This Row],[rating_count]]</f>
        <v>38552</v>
      </c>
      <c r="W483" s="25">
        <f t="shared" si="23"/>
        <v>4809362</v>
      </c>
      <c r="X483" t="s">
        <v>5360</v>
      </c>
      <c r="Y483" t="s">
        <v>5361</v>
      </c>
      <c r="Z483" t="s">
        <v>5362</v>
      </c>
      <c r="AA483" t="s">
        <v>5363</v>
      </c>
      <c r="AB483" t="s">
        <v>5364</v>
      </c>
      <c r="AC483" t="s">
        <v>5365</v>
      </c>
      <c r="AD483" t="s">
        <v>5366</v>
      </c>
      <c r="AE483" t="s">
        <v>5367</v>
      </c>
    </row>
    <row r="484" spans="1:31" ht="15.75" customHeight="1">
      <c r="A484" t="s">
        <v>5500</v>
      </c>
      <c r="B484" t="s">
        <v>5501</v>
      </c>
      <c r="C484" t="s">
        <v>5502</v>
      </c>
      <c r="D484" t="s">
        <v>12891</v>
      </c>
      <c r="E484" t="s">
        <v>12892</v>
      </c>
      <c r="F484" t="s">
        <v>12893</v>
      </c>
      <c r="G484" t="str">
        <f>Table2[category] &amp; "-" &amp; Table2[product name]</f>
        <v>OfficeProducts|OfficePaperProducts|Paper|Stationery|Notebooks,WritingPads&amp;Diaries|WireboundNotebooks-Classmate Soft Cover 6 Subject Spiral Binding Notebook, Single Line, 300 Pages</v>
      </c>
      <c r="H484" t="s">
        <v>12894</v>
      </c>
      <c r="I484" s="23">
        <v>157</v>
      </c>
      <c r="J484" s="23" t="str">
        <f t="shared" si="21"/>
        <v>&lt;₹200</v>
      </c>
      <c r="K484" s="23">
        <v>160</v>
      </c>
      <c r="L484" s="24">
        <v>0.02</v>
      </c>
      <c r="M484" s="25">
        <f>Table2[[#This Row],[Actual Price]] - Table2[[#This Row],[Discounted Price]] / Table2[[#This Row],[Actual Price]] * 100</f>
        <v>61.875</v>
      </c>
      <c r="N484" s="24" t="str">
        <f t="shared" si="22"/>
        <v>&lt;50%</v>
      </c>
      <c r="O484" s="21">
        <f>Table2[[#This Row],[Rounded Rating Column]] + (Table2[[#This Row],[rating_count]] / 1000)</f>
        <v>13.618</v>
      </c>
      <c r="P484" s="24" t="str">
        <f>IF(Table2[[#This Row],[Discount Percentage]] &gt;= 0.5, "Yes", "No")</f>
        <v>No</v>
      </c>
      <c r="Q484" s="26">
        <f>Table2[[#This Row],[Actual Price]] * Table2[[#This Row],[rating_count]]</f>
        <v>1378880</v>
      </c>
      <c r="R484">
        <v>4.5</v>
      </c>
      <c r="S484">
        <f>ROUND(Table2[[#This Row],[rating]], 0)</f>
        <v>5</v>
      </c>
      <c r="T484" s="21">
        <v>8618</v>
      </c>
      <c r="U484" s="21" t="str">
        <f>IF(Table2[[#This Row],[rating_count]] &lt; 1000, "Yes", "No")</f>
        <v>No</v>
      </c>
      <c r="V484" s="21">
        <f>Table2[[#This Row],[Rounded Rating Column]] * Table2[[#This Row],[rating_count]]</f>
        <v>43090</v>
      </c>
      <c r="W484" s="25">
        <f t="shared" si="23"/>
        <v>1378880</v>
      </c>
      <c r="X484" t="s">
        <v>5503</v>
      </c>
      <c r="Y484" t="s">
        <v>5504</v>
      </c>
      <c r="Z484" t="s">
        <v>5505</v>
      </c>
      <c r="AA484" t="s">
        <v>5506</v>
      </c>
      <c r="AB484" t="s">
        <v>5507</v>
      </c>
      <c r="AC484" t="s">
        <v>5508</v>
      </c>
      <c r="AD484" t="s">
        <v>5509</v>
      </c>
      <c r="AE484" t="s">
        <v>5510</v>
      </c>
    </row>
    <row r="485" spans="1:31" ht="15.75" customHeight="1">
      <c r="A485" t="s">
        <v>5908</v>
      </c>
      <c r="B485" t="s">
        <v>5909</v>
      </c>
      <c r="C485" t="s">
        <v>5910</v>
      </c>
      <c r="D485" t="s">
        <v>12891</v>
      </c>
      <c r="E485" t="s">
        <v>12903</v>
      </c>
      <c r="F485" t="s">
        <v>12904</v>
      </c>
      <c r="G485" t="str">
        <f>Table2[category] &amp; "-" &amp; Table2[product name]</f>
        <v>OfficeProducts|OfficeElectronics|Calculators|Basic-Casio MJ-12D 150 Steps Check and Correct Desktop Calculator</v>
      </c>
      <c r="H485" t="s">
        <v>12933</v>
      </c>
      <c r="I485" s="23">
        <v>440</v>
      </c>
      <c r="J485" s="23" t="str">
        <f t="shared" si="21"/>
        <v>₹200 - ₹500</v>
      </c>
      <c r="K485" s="23">
        <v>440</v>
      </c>
      <c r="L485" s="24">
        <v>0</v>
      </c>
      <c r="M485" s="25">
        <f>Table2[[#This Row],[Actual Price]] - Table2[[#This Row],[Discounted Price]] / Table2[[#This Row],[Actual Price]] * 100</f>
        <v>340</v>
      </c>
      <c r="N485" s="24" t="str">
        <f t="shared" si="22"/>
        <v>&lt;50%</v>
      </c>
      <c r="O485" s="21">
        <f>Table2[[#This Row],[Rounded Rating Column]] + (Table2[[#This Row],[rating_count]] / 1000)</f>
        <v>13.61</v>
      </c>
      <c r="P485" s="24" t="str">
        <f>IF(Table2[[#This Row],[Discount Percentage]] &gt;= 0.5, "Yes", "No")</f>
        <v>No</v>
      </c>
      <c r="Q485" s="26">
        <f>Table2[[#This Row],[Actual Price]] * Table2[[#This Row],[rating_count]]</f>
        <v>3788400</v>
      </c>
      <c r="R485">
        <v>4.5</v>
      </c>
      <c r="S485">
        <f>ROUND(Table2[[#This Row],[rating]], 0)</f>
        <v>5</v>
      </c>
      <c r="T485" s="21">
        <v>8610</v>
      </c>
      <c r="U485" s="21" t="str">
        <f>IF(Table2[[#This Row],[rating_count]] &lt; 1000, "Yes", "No")</f>
        <v>No</v>
      </c>
      <c r="V485" s="21">
        <f>Table2[[#This Row],[Rounded Rating Column]] * Table2[[#This Row],[rating_count]]</f>
        <v>43050</v>
      </c>
      <c r="W485" s="25">
        <f t="shared" si="23"/>
        <v>3788400</v>
      </c>
      <c r="X485" t="s">
        <v>5911</v>
      </c>
      <c r="Y485" t="s">
        <v>5912</v>
      </c>
      <c r="Z485" t="s">
        <v>5913</v>
      </c>
      <c r="AA485" t="s">
        <v>5914</v>
      </c>
      <c r="AB485" t="s">
        <v>5915</v>
      </c>
      <c r="AC485" t="s">
        <v>5916</v>
      </c>
      <c r="AD485" t="s">
        <v>5917</v>
      </c>
      <c r="AE485" t="s">
        <v>5918</v>
      </c>
    </row>
    <row r="486" spans="1:31" ht="15.75" customHeight="1">
      <c r="A486" t="s">
        <v>5075</v>
      </c>
      <c r="B486" t="s">
        <v>5076</v>
      </c>
      <c r="C486" t="s">
        <v>3074</v>
      </c>
      <c r="D486" t="s">
        <v>12831</v>
      </c>
      <c r="E486" t="s">
        <v>12862</v>
      </c>
      <c r="F486" t="s">
        <v>12863</v>
      </c>
      <c r="G486" t="str">
        <f>Table2[category] &amp; "-" &amp; Table2[product name]</f>
        <v>Electronics|Headphones,Earbuds&amp;Accessories|Headphones|In-Ear-Boult Audio Airbass Z20 True Wireless, 40H Battery Life, Zen ENC Mic, Type-C Lightning Boult Fast Charging (10Mins=100Mins), BoomX Tech Bass, ENC, IPX5 in Ear Earbuds with mic (Green)</v>
      </c>
      <c r="H486" t="s">
        <v>12864</v>
      </c>
      <c r="I486" s="25">
        <v>1399</v>
      </c>
      <c r="J486" s="23" t="str">
        <f t="shared" si="21"/>
        <v>&gt;₹500</v>
      </c>
      <c r="K486" s="25">
        <v>5499</v>
      </c>
      <c r="L486" s="24">
        <v>0.75</v>
      </c>
      <c r="M486" s="25">
        <f>Table2[[#This Row],[Actual Price]] - Table2[[#This Row],[Discounted Price]] / Table2[[#This Row],[Actual Price]] * 100</f>
        <v>5473.5590107292237</v>
      </c>
      <c r="N486" s="24" t="str">
        <f t="shared" si="22"/>
        <v>50% or More</v>
      </c>
      <c r="O486" s="21">
        <f>Table2[[#This Row],[Rounded Rating Column]] + (Table2[[#This Row],[rating_count]] / 1000)</f>
        <v>13.504</v>
      </c>
      <c r="P486" s="24" t="str">
        <f>IF(Table2[[#This Row],[Discount Percentage]] &gt;= 0.5, "Yes", "No")</f>
        <v>Yes</v>
      </c>
      <c r="Q486" s="26">
        <f>Table2[[#This Row],[Actual Price]] * Table2[[#This Row],[rating_count]]</f>
        <v>52262496</v>
      </c>
      <c r="R486">
        <v>3.9</v>
      </c>
      <c r="S486">
        <f>ROUND(Table2[[#This Row],[rating]], 0)</f>
        <v>4</v>
      </c>
      <c r="T486" s="21">
        <v>9504</v>
      </c>
      <c r="U486" s="21" t="str">
        <f>IF(Table2[[#This Row],[rating_count]] &lt; 1000, "Yes", "No")</f>
        <v>No</v>
      </c>
      <c r="V486" s="21">
        <f>Table2[[#This Row],[Rounded Rating Column]] * Table2[[#This Row],[rating_count]]</f>
        <v>38016</v>
      </c>
      <c r="W486" s="25">
        <f t="shared" si="23"/>
        <v>52262496</v>
      </c>
      <c r="X486" t="s">
        <v>5077</v>
      </c>
      <c r="Y486" t="s">
        <v>5078</v>
      </c>
      <c r="Z486" t="s">
        <v>5079</v>
      </c>
      <c r="AA486" t="s">
        <v>5080</v>
      </c>
      <c r="AB486" t="s">
        <v>5081</v>
      </c>
      <c r="AC486" t="s">
        <v>5082</v>
      </c>
      <c r="AD486" t="s">
        <v>5083</v>
      </c>
      <c r="AE486" t="s">
        <v>5084</v>
      </c>
    </row>
    <row r="487" spans="1:31" ht="15.75" customHeight="1">
      <c r="A487" t="s">
        <v>3782</v>
      </c>
      <c r="B487" t="s">
        <v>3783</v>
      </c>
      <c r="C487" t="s">
        <v>2998</v>
      </c>
      <c r="D487" t="s">
        <v>12831</v>
      </c>
      <c r="E487" t="s">
        <v>12854</v>
      </c>
      <c r="F487" t="s">
        <v>12857</v>
      </c>
      <c r="G487" t="str">
        <f>Table2[category] &amp; "-" &amp; Table2[product name]</f>
        <v>Electronics|Mobiles&amp;Accessories|Smartphones&amp;BasicMobiles|Smartphones-iQOO Z6 Pro 5G by vivo (Legion Sky, 8GB RAM, 128GB Storage) | Snapdragon 778G 5G | 66W FlashCharge | 1300 nits Peak Brightness | HDR10+</v>
      </c>
      <c r="H487" t="s">
        <v>12858</v>
      </c>
      <c r="I487" s="25">
        <v>20999</v>
      </c>
      <c r="J487" s="23" t="str">
        <f t="shared" si="21"/>
        <v>&gt;₹500</v>
      </c>
      <c r="K487" s="25">
        <v>29990</v>
      </c>
      <c r="L487" s="24">
        <v>0.3</v>
      </c>
      <c r="M487" s="25">
        <f>Table2[[#This Row],[Actual Price]] - Table2[[#This Row],[Discounted Price]] / Table2[[#This Row],[Actual Price]] * 100</f>
        <v>29919.979993331111</v>
      </c>
      <c r="N487" s="24" t="str">
        <f t="shared" si="22"/>
        <v>&lt;50%</v>
      </c>
      <c r="O487" s="21">
        <f>Table2[[#This Row],[Rounded Rating Column]] + (Table2[[#This Row],[rating_count]] / 1000)</f>
        <v>13.499000000000001</v>
      </c>
      <c r="P487" s="24" t="str">
        <f>IF(Table2[[#This Row],[Discount Percentage]] &gt;= 0.5, "Yes", "No")</f>
        <v>No</v>
      </c>
      <c r="Q487" s="26">
        <f>Table2[[#This Row],[Actual Price]] * Table2[[#This Row],[rating_count]]</f>
        <v>284875010</v>
      </c>
      <c r="R487">
        <v>4.3</v>
      </c>
      <c r="S487">
        <f>ROUND(Table2[[#This Row],[rating]], 0)</f>
        <v>4</v>
      </c>
      <c r="T487" s="21">
        <v>9499</v>
      </c>
      <c r="U487" s="21" t="str">
        <f>IF(Table2[[#This Row],[rating_count]] &lt; 1000, "Yes", "No")</f>
        <v>No</v>
      </c>
      <c r="V487" s="21">
        <f>Table2[[#This Row],[Rounded Rating Column]] * Table2[[#This Row],[rating_count]]</f>
        <v>37996</v>
      </c>
      <c r="W487" s="25">
        <f t="shared" si="23"/>
        <v>284875010</v>
      </c>
      <c r="X487" t="s">
        <v>3784</v>
      </c>
      <c r="Y487" t="s">
        <v>3785</v>
      </c>
      <c r="Z487" t="s">
        <v>3786</v>
      </c>
      <c r="AA487" t="s">
        <v>3787</v>
      </c>
      <c r="AB487" t="s">
        <v>3788</v>
      </c>
      <c r="AC487" t="s">
        <v>3789</v>
      </c>
      <c r="AD487" t="s">
        <v>3790</v>
      </c>
      <c r="AE487" t="s">
        <v>3791</v>
      </c>
    </row>
    <row r="488" spans="1:31" ht="15.75" customHeight="1">
      <c r="A488" t="s">
        <v>4101</v>
      </c>
      <c r="B488" t="s">
        <v>4102</v>
      </c>
      <c r="C488" t="s">
        <v>2998</v>
      </c>
      <c r="D488" t="s">
        <v>12831</v>
      </c>
      <c r="E488" t="s">
        <v>12854</v>
      </c>
      <c r="F488" t="s">
        <v>12857</v>
      </c>
      <c r="G488" t="str">
        <f>Table2[category] &amp; "-" &amp; Table2[product name]</f>
        <v>Electronics|Mobiles&amp;Accessories|Smartphones&amp;BasicMobiles|Smartphones-iQOO Z6 Pro 5G by vivo (Phantom Dusk, 8GB RAM, 128GB Storage) | Snapdragon 778G 5G | 66W FlashCharge | 1300 nits Peak Brightness | HDR10+</v>
      </c>
      <c r="H488" t="s">
        <v>12858</v>
      </c>
      <c r="I488" s="25">
        <v>20999</v>
      </c>
      <c r="J488" s="23" t="str">
        <f t="shared" si="21"/>
        <v>&gt;₹500</v>
      </c>
      <c r="K488" s="25">
        <v>29990</v>
      </c>
      <c r="L488" s="24">
        <v>0.3</v>
      </c>
      <c r="M488" s="25">
        <f>Table2[[#This Row],[Actual Price]] - Table2[[#This Row],[Discounted Price]] / Table2[[#This Row],[Actual Price]] * 100</f>
        <v>29919.979993331111</v>
      </c>
      <c r="N488" s="24" t="str">
        <f t="shared" si="22"/>
        <v>&lt;50%</v>
      </c>
      <c r="O488" s="21">
        <f>Table2[[#This Row],[Rounded Rating Column]] + (Table2[[#This Row],[rating_count]] / 1000)</f>
        <v>13.499000000000001</v>
      </c>
      <c r="P488" s="24" t="str">
        <f>IF(Table2[[#This Row],[Discount Percentage]] &gt;= 0.5, "Yes", "No")</f>
        <v>No</v>
      </c>
      <c r="Q488" s="26">
        <f>Table2[[#This Row],[Actual Price]] * Table2[[#This Row],[rating_count]]</f>
        <v>284875010</v>
      </c>
      <c r="R488">
        <v>4.3</v>
      </c>
      <c r="S488">
        <f>ROUND(Table2[[#This Row],[rating]], 0)</f>
        <v>4</v>
      </c>
      <c r="T488" s="21">
        <v>9499</v>
      </c>
      <c r="U488" s="21" t="str">
        <f>IF(Table2[[#This Row],[rating_count]] &lt; 1000, "Yes", "No")</f>
        <v>No</v>
      </c>
      <c r="V488" s="21">
        <f>Table2[[#This Row],[Rounded Rating Column]] * Table2[[#This Row],[rating_count]]</f>
        <v>37996</v>
      </c>
      <c r="W488" s="25">
        <f t="shared" si="23"/>
        <v>284875010</v>
      </c>
      <c r="X488" t="s">
        <v>3784</v>
      </c>
      <c r="Y488" t="s">
        <v>3785</v>
      </c>
      <c r="Z488" t="s">
        <v>3786</v>
      </c>
      <c r="AA488" t="s">
        <v>3787</v>
      </c>
      <c r="AB488" t="s">
        <v>3788</v>
      </c>
      <c r="AC488" t="s">
        <v>3789</v>
      </c>
      <c r="AD488" t="s">
        <v>4103</v>
      </c>
      <c r="AE488" t="s">
        <v>4104</v>
      </c>
    </row>
    <row r="489" spans="1:31" ht="15.75" customHeight="1">
      <c r="A489" t="s">
        <v>4125</v>
      </c>
      <c r="B489" t="s">
        <v>4126</v>
      </c>
      <c r="C489" t="s">
        <v>2998</v>
      </c>
      <c r="D489" t="s">
        <v>12831</v>
      </c>
      <c r="E489" t="s">
        <v>12854</v>
      </c>
      <c r="F489" t="s">
        <v>12857</v>
      </c>
      <c r="G489" t="str">
        <f>Table2[category] &amp; "-" &amp; Table2[product name]</f>
        <v>Electronics|Mobiles&amp;Accessories|Smartphones&amp;BasicMobiles|Smartphones-iQOO Z6 Pro 5G by vivo (Legion Sky, 6GB RAM, 128GB Storage) | Snapdragon 778G 5G | 66W FlashCharge | 1300 nits Peak Brightness | HDR10+</v>
      </c>
      <c r="H489" t="s">
        <v>12858</v>
      </c>
      <c r="I489" s="25">
        <v>19999</v>
      </c>
      <c r="J489" s="23" t="str">
        <f t="shared" si="21"/>
        <v>&gt;₹500</v>
      </c>
      <c r="K489" s="25">
        <v>27990</v>
      </c>
      <c r="L489" s="24">
        <v>0.28999999999999998</v>
      </c>
      <c r="M489" s="25">
        <f>Table2[[#This Row],[Actual Price]] - Table2[[#This Row],[Discounted Price]] / Table2[[#This Row],[Actual Price]] * 100</f>
        <v>27918.549481957842</v>
      </c>
      <c r="N489" s="24" t="str">
        <f t="shared" si="22"/>
        <v>&lt;50%</v>
      </c>
      <c r="O489" s="21">
        <f>Table2[[#This Row],[Rounded Rating Column]] + (Table2[[#This Row],[rating_count]] / 1000)</f>
        <v>13.499000000000001</v>
      </c>
      <c r="P489" s="24" t="str">
        <f>IF(Table2[[#This Row],[Discount Percentage]] &gt;= 0.5, "Yes", "No")</f>
        <v>No</v>
      </c>
      <c r="Q489" s="26">
        <f>Table2[[#This Row],[Actual Price]] * Table2[[#This Row],[rating_count]]</f>
        <v>265877010</v>
      </c>
      <c r="R489">
        <v>4.3</v>
      </c>
      <c r="S489">
        <f>ROUND(Table2[[#This Row],[rating]], 0)</f>
        <v>4</v>
      </c>
      <c r="T489" s="21">
        <v>9499</v>
      </c>
      <c r="U489" s="21" t="str">
        <f>IF(Table2[[#This Row],[rating_count]] &lt; 1000, "Yes", "No")</f>
        <v>No</v>
      </c>
      <c r="V489" s="21">
        <f>Table2[[#This Row],[Rounded Rating Column]] * Table2[[#This Row],[rating_count]]</f>
        <v>37996</v>
      </c>
      <c r="W489" s="25">
        <f t="shared" si="23"/>
        <v>265877010</v>
      </c>
      <c r="X489" t="s">
        <v>4127</v>
      </c>
      <c r="Y489" t="s">
        <v>3785</v>
      </c>
      <c r="Z489" t="s">
        <v>3786</v>
      </c>
      <c r="AA489" t="s">
        <v>3787</v>
      </c>
      <c r="AB489" t="s">
        <v>3788</v>
      </c>
      <c r="AC489" t="s">
        <v>3789</v>
      </c>
      <c r="AD489" t="s">
        <v>3790</v>
      </c>
      <c r="AE489" t="s">
        <v>4128</v>
      </c>
    </row>
    <row r="490" spans="1:31" ht="15.75" customHeight="1">
      <c r="A490" t="s">
        <v>229</v>
      </c>
      <c r="B490" t="s">
        <v>230</v>
      </c>
      <c r="C490" t="s">
        <v>13</v>
      </c>
      <c r="D490" t="s">
        <v>12821</v>
      </c>
      <c r="E490" t="s">
        <v>12822</v>
      </c>
      <c r="F490" t="s">
        <v>12823</v>
      </c>
      <c r="G490" t="str">
        <f>Table2[category] &amp; "-" &amp; Table2[product name]</f>
        <v>Computers&amp;Accessories|Accessories&amp;Peripherals|Cables&amp;Accessories|Cables|USBCables-Flix Micro Usb Cable For Smartphone (Black)</v>
      </c>
      <c r="H490" t="s">
        <v>12824</v>
      </c>
      <c r="I490" s="23">
        <v>59</v>
      </c>
      <c r="J490" s="23" t="str">
        <f t="shared" si="21"/>
        <v>&lt;₹200</v>
      </c>
      <c r="K490" s="23">
        <v>199</v>
      </c>
      <c r="L490" s="24">
        <v>0.7</v>
      </c>
      <c r="M490" s="25">
        <f>Table2[[#This Row],[Actual Price]] - Table2[[#This Row],[Discounted Price]] / Table2[[#This Row],[Actual Price]] * 100</f>
        <v>169.35175879396985</v>
      </c>
      <c r="N490" s="24" t="str">
        <f t="shared" si="22"/>
        <v>50% or More</v>
      </c>
      <c r="O490" s="21">
        <f>Table2[[#This Row],[Rounded Rating Column]] + (Table2[[#This Row],[rating_count]] / 1000)</f>
        <v>13.378</v>
      </c>
      <c r="P490" s="24" t="str">
        <f>IF(Table2[[#This Row],[Discount Percentage]] &gt;= 0.5, "Yes", "No")</f>
        <v>Yes</v>
      </c>
      <c r="Q490" s="26">
        <f>Table2[[#This Row],[Actual Price]] * Table2[[#This Row],[rating_count]]</f>
        <v>1866222</v>
      </c>
      <c r="R490">
        <v>4</v>
      </c>
      <c r="S490">
        <f>ROUND(Table2[[#This Row],[rating]], 0)</f>
        <v>4</v>
      </c>
      <c r="T490" s="21">
        <v>9378</v>
      </c>
      <c r="U490" s="21" t="str">
        <f>IF(Table2[[#This Row],[rating_count]] &lt; 1000, "Yes", "No")</f>
        <v>No</v>
      </c>
      <c r="V490" s="21">
        <f>Table2[[#This Row],[Rounded Rating Column]] * Table2[[#This Row],[rating_count]]</f>
        <v>37512</v>
      </c>
      <c r="W490" s="25">
        <f t="shared" si="23"/>
        <v>1866222</v>
      </c>
      <c r="X490" t="s">
        <v>231</v>
      </c>
      <c r="Y490" t="s">
        <v>232</v>
      </c>
      <c r="Z490" t="s">
        <v>233</v>
      </c>
      <c r="AA490" t="s">
        <v>234</v>
      </c>
      <c r="AB490" t="s">
        <v>235</v>
      </c>
      <c r="AC490" t="s">
        <v>236</v>
      </c>
      <c r="AD490" t="s">
        <v>237</v>
      </c>
      <c r="AE490" t="s">
        <v>238</v>
      </c>
    </row>
    <row r="491" spans="1:31" ht="15.75" customHeight="1">
      <c r="A491" t="s">
        <v>430</v>
      </c>
      <c r="B491" t="s">
        <v>431</v>
      </c>
      <c r="C491" t="s">
        <v>13</v>
      </c>
      <c r="D491" t="s">
        <v>12821</v>
      </c>
      <c r="E491" t="s">
        <v>12822</v>
      </c>
      <c r="F491" t="s">
        <v>12823</v>
      </c>
      <c r="G491" t="str">
        <f>Table2[category] &amp; "-" &amp; Table2[product name]</f>
        <v>Computers&amp;Accessories|Accessories&amp;Peripherals|Cables&amp;Accessories|Cables|USBCables-FLiX (Beetel USB to Micro USB PVC Data Sync &amp; 2A Fast Charging Cable, Made in India, 480Mbps Data Sync, Solid Cable, 1 Meter Long USB Cable for Micro USB Devices (White)(XCD-M11)</v>
      </c>
      <c r="H491" t="s">
        <v>12824</v>
      </c>
      <c r="I491" s="23">
        <v>59</v>
      </c>
      <c r="J491" s="23" t="str">
        <f t="shared" si="21"/>
        <v>&lt;₹200</v>
      </c>
      <c r="K491" s="23">
        <v>199</v>
      </c>
      <c r="L491" s="24">
        <v>0.7</v>
      </c>
      <c r="M491" s="25">
        <f>Table2[[#This Row],[Actual Price]] - Table2[[#This Row],[Discounted Price]] / Table2[[#This Row],[Actual Price]] * 100</f>
        <v>169.35175879396985</v>
      </c>
      <c r="N491" s="24" t="str">
        <f t="shared" si="22"/>
        <v>50% or More</v>
      </c>
      <c r="O491" s="21">
        <f>Table2[[#This Row],[Rounded Rating Column]] + (Table2[[#This Row],[rating_count]] / 1000)</f>
        <v>13.378</v>
      </c>
      <c r="P491" s="24" t="str">
        <f>IF(Table2[[#This Row],[Discount Percentage]] &gt;= 0.5, "Yes", "No")</f>
        <v>Yes</v>
      </c>
      <c r="Q491" s="26">
        <f>Table2[[#This Row],[Actual Price]] * Table2[[#This Row],[rating_count]]</f>
        <v>1866222</v>
      </c>
      <c r="R491">
        <v>4</v>
      </c>
      <c r="S491">
        <f>ROUND(Table2[[#This Row],[rating]], 0)</f>
        <v>4</v>
      </c>
      <c r="T491" s="21">
        <v>9378</v>
      </c>
      <c r="U491" s="21" t="str">
        <f>IF(Table2[[#This Row],[rating_count]] &lt; 1000, "Yes", "No")</f>
        <v>No</v>
      </c>
      <c r="V491" s="21">
        <f>Table2[[#This Row],[Rounded Rating Column]] * Table2[[#This Row],[rating_count]]</f>
        <v>37512</v>
      </c>
      <c r="W491" s="25">
        <f t="shared" si="23"/>
        <v>1866222</v>
      </c>
      <c r="X491" t="s">
        <v>432</v>
      </c>
      <c r="Y491" t="s">
        <v>232</v>
      </c>
      <c r="Z491" t="s">
        <v>233</v>
      </c>
      <c r="AA491" t="s">
        <v>234</v>
      </c>
      <c r="AB491" t="s">
        <v>235</v>
      </c>
      <c r="AC491" t="s">
        <v>236</v>
      </c>
      <c r="AD491" t="s">
        <v>433</v>
      </c>
      <c r="AE491" t="s">
        <v>434</v>
      </c>
    </row>
    <row r="492" spans="1:31" ht="15.75" customHeight="1">
      <c r="A492" t="s">
        <v>764</v>
      </c>
      <c r="B492" t="s">
        <v>765</v>
      </c>
      <c r="C492" t="s">
        <v>13</v>
      </c>
      <c r="D492" t="s">
        <v>12821</v>
      </c>
      <c r="E492" t="s">
        <v>12822</v>
      </c>
      <c r="F492" t="s">
        <v>12823</v>
      </c>
      <c r="G492" t="str">
        <f>Table2[category] &amp; "-" &amp; Table2[product name]</f>
        <v>Computers&amp;Accessories|Accessories&amp;Peripherals|Cables&amp;Accessories|Cables|USBCables-Flix (Beetel) Usb To Type C Pvc Data Sync And 2A 480Mbps Data Sync, Tough Fast Charging Long Cable For Usb Type C Devices, Charging Adapter (White, 1 Meter) - Xcd-C12</v>
      </c>
      <c r="H492" t="s">
        <v>12824</v>
      </c>
      <c r="I492" s="23">
        <v>139</v>
      </c>
      <c r="J492" s="23" t="str">
        <f t="shared" si="21"/>
        <v>&lt;₹200</v>
      </c>
      <c r="K492" s="23">
        <v>249</v>
      </c>
      <c r="L492" s="24">
        <v>0.44</v>
      </c>
      <c r="M492" s="25">
        <f>Table2[[#This Row],[Actual Price]] - Table2[[#This Row],[Discounted Price]] / Table2[[#This Row],[Actual Price]] * 100</f>
        <v>193.17670682730923</v>
      </c>
      <c r="N492" s="24" t="str">
        <f t="shared" si="22"/>
        <v>&lt;50%</v>
      </c>
      <c r="O492" s="21">
        <f>Table2[[#This Row],[Rounded Rating Column]] + (Table2[[#This Row],[rating_count]] / 1000)</f>
        <v>13.378</v>
      </c>
      <c r="P492" s="24" t="str">
        <f>IF(Table2[[#This Row],[Discount Percentage]] &gt;= 0.5, "Yes", "No")</f>
        <v>No</v>
      </c>
      <c r="Q492" s="26">
        <f>Table2[[#This Row],[Actual Price]] * Table2[[#This Row],[rating_count]]</f>
        <v>2335122</v>
      </c>
      <c r="R492">
        <v>4</v>
      </c>
      <c r="S492">
        <f>ROUND(Table2[[#This Row],[rating]], 0)</f>
        <v>4</v>
      </c>
      <c r="T492" s="21">
        <v>9378</v>
      </c>
      <c r="U492" s="21" t="str">
        <f>IF(Table2[[#This Row],[rating_count]] &lt; 1000, "Yes", "No")</f>
        <v>No</v>
      </c>
      <c r="V492" s="21">
        <f>Table2[[#This Row],[Rounded Rating Column]] * Table2[[#This Row],[rating_count]]</f>
        <v>37512</v>
      </c>
      <c r="W492" s="25">
        <f t="shared" si="23"/>
        <v>2335122</v>
      </c>
      <c r="X492" t="s">
        <v>766</v>
      </c>
      <c r="Y492" t="s">
        <v>232</v>
      </c>
      <c r="Z492" t="s">
        <v>233</v>
      </c>
      <c r="AA492" t="s">
        <v>234</v>
      </c>
      <c r="AB492" t="s">
        <v>235</v>
      </c>
      <c r="AC492" t="s">
        <v>767</v>
      </c>
      <c r="AD492" t="s">
        <v>768</v>
      </c>
      <c r="AE492" t="s">
        <v>769</v>
      </c>
    </row>
    <row r="493" spans="1:31" ht="15.75" customHeight="1">
      <c r="A493" t="s">
        <v>1574</v>
      </c>
      <c r="B493" t="s">
        <v>1575</v>
      </c>
      <c r="C493" t="s">
        <v>13</v>
      </c>
      <c r="D493" t="s">
        <v>12821</v>
      </c>
      <c r="E493" t="s">
        <v>12822</v>
      </c>
      <c r="F493" t="s">
        <v>12823</v>
      </c>
      <c r="G493" t="str">
        <f>Table2[category] &amp; "-" &amp; Table2[product name]</f>
        <v>Computers&amp;Accessories|Accessories&amp;Peripherals|Cables&amp;Accessories|Cables|USBCables-FLiX (Beetel USB to Type C PVC Data Sync &amp; 15W(3A) TPE Fast Charging Cable, Made in India, 480Mbps Data Sync, 1 Meter Long cable for all Andriod &amp; all Type C Devices (Black)(XCD - FPC02)</v>
      </c>
      <c r="H493" t="s">
        <v>12824</v>
      </c>
      <c r="I493" s="23">
        <v>88</v>
      </c>
      <c r="J493" s="23" t="str">
        <f t="shared" si="21"/>
        <v>&lt;₹200</v>
      </c>
      <c r="K493" s="23">
        <v>299</v>
      </c>
      <c r="L493" s="24">
        <v>0.71</v>
      </c>
      <c r="M493" s="25">
        <f>Table2[[#This Row],[Actual Price]] - Table2[[#This Row],[Discounted Price]] / Table2[[#This Row],[Actual Price]] * 100</f>
        <v>269.5685618729097</v>
      </c>
      <c r="N493" s="24" t="str">
        <f t="shared" si="22"/>
        <v>50% or More</v>
      </c>
      <c r="O493" s="21">
        <f>Table2[[#This Row],[Rounded Rating Column]] + (Table2[[#This Row],[rating_count]] / 1000)</f>
        <v>13.378</v>
      </c>
      <c r="P493" s="24" t="str">
        <f>IF(Table2[[#This Row],[Discount Percentage]] &gt;= 0.5, "Yes", "No")</f>
        <v>Yes</v>
      </c>
      <c r="Q493" s="26">
        <f>Table2[[#This Row],[Actual Price]] * Table2[[#This Row],[rating_count]]</f>
        <v>2804022</v>
      </c>
      <c r="R493">
        <v>4</v>
      </c>
      <c r="S493">
        <f>ROUND(Table2[[#This Row],[rating]], 0)</f>
        <v>4</v>
      </c>
      <c r="T493" s="21">
        <v>9378</v>
      </c>
      <c r="U493" s="21" t="str">
        <f>IF(Table2[[#This Row],[rating_count]] &lt; 1000, "Yes", "No")</f>
        <v>No</v>
      </c>
      <c r="V493" s="21">
        <f>Table2[[#This Row],[Rounded Rating Column]] * Table2[[#This Row],[rating_count]]</f>
        <v>37512</v>
      </c>
      <c r="W493" s="25">
        <f t="shared" si="23"/>
        <v>2804022</v>
      </c>
      <c r="X493" t="s">
        <v>1576</v>
      </c>
      <c r="Y493" t="s">
        <v>232</v>
      </c>
      <c r="Z493" t="s">
        <v>233</v>
      </c>
      <c r="AA493" t="s">
        <v>234</v>
      </c>
      <c r="AB493" t="s">
        <v>235</v>
      </c>
      <c r="AC493" t="s">
        <v>1577</v>
      </c>
      <c r="AD493" t="s">
        <v>1578</v>
      </c>
      <c r="AE493" t="s">
        <v>1579</v>
      </c>
    </row>
    <row r="494" spans="1:31" ht="15.75" customHeight="1">
      <c r="A494" t="s">
        <v>1585</v>
      </c>
      <c r="B494" t="s">
        <v>1586</v>
      </c>
      <c r="C494" t="s">
        <v>13</v>
      </c>
      <c r="D494" t="s">
        <v>12821</v>
      </c>
      <c r="E494" t="s">
        <v>12822</v>
      </c>
      <c r="F494" t="s">
        <v>12823</v>
      </c>
      <c r="G494" t="str">
        <f>Table2[category] &amp; "-" &amp; Table2[product name]</f>
        <v>Computers&amp;Accessories|Accessories&amp;Peripherals|Cables&amp;Accessories|Cables|USBCables-FLiX (Beetel Flow USB to Micro USB PVC Data Sync &amp; 12W(2.4A) Fast Charging Cable,Made in India,480Mbps Data Sync,Solid Cable,1 Meter Long cable for all Andriod &amp; Micro USB Devices (Black)(XCD-FPM01)</v>
      </c>
      <c r="H494" t="s">
        <v>12824</v>
      </c>
      <c r="I494" s="23">
        <v>57.89</v>
      </c>
      <c r="J494" s="23" t="str">
        <f t="shared" si="21"/>
        <v>&lt;₹200</v>
      </c>
      <c r="K494" s="23">
        <v>199</v>
      </c>
      <c r="L494" s="24">
        <v>0.71</v>
      </c>
      <c r="M494" s="25">
        <f>Table2[[#This Row],[Actual Price]] - Table2[[#This Row],[Discounted Price]] / Table2[[#This Row],[Actual Price]] * 100</f>
        <v>169.90954773869348</v>
      </c>
      <c r="N494" s="24" t="str">
        <f t="shared" si="22"/>
        <v>50% or More</v>
      </c>
      <c r="O494" s="21">
        <f>Table2[[#This Row],[Rounded Rating Column]] + (Table2[[#This Row],[rating_count]] / 1000)</f>
        <v>13.378</v>
      </c>
      <c r="P494" s="24" t="str">
        <f>IF(Table2[[#This Row],[Discount Percentage]] &gt;= 0.5, "Yes", "No")</f>
        <v>Yes</v>
      </c>
      <c r="Q494" s="26">
        <f>Table2[[#This Row],[Actual Price]] * Table2[[#This Row],[rating_count]]</f>
        <v>1866222</v>
      </c>
      <c r="R494">
        <v>4</v>
      </c>
      <c r="S494">
        <f>ROUND(Table2[[#This Row],[rating]], 0)</f>
        <v>4</v>
      </c>
      <c r="T494" s="21">
        <v>9378</v>
      </c>
      <c r="U494" s="21" t="str">
        <f>IF(Table2[[#This Row],[rating_count]] &lt; 1000, "Yes", "No")</f>
        <v>No</v>
      </c>
      <c r="V494" s="21">
        <f>Table2[[#This Row],[Rounded Rating Column]] * Table2[[#This Row],[rating_count]]</f>
        <v>37512</v>
      </c>
      <c r="W494" s="25">
        <f t="shared" si="23"/>
        <v>1866222</v>
      </c>
      <c r="X494" t="s">
        <v>1587</v>
      </c>
      <c r="Y494" t="s">
        <v>232</v>
      </c>
      <c r="Z494" t="s">
        <v>233</v>
      </c>
      <c r="AA494" t="s">
        <v>234</v>
      </c>
      <c r="AB494" t="s">
        <v>235</v>
      </c>
      <c r="AC494" t="s">
        <v>236</v>
      </c>
      <c r="AD494" t="s">
        <v>1588</v>
      </c>
      <c r="AE494" t="s">
        <v>1589</v>
      </c>
    </row>
    <row r="495" spans="1:31" ht="15.75" customHeight="1">
      <c r="A495" t="s">
        <v>1730</v>
      </c>
      <c r="B495" t="s">
        <v>1731</v>
      </c>
      <c r="C495" t="s">
        <v>13</v>
      </c>
      <c r="D495" t="s">
        <v>12821</v>
      </c>
      <c r="E495" t="s">
        <v>12822</v>
      </c>
      <c r="F495" t="s">
        <v>12823</v>
      </c>
      <c r="G495" t="str">
        <f>Table2[category] &amp; "-" &amp; Table2[product name]</f>
        <v>Computers&amp;Accessories|Accessories&amp;Peripherals|Cables&amp;Accessories|Cables|USBCables-FLiX (Beetel) USB to iPhone Lightning Textured Pattern Data Sync &amp; 2A Fast Charging Cable, Made in India, 480Mbps Data Sync, Tough Cable, 1 Meter Long USB Cable for Apple Devices (Black)(XCD-L102)</v>
      </c>
      <c r="H495" t="s">
        <v>12824</v>
      </c>
      <c r="I495" s="23">
        <v>129</v>
      </c>
      <c r="J495" s="23" t="str">
        <f t="shared" si="21"/>
        <v>&lt;₹200</v>
      </c>
      <c r="K495" s="23">
        <v>249</v>
      </c>
      <c r="L495" s="24">
        <v>0.48</v>
      </c>
      <c r="M495" s="25">
        <f>Table2[[#This Row],[Actual Price]] - Table2[[#This Row],[Discounted Price]] / Table2[[#This Row],[Actual Price]] * 100</f>
        <v>197.19277108433735</v>
      </c>
      <c r="N495" s="24" t="str">
        <f t="shared" si="22"/>
        <v>&lt;50%</v>
      </c>
      <c r="O495" s="21">
        <f>Table2[[#This Row],[Rounded Rating Column]] + (Table2[[#This Row],[rating_count]] / 1000)</f>
        <v>13.378</v>
      </c>
      <c r="P495" s="24" t="str">
        <f>IF(Table2[[#This Row],[Discount Percentage]] &gt;= 0.5, "Yes", "No")</f>
        <v>No</v>
      </c>
      <c r="Q495" s="26">
        <f>Table2[[#This Row],[Actual Price]] * Table2[[#This Row],[rating_count]]</f>
        <v>2335122</v>
      </c>
      <c r="R495">
        <v>4</v>
      </c>
      <c r="S495">
        <f>ROUND(Table2[[#This Row],[rating]], 0)</f>
        <v>4</v>
      </c>
      <c r="T495" s="21">
        <v>9378</v>
      </c>
      <c r="U495" s="21" t="str">
        <f>IF(Table2[[#This Row],[rating_count]] &lt; 1000, "Yes", "No")</f>
        <v>No</v>
      </c>
      <c r="V495" s="21">
        <f>Table2[[#This Row],[Rounded Rating Column]] * Table2[[#This Row],[rating_count]]</f>
        <v>37512</v>
      </c>
      <c r="W495" s="25">
        <f t="shared" si="23"/>
        <v>2335122</v>
      </c>
      <c r="X495" t="s">
        <v>1732</v>
      </c>
      <c r="Y495" t="s">
        <v>232</v>
      </c>
      <c r="Z495" t="s">
        <v>233</v>
      </c>
      <c r="AA495" t="s">
        <v>234</v>
      </c>
      <c r="AB495" t="s">
        <v>235</v>
      </c>
      <c r="AC495" t="s">
        <v>236</v>
      </c>
      <c r="AD495" t="s">
        <v>1733</v>
      </c>
      <c r="AE495" t="s">
        <v>1734</v>
      </c>
    </row>
    <row r="496" spans="1:31" ht="15.75" customHeight="1">
      <c r="A496" t="s">
        <v>2248</v>
      </c>
      <c r="B496" t="s">
        <v>2249</v>
      </c>
      <c r="C496" t="s">
        <v>13</v>
      </c>
      <c r="D496" t="s">
        <v>12821</v>
      </c>
      <c r="E496" t="s">
        <v>12822</v>
      </c>
      <c r="F496" t="s">
        <v>12823</v>
      </c>
      <c r="G496" t="str">
        <f>Table2[category] &amp; "-" &amp; Table2[product name]</f>
        <v>Computers&amp;Accessories|Accessories&amp;Peripherals|Cables&amp;Accessories|Cables|USBCables-FLiX (Beetel) 3in1 (Type C|Micro|Iphone Lightening) Textured Pattern 3A Fast Charging Cable with QC &amp; PD Support for Type C,Micro USB &amp; Lightning Iphone Cable,Made in India,1.5 Meter Long Cable(T101)</v>
      </c>
      <c r="H496" t="s">
        <v>12824</v>
      </c>
      <c r="I496" s="23">
        <v>182</v>
      </c>
      <c r="J496" s="23" t="str">
        <f t="shared" si="21"/>
        <v>&lt;₹200</v>
      </c>
      <c r="K496" s="23">
        <v>599</v>
      </c>
      <c r="L496" s="24">
        <v>0.7</v>
      </c>
      <c r="M496" s="25">
        <f>Table2[[#This Row],[Actual Price]] - Table2[[#This Row],[Discounted Price]] / Table2[[#This Row],[Actual Price]] * 100</f>
        <v>568.61602671118533</v>
      </c>
      <c r="N496" s="24" t="str">
        <f t="shared" si="22"/>
        <v>50% or More</v>
      </c>
      <c r="O496" s="21">
        <f>Table2[[#This Row],[Rounded Rating Column]] + (Table2[[#This Row],[rating_count]] / 1000)</f>
        <v>13.378</v>
      </c>
      <c r="P496" s="24" t="str">
        <f>IF(Table2[[#This Row],[Discount Percentage]] &gt;= 0.5, "Yes", "No")</f>
        <v>Yes</v>
      </c>
      <c r="Q496" s="26">
        <f>Table2[[#This Row],[Actual Price]] * Table2[[#This Row],[rating_count]]</f>
        <v>5617422</v>
      </c>
      <c r="R496">
        <v>4</v>
      </c>
      <c r="S496">
        <f>ROUND(Table2[[#This Row],[rating]], 0)</f>
        <v>4</v>
      </c>
      <c r="T496" s="21">
        <v>9378</v>
      </c>
      <c r="U496" s="21" t="str">
        <f>IF(Table2[[#This Row],[rating_count]] &lt; 1000, "Yes", "No")</f>
        <v>No</v>
      </c>
      <c r="V496" s="21">
        <f>Table2[[#This Row],[Rounded Rating Column]] * Table2[[#This Row],[rating_count]]</f>
        <v>37512</v>
      </c>
      <c r="W496" s="25">
        <f t="shared" si="23"/>
        <v>5617422</v>
      </c>
      <c r="X496" t="s">
        <v>2250</v>
      </c>
      <c r="Y496" t="s">
        <v>232</v>
      </c>
      <c r="Z496" t="s">
        <v>233</v>
      </c>
      <c r="AA496" t="s">
        <v>234</v>
      </c>
      <c r="AB496" t="s">
        <v>235</v>
      </c>
      <c r="AC496" t="s">
        <v>1577</v>
      </c>
      <c r="AD496" t="s">
        <v>2251</v>
      </c>
      <c r="AE496" t="s">
        <v>2252</v>
      </c>
    </row>
    <row r="497" spans="1:31" ht="15.75" customHeight="1">
      <c r="A497" t="s">
        <v>3816</v>
      </c>
      <c r="B497" t="s">
        <v>3817</v>
      </c>
      <c r="C497" t="s">
        <v>3053</v>
      </c>
      <c r="D497" t="s">
        <v>12831</v>
      </c>
      <c r="E497" t="s">
        <v>12854</v>
      </c>
      <c r="F497" t="s">
        <v>12857</v>
      </c>
      <c r="G497" t="str">
        <f>Table2[category] &amp; "-" &amp; Table2[product name]</f>
        <v>Electronics|Mobiles&amp;Accessories|Smartphones&amp;BasicMobiles|BasicMobiles-Motorola a10 Dual Sim keypad Mobile with 1750 mAh Battery, Expandable Storage Upto 32GB, Wireless FM with Recording - Rose Gold</v>
      </c>
      <c r="H497" t="s">
        <v>12861</v>
      </c>
      <c r="I497" s="25">
        <v>1399</v>
      </c>
      <c r="J497" s="23" t="str">
        <f t="shared" si="21"/>
        <v>&gt;₹500</v>
      </c>
      <c r="K497" s="25">
        <v>1630</v>
      </c>
      <c r="L497" s="24">
        <v>0.14000000000000001</v>
      </c>
      <c r="M497" s="25">
        <f>Table2[[#This Row],[Actual Price]] - Table2[[#This Row],[Discounted Price]] / Table2[[#This Row],[Actual Price]] * 100</f>
        <v>1544.1717791411043</v>
      </c>
      <c r="N497" s="24" t="str">
        <f t="shared" si="22"/>
        <v>&lt;50%</v>
      </c>
      <c r="O497" s="21">
        <f>Table2[[#This Row],[Rounded Rating Column]] + (Table2[[#This Row],[rating_count]] / 1000)</f>
        <v>13.378</v>
      </c>
      <c r="P497" s="24" t="str">
        <f>IF(Table2[[#This Row],[Discount Percentage]] &gt;= 0.5, "Yes", "No")</f>
        <v>No</v>
      </c>
      <c r="Q497" s="26">
        <f>Table2[[#This Row],[Actual Price]] * Table2[[#This Row],[rating_count]]</f>
        <v>15286140</v>
      </c>
      <c r="R497">
        <v>4</v>
      </c>
      <c r="S497">
        <f>ROUND(Table2[[#This Row],[rating]], 0)</f>
        <v>4</v>
      </c>
      <c r="T497" s="21">
        <v>9378</v>
      </c>
      <c r="U497" s="21" t="str">
        <f>IF(Table2[[#This Row],[rating_count]] &lt; 1000, "Yes", "No")</f>
        <v>No</v>
      </c>
      <c r="V497" s="21">
        <f>Table2[[#This Row],[Rounded Rating Column]] * Table2[[#This Row],[rating_count]]</f>
        <v>37512</v>
      </c>
      <c r="W497" s="25">
        <f t="shared" si="23"/>
        <v>15286140</v>
      </c>
      <c r="X497" t="s">
        <v>3818</v>
      </c>
      <c r="Y497" t="s">
        <v>3819</v>
      </c>
      <c r="Z497" t="s">
        <v>3820</v>
      </c>
      <c r="AA497" t="s">
        <v>3821</v>
      </c>
      <c r="AB497" t="s">
        <v>3822</v>
      </c>
      <c r="AC497" t="s">
        <v>3823</v>
      </c>
      <c r="AD497" t="s">
        <v>3824</v>
      </c>
      <c r="AE497" t="s">
        <v>3825</v>
      </c>
    </row>
    <row r="498" spans="1:31" ht="15.75" customHeight="1">
      <c r="A498" t="s">
        <v>4215</v>
      </c>
      <c r="B498" t="s">
        <v>4216</v>
      </c>
      <c r="C498" t="s">
        <v>3053</v>
      </c>
      <c r="D498" t="s">
        <v>12831</v>
      </c>
      <c r="E498" t="s">
        <v>12854</v>
      </c>
      <c r="F498" t="s">
        <v>12857</v>
      </c>
      <c r="G498" t="str">
        <f>Table2[category] &amp; "-" &amp; Table2[product name]</f>
        <v>Electronics|Mobiles&amp;Accessories|Smartphones&amp;BasicMobiles|BasicMobiles-Motorola a10 Dual Sim keypad Mobile with 1750 mAh Battery, Expandable Storage Upto 32GB, Wireless FM with Recording - Dark Blue</v>
      </c>
      <c r="H498" t="s">
        <v>12861</v>
      </c>
      <c r="I498" s="25">
        <v>1399</v>
      </c>
      <c r="J498" s="23" t="str">
        <f t="shared" si="21"/>
        <v>&gt;₹500</v>
      </c>
      <c r="K498" s="25">
        <v>1630</v>
      </c>
      <c r="L498" s="24">
        <v>0.14000000000000001</v>
      </c>
      <c r="M498" s="25">
        <f>Table2[[#This Row],[Actual Price]] - Table2[[#This Row],[Discounted Price]] / Table2[[#This Row],[Actual Price]] * 100</f>
        <v>1544.1717791411043</v>
      </c>
      <c r="N498" s="24" t="str">
        <f t="shared" si="22"/>
        <v>&lt;50%</v>
      </c>
      <c r="O498" s="21">
        <f>Table2[[#This Row],[Rounded Rating Column]] + (Table2[[#This Row],[rating_count]] / 1000)</f>
        <v>13.378</v>
      </c>
      <c r="P498" s="24" t="str">
        <f>IF(Table2[[#This Row],[Discount Percentage]] &gt;= 0.5, "Yes", "No")</f>
        <v>No</v>
      </c>
      <c r="Q498" s="26">
        <f>Table2[[#This Row],[Actual Price]] * Table2[[#This Row],[rating_count]]</f>
        <v>15286140</v>
      </c>
      <c r="R498">
        <v>4</v>
      </c>
      <c r="S498">
        <f>ROUND(Table2[[#This Row],[rating]], 0)</f>
        <v>4</v>
      </c>
      <c r="T498" s="21">
        <v>9378</v>
      </c>
      <c r="U498" s="21" t="str">
        <f>IF(Table2[[#This Row],[rating_count]] &lt; 1000, "Yes", "No")</f>
        <v>No</v>
      </c>
      <c r="V498" s="21">
        <f>Table2[[#This Row],[Rounded Rating Column]] * Table2[[#This Row],[rating_count]]</f>
        <v>37512</v>
      </c>
      <c r="W498" s="25">
        <f t="shared" si="23"/>
        <v>15286140</v>
      </c>
      <c r="X498" t="s">
        <v>4217</v>
      </c>
      <c r="Y498" t="s">
        <v>3819</v>
      </c>
      <c r="Z498" t="s">
        <v>3820</v>
      </c>
      <c r="AA498" t="s">
        <v>3821</v>
      </c>
      <c r="AB498" t="s">
        <v>3822</v>
      </c>
      <c r="AC498" t="s">
        <v>3823</v>
      </c>
      <c r="AD498" t="s">
        <v>4218</v>
      </c>
      <c r="AE498" t="s">
        <v>4219</v>
      </c>
    </row>
    <row r="499" spans="1:31" ht="15.75" customHeight="1">
      <c r="A499" t="s">
        <v>4015</v>
      </c>
      <c r="B499" t="s">
        <v>4016</v>
      </c>
      <c r="C499" t="s">
        <v>13</v>
      </c>
      <c r="D499" t="s">
        <v>12821</v>
      </c>
      <c r="E499" t="s">
        <v>12822</v>
      </c>
      <c r="F499" t="s">
        <v>12823</v>
      </c>
      <c r="G499" t="str">
        <f>Table2[category] &amp; "-" &amp; Table2[product name]</f>
        <v>Computers&amp;Accessories|Accessories&amp;Peripherals|Cables&amp;Accessories|Cables|USBCables-FLiX (Beetel) USB to Type C PVC Data Sync &amp; 2A Smartphone Fast Charging Cable, Made in India, 480Mbps Data Sync, Tough Cable, 1 Meter Long USB Cable for USB Type C Devices Black XCD-C12</v>
      </c>
      <c r="H499" t="s">
        <v>12824</v>
      </c>
      <c r="I499" s="23">
        <v>139</v>
      </c>
      <c r="J499" s="23" t="str">
        <f t="shared" si="21"/>
        <v>&lt;₹200</v>
      </c>
      <c r="K499" s="23">
        <v>249</v>
      </c>
      <c r="L499" s="24">
        <v>0.44</v>
      </c>
      <c r="M499" s="25">
        <f>Table2[[#This Row],[Actual Price]] - Table2[[#This Row],[Discounted Price]] / Table2[[#This Row],[Actual Price]] * 100</f>
        <v>193.17670682730923</v>
      </c>
      <c r="N499" s="24" t="str">
        <f t="shared" si="22"/>
        <v>&lt;50%</v>
      </c>
      <c r="O499" s="21">
        <f>Table2[[#This Row],[Rounded Rating Column]] + (Table2[[#This Row],[rating_count]] / 1000)</f>
        <v>13.377000000000001</v>
      </c>
      <c r="P499" s="24" t="str">
        <f>IF(Table2[[#This Row],[Discount Percentage]] &gt;= 0.5, "Yes", "No")</f>
        <v>No</v>
      </c>
      <c r="Q499" s="26">
        <f>Table2[[#This Row],[Actual Price]] * Table2[[#This Row],[rating_count]]</f>
        <v>2334873</v>
      </c>
      <c r="R499">
        <v>4</v>
      </c>
      <c r="S499">
        <f>ROUND(Table2[[#This Row],[rating]], 0)</f>
        <v>4</v>
      </c>
      <c r="T499" s="21">
        <v>9377</v>
      </c>
      <c r="U499" s="21" t="str">
        <f>IF(Table2[[#This Row],[rating_count]] &lt; 1000, "Yes", "No")</f>
        <v>No</v>
      </c>
      <c r="V499" s="21">
        <f>Table2[[#This Row],[Rounded Rating Column]] * Table2[[#This Row],[rating_count]]</f>
        <v>37508</v>
      </c>
      <c r="W499" s="25">
        <f t="shared" si="23"/>
        <v>2334873</v>
      </c>
      <c r="X499" t="s">
        <v>766</v>
      </c>
      <c r="Y499" t="s">
        <v>232</v>
      </c>
      <c r="Z499" t="s">
        <v>233</v>
      </c>
      <c r="AA499" t="s">
        <v>234</v>
      </c>
      <c r="AB499" t="s">
        <v>235</v>
      </c>
      <c r="AC499" t="s">
        <v>236</v>
      </c>
      <c r="AD499" t="s">
        <v>4017</v>
      </c>
      <c r="AE499" t="s">
        <v>4018</v>
      </c>
    </row>
    <row r="500" spans="1:31" ht="15.75" customHeight="1">
      <c r="A500" t="s">
        <v>9934</v>
      </c>
      <c r="B500" t="s">
        <v>9935</v>
      </c>
      <c r="C500" t="s">
        <v>9080</v>
      </c>
      <c r="D500" t="s">
        <v>12817</v>
      </c>
      <c r="E500" t="s">
        <v>12988</v>
      </c>
      <c r="F500" t="s">
        <v>13013</v>
      </c>
      <c r="G500" t="str">
        <f>Table2[category] &amp; "-" &amp; Table2[product name]</f>
        <v>Home&amp;Kitchen|Heating,Cooling&amp;AirQuality|Fans|CeilingFans-Bajaj Frore 1200 mm Ceiling Fan (Brown)</v>
      </c>
      <c r="H500" t="s">
        <v>13014</v>
      </c>
      <c r="I500" s="25">
        <v>1399</v>
      </c>
      <c r="J500" s="23" t="str">
        <f t="shared" si="21"/>
        <v>&gt;₹500</v>
      </c>
      <c r="K500" s="25">
        <v>2660</v>
      </c>
      <c r="L500" s="24">
        <v>0.47</v>
      </c>
      <c r="M500" s="25">
        <f>Table2[[#This Row],[Actual Price]] - Table2[[#This Row],[Discounted Price]] / Table2[[#This Row],[Actual Price]] * 100</f>
        <v>2607.406015037594</v>
      </c>
      <c r="N500" s="24" t="str">
        <f t="shared" si="22"/>
        <v>&lt;50%</v>
      </c>
      <c r="O500" s="21">
        <f>Table2[[#This Row],[Rounded Rating Column]] + (Table2[[#This Row],[rating_count]] / 1000)</f>
        <v>13.349</v>
      </c>
      <c r="P500" s="24" t="str">
        <f>IF(Table2[[#This Row],[Discount Percentage]] &gt;= 0.5, "Yes", "No")</f>
        <v>No</v>
      </c>
      <c r="Q500" s="26">
        <f>Table2[[#This Row],[Actual Price]] * Table2[[#This Row],[rating_count]]</f>
        <v>24868340</v>
      </c>
      <c r="R500">
        <v>4.0999999999999996</v>
      </c>
      <c r="S500">
        <f>ROUND(Table2[[#This Row],[rating]], 0)</f>
        <v>4</v>
      </c>
      <c r="T500" s="21">
        <v>9349</v>
      </c>
      <c r="U500" s="21" t="str">
        <f>IF(Table2[[#This Row],[rating_count]] &lt; 1000, "Yes", "No")</f>
        <v>No</v>
      </c>
      <c r="V500" s="21">
        <f>Table2[[#This Row],[Rounded Rating Column]] * Table2[[#This Row],[rating_count]]</f>
        <v>37396</v>
      </c>
      <c r="W500" s="25">
        <f t="shared" si="23"/>
        <v>24868340</v>
      </c>
      <c r="X500" t="s">
        <v>9936</v>
      </c>
      <c r="Y500" t="s">
        <v>9937</v>
      </c>
      <c r="Z500" t="s">
        <v>9938</v>
      </c>
      <c r="AA500" t="s">
        <v>9939</v>
      </c>
      <c r="AB500" t="s">
        <v>9940</v>
      </c>
      <c r="AC500" t="s">
        <v>9941</v>
      </c>
      <c r="AD500" t="s">
        <v>9942</v>
      </c>
      <c r="AE500" t="s">
        <v>9943</v>
      </c>
    </row>
    <row r="501" spans="1:31" ht="15.75" customHeight="1">
      <c r="A501" t="s">
        <v>5615</v>
      </c>
      <c r="B501" t="s">
        <v>5616</v>
      </c>
      <c r="C501" t="s">
        <v>5617</v>
      </c>
      <c r="D501" t="s">
        <v>12891</v>
      </c>
      <c r="E501" t="s">
        <v>12892</v>
      </c>
      <c r="F501" t="s">
        <v>12893</v>
      </c>
      <c r="G501" t="str">
        <f>Table2[category] &amp; "-" &amp; Table2[product name]</f>
        <v>OfficeProducts|OfficePaperProducts|Paper|Stationery|Notebooks,WritingPads&amp;Diaries|Notepads&amp;MemoBooks-COI Note Pad/Memo Book with Sticky Notes &amp; Clip Holder with Pen for Gifting</v>
      </c>
      <c r="H501" t="s">
        <v>12894</v>
      </c>
      <c r="I501" s="23">
        <v>198</v>
      </c>
      <c r="J501" s="23" t="str">
        <f t="shared" si="21"/>
        <v>&lt;₹200</v>
      </c>
      <c r="K501" s="23">
        <v>800</v>
      </c>
      <c r="L501" s="24">
        <v>0.75</v>
      </c>
      <c r="M501" s="25">
        <f>Table2[[#This Row],[Actual Price]] - Table2[[#This Row],[Discounted Price]] / Table2[[#This Row],[Actual Price]] * 100</f>
        <v>775.25</v>
      </c>
      <c r="N501" s="24" t="str">
        <f t="shared" si="22"/>
        <v>50% or More</v>
      </c>
      <c r="O501" s="21">
        <f>Table2[[#This Row],[Rounded Rating Column]] + (Table2[[#This Row],[rating_count]] / 1000)</f>
        <v>13.343999999999999</v>
      </c>
      <c r="P501" s="24" t="str">
        <f>IF(Table2[[#This Row],[Discount Percentage]] &gt;= 0.5, "Yes", "No")</f>
        <v>Yes</v>
      </c>
      <c r="Q501" s="26">
        <f>Table2[[#This Row],[Actual Price]] * Table2[[#This Row],[rating_count]]</f>
        <v>7475200</v>
      </c>
      <c r="R501">
        <v>4.0999999999999996</v>
      </c>
      <c r="S501">
        <f>ROUND(Table2[[#This Row],[rating]], 0)</f>
        <v>4</v>
      </c>
      <c r="T501" s="21">
        <v>9344</v>
      </c>
      <c r="U501" s="21" t="str">
        <f>IF(Table2[[#This Row],[rating_count]] &lt; 1000, "Yes", "No")</f>
        <v>No</v>
      </c>
      <c r="V501" s="21">
        <f>Table2[[#This Row],[Rounded Rating Column]] * Table2[[#This Row],[rating_count]]</f>
        <v>37376</v>
      </c>
      <c r="W501" s="25">
        <f t="shared" si="23"/>
        <v>7475200</v>
      </c>
      <c r="X501" t="s">
        <v>5618</v>
      </c>
      <c r="Y501" t="s">
        <v>5619</v>
      </c>
      <c r="Z501" t="s">
        <v>5620</v>
      </c>
      <c r="AA501" t="s">
        <v>5621</v>
      </c>
      <c r="AB501" t="s">
        <v>5622</v>
      </c>
      <c r="AC501" t="s">
        <v>5623</v>
      </c>
      <c r="AD501" t="s">
        <v>5624</v>
      </c>
      <c r="AE501" t="s">
        <v>5625</v>
      </c>
    </row>
    <row r="502" spans="1:31" ht="15.75" customHeight="1">
      <c r="A502" t="s">
        <v>4708</v>
      </c>
      <c r="B502" t="s">
        <v>4709</v>
      </c>
      <c r="C502" t="s">
        <v>4710</v>
      </c>
      <c r="D502" t="s">
        <v>12831</v>
      </c>
      <c r="E502" t="s">
        <v>12854</v>
      </c>
      <c r="F502" t="s">
        <v>12855</v>
      </c>
      <c r="G502" t="str">
        <f>Table2[category] &amp; "-" &amp; Table2[product name]</f>
        <v>Electronics|Mobiles&amp;Accessories|MobileAccessories|Mounts|Shower&amp;WallMounts-STRIFF Wall Mount Phone Holder Wall Mount with Adhesive Strips, Charging Holder Compatible with iPhone, Smartphone and Mini Tablet (Pack of 1) (White)</v>
      </c>
      <c r="H502" t="s">
        <v>12841</v>
      </c>
      <c r="I502" s="23">
        <v>89</v>
      </c>
      <c r="J502" s="23" t="str">
        <f t="shared" si="21"/>
        <v>&lt;₹200</v>
      </c>
      <c r="K502" s="23">
        <v>499</v>
      </c>
      <c r="L502" s="24">
        <v>0.82</v>
      </c>
      <c r="M502" s="25">
        <f>Table2[[#This Row],[Actual Price]] - Table2[[#This Row],[Discounted Price]] / Table2[[#This Row],[Actual Price]] * 100</f>
        <v>481.16432865731463</v>
      </c>
      <c r="N502" s="24" t="str">
        <f t="shared" si="22"/>
        <v>50% or More</v>
      </c>
      <c r="O502" s="21">
        <f>Table2[[#This Row],[Rounded Rating Column]] + (Table2[[#This Row],[rating_count]] / 1000)</f>
        <v>13.34</v>
      </c>
      <c r="P502" s="24" t="str">
        <f>IF(Table2[[#This Row],[Discount Percentage]] &gt;= 0.5, "Yes", "No")</f>
        <v>Yes</v>
      </c>
      <c r="Q502" s="26">
        <f>Table2[[#This Row],[Actual Price]] * Table2[[#This Row],[rating_count]]</f>
        <v>4660660</v>
      </c>
      <c r="R502">
        <v>4.0999999999999996</v>
      </c>
      <c r="S502">
        <f>ROUND(Table2[[#This Row],[rating]], 0)</f>
        <v>4</v>
      </c>
      <c r="T502" s="21">
        <v>9340</v>
      </c>
      <c r="U502" s="21" t="str">
        <f>IF(Table2[[#This Row],[rating_count]] &lt; 1000, "Yes", "No")</f>
        <v>No</v>
      </c>
      <c r="V502" s="21">
        <f>Table2[[#This Row],[Rounded Rating Column]] * Table2[[#This Row],[rating_count]]</f>
        <v>37360</v>
      </c>
      <c r="W502" s="25">
        <f t="shared" si="23"/>
        <v>4660660</v>
      </c>
      <c r="X502" t="s">
        <v>4711</v>
      </c>
      <c r="Y502" t="s">
        <v>4712</v>
      </c>
      <c r="Z502" t="s">
        <v>4713</v>
      </c>
      <c r="AA502" t="s">
        <v>4714</v>
      </c>
      <c r="AB502" t="s">
        <v>4715</v>
      </c>
      <c r="AC502" t="s">
        <v>4716</v>
      </c>
      <c r="AD502" t="s">
        <v>4717</v>
      </c>
      <c r="AE502" t="s">
        <v>4718</v>
      </c>
    </row>
    <row r="503" spans="1:31" ht="15.75" customHeight="1">
      <c r="A503" t="s">
        <v>9954</v>
      </c>
      <c r="B503" t="s">
        <v>9955</v>
      </c>
      <c r="C503" t="s">
        <v>9244</v>
      </c>
      <c r="D503" t="s">
        <v>12817</v>
      </c>
      <c r="E503" t="s">
        <v>12818</v>
      </c>
      <c r="F503" t="s">
        <v>12986</v>
      </c>
      <c r="G503" t="str">
        <f>Table2[category] &amp; "-" &amp; Table2[product name]</f>
        <v>Home&amp;Kitchen|Kitchen&amp;HomeAppliances|SmallKitchenAppliances|Pop-upToasters-Bajaj ATX 4 750-Watt Pop-up Toaster (White)</v>
      </c>
      <c r="H503" t="s">
        <v>13017</v>
      </c>
      <c r="I503" s="25">
        <v>1499</v>
      </c>
      <c r="J503" s="23" t="str">
        <f t="shared" si="21"/>
        <v>&gt;₹500</v>
      </c>
      <c r="K503" s="25">
        <v>1499</v>
      </c>
      <c r="L503" s="24">
        <v>0</v>
      </c>
      <c r="M503" s="25">
        <f>Table2[[#This Row],[Actual Price]] - Table2[[#This Row],[Discounted Price]] / Table2[[#This Row],[Actual Price]] * 100</f>
        <v>1399</v>
      </c>
      <c r="N503" s="24" t="str">
        <f t="shared" si="22"/>
        <v>&lt;50%</v>
      </c>
      <c r="O503" s="21">
        <f>Table2[[#This Row],[Rounded Rating Column]] + (Table2[[#This Row],[rating_count]] / 1000)</f>
        <v>13.331</v>
      </c>
      <c r="P503" s="24" t="str">
        <f>IF(Table2[[#This Row],[Discount Percentage]] &gt;= 0.5, "Yes", "No")</f>
        <v>No</v>
      </c>
      <c r="Q503" s="26">
        <f>Table2[[#This Row],[Actual Price]] * Table2[[#This Row],[rating_count]]</f>
        <v>13987169</v>
      </c>
      <c r="R503">
        <v>4.3</v>
      </c>
      <c r="S503">
        <f>ROUND(Table2[[#This Row],[rating]], 0)</f>
        <v>4</v>
      </c>
      <c r="T503" s="21">
        <v>9331</v>
      </c>
      <c r="U503" s="21" t="str">
        <f>IF(Table2[[#This Row],[rating_count]] &lt; 1000, "Yes", "No")</f>
        <v>No</v>
      </c>
      <c r="V503" s="21">
        <f>Table2[[#This Row],[Rounded Rating Column]] * Table2[[#This Row],[rating_count]]</f>
        <v>37324</v>
      </c>
      <c r="W503" s="25">
        <f t="shared" si="23"/>
        <v>13987169</v>
      </c>
      <c r="X503" t="s">
        <v>9956</v>
      </c>
      <c r="Y503" t="s">
        <v>9957</v>
      </c>
      <c r="Z503" t="s">
        <v>9958</v>
      </c>
      <c r="AA503" t="s">
        <v>9959</v>
      </c>
      <c r="AB503" t="s">
        <v>9960</v>
      </c>
      <c r="AC503" t="s">
        <v>9961</v>
      </c>
      <c r="AD503" t="s">
        <v>9962</v>
      </c>
      <c r="AE503" t="s">
        <v>9963</v>
      </c>
    </row>
    <row r="504" spans="1:31" ht="15.75" customHeight="1">
      <c r="A504" t="s">
        <v>5190</v>
      </c>
      <c r="B504" t="s">
        <v>5191</v>
      </c>
      <c r="C504" t="s">
        <v>4785</v>
      </c>
      <c r="D504" t="s">
        <v>12821</v>
      </c>
      <c r="E504" t="s">
        <v>12822</v>
      </c>
      <c r="F504" t="s">
        <v>12880</v>
      </c>
      <c r="G504" t="str">
        <f>Table2[category] &amp; "-" &amp; Table2[product name]</f>
        <v>Computers&amp;Accessories|Accessories&amp;Peripherals|Keyboards,Mice&amp;InputDevices|Mice-Dell WM118 Wireless Mouse, 2.4 Ghz with USB Nano Receiver, Optical Tracking, 12-Months Battery Life, Ambidextrous, Pc/Mac/Laptop - Black.</v>
      </c>
      <c r="H504" t="s">
        <v>12881</v>
      </c>
      <c r="I504" s="23">
        <v>569</v>
      </c>
      <c r="J504" s="23" t="str">
        <f t="shared" si="21"/>
        <v>&gt;₹500</v>
      </c>
      <c r="K504" s="25">
        <v>1299</v>
      </c>
      <c r="L504" s="24">
        <v>0.56000000000000005</v>
      </c>
      <c r="M504" s="25">
        <f>Table2[[#This Row],[Actual Price]] - Table2[[#This Row],[Discounted Price]] / Table2[[#This Row],[Actual Price]] * 100</f>
        <v>1255.1970746728252</v>
      </c>
      <c r="N504" s="24" t="str">
        <f t="shared" si="22"/>
        <v>50% or More</v>
      </c>
      <c r="O504" s="21">
        <f>Table2[[#This Row],[Rounded Rating Column]] + (Table2[[#This Row],[rating_count]] / 1000)</f>
        <v>13.275</v>
      </c>
      <c r="P504" s="24" t="str">
        <f>IF(Table2[[#This Row],[Discount Percentage]] &gt;= 0.5, "Yes", "No")</f>
        <v>Yes</v>
      </c>
      <c r="Q504" s="26">
        <f>Table2[[#This Row],[Actual Price]] * Table2[[#This Row],[rating_count]]</f>
        <v>12048225</v>
      </c>
      <c r="R504">
        <v>4.4000000000000004</v>
      </c>
      <c r="S504">
        <f>ROUND(Table2[[#This Row],[rating]], 0)</f>
        <v>4</v>
      </c>
      <c r="T504" s="21">
        <v>9275</v>
      </c>
      <c r="U504" s="21" t="str">
        <f>IF(Table2[[#This Row],[rating_count]] &lt; 1000, "Yes", "No")</f>
        <v>No</v>
      </c>
      <c r="V504" s="21">
        <f>Table2[[#This Row],[Rounded Rating Column]] * Table2[[#This Row],[rating_count]]</f>
        <v>37100</v>
      </c>
      <c r="W504" s="25">
        <f t="shared" si="23"/>
        <v>12048225</v>
      </c>
      <c r="X504" t="s">
        <v>5192</v>
      </c>
      <c r="Y504" t="s">
        <v>5193</v>
      </c>
      <c r="Z504" t="s">
        <v>5194</v>
      </c>
      <c r="AA504" t="s">
        <v>5195</v>
      </c>
      <c r="AB504" t="s">
        <v>5196</v>
      </c>
      <c r="AC504" t="s">
        <v>5197</v>
      </c>
      <c r="AD504" t="s">
        <v>5198</v>
      </c>
      <c r="AE504" t="s">
        <v>5199</v>
      </c>
    </row>
    <row r="505" spans="1:31" ht="15.75" customHeight="1">
      <c r="A505" t="s">
        <v>10711</v>
      </c>
      <c r="B505" t="s">
        <v>10712</v>
      </c>
      <c r="C505" t="s">
        <v>8629</v>
      </c>
      <c r="D505" t="s">
        <v>12817</v>
      </c>
      <c r="E505" t="s">
        <v>12988</v>
      </c>
      <c r="F505" t="s">
        <v>13000</v>
      </c>
      <c r="G505" t="str">
        <f>Table2[category] &amp; "-" &amp; Table2[product name]</f>
        <v>Home&amp;Kitchen|Heating,Cooling&amp;AirQuality|WaterHeaters&amp;Geysers|ImmersionRods-Rico IRPRO 1500 Watt Japanese Technology Electric Water Heater Immersion Rod Shockproof Protection &amp; Stainless Steel Heating Element for Instant Heating| ISI Certified 1 Year Replacement Warranty</v>
      </c>
      <c r="H505" t="s">
        <v>13003</v>
      </c>
      <c r="I505" s="23">
        <v>999</v>
      </c>
      <c r="J505" s="23" t="str">
        <f t="shared" si="21"/>
        <v>&gt;₹500</v>
      </c>
      <c r="K505" s="25">
        <v>1075</v>
      </c>
      <c r="L505" s="24">
        <v>7.0000000000000007E-2</v>
      </c>
      <c r="M505" s="25">
        <f>Table2[[#This Row],[Actual Price]] - Table2[[#This Row],[Discounted Price]] / Table2[[#This Row],[Actual Price]] * 100</f>
        <v>982.06976744186045</v>
      </c>
      <c r="N505" s="24" t="str">
        <f t="shared" si="22"/>
        <v>&lt;50%</v>
      </c>
      <c r="O505" s="21">
        <f>Table2[[#This Row],[Rounded Rating Column]] + (Table2[[#This Row],[rating_count]] / 1000)</f>
        <v>13.275</v>
      </c>
      <c r="P505" s="24" t="str">
        <f>IF(Table2[[#This Row],[Discount Percentage]] &gt;= 0.5, "Yes", "No")</f>
        <v>No</v>
      </c>
      <c r="Q505" s="26">
        <f>Table2[[#This Row],[Actual Price]] * Table2[[#This Row],[rating_count]]</f>
        <v>9970625</v>
      </c>
      <c r="R505">
        <v>4.0999999999999996</v>
      </c>
      <c r="S505">
        <f>ROUND(Table2[[#This Row],[rating]], 0)</f>
        <v>4</v>
      </c>
      <c r="T505" s="21">
        <v>9275</v>
      </c>
      <c r="U505" s="21" t="str">
        <f>IF(Table2[[#This Row],[rating_count]] &lt; 1000, "Yes", "No")</f>
        <v>No</v>
      </c>
      <c r="V505" s="21">
        <f>Table2[[#This Row],[Rounded Rating Column]] * Table2[[#This Row],[rating_count]]</f>
        <v>37100</v>
      </c>
      <c r="W505" s="25">
        <f t="shared" si="23"/>
        <v>9970625</v>
      </c>
      <c r="X505" t="s">
        <v>10713</v>
      </c>
      <c r="Y505" t="s">
        <v>10714</v>
      </c>
      <c r="Z505" t="s">
        <v>10715</v>
      </c>
      <c r="AA505" t="s">
        <v>10716</v>
      </c>
      <c r="AB505" t="s">
        <v>10717</v>
      </c>
      <c r="AC505" t="s">
        <v>10718</v>
      </c>
      <c r="AD505" t="s">
        <v>10719</v>
      </c>
      <c r="AE505" t="s">
        <v>10720</v>
      </c>
    </row>
    <row r="506" spans="1:31" ht="15.75" customHeight="1">
      <c r="A506" t="s">
        <v>6602</v>
      </c>
      <c r="B506" t="s">
        <v>6603</v>
      </c>
      <c r="C506" t="s">
        <v>3074</v>
      </c>
      <c r="D506" t="s">
        <v>12831</v>
      </c>
      <c r="E506" t="s">
        <v>12862</v>
      </c>
      <c r="F506" t="s">
        <v>12863</v>
      </c>
      <c r="G506" t="str">
        <f>Table2[category] &amp; "-" &amp; Table2[product name]</f>
        <v>Electronics|Headphones,Earbuds&amp;Accessories|Headphones|In-Ear-ZEBRONICS Zeb-Evolve Wireless in Ear Neckband Earphone with Supporting Bluetooth v5.0, Voice Assistant, Rapid Charge, Call Function &amp; Magnetic Earpiece, with mic (Metallic Blue)</v>
      </c>
      <c r="H506" t="s">
        <v>12864</v>
      </c>
      <c r="I506" s="23">
        <v>499</v>
      </c>
      <c r="J506" s="23" t="str">
        <f t="shared" si="21"/>
        <v>₹200 - ₹500</v>
      </c>
      <c r="K506" s="25">
        <v>1499</v>
      </c>
      <c r="L506" s="24">
        <v>0.67</v>
      </c>
      <c r="M506" s="25">
        <f>Table2[[#This Row],[Actual Price]] - Table2[[#This Row],[Discounted Price]] / Table2[[#This Row],[Actual Price]] * 100</f>
        <v>1465.7111407605071</v>
      </c>
      <c r="N506" s="24" t="str">
        <f t="shared" si="22"/>
        <v>50% or More</v>
      </c>
      <c r="O506" s="21">
        <f>Table2[[#This Row],[Rounded Rating Column]] + (Table2[[#This Row],[rating_count]] / 1000)</f>
        <v>13.169</v>
      </c>
      <c r="P506" s="24" t="str">
        <f>IF(Table2[[#This Row],[Discount Percentage]] &gt;= 0.5, "Yes", "No")</f>
        <v>Yes</v>
      </c>
      <c r="Q506" s="26">
        <f>Table2[[#This Row],[Actual Price]] * Table2[[#This Row],[rating_count]]</f>
        <v>13744331</v>
      </c>
      <c r="R506">
        <v>3.6</v>
      </c>
      <c r="S506">
        <f>ROUND(Table2[[#This Row],[rating]], 0)</f>
        <v>4</v>
      </c>
      <c r="T506" s="21">
        <v>9169</v>
      </c>
      <c r="U506" s="21" t="str">
        <f>IF(Table2[[#This Row],[rating_count]] &lt; 1000, "Yes", "No")</f>
        <v>No</v>
      </c>
      <c r="V506" s="21">
        <f>Table2[[#This Row],[Rounded Rating Column]] * Table2[[#This Row],[rating_count]]</f>
        <v>36676</v>
      </c>
      <c r="W506" s="25">
        <f t="shared" si="23"/>
        <v>13744331</v>
      </c>
      <c r="X506" t="s">
        <v>6604</v>
      </c>
      <c r="Y506" t="s">
        <v>6605</v>
      </c>
      <c r="Z506" t="s">
        <v>6606</v>
      </c>
      <c r="AA506" t="s">
        <v>6607</v>
      </c>
      <c r="AB506" t="s">
        <v>6608</v>
      </c>
      <c r="AC506" t="s">
        <v>6609</v>
      </c>
      <c r="AD506" t="s">
        <v>6610</v>
      </c>
      <c r="AE506" t="s">
        <v>6611</v>
      </c>
    </row>
    <row r="507" spans="1:31" ht="15.75" customHeight="1">
      <c r="A507" t="s">
        <v>7041</v>
      </c>
      <c r="B507" t="s">
        <v>7042</v>
      </c>
      <c r="C507" t="s">
        <v>2956</v>
      </c>
      <c r="D507" t="s">
        <v>12831</v>
      </c>
      <c r="E507" t="s">
        <v>12852</v>
      </c>
      <c r="F507" t="s">
        <v>12853</v>
      </c>
      <c r="G507" t="str">
        <f>Table2[category] &amp; "-" &amp; Table2[product name]</f>
        <v>Electronics|WearableTechnology|SmartWatches-Fire-Boltt Ring Pro Bluetooth Calling, 1.75‚Äù 320*385px High Res, IP68 &amp; SpO2 Monitoring, Pin Code Locking Functionality &amp; Split Screen Access, Built in Mic &amp; Speaker for HD Calls, Black, Free Size</v>
      </c>
      <c r="H507" s="2" t="s">
        <v>13108</v>
      </c>
      <c r="I507" s="25">
        <v>2499</v>
      </c>
      <c r="J507" s="23" t="str">
        <f t="shared" si="21"/>
        <v>&gt;₹500</v>
      </c>
      <c r="K507" s="25">
        <v>9999</v>
      </c>
      <c r="L507" s="24">
        <v>0.75</v>
      </c>
      <c r="M507" s="25">
        <f>Table2[[#This Row],[Actual Price]] - Table2[[#This Row],[Discounted Price]] / Table2[[#This Row],[Actual Price]] * 100</f>
        <v>9974.0075007500745</v>
      </c>
      <c r="N507" s="24" t="str">
        <f t="shared" si="22"/>
        <v>50% or More</v>
      </c>
      <c r="O507" s="21">
        <f>Table2[[#This Row],[Rounded Rating Column]] + (Table2[[#This Row],[rating_count]] / 1000)</f>
        <v>13.09</v>
      </c>
      <c r="P507" s="24" t="str">
        <f>IF(Table2[[#This Row],[Discount Percentage]] &gt;= 0.5, "Yes", "No")</f>
        <v>Yes</v>
      </c>
      <c r="Q507" s="26">
        <f>Table2[[#This Row],[Actual Price]] * Table2[[#This Row],[rating_count]]</f>
        <v>90890910</v>
      </c>
      <c r="R507">
        <v>4</v>
      </c>
      <c r="S507">
        <f>ROUND(Table2[[#This Row],[rating]], 0)</f>
        <v>4</v>
      </c>
      <c r="T507" s="21">
        <v>9090</v>
      </c>
      <c r="U507" s="21" t="str">
        <f>IF(Table2[[#This Row],[rating_count]] &lt; 1000, "Yes", "No")</f>
        <v>No</v>
      </c>
      <c r="V507" s="21">
        <f>Table2[[#This Row],[Rounded Rating Column]] * Table2[[#This Row],[rating_count]]</f>
        <v>36360</v>
      </c>
      <c r="W507" s="25">
        <f t="shared" si="23"/>
        <v>90890910</v>
      </c>
      <c r="X507" t="s">
        <v>7043</v>
      </c>
      <c r="Y507" t="s">
        <v>7044</v>
      </c>
      <c r="Z507" t="s">
        <v>7045</v>
      </c>
      <c r="AA507" t="s">
        <v>7046</v>
      </c>
      <c r="AB507" t="s">
        <v>7047</v>
      </c>
      <c r="AC507" t="s">
        <v>7048</v>
      </c>
      <c r="AD507" t="s">
        <v>7049</v>
      </c>
      <c r="AE507" t="s">
        <v>7050</v>
      </c>
    </row>
    <row r="508" spans="1:31" ht="15.75" customHeight="1">
      <c r="A508" t="s">
        <v>10126</v>
      </c>
      <c r="B508" t="s">
        <v>10127</v>
      </c>
      <c r="C508" t="s">
        <v>9080</v>
      </c>
      <c r="D508" t="s">
        <v>12817</v>
      </c>
      <c r="E508" t="s">
        <v>12988</v>
      </c>
      <c r="F508" t="s">
        <v>13013</v>
      </c>
      <c r="G508" t="str">
        <f>Table2[category] &amp; "-" &amp; Table2[product name]</f>
        <v>Home&amp;Kitchen|Heating,Cooling&amp;AirQuality|Fans|CeilingFans-Crompton Sea Sapphira 1200 mm Ultra High Speed 3 Blade Ceiling Fan (Lustre Brown, Pack of 1)</v>
      </c>
      <c r="H508" t="s">
        <v>13014</v>
      </c>
      <c r="I508" s="25">
        <v>1449</v>
      </c>
      <c r="J508" s="23" t="str">
        <f t="shared" si="21"/>
        <v>&gt;₹500</v>
      </c>
      <c r="K508" s="25">
        <v>2349</v>
      </c>
      <c r="L508" s="24">
        <v>0.38</v>
      </c>
      <c r="M508" s="25">
        <f>Table2[[#This Row],[Actual Price]] - Table2[[#This Row],[Discounted Price]] / Table2[[#This Row],[Actual Price]] * 100</f>
        <v>2287.3141762452105</v>
      </c>
      <c r="N508" s="24" t="str">
        <f t="shared" si="22"/>
        <v>&lt;50%</v>
      </c>
      <c r="O508" s="21">
        <f>Table2[[#This Row],[Rounded Rating Column]] + (Table2[[#This Row],[rating_count]] / 1000)</f>
        <v>13.019</v>
      </c>
      <c r="P508" s="24" t="str">
        <f>IF(Table2[[#This Row],[Discount Percentage]] &gt;= 0.5, "Yes", "No")</f>
        <v>No</v>
      </c>
      <c r="Q508" s="26">
        <f>Table2[[#This Row],[Actual Price]] * Table2[[#This Row],[rating_count]]</f>
        <v>21185631</v>
      </c>
      <c r="R508">
        <v>3.9</v>
      </c>
      <c r="S508">
        <f>ROUND(Table2[[#This Row],[rating]], 0)</f>
        <v>4</v>
      </c>
      <c r="T508" s="21">
        <v>9019</v>
      </c>
      <c r="U508" s="21" t="str">
        <f>IF(Table2[[#This Row],[rating_count]] &lt; 1000, "Yes", "No")</f>
        <v>No</v>
      </c>
      <c r="V508" s="21">
        <f>Table2[[#This Row],[Rounded Rating Column]] * Table2[[#This Row],[rating_count]]</f>
        <v>36076</v>
      </c>
      <c r="W508" s="25">
        <f t="shared" si="23"/>
        <v>21185631</v>
      </c>
      <c r="X508" t="s">
        <v>10128</v>
      </c>
      <c r="Y508" t="s">
        <v>10129</v>
      </c>
      <c r="Z508" t="s">
        <v>10130</v>
      </c>
      <c r="AA508" t="s">
        <v>10131</v>
      </c>
      <c r="AB508" t="s">
        <v>10132</v>
      </c>
      <c r="AC508" t="s">
        <v>10133</v>
      </c>
      <c r="AD508" t="s">
        <v>10134</v>
      </c>
      <c r="AE508" t="s">
        <v>10135</v>
      </c>
    </row>
    <row r="509" spans="1:31" ht="15.75" customHeight="1">
      <c r="A509" t="s">
        <v>10550</v>
      </c>
      <c r="B509" t="s">
        <v>10551</v>
      </c>
      <c r="C509" t="s">
        <v>8494</v>
      </c>
      <c r="D509" t="s">
        <v>12817</v>
      </c>
      <c r="E509" t="s">
        <v>12818</v>
      </c>
      <c r="F509" t="s">
        <v>12986</v>
      </c>
      <c r="G509" t="str">
        <f>Table2[category] &amp; "-" &amp; Table2[product name]</f>
        <v>Home&amp;Kitchen|Kitchen&amp;HomeAppliances|SmallKitchenAppliances|MixerGrinders-Wonderchef Nutri-blend Mixer, Grinder &amp; Blender | Powerful 400W 22000 RPM motor | Stainless steel Blades | 3 unbreakable jars | 2 Years warranty | Online recipe book by Chef Sanjeev Kapoor | Black</v>
      </c>
      <c r="H509" t="s">
        <v>12999</v>
      </c>
      <c r="I509" s="25">
        <v>2899</v>
      </c>
      <c r="J509" s="23" t="str">
        <f t="shared" si="21"/>
        <v>&gt;₹500</v>
      </c>
      <c r="K509" s="25">
        <v>5500</v>
      </c>
      <c r="L509" s="24">
        <v>0.47</v>
      </c>
      <c r="M509" s="25">
        <f>Table2[[#This Row],[Actual Price]] - Table2[[#This Row],[Discounted Price]] / Table2[[#This Row],[Actual Price]] * 100</f>
        <v>5447.2909090909088</v>
      </c>
      <c r="N509" s="24" t="str">
        <f t="shared" si="22"/>
        <v>&lt;50%</v>
      </c>
      <c r="O509" s="21">
        <f>Table2[[#This Row],[Rounded Rating Column]] + (Table2[[#This Row],[rating_count]] / 1000)</f>
        <v>12.958</v>
      </c>
      <c r="P509" s="24" t="str">
        <f>IF(Table2[[#This Row],[Discount Percentage]] &gt;= 0.5, "Yes", "No")</f>
        <v>No</v>
      </c>
      <c r="Q509" s="26">
        <f>Table2[[#This Row],[Actual Price]] * Table2[[#This Row],[rating_count]]</f>
        <v>49269000</v>
      </c>
      <c r="R509">
        <v>3.8</v>
      </c>
      <c r="S509">
        <f>ROUND(Table2[[#This Row],[rating]], 0)</f>
        <v>4</v>
      </c>
      <c r="T509" s="21">
        <v>8958</v>
      </c>
      <c r="U509" s="21" t="str">
        <f>IF(Table2[[#This Row],[rating_count]] &lt; 1000, "Yes", "No")</f>
        <v>No</v>
      </c>
      <c r="V509" s="21">
        <f>Table2[[#This Row],[Rounded Rating Column]] * Table2[[#This Row],[rating_count]]</f>
        <v>35832</v>
      </c>
      <c r="W509" s="25">
        <f t="shared" si="23"/>
        <v>49269000</v>
      </c>
      <c r="X509" t="s">
        <v>10552</v>
      </c>
      <c r="Y509" t="s">
        <v>10553</v>
      </c>
      <c r="Z509" t="s">
        <v>10554</v>
      </c>
      <c r="AA509" t="s">
        <v>10555</v>
      </c>
      <c r="AB509" t="s">
        <v>10556</v>
      </c>
      <c r="AC509" t="s">
        <v>10557</v>
      </c>
      <c r="AD509" t="s">
        <v>10558</v>
      </c>
      <c r="AE509" t="s">
        <v>10559</v>
      </c>
    </row>
    <row r="510" spans="1:31" ht="15.75" customHeight="1">
      <c r="A510" t="s">
        <v>9242</v>
      </c>
      <c r="B510" t="s">
        <v>9243</v>
      </c>
      <c r="C510" t="s">
        <v>9244</v>
      </c>
      <c r="D510" t="s">
        <v>12817</v>
      </c>
      <c r="E510" t="s">
        <v>12818</v>
      </c>
      <c r="F510" t="s">
        <v>12986</v>
      </c>
      <c r="G510" t="str">
        <f>Table2[category] &amp; "-" &amp; Table2[product name]</f>
        <v>Home&amp;Kitchen|Kitchen&amp;HomeAppliances|SmallKitchenAppliances|Pop-upToasters-Philips Daily Collection HD2582/00 830-Watt 2-Slice Pop-up Toaster (White)</v>
      </c>
      <c r="H510" t="s">
        <v>13017</v>
      </c>
      <c r="I510" s="25">
        <v>2095</v>
      </c>
      <c r="J510" s="23" t="str">
        <f t="shared" si="21"/>
        <v>&gt;₹500</v>
      </c>
      <c r="K510" s="25">
        <v>2095</v>
      </c>
      <c r="L510" s="24">
        <v>0</v>
      </c>
      <c r="M510" s="25">
        <f>Table2[[#This Row],[Actual Price]] - Table2[[#This Row],[Discounted Price]] / Table2[[#This Row],[Actual Price]] * 100</f>
        <v>1995</v>
      </c>
      <c r="N510" s="24" t="str">
        <f t="shared" si="22"/>
        <v>&lt;50%</v>
      </c>
      <c r="O510" s="21">
        <f>Table2[[#This Row],[Rounded Rating Column]] + (Table2[[#This Row],[rating_count]] / 1000)</f>
        <v>12.949</v>
      </c>
      <c r="P510" s="24" t="str">
        <f>IF(Table2[[#This Row],[Discount Percentage]] &gt;= 0.5, "Yes", "No")</f>
        <v>No</v>
      </c>
      <c r="Q510" s="26">
        <f>Table2[[#This Row],[Actual Price]] * Table2[[#This Row],[rating_count]]</f>
        <v>16653155</v>
      </c>
      <c r="R510">
        <v>4.5</v>
      </c>
      <c r="S510">
        <f>ROUND(Table2[[#This Row],[rating]], 0)</f>
        <v>5</v>
      </c>
      <c r="T510" s="21">
        <v>7949</v>
      </c>
      <c r="U510" s="21" t="str">
        <f>IF(Table2[[#This Row],[rating_count]] &lt; 1000, "Yes", "No")</f>
        <v>No</v>
      </c>
      <c r="V510" s="21">
        <f>Table2[[#This Row],[Rounded Rating Column]] * Table2[[#This Row],[rating_count]]</f>
        <v>39745</v>
      </c>
      <c r="W510" s="25">
        <f t="shared" si="23"/>
        <v>16653155</v>
      </c>
      <c r="X510" t="s">
        <v>9245</v>
      </c>
      <c r="Y510" t="s">
        <v>9246</v>
      </c>
      <c r="Z510" t="s">
        <v>9247</v>
      </c>
      <c r="AA510" t="s">
        <v>9248</v>
      </c>
      <c r="AB510" t="s">
        <v>9249</v>
      </c>
      <c r="AC510" t="s">
        <v>9250</v>
      </c>
      <c r="AD510" t="s">
        <v>9251</v>
      </c>
      <c r="AE510" t="s">
        <v>9252</v>
      </c>
    </row>
    <row r="511" spans="1:31" ht="15.75" customHeight="1">
      <c r="A511" t="s">
        <v>11155</v>
      </c>
      <c r="B511" t="s">
        <v>11156</v>
      </c>
      <c r="C511" t="s">
        <v>9884</v>
      </c>
      <c r="D511" t="s">
        <v>12817</v>
      </c>
      <c r="E511" t="s">
        <v>12818</v>
      </c>
      <c r="F511" t="s">
        <v>13023</v>
      </c>
      <c r="G511" t="str">
        <f>Table2[category] &amp; "-" &amp; Table2[product name]</f>
        <v>Home&amp;Kitchen|Kitchen&amp;HomeAppliances|WaterPurifiers&amp;Accessories|WaterFilters&amp;Purifiers-HUL Pureit Eco Water Saver Mineral RO+UV+MF AS wall mounted/Counter top Black 10L Water Purifier</v>
      </c>
      <c r="H511" t="s">
        <v>13033</v>
      </c>
      <c r="I511" s="25">
        <v>13999</v>
      </c>
      <c r="J511" s="23" t="str">
        <f t="shared" si="21"/>
        <v>&gt;₹500</v>
      </c>
      <c r="K511" s="25">
        <v>24850</v>
      </c>
      <c r="L511" s="24">
        <v>0.44</v>
      </c>
      <c r="M511" s="25">
        <f>Table2[[#This Row],[Actual Price]] - Table2[[#This Row],[Discounted Price]] / Table2[[#This Row],[Actual Price]] * 100</f>
        <v>24793.665995975854</v>
      </c>
      <c r="N511" s="24" t="str">
        <f t="shared" si="22"/>
        <v>&lt;50%</v>
      </c>
      <c r="O511" s="21">
        <f>Table2[[#This Row],[Rounded Rating Column]] + (Table2[[#This Row],[rating_count]] / 1000)</f>
        <v>12.948</v>
      </c>
      <c r="P511" s="24" t="str">
        <f>IF(Table2[[#This Row],[Discount Percentage]] &gt;= 0.5, "Yes", "No")</f>
        <v>No</v>
      </c>
      <c r="Q511" s="26">
        <f>Table2[[#This Row],[Actual Price]] * Table2[[#This Row],[rating_count]]</f>
        <v>222357800</v>
      </c>
      <c r="R511">
        <v>4.4000000000000004</v>
      </c>
      <c r="S511">
        <f>ROUND(Table2[[#This Row],[rating]], 0)</f>
        <v>4</v>
      </c>
      <c r="T511" s="21">
        <v>8948</v>
      </c>
      <c r="U511" s="21" t="str">
        <f>IF(Table2[[#This Row],[rating_count]] &lt; 1000, "Yes", "No")</f>
        <v>No</v>
      </c>
      <c r="V511" s="21">
        <f>Table2[[#This Row],[Rounded Rating Column]] * Table2[[#This Row],[rating_count]]</f>
        <v>35792</v>
      </c>
      <c r="W511" s="25">
        <f t="shared" si="23"/>
        <v>222357800</v>
      </c>
      <c r="X511" t="s">
        <v>11157</v>
      </c>
      <c r="Y511" t="s">
        <v>11158</v>
      </c>
      <c r="Z511" t="s">
        <v>11159</v>
      </c>
      <c r="AA511" t="s">
        <v>11160</v>
      </c>
      <c r="AB511" t="s">
        <v>11161</v>
      </c>
      <c r="AC511" t="s">
        <v>11162</v>
      </c>
      <c r="AD511" t="s">
        <v>11163</v>
      </c>
      <c r="AE511" t="s">
        <v>11164</v>
      </c>
    </row>
    <row r="512" spans="1:31" ht="15.75" customHeight="1">
      <c r="A512" t="s">
        <v>6908</v>
      </c>
      <c r="B512" t="s">
        <v>6909</v>
      </c>
      <c r="C512" t="s">
        <v>5502</v>
      </c>
      <c r="D512" t="s">
        <v>12891</v>
      </c>
      <c r="E512" t="s">
        <v>12892</v>
      </c>
      <c r="F512" t="s">
        <v>12893</v>
      </c>
      <c r="G512" t="str">
        <f>Table2[category] &amp; "-" &amp; Table2[product name]</f>
        <v>OfficeProducts|OfficePaperProducts|Paper|Stationery|Notebooks,WritingPads&amp;Diaries|WireboundNotebooks-Classmate Pulse 6 Subject Notebook - Unruled, 300 Pages, Spiral Binding, 240mm*180mm</v>
      </c>
      <c r="H512" t="s">
        <v>12894</v>
      </c>
      <c r="I512" s="23">
        <v>114</v>
      </c>
      <c r="J512" s="23" t="str">
        <f t="shared" si="21"/>
        <v>&lt;₹200</v>
      </c>
      <c r="K512" s="23">
        <v>120</v>
      </c>
      <c r="L512" s="24">
        <v>0.05</v>
      </c>
      <c r="M512" s="25">
        <f>Table2[[#This Row],[Actual Price]] - Table2[[#This Row],[Discounted Price]] / Table2[[#This Row],[Actual Price]] * 100</f>
        <v>25</v>
      </c>
      <c r="N512" s="24" t="str">
        <f t="shared" si="22"/>
        <v>&lt;50%</v>
      </c>
      <c r="O512" s="21">
        <f>Table2[[#This Row],[Rounded Rating Column]] + (Table2[[#This Row],[rating_count]] / 1000)</f>
        <v>12.938000000000001</v>
      </c>
      <c r="P512" s="24" t="str">
        <f>IF(Table2[[#This Row],[Discount Percentage]] &gt;= 0.5, "Yes", "No")</f>
        <v>No</v>
      </c>
      <c r="Q512" s="26">
        <f>Table2[[#This Row],[Actual Price]] * Table2[[#This Row],[rating_count]]</f>
        <v>1072560</v>
      </c>
      <c r="R512">
        <v>4.2</v>
      </c>
      <c r="S512">
        <f>ROUND(Table2[[#This Row],[rating]], 0)</f>
        <v>4</v>
      </c>
      <c r="T512" s="21">
        <v>8938</v>
      </c>
      <c r="U512" s="21" t="str">
        <f>IF(Table2[[#This Row],[rating_count]] &lt; 1000, "Yes", "No")</f>
        <v>No</v>
      </c>
      <c r="V512" s="21">
        <f>Table2[[#This Row],[Rounded Rating Column]] * Table2[[#This Row],[rating_count]]</f>
        <v>35752</v>
      </c>
      <c r="W512" s="25">
        <f t="shared" si="23"/>
        <v>1072560</v>
      </c>
      <c r="X512" t="s">
        <v>6910</v>
      </c>
      <c r="Y512" t="s">
        <v>6911</v>
      </c>
      <c r="Z512" t="s">
        <v>6912</v>
      </c>
      <c r="AA512" t="s">
        <v>6913</v>
      </c>
      <c r="AB512" t="s">
        <v>6914</v>
      </c>
      <c r="AC512" t="s">
        <v>6915</v>
      </c>
      <c r="AD512" t="s">
        <v>6916</v>
      </c>
      <c r="AE512" t="s">
        <v>6917</v>
      </c>
    </row>
    <row r="513" spans="1:31" ht="15.75" customHeight="1">
      <c r="A513" t="s">
        <v>3168</v>
      </c>
      <c r="B513" t="s">
        <v>3169</v>
      </c>
      <c r="C513" t="s">
        <v>3170</v>
      </c>
      <c r="D513" t="s">
        <v>12831</v>
      </c>
      <c r="E513" t="s">
        <v>12854</v>
      </c>
      <c r="F513" t="s">
        <v>12855</v>
      </c>
      <c r="G513" t="str">
        <f>Table2[category] &amp; "-" &amp; Table2[product name]</f>
        <v>Electronics|Mobiles&amp;Accessories|MobileAccessories|Chargers|WallChargers-Samsung 25W USB Travel Adapter for Cellular Phones - White</v>
      </c>
      <c r="H513" t="s">
        <v>12856</v>
      </c>
      <c r="I513" s="25">
        <v>1219</v>
      </c>
      <c r="J513" s="23" t="str">
        <f t="shared" si="21"/>
        <v>&gt;₹500</v>
      </c>
      <c r="K513" s="25">
        <v>1699</v>
      </c>
      <c r="L513" s="24">
        <v>0.28000000000000003</v>
      </c>
      <c r="M513" s="25">
        <f>Table2[[#This Row],[Actual Price]] - Table2[[#This Row],[Discounted Price]] / Table2[[#This Row],[Actual Price]] * 100</f>
        <v>1627.2519128899353</v>
      </c>
      <c r="N513" s="24" t="str">
        <f t="shared" si="22"/>
        <v>&lt;50%</v>
      </c>
      <c r="O513" s="21">
        <f>Table2[[#This Row],[Rounded Rating Column]] + (Table2[[#This Row],[rating_count]] / 1000)</f>
        <v>12.891</v>
      </c>
      <c r="P513" s="24" t="str">
        <f>IF(Table2[[#This Row],[Discount Percentage]] &gt;= 0.5, "Yes", "No")</f>
        <v>No</v>
      </c>
      <c r="Q513" s="26">
        <f>Table2[[#This Row],[Actual Price]] * Table2[[#This Row],[rating_count]]</f>
        <v>15105809</v>
      </c>
      <c r="R513">
        <v>4.4000000000000004</v>
      </c>
      <c r="S513">
        <f>ROUND(Table2[[#This Row],[rating]], 0)</f>
        <v>4</v>
      </c>
      <c r="T513" s="21">
        <v>8891</v>
      </c>
      <c r="U513" s="21" t="str">
        <f>IF(Table2[[#This Row],[rating_count]] &lt; 1000, "Yes", "No")</f>
        <v>No</v>
      </c>
      <c r="V513" s="21">
        <f>Table2[[#This Row],[Rounded Rating Column]] * Table2[[#This Row],[rating_count]]</f>
        <v>35564</v>
      </c>
      <c r="W513" s="25">
        <f t="shared" si="23"/>
        <v>15105809</v>
      </c>
      <c r="X513" t="s">
        <v>3171</v>
      </c>
      <c r="Y513" t="s">
        <v>3172</v>
      </c>
      <c r="Z513" t="s">
        <v>3173</v>
      </c>
      <c r="AA513" t="s">
        <v>3174</v>
      </c>
      <c r="AB513" t="s">
        <v>3175</v>
      </c>
      <c r="AC513" t="s">
        <v>3176</v>
      </c>
      <c r="AD513" t="s">
        <v>3177</v>
      </c>
      <c r="AE513" t="s">
        <v>3178</v>
      </c>
    </row>
    <row r="514" spans="1:31" ht="15.75" customHeight="1">
      <c r="A514" t="s">
        <v>4300</v>
      </c>
      <c r="B514" t="s">
        <v>4301</v>
      </c>
      <c r="C514" t="s">
        <v>3760</v>
      </c>
      <c r="D514" t="s">
        <v>12831</v>
      </c>
      <c r="E514" t="s">
        <v>12854</v>
      </c>
      <c r="F514" t="s">
        <v>12855</v>
      </c>
      <c r="G514" t="str">
        <f>Table2[category] &amp; "-" &amp; Table2[product name]</f>
        <v>Electronics|Mobiles&amp;Accessories|MobileAccessories|Maintenance,Upkeep&amp;Repairs|ScreenProtectors-OpenTech¬Æ Military-Grade Tempered Glass Screen Protector Compatible for iPhone 13/13 Pro / 14 with Edge to Edge Coverage and Easy Installation kit (6.1 Inches)</v>
      </c>
      <c r="H514" t="s">
        <v>12871</v>
      </c>
      <c r="I514" s="23">
        <v>299</v>
      </c>
      <c r="J514" s="23" t="str">
        <f t="shared" ref="J514:J577" si="24">IF(I514&lt;200,"&lt;₹200",IF(OR(I514=200,I514&lt;=500),"₹200 - ₹500","&gt;₹500"))</f>
        <v>₹200 - ₹500</v>
      </c>
      <c r="K514" s="23">
        <v>999</v>
      </c>
      <c r="L514" s="24">
        <v>0.7</v>
      </c>
      <c r="M514" s="25">
        <f>Table2[[#This Row],[Actual Price]] - Table2[[#This Row],[Discounted Price]] / Table2[[#This Row],[Actual Price]] * 100</f>
        <v>969.07007007007007</v>
      </c>
      <c r="N514" s="24" t="str">
        <f t="shared" ref="N514:N577" si="25">IF(L514&gt;=50%,"50% or More","&lt;50%")</f>
        <v>50% or More</v>
      </c>
      <c r="O514" s="21">
        <f>Table2[[#This Row],[Rounded Rating Column]] + (Table2[[#This Row],[rating_count]] / 1000)</f>
        <v>12.891</v>
      </c>
      <c r="P514" s="24" t="str">
        <f>IF(Table2[[#This Row],[Discount Percentage]] &gt;= 0.5, "Yes", "No")</f>
        <v>Yes</v>
      </c>
      <c r="Q514" s="26">
        <f>Table2[[#This Row],[Actual Price]] * Table2[[#This Row],[rating_count]]</f>
        <v>8882109</v>
      </c>
      <c r="R514">
        <v>4.3</v>
      </c>
      <c r="S514">
        <f>ROUND(Table2[[#This Row],[rating]], 0)</f>
        <v>4</v>
      </c>
      <c r="T514" s="21">
        <v>8891</v>
      </c>
      <c r="U514" s="21" t="str">
        <f>IF(Table2[[#This Row],[rating_count]] &lt; 1000, "Yes", "No")</f>
        <v>No</v>
      </c>
      <c r="V514" s="21">
        <f>Table2[[#This Row],[Rounded Rating Column]] * Table2[[#This Row],[rating_count]]</f>
        <v>35564</v>
      </c>
      <c r="W514" s="25">
        <f t="shared" ref="W514:W577" si="26">K514*T514</f>
        <v>8882109</v>
      </c>
      <c r="X514" t="s">
        <v>4302</v>
      </c>
      <c r="Y514" t="s">
        <v>4303</v>
      </c>
      <c r="Z514" t="s">
        <v>4304</v>
      </c>
      <c r="AA514" t="s">
        <v>4305</v>
      </c>
      <c r="AB514" t="s">
        <v>4306</v>
      </c>
      <c r="AC514" t="s">
        <v>4307</v>
      </c>
      <c r="AD514" t="s">
        <v>4308</v>
      </c>
      <c r="AE514" t="s">
        <v>4309</v>
      </c>
    </row>
    <row r="515" spans="1:31" ht="15.75" customHeight="1">
      <c r="A515" t="s">
        <v>10208</v>
      </c>
      <c r="B515" t="s">
        <v>10209</v>
      </c>
      <c r="C515" t="s">
        <v>10210</v>
      </c>
      <c r="D515" t="s">
        <v>12817</v>
      </c>
      <c r="E515" t="s">
        <v>12818</v>
      </c>
      <c r="F515" t="s">
        <v>12986</v>
      </c>
      <c r="G515" t="str">
        <f>Table2[category] &amp; "-" &amp; Table2[product name]</f>
        <v>Home&amp;Kitchen|Kitchen&amp;HomeAppliances|SmallKitchenAppliances|OvenToasterGrills-AGARO Marvel 9 Liters Oven Toaster Griller, Cake Baking OTG (Black)</v>
      </c>
      <c r="H515" t="s">
        <v>13040</v>
      </c>
      <c r="I515" s="25">
        <v>1699</v>
      </c>
      <c r="J515" s="23" t="str">
        <f t="shared" si="24"/>
        <v>&gt;₹500</v>
      </c>
      <c r="K515" s="25">
        <v>1999</v>
      </c>
      <c r="L515" s="24">
        <v>0.15</v>
      </c>
      <c r="M515" s="25">
        <f>Table2[[#This Row],[Actual Price]] - Table2[[#This Row],[Discounted Price]] / Table2[[#This Row],[Actual Price]] * 100</f>
        <v>1914.0075037518759</v>
      </c>
      <c r="N515" s="24" t="str">
        <f t="shared" si="25"/>
        <v>&lt;50%</v>
      </c>
      <c r="O515" s="21">
        <f>Table2[[#This Row],[Rounded Rating Column]] + (Table2[[#This Row],[rating_count]] / 1000)</f>
        <v>12.872999999999999</v>
      </c>
      <c r="P515" s="24" t="str">
        <f>IF(Table2[[#This Row],[Discount Percentage]] &gt;= 0.5, "Yes", "No")</f>
        <v>No</v>
      </c>
      <c r="Q515" s="26">
        <f>Table2[[#This Row],[Actual Price]] * Table2[[#This Row],[rating_count]]</f>
        <v>17737127</v>
      </c>
      <c r="R515">
        <v>4.0999999999999996</v>
      </c>
      <c r="S515">
        <f>ROUND(Table2[[#This Row],[rating]], 0)</f>
        <v>4</v>
      </c>
      <c r="T515" s="21">
        <v>8873</v>
      </c>
      <c r="U515" s="21" t="str">
        <f>IF(Table2[[#This Row],[rating_count]] &lt; 1000, "Yes", "No")</f>
        <v>No</v>
      </c>
      <c r="V515" s="21">
        <f>Table2[[#This Row],[Rounded Rating Column]] * Table2[[#This Row],[rating_count]]</f>
        <v>35492</v>
      </c>
      <c r="W515" s="25">
        <f t="shared" si="26"/>
        <v>17737127</v>
      </c>
      <c r="X515" t="s">
        <v>10211</v>
      </c>
      <c r="Y515" t="s">
        <v>10212</v>
      </c>
      <c r="Z515" t="s">
        <v>10213</v>
      </c>
      <c r="AA515" t="s">
        <v>10214</v>
      </c>
      <c r="AB515" t="s">
        <v>10215</v>
      </c>
      <c r="AC515" t="s">
        <v>10216</v>
      </c>
      <c r="AD515" t="s">
        <v>10217</v>
      </c>
      <c r="AE515" t="s">
        <v>10218</v>
      </c>
    </row>
    <row r="516" spans="1:31" ht="15.75" customHeight="1">
      <c r="A516" t="s">
        <v>4431</v>
      </c>
      <c r="B516" t="s">
        <v>4432</v>
      </c>
      <c r="C516" t="s">
        <v>2998</v>
      </c>
      <c r="D516" t="s">
        <v>12831</v>
      </c>
      <c r="E516" t="s">
        <v>12854</v>
      </c>
      <c r="F516" t="s">
        <v>12857</v>
      </c>
      <c r="G516" t="str">
        <f>Table2[category] &amp; "-" &amp; Table2[product name]</f>
        <v>Electronics|Mobiles&amp;Accessories|Smartphones&amp;BasicMobiles|Smartphones-Samsung Galaxy M53 5G (Deep Ocean Blue, 6GB, 128GB Storage) | 108MP | sAmoled+ 120Hz | 12GB RAM with RAM Plus | Travel Adapter to be Purchased Separately</v>
      </c>
      <c r="H516" t="s">
        <v>12858</v>
      </c>
      <c r="I516" s="25">
        <v>23999</v>
      </c>
      <c r="J516" s="23" t="str">
        <f t="shared" si="24"/>
        <v>&gt;₹500</v>
      </c>
      <c r="K516" s="25">
        <v>32999</v>
      </c>
      <c r="L516" s="24">
        <v>0.27</v>
      </c>
      <c r="M516" s="25">
        <f>Table2[[#This Row],[Actual Price]] - Table2[[#This Row],[Discounted Price]] / Table2[[#This Row],[Actual Price]] * 100</f>
        <v>32926.273553744053</v>
      </c>
      <c r="N516" s="24" t="str">
        <f t="shared" si="25"/>
        <v>&lt;50%</v>
      </c>
      <c r="O516" s="21">
        <f>Table2[[#This Row],[Rounded Rating Column]] + (Table2[[#This Row],[rating_count]] / 1000)</f>
        <v>12.866</v>
      </c>
      <c r="P516" s="24" t="str">
        <f>IF(Table2[[#This Row],[Discount Percentage]] &gt;= 0.5, "Yes", "No")</f>
        <v>No</v>
      </c>
      <c r="Q516" s="26">
        <f>Table2[[#This Row],[Actual Price]] * Table2[[#This Row],[rating_count]]</f>
        <v>292569134</v>
      </c>
      <c r="R516">
        <v>3.9</v>
      </c>
      <c r="S516">
        <f>ROUND(Table2[[#This Row],[rating]], 0)</f>
        <v>4</v>
      </c>
      <c r="T516" s="21">
        <v>8866</v>
      </c>
      <c r="U516" s="21" t="str">
        <f>IF(Table2[[#This Row],[rating_count]] &lt; 1000, "Yes", "No")</f>
        <v>No</v>
      </c>
      <c r="V516" s="21">
        <f>Table2[[#This Row],[Rounded Rating Column]] * Table2[[#This Row],[rating_count]]</f>
        <v>35464</v>
      </c>
      <c r="W516" s="25">
        <f t="shared" si="26"/>
        <v>292569134</v>
      </c>
      <c r="X516" t="s">
        <v>4433</v>
      </c>
      <c r="Y516" t="s">
        <v>4434</v>
      </c>
      <c r="Z516" t="s">
        <v>4435</v>
      </c>
      <c r="AA516" t="s">
        <v>4436</v>
      </c>
      <c r="AB516" t="s">
        <v>4437</v>
      </c>
      <c r="AC516" t="s">
        <v>4438</v>
      </c>
      <c r="AD516" t="s">
        <v>4439</v>
      </c>
      <c r="AE516" t="s">
        <v>4440</v>
      </c>
    </row>
    <row r="517" spans="1:31" ht="15.75" customHeight="1">
      <c r="A517" t="s">
        <v>9570</v>
      </c>
      <c r="B517" t="s">
        <v>9571</v>
      </c>
      <c r="C517" t="s">
        <v>8494</v>
      </c>
      <c r="D517" t="s">
        <v>12817</v>
      </c>
      <c r="E517" t="s">
        <v>12818</v>
      </c>
      <c r="F517" t="s">
        <v>12986</v>
      </c>
      <c r="G517" t="str">
        <f>Table2[category] &amp; "-" &amp; Table2[product name]</f>
        <v>Home&amp;Kitchen|Kitchen&amp;HomeAppliances|SmallKitchenAppliances|MixerGrinders-Cookwell Bullet Mixer Grinder (5 Jars, 3 Blades, Silver)</v>
      </c>
      <c r="H517" t="s">
        <v>12999</v>
      </c>
      <c r="I517" s="25">
        <v>2464</v>
      </c>
      <c r="J517" s="23" t="str">
        <f t="shared" si="24"/>
        <v>&gt;₹500</v>
      </c>
      <c r="K517" s="25">
        <v>6000</v>
      </c>
      <c r="L517" s="24">
        <v>0.59</v>
      </c>
      <c r="M517" s="25">
        <f>Table2[[#This Row],[Actual Price]] - Table2[[#This Row],[Discounted Price]] / Table2[[#This Row],[Actual Price]] * 100</f>
        <v>5958.9333333333334</v>
      </c>
      <c r="N517" s="24" t="str">
        <f t="shared" si="25"/>
        <v>50% or More</v>
      </c>
      <c r="O517" s="21">
        <f>Table2[[#This Row],[Rounded Rating Column]] + (Table2[[#This Row],[rating_count]] / 1000)</f>
        <v>12.866</v>
      </c>
      <c r="P517" s="24" t="str">
        <f>IF(Table2[[#This Row],[Discount Percentage]] &gt;= 0.5, "Yes", "No")</f>
        <v>Yes</v>
      </c>
      <c r="Q517" s="26">
        <f>Table2[[#This Row],[Actual Price]] * Table2[[#This Row],[rating_count]]</f>
        <v>53196000</v>
      </c>
      <c r="R517">
        <v>4.0999999999999996</v>
      </c>
      <c r="S517">
        <f>ROUND(Table2[[#This Row],[rating]], 0)</f>
        <v>4</v>
      </c>
      <c r="T517" s="21">
        <v>8866</v>
      </c>
      <c r="U517" s="21" t="str">
        <f>IF(Table2[[#This Row],[rating_count]] &lt; 1000, "Yes", "No")</f>
        <v>No</v>
      </c>
      <c r="V517" s="21">
        <f>Table2[[#This Row],[Rounded Rating Column]] * Table2[[#This Row],[rating_count]]</f>
        <v>35464</v>
      </c>
      <c r="W517" s="25">
        <f t="shared" si="26"/>
        <v>53196000</v>
      </c>
      <c r="X517" t="s">
        <v>9572</v>
      </c>
      <c r="Y517" t="s">
        <v>9573</v>
      </c>
      <c r="Z517" t="s">
        <v>9574</v>
      </c>
      <c r="AA517" t="s">
        <v>9575</v>
      </c>
      <c r="AB517" t="s">
        <v>9576</v>
      </c>
      <c r="AC517" t="s">
        <v>9577</v>
      </c>
      <c r="AD517" t="s">
        <v>9578</v>
      </c>
      <c r="AE517" t="s">
        <v>9579</v>
      </c>
    </row>
    <row r="518" spans="1:31" ht="15.75" customHeight="1">
      <c r="A518" t="s">
        <v>435</v>
      </c>
      <c r="B518" t="s">
        <v>436</v>
      </c>
      <c r="C518" t="s">
        <v>13</v>
      </c>
      <c r="D518" t="s">
        <v>12821</v>
      </c>
      <c r="E518" t="s">
        <v>12822</v>
      </c>
      <c r="F518" t="s">
        <v>12823</v>
      </c>
      <c r="G518" t="str">
        <f>Table2[category] &amp; "-" &amp; Table2[product name]</f>
        <v>Computers&amp;Accessories|Accessories&amp;Peripherals|Cables&amp;Accessories|Cables|USBCables-Wecool Nylon Braided Multifunction Fast Charging Cable For Android Smartphone, Ios And Type C Usb Devices, 3 In 1 Charging Cable, 3A, (3 Feet) (Black)</v>
      </c>
      <c r="H518" t="s">
        <v>12824</v>
      </c>
      <c r="I518" s="23">
        <v>333</v>
      </c>
      <c r="J518" s="23" t="str">
        <f t="shared" si="24"/>
        <v>₹200 - ₹500</v>
      </c>
      <c r="K518" s="23">
        <v>999</v>
      </c>
      <c r="L518" s="24">
        <v>0.67</v>
      </c>
      <c r="M518" s="25">
        <f>Table2[[#This Row],[Actual Price]] - Table2[[#This Row],[Discounted Price]] / Table2[[#This Row],[Actual Price]] * 100</f>
        <v>965.66666666666663</v>
      </c>
      <c r="N518" s="24" t="str">
        <f t="shared" si="25"/>
        <v>50% or More</v>
      </c>
      <c r="O518" s="21">
        <f>Table2[[#This Row],[Rounded Rating Column]] + (Table2[[#This Row],[rating_count]] / 1000)</f>
        <v>12.792</v>
      </c>
      <c r="P518" s="24" t="str">
        <f>IF(Table2[[#This Row],[Discount Percentage]] &gt;= 0.5, "Yes", "No")</f>
        <v>Yes</v>
      </c>
      <c r="Q518" s="26">
        <f>Table2[[#This Row],[Actual Price]] * Table2[[#This Row],[rating_count]]</f>
        <v>9782208</v>
      </c>
      <c r="R518">
        <v>3.3</v>
      </c>
      <c r="S518">
        <f>ROUND(Table2[[#This Row],[rating]], 0)</f>
        <v>3</v>
      </c>
      <c r="T518" s="21">
        <v>9792</v>
      </c>
      <c r="U518" s="21" t="str">
        <f>IF(Table2[[#This Row],[rating_count]] &lt; 1000, "Yes", "No")</f>
        <v>No</v>
      </c>
      <c r="V518" s="21">
        <f>Table2[[#This Row],[Rounded Rating Column]] * Table2[[#This Row],[rating_count]]</f>
        <v>29376</v>
      </c>
      <c r="W518" s="25">
        <f t="shared" si="26"/>
        <v>9782208</v>
      </c>
      <c r="X518" t="s">
        <v>437</v>
      </c>
      <c r="Y518" t="s">
        <v>438</v>
      </c>
      <c r="Z518" t="s">
        <v>439</v>
      </c>
      <c r="AA518" t="s">
        <v>440</v>
      </c>
      <c r="AB518" t="s">
        <v>441</v>
      </c>
      <c r="AC518" t="s">
        <v>442</v>
      </c>
      <c r="AD518" t="s">
        <v>443</v>
      </c>
      <c r="AE518" t="s">
        <v>444</v>
      </c>
    </row>
    <row r="519" spans="1:31" ht="15.75" customHeight="1">
      <c r="A519" t="s">
        <v>3834</v>
      </c>
      <c r="B519" t="s">
        <v>3835</v>
      </c>
      <c r="C519" t="s">
        <v>3760</v>
      </c>
      <c r="D519" t="s">
        <v>12831</v>
      </c>
      <c r="E519" t="s">
        <v>12854</v>
      </c>
      <c r="F519" t="s">
        <v>12855</v>
      </c>
      <c r="G519" t="str">
        <f>Table2[category] &amp; "-" &amp; Table2[product name]</f>
        <v>Electronics|Mobiles&amp;Accessories|MobileAccessories|Maintenance,Upkeep&amp;Repairs|ScreenProtectors-Spigen EZ Fit Tempered Glass Screen Protector for iPhone 14 Pro Max - 2 Pack (Sensor Protection)</v>
      </c>
      <c r="H519" t="s">
        <v>12871</v>
      </c>
      <c r="I519" s="23">
        <v>999</v>
      </c>
      <c r="J519" s="23" t="str">
        <f t="shared" si="24"/>
        <v>&gt;₹500</v>
      </c>
      <c r="K519" s="25">
        <v>2899</v>
      </c>
      <c r="L519" s="24">
        <v>0.66</v>
      </c>
      <c r="M519" s="25">
        <f>Table2[[#This Row],[Actual Price]] - Table2[[#This Row],[Discounted Price]] / Table2[[#This Row],[Actual Price]] * 100</f>
        <v>2864.5398413245948</v>
      </c>
      <c r="N519" s="24" t="str">
        <f t="shared" si="25"/>
        <v>50% or More</v>
      </c>
      <c r="O519" s="21">
        <f>Table2[[#This Row],[Rounded Rating Column]] + (Table2[[#This Row],[rating_count]] / 1000)</f>
        <v>12.779</v>
      </c>
      <c r="P519" s="24" t="str">
        <f>IF(Table2[[#This Row],[Discount Percentage]] &gt;= 0.5, "Yes", "No")</f>
        <v>Yes</v>
      </c>
      <c r="Q519" s="26">
        <f>Table2[[#This Row],[Actual Price]] * Table2[[#This Row],[rating_count]]</f>
        <v>22551321</v>
      </c>
      <c r="R519">
        <v>4.7</v>
      </c>
      <c r="S519">
        <f>ROUND(Table2[[#This Row],[rating]], 0)</f>
        <v>5</v>
      </c>
      <c r="T519" s="21">
        <v>7779</v>
      </c>
      <c r="U519" s="21" t="str">
        <f>IF(Table2[[#This Row],[rating_count]] &lt; 1000, "Yes", "No")</f>
        <v>No</v>
      </c>
      <c r="V519" s="21">
        <f>Table2[[#This Row],[Rounded Rating Column]] * Table2[[#This Row],[rating_count]]</f>
        <v>38895</v>
      </c>
      <c r="W519" s="25">
        <f t="shared" si="26"/>
        <v>22551321</v>
      </c>
      <c r="X519" t="s">
        <v>3836</v>
      </c>
      <c r="Y519" t="s">
        <v>3837</v>
      </c>
      <c r="Z519" t="s">
        <v>3838</v>
      </c>
      <c r="AA519" t="s">
        <v>3839</v>
      </c>
      <c r="AB519" t="s">
        <v>3840</v>
      </c>
      <c r="AC519" t="s">
        <v>3841</v>
      </c>
      <c r="AD519" t="s">
        <v>3842</v>
      </c>
      <c r="AE519" t="s">
        <v>3843</v>
      </c>
    </row>
    <row r="520" spans="1:31" ht="15.75" customHeight="1">
      <c r="A520" t="s">
        <v>4877</v>
      </c>
      <c r="B520" t="s">
        <v>4878</v>
      </c>
      <c r="C520" t="s">
        <v>3510</v>
      </c>
      <c r="D520" t="s">
        <v>12821</v>
      </c>
      <c r="E520" t="s">
        <v>12822</v>
      </c>
      <c r="F520" t="s">
        <v>12823</v>
      </c>
      <c r="G520" t="str">
        <f>Table2[category] &amp; "-" &amp; Table2[product name]</f>
        <v>Computers&amp;Accessories|Accessories&amp;Peripherals|Cables&amp;Accessories|CableConnectionProtectors-LAPSTER Spiral Charger Spiral Charger Cable Protectors for Wires Data Cable Saver Charging Cord Protective Cable Cover Set of 3 (12 Pieces)</v>
      </c>
      <c r="H520" t="s">
        <v>12869</v>
      </c>
      <c r="I520" s="23">
        <v>99</v>
      </c>
      <c r="J520" s="23" t="str">
        <f t="shared" si="24"/>
        <v>&lt;₹200</v>
      </c>
      <c r="K520" s="23">
        <v>999</v>
      </c>
      <c r="L520" s="24">
        <v>0.9</v>
      </c>
      <c r="M520" s="25">
        <f>Table2[[#This Row],[Actual Price]] - Table2[[#This Row],[Discounted Price]] / Table2[[#This Row],[Actual Price]] * 100</f>
        <v>989.09009009009014</v>
      </c>
      <c r="N520" s="24" t="str">
        <f t="shared" si="25"/>
        <v>50% or More</v>
      </c>
      <c r="O520" s="21">
        <f>Table2[[#This Row],[Rounded Rating Column]] + (Table2[[#This Row],[rating_count]] / 1000)</f>
        <v>12.750999999999999</v>
      </c>
      <c r="P520" s="24" t="str">
        <f>IF(Table2[[#This Row],[Discount Percentage]] &gt;= 0.5, "Yes", "No")</f>
        <v>Yes</v>
      </c>
      <c r="Q520" s="26">
        <f>Table2[[#This Row],[Actual Price]] * Table2[[#This Row],[rating_count]]</f>
        <v>8742249</v>
      </c>
      <c r="R520">
        <v>4.0999999999999996</v>
      </c>
      <c r="S520">
        <f>ROUND(Table2[[#This Row],[rating]], 0)</f>
        <v>4</v>
      </c>
      <c r="T520" s="21">
        <v>8751</v>
      </c>
      <c r="U520" s="21" t="str">
        <f>IF(Table2[[#This Row],[rating_count]] &lt; 1000, "Yes", "No")</f>
        <v>No</v>
      </c>
      <c r="V520" s="21">
        <f>Table2[[#This Row],[Rounded Rating Column]] * Table2[[#This Row],[rating_count]]</f>
        <v>35004</v>
      </c>
      <c r="W520" s="25">
        <f t="shared" si="26"/>
        <v>8742249</v>
      </c>
      <c r="X520" t="s">
        <v>4562</v>
      </c>
      <c r="Y520" t="s">
        <v>4879</v>
      </c>
      <c r="Z520" t="s">
        <v>4880</v>
      </c>
      <c r="AA520" t="s">
        <v>4881</v>
      </c>
      <c r="AB520" t="s">
        <v>4882</v>
      </c>
      <c r="AC520" t="s">
        <v>4883</v>
      </c>
      <c r="AD520" t="s">
        <v>4884</v>
      </c>
      <c r="AE520" t="s">
        <v>4885</v>
      </c>
    </row>
    <row r="521" spans="1:31" ht="15.75" customHeight="1">
      <c r="A521" t="s">
        <v>2296</v>
      </c>
      <c r="B521" t="s">
        <v>2297</v>
      </c>
      <c r="C521" t="s">
        <v>125</v>
      </c>
      <c r="D521" t="s">
        <v>12831</v>
      </c>
      <c r="E521" t="s">
        <v>12832</v>
      </c>
      <c r="F521" t="s">
        <v>12833</v>
      </c>
      <c r="G521" t="str">
        <f>Table2[category] &amp; "-" &amp; Table2[product name]</f>
        <v>Electronics|HomeTheater,TV&amp;Video|Accessories|Cables|HDMICables-AmazonBasics - High-Speed Male to Female HDMI Extension Cable - 6 Feet</v>
      </c>
      <c r="H521" t="s">
        <v>12824</v>
      </c>
      <c r="I521" s="23">
        <v>299</v>
      </c>
      <c r="J521" s="23" t="str">
        <f t="shared" si="24"/>
        <v>₹200 - ₹500</v>
      </c>
      <c r="K521" s="23">
        <v>700</v>
      </c>
      <c r="L521" s="24">
        <v>0.56999999999999995</v>
      </c>
      <c r="M521" s="25">
        <f>Table2[[#This Row],[Actual Price]] - Table2[[#This Row],[Discounted Price]] / Table2[[#This Row],[Actual Price]] * 100</f>
        <v>657.28571428571433</v>
      </c>
      <c r="N521" s="24" t="str">
        <f t="shared" si="25"/>
        <v>50% or More</v>
      </c>
      <c r="O521" s="21">
        <f>Table2[[#This Row],[Rounded Rating Column]] + (Table2[[#This Row],[rating_count]] / 1000)</f>
        <v>12.714</v>
      </c>
      <c r="P521" s="24" t="str">
        <f>IF(Table2[[#This Row],[Discount Percentage]] &gt;= 0.5, "Yes", "No")</f>
        <v>Yes</v>
      </c>
      <c r="Q521" s="26">
        <f>Table2[[#This Row],[Actual Price]] * Table2[[#This Row],[rating_count]]</f>
        <v>6099800</v>
      </c>
      <c r="R521">
        <v>4.4000000000000004</v>
      </c>
      <c r="S521">
        <f>ROUND(Table2[[#This Row],[rating]], 0)</f>
        <v>4</v>
      </c>
      <c r="T521" s="21">
        <v>8714</v>
      </c>
      <c r="U521" s="21" t="str">
        <f>IF(Table2[[#This Row],[rating_count]] &lt; 1000, "Yes", "No")</f>
        <v>No</v>
      </c>
      <c r="V521" s="21">
        <f>Table2[[#This Row],[Rounded Rating Column]] * Table2[[#This Row],[rating_count]]</f>
        <v>34856</v>
      </c>
      <c r="W521" s="25">
        <f t="shared" si="26"/>
        <v>6099800</v>
      </c>
      <c r="X521" t="s">
        <v>2298</v>
      </c>
      <c r="Y521" t="s">
        <v>2299</v>
      </c>
      <c r="Z521" t="s">
        <v>2300</v>
      </c>
      <c r="AA521" t="s">
        <v>2301</v>
      </c>
      <c r="AB521" t="s">
        <v>2302</v>
      </c>
      <c r="AC521" t="s">
        <v>2303</v>
      </c>
      <c r="AD521" t="s">
        <v>2304</v>
      </c>
      <c r="AE521" t="s">
        <v>2305</v>
      </c>
    </row>
    <row r="522" spans="1:31" ht="15.75" customHeight="1">
      <c r="A522" t="s">
        <v>5450</v>
      </c>
      <c r="B522" t="s">
        <v>5451</v>
      </c>
      <c r="C522" t="s">
        <v>5150</v>
      </c>
      <c r="D522" t="s">
        <v>12821</v>
      </c>
      <c r="E522" t="s">
        <v>12907</v>
      </c>
      <c r="F522" t="s">
        <v>12908</v>
      </c>
      <c r="G522" t="str">
        <f>Table2[category] &amp; "-" &amp; Table2[product name]</f>
        <v>Computers&amp;Accessories|Printers,Inks&amp;Accessories|Inks,Toners&amp;Cartridges|InkjetInkCartridges-Epson 003 65 ml for EcoTank L1110/L3100/L3101/L3110/L3115/L3116/L3150/L3151/L3152/L3156/L5190 Black Ink Bottle</v>
      </c>
      <c r="H522" t="s">
        <v>12909</v>
      </c>
      <c r="I522" s="23">
        <v>309</v>
      </c>
      <c r="J522" s="23" t="str">
        <f t="shared" si="24"/>
        <v>₹200 - ₹500</v>
      </c>
      <c r="K522" s="23">
        <v>404</v>
      </c>
      <c r="L522" s="24">
        <v>0.24</v>
      </c>
      <c r="M522" s="25">
        <f>Table2[[#This Row],[Actual Price]] - Table2[[#This Row],[Discounted Price]] / Table2[[#This Row],[Actual Price]] * 100</f>
        <v>327.51485148514848</v>
      </c>
      <c r="N522" s="24" t="str">
        <f t="shared" si="25"/>
        <v>&lt;50%</v>
      </c>
      <c r="O522" s="21">
        <f>Table2[[#This Row],[Rounded Rating Column]] + (Table2[[#This Row],[rating_count]] / 1000)</f>
        <v>12.614000000000001</v>
      </c>
      <c r="P522" s="24" t="str">
        <f>IF(Table2[[#This Row],[Discount Percentage]] &gt;= 0.5, "Yes", "No")</f>
        <v>No</v>
      </c>
      <c r="Q522" s="26">
        <f>Table2[[#This Row],[Actual Price]] * Table2[[#This Row],[rating_count]]</f>
        <v>3480056</v>
      </c>
      <c r="R522">
        <v>4.4000000000000004</v>
      </c>
      <c r="S522">
        <f>ROUND(Table2[[#This Row],[rating]], 0)</f>
        <v>4</v>
      </c>
      <c r="T522" s="21">
        <v>8614</v>
      </c>
      <c r="U522" s="21" t="str">
        <f>IF(Table2[[#This Row],[rating_count]] &lt; 1000, "Yes", "No")</f>
        <v>No</v>
      </c>
      <c r="V522" s="21">
        <f>Table2[[#This Row],[Rounded Rating Column]] * Table2[[#This Row],[rating_count]]</f>
        <v>34456</v>
      </c>
      <c r="W522" s="25">
        <f t="shared" si="26"/>
        <v>3480056</v>
      </c>
      <c r="X522" t="s">
        <v>5452</v>
      </c>
      <c r="Y522" t="s">
        <v>5453</v>
      </c>
      <c r="Z522" t="s">
        <v>5454</v>
      </c>
      <c r="AA522" t="s">
        <v>5455</v>
      </c>
      <c r="AB522" t="s">
        <v>5456</v>
      </c>
      <c r="AC522" t="s">
        <v>5457</v>
      </c>
      <c r="AD522" t="s">
        <v>5458</v>
      </c>
      <c r="AE522" t="s">
        <v>5459</v>
      </c>
    </row>
    <row r="523" spans="1:31" ht="15.75" customHeight="1">
      <c r="A523" t="s">
        <v>3448</v>
      </c>
      <c r="B523" t="s">
        <v>3449</v>
      </c>
      <c r="C523" t="s">
        <v>3170</v>
      </c>
      <c r="D523" t="s">
        <v>12831</v>
      </c>
      <c r="E523" t="s">
        <v>12854</v>
      </c>
      <c r="F523" t="s">
        <v>12855</v>
      </c>
      <c r="G523" t="str">
        <f>Table2[category] &amp; "-" &amp; Table2[product name]</f>
        <v>Electronics|Mobiles&amp;Accessories|MobileAccessories|Chargers|WallChargers-Portronics Adapto 20 Type C 20W Fast PD/Type C Adapter Charger with Fast Charging for iPhone 12/12 Pro/12 Mini/12 Pro Max/11/XS/XR/X/8/Plus, iPad Pro/Air/Mini, Galaxy 10/9/8 (Adapter Only) White</v>
      </c>
      <c r="H523" t="s">
        <v>12856</v>
      </c>
      <c r="I523" s="23">
        <v>529</v>
      </c>
      <c r="J523" s="23" t="str">
        <f t="shared" si="24"/>
        <v>&gt;₹500</v>
      </c>
      <c r="K523" s="25">
        <v>1499</v>
      </c>
      <c r="L523" s="24">
        <v>0.65</v>
      </c>
      <c r="M523" s="25">
        <f>Table2[[#This Row],[Actual Price]] - Table2[[#This Row],[Discounted Price]] / Table2[[#This Row],[Actual Price]] * 100</f>
        <v>1463.7098065376917</v>
      </c>
      <c r="N523" s="24" t="str">
        <f t="shared" si="25"/>
        <v>50% or More</v>
      </c>
      <c r="O523" s="21">
        <f>Table2[[#This Row],[Rounded Rating Column]] + (Table2[[#This Row],[rating_count]] / 1000)</f>
        <v>12.599</v>
      </c>
      <c r="P523" s="24" t="str">
        <f>IF(Table2[[#This Row],[Discount Percentage]] &gt;= 0.5, "Yes", "No")</f>
        <v>Yes</v>
      </c>
      <c r="Q523" s="26">
        <f>Table2[[#This Row],[Actual Price]] * Table2[[#This Row],[rating_count]]</f>
        <v>12889901</v>
      </c>
      <c r="R523">
        <v>4.0999999999999996</v>
      </c>
      <c r="S523">
        <f>ROUND(Table2[[#This Row],[rating]], 0)</f>
        <v>4</v>
      </c>
      <c r="T523" s="21">
        <v>8599</v>
      </c>
      <c r="U523" s="21" t="str">
        <f>IF(Table2[[#This Row],[rating_count]] &lt; 1000, "Yes", "No")</f>
        <v>No</v>
      </c>
      <c r="V523" s="21">
        <f>Table2[[#This Row],[Rounded Rating Column]] * Table2[[#This Row],[rating_count]]</f>
        <v>34396</v>
      </c>
      <c r="W523" s="25">
        <f t="shared" si="26"/>
        <v>12889901</v>
      </c>
      <c r="X523" t="s">
        <v>3450</v>
      </c>
      <c r="Y523" t="s">
        <v>3451</v>
      </c>
      <c r="Z523" t="s">
        <v>3452</v>
      </c>
      <c r="AA523" t="s">
        <v>3453</v>
      </c>
      <c r="AB523" t="s">
        <v>3454</v>
      </c>
      <c r="AC523" t="s">
        <v>3455</v>
      </c>
      <c r="AD523" t="s">
        <v>3456</v>
      </c>
      <c r="AE523" t="s">
        <v>3457</v>
      </c>
    </row>
    <row r="524" spans="1:31" ht="15.75" customHeight="1">
      <c r="A524" t="s">
        <v>1884</v>
      </c>
      <c r="B524" t="s">
        <v>1885</v>
      </c>
      <c r="C524" t="s">
        <v>13</v>
      </c>
      <c r="D524" t="s">
        <v>12821</v>
      </c>
      <c r="E524" t="s">
        <v>12822</v>
      </c>
      <c r="F524" t="s">
        <v>12823</v>
      </c>
      <c r="G524" t="str">
        <f>Table2[category] &amp; "-" &amp; Table2[product name]</f>
        <v>Computers&amp;Accessories|Accessories&amp;Peripherals|Cables&amp;Accessories|Cables|USBCables-Amazon Basics USB C to Lightning TPE MFi Certified Charging Cable (White, 1.2 meter)</v>
      </c>
      <c r="H524" t="s">
        <v>12824</v>
      </c>
      <c r="I524" s="23">
        <v>799</v>
      </c>
      <c r="J524" s="23" t="str">
        <f t="shared" si="24"/>
        <v>&gt;₹500</v>
      </c>
      <c r="K524" s="25">
        <v>1999</v>
      </c>
      <c r="L524" s="24">
        <v>0.6</v>
      </c>
      <c r="M524" s="25">
        <f>Table2[[#This Row],[Actual Price]] - Table2[[#This Row],[Discounted Price]] / Table2[[#This Row],[Actual Price]] * 100</f>
        <v>1959.0300150075038</v>
      </c>
      <c r="N524" s="24" t="str">
        <f t="shared" si="25"/>
        <v>50% or More</v>
      </c>
      <c r="O524" s="21">
        <f>Table2[[#This Row],[Rounded Rating Column]] + (Table2[[#This Row],[rating_count]] / 1000)</f>
        <v>12.583</v>
      </c>
      <c r="P524" s="24" t="str">
        <f>IF(Table2[[#This Row],[Discount Percentage]] &gt;= 0.5, "Yes", "No")</f>
        <v>Yes</v>
      </c>
      <c r="Q524" s="26">
        <f>Table2[[#This Row],[Actual Price]] * Table2[[#This Row],[rating_count]]</f>
        <v>17157417</v>
      </c>
      <c r="R524">
        <v>4.2</v>
      </c>
      <c r="S524">
        <f>ROUND(Table2[[#This Row],[rating]], 0)</f>
        <v>4</v>
      </c>
      <c r="T524" s="21">
        <v>8583</v>
      </c>
      <c r="U524" s="21" t="str">
        <f>IF(Table2[[#This Row],[rating_count]] &lt; 1000, "Yes", "No")</f>
        <v>No</v>
      </c>
      <c r="V524" s="21">
        <f>Table2[[#This Row],[Rounded Rating Column]] * Table2[[#This Row],[rating_count]]</f>
        <v>34332</v>
      </c>
      <c r="W524" s="25">
        <f t="shared" si="26"/>
        <v>17157417</v>
      </c>
      <c r="X524" t="s">
        <v>1886</v>
      </c>
      <c r="Y524" t="s">
        <v>1887</v>
      </c>
      <c r="Z524" t="s">
        <v>1888</v>
      </c>
      <c r="AA524" t="s">
        <v>1889</v>
      </c>
      <c r="AB524" t="s">
        <v>1890</v>
      </c>
      <c r="AC524" t="s">
        <v>1891</v>
      </c>
      <c r="AD524" t="s">
        <v>1892</v>
      </c>
      <c r="AE524" t="s">
        <v>1893</v>
      </c>
    </row>
    <row r="525" spans="1:31" ht="15.75" customHeight="1">
      <c r="A525" t="s">
        <v>7466</v>
      </c>
      <c r="B525" t="s">
        <v>7467</v>
      </c>
      <c r="C525" t="s">
        <v>5951</v>
      </c>
      <c r="D525" t="s">
        <v>12821</v>
      </c>
      <c r="E525" t="s">
        <v>12822</v>
      </c>
      <c r="F525" t="s">
        <v>12934</v>
      </c>
      <c r="G525" t="str">
        <f>Table2[category] &amp; "-" &amp; Table2[product name]</f>
        <v>Computers&amp;Accessories|Accessories&amp;Peripherals|USBHubs-ZEBRONICS Zeb-100HB 4 Ports USB Hub for Laptop, PC Computers, Plug &amp; Play, Backward Compatible - Black</v>
      </c>
      <c r="H525" s="2" t="s">
        <v>13108</v>
      </c>
      <c r="I525" s="23">
        <v>330</v>
      </c>
      <c r="J525" s="23" t="str">
        <f t="shared" si="24"/>
        <v>₹200 - ₹500</v>
      </c>
      <c r="K525" s="23">
        <v>499</v>
      </c>
      <c r="L525" s="24">
        <v>0.34</v>
      </c>
      <c r="M525" s="25">
        <f>Table2[[#This Row],[Actual Price]] - Table2[[#This Row],[Discounted Price]] / Table2[[#This Row],[Actual Price]] * 100</f>
        <v>432.86773547094185</v>
      </c>
      <c r="N525" s="24" t="str">
        <f t="shared" si="25"/>
        <v>&lt;50%</v>
      </c>
      <c r="O525" s="21">
        <f>Table2[[#This Row],[Rounded Rating Column]] + (Table2[[#This Row],[rating_count]] / 1000)</f>
        <v>12.566000000000001</v>
      </c>
      <c r="P525" s="24" t="str">
        <f>IF(Table2[[#This Row],[Discount Percentage]] &gt;= 0.5, "Yes", "No")</f>
        <v>No</v>
      </c>
      <c r="Q525" s="26">
        <f>Table2[[#This Row],[Actual Price]] * Table2[[#This Row],[rating_count]]</f>
        <v>4274434</v>
      </c>
      <c r="R525">
        <v>3.7</v>
      </c>
      <c r="S525">
        <f>ROUND(Table2[[#This Row],[rating]], 0)</f>
        <v>4</v>
      </c>
      <c r="T525" s="21">
        <v>8566</v>
      </c>
      <c r="U525" s="21" t="str">
        <f>IF(Table2[[#This Row],[rating_count]] &lt; 1000, "Yes", "No")</f>
        <v>No</v>
      </c>
      <c r="V525" s="21">
        <f>Table2[[#This Row],[Rounded Rating Column]] * Table2[[#This Row],[rating_count]]</f>
        <v>34264</v>
      </c>
      <c r="W525" s="25">
        <f t="shared" si="26"/>
        <v>4274434</v>
      </c>
      <c r="X525" t="s">
        <v>7468</v>
      </c>
      <c r="Y525" t="s">
        <v>7469</v>
      </c>
      <c r="Z525" t="s">
        <v>7470</v>
      </c>
      <c r="AA525" t="s">
        <v>7471</v>
      </c>
      <c r="AB525" t="s">
        <v>7472</v>
      </c>
      <c r="AC525" t="s">
        <v>7473</v>
      </c>
      <c r="AD525" t="s">
        <v>7474</v>
      </c>
      <c r="AE525" t="s">
        <v>7475</v>
      </c>
    </row>
    <row r="526" spans="1:31" ht="15.75" customHeight="1">
      <c r="A526" t="s">
        <v>6960</v>
      </c>
      <c r="B526" t="s">
        <v>6961</v>
      </c>
      <c r="C526" t="s">
        <v>5222</v>
      </c>
      <c r="D526" t="s">
        <v>12821</v>
      </c>
      <c r="E526" t="s">
        <v>12822</v>
      </c>
      <c r="F526" t="s">
        <v>12911</v>
      </c>
      <c r="G526" t="str">
        <f>Table2[category] &amp; "-" &amp; Table2[product name]</f>
        <v>Computers&amp;Accessories|Accessories&amp;Peripherals|PCGamingPeripherals|GamingMice-Ant Esports GM320 RGB Optical Wired Gaming Mouse | 8 Programmable Buttons | 12800 DPI</v>
      </c>
      <c r="H526" t="s">
        <v>12912</v>
      </c>
      <c r="I526" s="23">
        <v>575</v>
      </c>
      <c r="J526" s="23" t="str">
        <f t="shared" si="24"/>
        <v>&gt;₹500</v>
      </c>
      <c r="K526" s="25">
        <v>2799</v>
      </c>
      <c r="L526" s="24">
        <v>0.79</v>
      </c>
      <c r="M526" s="25">
        <f>Table2[[#This Row],[Actual Price]] - Table2[[#This Row],[Discounted Price]] / Table2[[#This Row],[Actual Price]] * 100</f>
        <v>2778.4569489103251</v>
      </c>
      <c r="N526" s="24" t="str">
        <f t="shared" si="25"/>
        <v>50% or More</v>
      </c>
      <c r="O526" s="21">
        <f>Table2[[#This Row],[Rounded Rating Column]] + (Table2[[#This Row],[rating_count]] / 1000)</f>
        <v>12.537000000000001</v>
      </c>
      <c r="P526" s="24" t="str">
        <f>IF(Table2[[#This Row],[Discount Percentage]] &gt;= 0.5, "Yes", "No")</f>
        <v>Yes</v>
      </c>
      <c r="Q526" s="26">
        <f>Table2[[#This Row],[Actual Price]] * Table2[[#This Row],[rating_count]]</f>
        <v>23895063</v>
      </c>
      <c r="R526">
        <v>4.2</v>
      </c>
      <c r="S526">
        <f>ROUND(Table2[[#This Row],[rating]], 0)</f>
        <v>4</v>
      </c>
      <c r="T526" s="21">
        <v>8537</v>
      </c>
      <c r="U526" s="21" t="str">
        <f>IF(Table2[[#This Row],[rating_count]] &lt; 1000, "Yes", "No")</f>
        <v>No</v>
      </c>
      <c r="V526" s="21">
        <f>Table2[[#This Row],[Rounded Rating Column]] * Table2[[#This Row],[rating_count]]</f>
        <v>34148</v>
      </c>
      <c r="W526" s="25">
        <f t="shared" si="26"/>
        <v>23895063</v>
      </c>
      <c r="X526" t="s">
        <v>6962</v>
      </c>
      <c r="Y526" t="s">
        <v>6963</v>
      </c>
      <c r="Z526" t="s">
        <v>6964</v>
      </c>
      <c r="AA526" t="s">
        <v>6965</v>
      </c>
      <c r="AB526" t="s">
        <v>6966</v>
      </c>
      <c r="AC526" t="s">
        <v>6967</v>
      </c>
      <c r="AD526" t="s">
        <v>6968</v>
      </c>
      <c r="AE526" t="s">
        <v>6969</v>
      </c>
    </row>
    <row r="527" spans="1:31" ht="15.75" customHeight="1">
      <c r="A527" t="s">
        <v>9690</v>
      </c>
      <c r="B527" t="s">
        <v>9691</v>
      </c>
      <c r="C527" t="s">
        <v>8325</v>
      </c>
      <c r="D527" t="s">
        <v>12817</v>
      </c>
      <c r="E527" t="s">
        <v>12818</v>
      </c>
      <c r="F527" t="s">
        <v>12986</v>
      </c>
      <c r="G527" t="str">
        <f>Table2[category] &amp; "-" &amp; Table2[product name]</f>
        <v>Home&amp;Kitchen|Kitchen&amp;HomeAppliances|SmallKitchenAppliances|Kettles&amp;HotWaterDispensers|ElectricKettles-Pigeon by Stovekraft Amaze Plus Electric Kettle (14313) with Stainless Steel Body, 1.8 litre, used for boiling Water, making tea and coffee, instant noodles, soup etc. 1500 Watt (Silver)</v>
      </c>
      <c r="H527" t="s">
        <v>12987</v>
      </c>
      <c r="I527" s="23">
        <v>699</v>
      </c>
      <c r="J527" s="23" t="str">
        <f t="shared" si="24"/>
        <v>&gt;₹500</v>
      </c>
      <c r="K527" s="25">
        <v>1345</v>
      </c>
      <c r="L527" s="24">
        <v>0.48</v>
      </c>
      <c r="M527" s="25">
        <f>Table2[[#This Row],[Actual Price]] - Table2[[#This Row],[Discounted Price]] / Table2[[#This Row],[Actual Price]] * 100</f>
        <v>1293.0297397769516</v>
      </c>
      <c r="N527" s="24" t="str">
        <f t="shared" si="25"/>
        <v>&lt;50%</v>
      </c>
      <c r="O527" s="21">
        <f>Table2[[#This Row],[Rounded Rating Column]] + (Table2[[#This Row],[rating_count]] / 1000)</f>
        <v>12.446</v>
      </c>
      <c r="P527" s="24" t="str">
        <f>IF(Table2[[#This Row],[Discount Percentage]] &gt;= 0.5, "Yes", "No")</f>
        <v>No</v>
      </c>
      <c r="Q527" s="26">
        <f>Table2[[#This Row],[Actual Price]] * Table2[[#This Row],[rating_count]]</f>
        <v>11359870</v>
      </c>
      <c r="R527">
        <v>3.9</v>
      </c>
      <c r="S527">
        <f>ROUND(Table2[[#This Row],[rating]], 0)</f>
        <v>4</v>
      </c>
      <c r="T527" s="21">
        <v>8446</v>
      </c>
      <c r="U527" s="21" t="str">
        <f>IF(Table2[[#This Row],[rating_count]] &lt; 1000, "Yes", "No")</f>
        <v>No</v>
      </c>
      <c r="V527" s="21">
        <f>Table2[[#This Row],[Rounded Rating Column]] * Table2[[#This Row],[rating_count]]</f>
        <v>33784</v>
      </c>
      <c r="W527" s="25">
        <f t="shared" si="26"/>
        <v>11359870</v>
      </c>
      <c r="X527" t="s">
        <v>9692</v>
      </c>
      <c r="Y527" t="s">
        <v>9693</v>
      </c>
      <c r="Z527" t="s">
        <v>9694</v>
      </c>
      <c r="AA527" t="s">
        <v>9695</v>
      </c>
      <c r="AB527" t="s">
        <v>9696</v>
      </c>
      <c r="AC527" t="s">
        <v>9697</v>
      </c>
      <c r="AD527" t="s">
        <v>9698</v>
      </c>
      <c r="AE527" t="s">
        <v>9699</v>
      </c>
    </row>
    <row r="528" spans="1:31" ht="15.75" customHeight="1">
      <c r="A528" t="s">
        <v>4441</v>
      </c>
      <c r="B528" t="s">
        <v>4442</v>
      </c>
      <c r="C528" t="s">
        <v>2998</v>
      </c>
      <c r="D528" t="s">
        <v>12831</v>
      </c>
      <c r="E528" t="s">
        <v>12854</v>
      </c>
      <c r="F528" t="s">
        <v>12857</v>
      </c>
      <c r="G528" t="str">
        <f>Table2[category] &amp; "-" &amp; Table2[product name]</f>
        <v>Electronics|Mobiles&amp;Accessories|Smartphones&amp;BasicMobiles|Smartphones-iQOO 9 SE 5G (Sunset Sierra, 8GB RAM, 128GB Storage) | Qualcomm Snapdragon 888 | 66W Flash Charge</v>
      </c>
      <c r="H528" t="s">
        <v>12858</v>
      </c>
      <c r="I528" s="25">
        <v>29990</v>
      </c>
      <c r="J528" s="23" t="str">
        <f t="shared" si="24"/>
        <v>&gt;₹500</v>
      </c>
      <c r="K528" s="25">
        <v>39990</v>
      </c>
      <c r="L528" s="24">
        <v>0.25</v>
      </c>
      <c r="M528" s="25">
        <f>Table2[[#This Row],[Actual Price]] - Table2[[#This Row],[Discounted Price]] / Table2[[#This Row],[Actual Price]] * 100</f>
        <v>39915.006251562889</v>
      </c>
      <c r="N528" s="24" t="str">
        <f t="shared" si="25"/>
        <v>&lt;50%</v>
      </c>
      <c r="O528" s="21">
        <f>Table2[[#This Row],[Rounded Rating Column]] + (Table2[[#This Row],[rating_count]] / 1000)</f>
        <v>12.398999999999999</v>
      </c>
      <c r="P528" s="24" t="str">
        <f>IF(Table2[[#This Row],[Discount Percentage]] &gt;= 0.5, "Yes", "No")</f>
        <v>No</v>
      </c>
      <c r="Q528" s="26">
        <f>Table2[[#This Row],[Actual Price]] * Table2[[#This Row],[rating_count]]</f>
        <v>335876010</v>
      </c>
      <c r="R528">
        <v>4.3</v>
      </c>
      <c r="S528">
        <f>ROUND(Table2[[#This Row],[rating]], 0)</f>
        <v>4</v>
      </c>
      <c r="T528" s="21">
        <v>8399</v>
      </c>
      <c r="U528" s="21" t="str">
        <f>IF(Table2[[#This Row],[rating_count]] &lt; 1000, "Yes", "No")</f>
        <v>No</v>
      </c>
      <c r="V528" s="21">
        <f>Table2[[#This Row],[Rounded Rating Column]] * Table2[[#This Row],[rating_count]]</f>
        <v>33596</v>
      </c>
      <c r="W528" s="25">
        <f t="shared" si="26"/>
        <v>335876010</v>
      </c>
      <c r="X528" t="s">
        <v>4443</v>
      </c>
      <c r="Y528" t="s">
        <v>4444</v>
      </c>
      <c r="Z528" t="s">
        <v>4445</v>
      </c>
      <c r="AA528" t="s">
        <v>4446</v>
      </c>
      <c r="AB528" t="s">
        <v>4447</v>
      </c>
      <c r="AC528" t="s">
        <v>4448</v>
      </c>
      <c r="AD528" t="s">
        <v>4449</v>
      </c>
      <c r="AE528" t="s">
        <v>4450</v>
      </c>
    </row>
    <row r="529" spans="1:31" ht="15.75" customHeight="1">
      <c r="A529" t="s">
        <v>5949</v>
      </c>
      <c r="B529" t="s">
        <v>5950</v>
      </c>
      <c r="C529" t="s">
        <v>5951</v>
      </c>
      <c r="D529" t="s">
        <v>12821</v>
      </c>
      <c r="E529" t="s">
        <v>12822</v>
      </c>
      <c r="F529" t="s">
        <v>12934</v>
      </c>
      <c r="G529" t="str">
        <f>Table2[category] &amp; "-" &amp; Table2[product name]</f>
        <v>Computers&amp;Accessories|Accessories&amp;Peripherals|USBHubs-Zebronics ZEB-90HB USB Hub, 4 Ports, Pocket Sized, Plug &amp; Play, for Laptop &amp; Computers</v>
      </c>
      <c r="H529" s="2" t="s">
        <v>13108</v>
      </c>
      <c r="I529" s="23">
        <v>179</v>
      </c>
      <c r="J529" s="23" t="str">
        <f t="shared" si="24"/>
        <v>&lt;₹200</v>
      </c>
      <c r="K529" s="23">
        <v>499</v>
      </c>
      <c r="L529" s="24">
        <v>0.64</v>
      </c>
      <c r="M529" s="25">
        <f>Table2[[#This Row],[Actual Price]] - Table2[[#This Row],[Discounted Price]] / Table2[[#This Row],[Actual Price]] * 100</f>
        <v>463.12825651302603</v>
      </c>
      <c r="N529" s="24" t="str">
        <f t="shared" si="25"/>
        <v>50% or More</v>
      </c>
      <c r="O529" s="21">
        <f>Table2[[#This Row],[Rounded Rating Column]] + (Table2[[#This Row],[rating_count]] / 1000)</f>
        <v>12.385</v>
      </c>
      <c r="P529" s="24" t="str">
        <f>IF(Table2[[#This Row],[Discount Percentage]] &gt;= 0.5, "Yes", "No")</f>
        <v>Yes</v>
      </c>
      <c r="Q529" s="26">
        <f>Table2[[#This Row],[Actual Price]] * Table2[[#This Row],[rating_count]]</f>
        <v>4683115</v>
      </c>
      <c r="R529">
        <v>3.4</v>
      </c>
      <c r="S529">
        <f>ROUND(Table2[[#This Row],[rating]], 0)</f>
        <v>3</v>
      </c>
      <c r="T529" s="21">
        <v>9385</v>
      </c>
      <c r="U529" s="21" t="str">
        <f>IF(Table2[[#This Row],[rating_count]] &lt; 1000, "Yes", "No")</f>
        <v>No</v>
      </c>
      <c r="V529" s="21">
        <f>Table2[[#This Row],[Rounded Rating Column]] * Table2[[#This Row],[rating_count]]</f>
        <v>28155</v>
      </c>
      <c r="W529" s="25">
        <f t="shared" si="26"/>
        <v>4683115</v>
      </c>
      <c r="X529" t="s">
        <v>5952</v>
      </c>
      <c r="Y529" t="s">
        <v>5953</v>
      </c>
      <c r="Z529" t="s">
        <v>5954</v>
      </c>
      <c r="AA529" t="s">
        <v>5955</v>
      </c>
      <c r="AB529" t="s">
        <v>5956</v>
      </c>
      <c r="AC529" t="s">
        <v>5957</v>
      </c>
      <c r="AD529" t="s">
        <v>5958</v>
      </c>
      <c r="AE529" t="s">
        <v>5959</v>
      </c>
    </row>
    <row r="530" spans="1:31" ht="15.75" customHeight="1">
      <c r="A530" t="s">
        <v>4330</v>
      </c>
      <c r="B530" t="s">
        <v>4331</v>
      </c>
      <c r="C530" t="s">
        <v>2987</v>
      </c>
      <c r="D530" t="s">
        <v>12831</v>
      </c>
      <c r="E530" t="s">
        <v>12854</v>
      </c>
      <c r="F530" t="s">
        <v>12855</v>
      </c>
      <c r="G530" t="str">
        <f>Table2[category] &amp; "-" &amp; Table2[product name]</f>
        <v>Electronics|Mobiles&amp;Accessories|MobileAccessories|Chargers|PowerBanks-URBN 20000 mAh Lithium_Polymer 22.5W Super Fast Charging Ultra Compact Power Bank with Quick Charge &amp; Power Delivery, Type C Input/Output, Made in India, Type C Cable Included (Camo)</v>
      </c>
      <c r="H530" t="s">
        <v>12856</v>
      </c>
      <c r="I530" s="25">
        <v>2179</v>
      </c>
      <c r="J530" s="23" t="str">
        <f t="shared" si="24"/>
        <v>&gt;₹500</v>
      </c>
      <c r="K530" s="25">
        <v>3999</v>
      </c>
      <c r="L530" s="24">
        <v>0.46</v>
      </c>
      <c r="M530" s="25">
        <f>Table2[[#This Row],[Actual Price]] - Table2[[#This Row],[Discounted Price]] / Table2[[#This Row],[Actual Price]] * 100</f>
        <v>3944.5113778444611</v>
      </c>
      <c r="N530" s="24" t="str">
        <f t="shared" si="25"/>
        <v>&lt;50%</v>
      </c>
      <c r="O530" s="21">
        <f>Table2[[#This Row],[Rounded Rating Column]] + (Table2[[#This Row],[rating_count]] / 1000)</f>
        <v>12.38</v>
      </c>
      <c r="P530" s="24" t="str">
        <f>IF(Table2[[#This Row],[Discount Percentage]] &gt;= 0.5, "Yes", "No")</f>
        <v>No</v>
      </c>
      <c r="Q530" s="26">
        <f>Table2[[#This Row],[Actual Price]] * Table2[[#This Row],[rating_count]]</f>
        <v>33511620</v>
      </c>
      <c r="R530">
        <v>4</v>
      </c>
      <c r="S530">
        <f>ROUND(Table2[[#This Row],[rating]], 0)</f>
        <v>4</v>
      </c>
      <c r="T530" s="21">
        <v>8380</v>
      </c>
      <c r="U530" s="21" t="str">
        <f>IF(Table2[[#This Row],[rating_count]] &lt; 1000, "Yes", "No")</f>
        <v>No</v>
      </c>
      <c r="V530" s="21">
        <f>Table2[[#This Row],[Rounded Rating Column]] * Table2[[#This Row],[rating_count]]</f>
        <v>33520</v>
      </c>
      <c r="W530" s="25">
        <f t="shared" si="26"/>
        <v>33511620</v>
      </c>
      <c r="X530" t="s">
        <v>4332</v>
      </c>
      <c r="Y530" t="s">
        <v>4333</v>
      </c>
      <c r="Z530" t="s">
        <v>4334</v>
      </c>
      <c r="AA530" t="s">
        <v>4335</v>
      </c>
      <c r="AB530" t="s">
        <v>4336</v>
      </c>
      <c r="AC530" t="s">
        <v>4337</v>
      </c>
      <c r="AD530" t="s">
        <v>4338</v>
      </c>
      <c r="AE530" t="s">
        <v>4339</v>
      </c>
    </row>
    <row r="531" spans="1:31" ht="15.75" customHeight="1">
      <c r="A531" t="s">
        <v>6182</v>
      </c>
      <c r="B531" t="s">
        <v>6183</v>
      </c>
      <c r="C531" t="s">
        <v>6184</v>
      </c>
      <c r="D531" t="s">
        <v>12821</v>
      </c>
      <c r="E531" t="s">
        <v>12822</v>
      </c>
      <c r="F531" t="s">
        <v>12823</v>
      </c>
      <c r="G531" t="str">
        <f>Table2[category] &amp; "-" &amp; Table2[product name]</f>
        <v>Computers&amp;Accessories|Accessories&amp;Peripherals|Cables&amp;Accessories|Cables|EthernetCables-Quantum RJ45 Ethernet Patch Cable/LAN Router Cable with Heavy Duty Gold Plated Connectors Supports Hi-Speed Gigabit Upto 1000Mbps, Waterproof and Durable,1-Year Warranty-32.8 Feet (10 Meters)(White)</v>
      </c>
      <c r="H531" t="s">
        <v>12824</v>
      </c>
      <c r="I531" s="23">
        <v>238</v>
      </c>
      <c r="J531" s="23" t="str">
        <f t="shared" si="24"/>
        <v>₹200 - ₹500</v>
      </c>
      <c r="K531" s="23">
        <v>699</v>
      </c>
      <c r="L531" s="24">
        <v>0.66</v>
      </c>
      <c r="M531" s="25">
        <f>Table2[[#This Row],[Actual Price]] - Table2[[#This Row],[Discounted Price]] / Table2[[#This Row],[Actual Price]] * 100</f>
        <v>664.95135908440625</v>
      </c>
      <c r="N531" s="24" t="str">
        <f t="shared" si="25"/>
        <v>50% or More</v>
      </c>
      <c r="O531" s="21">
        <f>Table2[[#This Row],[Rounded Rating Column]] + (Table2[[#This Row],[rating_count]] / 1000)</f>
        <v>12.372</v>
      </c>
      <c r="P531" s="24" t="str">
        <f>IF(Table2[[#This Row],[Discount Percentage]] &gt;= 0.5, "Yes", "No")</f>
        <v>Yes</v>
      </c>
      <c r="Q531" s="26">
        <f>Table2[[#This Row],[Actual Price]] * Table2[[#This Row],[rating_count]]</f>
        <v>5852028</v>
      </c>
      <c r="R531">
        <v>4.4000000000000004</v>
      </c>
      <c r="S531">
        <f>ROUND(Table2[[#This Row],[rating]], 0)</f>
        <v>4</v>
      </c>
      <c r="T531" s="21">
        <v>8372</v>
      </c>
      <c r="U531" s="21" t="str">
        <f>IF(Table2[[#This Row],[rating_count]] &lt; 1000, "Yes", "No")</f>
        <v>No</v>
      </c>
      <c r="V531" s="21">
        <f>Table2[[#This Row],[Rounded Rating Column]] * Table2[[#This Row],[rating_count]]</f>
        <v>33488</v>
      </c>
      <c r="W531" s="25">
        <f t="shared" si="26"/>
        <v>5852028</v>
      </c>
      <c r="X531" t="s">
        <v>6185</v>
      </c>
      <c r="Y531" t="s">
        <v>6186</v>
      </c>
      <c r="Z531" t="s">
        <v>6187</v>
      </c>
      <c r="AA531" t="s">
        <v>6188</v>
      </c>
      <c r="AB531" t="s">
        <v>6189</v>
      </c>
      <c r="AC531" t="s">
        <v>6190</v>
      </c>
      <c r="AD531" t="s">
        <v>6191</v>
      </c>
      <c r="AE531" t="s">
        <v>6192</v>
      </c>
    </row>
    <row r="532" spans="1:31" ht="15.75" customHeight="1">
      <c r="A532" t="s">
        <v>7775</v>
      </c>
      <c r="B532" t="s">
        <v>7776</v>
      </c>
      <c r="C532" t="s">
        <v>5244</v>
      </c>
      <c r="D532" t="s">
        <v>12821</v>
      </c>
      <c r="E532" t="s">
        <v>12822</v>
      </c>
      <c r="F532" t="s">
        <v>12880</v>
      </c>
      <c r="G532" t="str">
        <f>Table2[category] &amp; "-" &amp; Table2[product name]</f>
        <v>Computers&amp;Accessories|Accessories&amp;Peripherals|Keyboards,Mice&amp;InputDevices|Keyboard&amp;MiceAccessories|MousePads-Scarters Mouse Pad, Desk Mat Extended for Work from Home/Office/Gaming | Vegan PU Leather | Anti-Skid, Anti-Slip, Reversible Splash-Proof ‚Äì Deskspread ~ Navy Blue &amp; Yellow</v>
      </c>
      <c r="H532" t="s">
        <v>12910</v>
      </c>
      <c r="I532" s="23">
        <v>999</v>
      </c>
      <c r="J532" s="23" t="str">
        <f t="shared" si="24"/>
        <v>&gt;₹500</v>
      </c>
      <c r="K532" s="25">
        <v>1995</v>
      </c>
      <c r="L532" s="24">
        <v>0.5</v>
      </c>
      <c r="M532" s="25">
        <f>Table2[[#This Row],[Actual Price]] - Table2[[#This Row],[Discounted Price]] / Table2[[#This Row],[Actual Price]] * 100</f>
        <v>1944.9248120300751</v>
      </c>
      <c r="N532" s="24" t="str">
        <f t="shared" si="25"/>
        <v>50% or More</v>
      </c>
      <c r="O532" s="21">
        <f>Table2[[#This Row],[Rounded Rating Column]] + (Table2[[#This Row],[rating_count]] / 1000)</f>
        <v>12.317</v>
      </c>
      <c r="P532" s="24" t="str">
        <f>IF(Table2[[#This Row],[Discount Percentage]] &gt;= 0.5, "Yes", "No")</f>
        <v>Yes</v>
      </c>
      <c r="Q532" s="26">
        <f>Table2[[#This Row],[Actual Price]] * Table2[[#This Row],[rating_count]]</f>
        <v>14597415</v>
      </c>
      <c r="R532">
        <v>4.5</v>
      </c>
      <c r="S532">
        <f>ROUND(Table2[[#This Row],[rating]], 0)</f>
        <v>5</v>
      </c>
      <c r="T532" s="21">
        <v>7317</v>
      </c>
      <c r="U532" s="21" t="str">
        <f>IF(Table2[[#This Row],[rating_count]] &lt; 1000, "Yes", "No")</f>
        <v>No</v>
      </c>
      <c r="V532" s="21">
        <f>Table2[[#This Row],[Rounded Rating Column]] * Table2[[#This Row],[rating_count]]</f>
        <v>36585</v>
      </c>
      <c r="W532" s="25">
        <f t="shared" si="26"/>
        <v>14597415</v>
      </c>
      <c r="X532" t="s">
        <v>7777</v>
      </c>
      <c r="Y532" t="s">
        <v>7778</v>
      </c>
      <c r="Z532" t="s">
        <v>7779</v>
      </c>
      <c r="AA532" t="s">
        <v>7780</v>
      </c>
      <c r="AB532" t="s">
        <v>7781</v>
      </c>
      <c r="AC532" t="s">
        <v>7782</v>
      </c>
      <c r="AD532" t="s">
        <v>7783</v>
      </c>
      <c r="AE532" t="s">
        <v>7784</v>
      </c>
    </row>
    <row r="533" spans="1:31" ht="15.75" customHeight="1">
      <c r="A533" t="s">
        <v>1829</v>
      </c>
      <c r="B533" t="s">
        <v>1830</v>
      </c>
      <c r="C533" t="s">
        <v>13</v>
      </c>
      <c r="D533" t="s">
        <v>12821</v>
      </c>
      <c r="E533" t="s">
        <v>12822</v>
      </c>
      <c r="F533" t="s">
        <v>12823</v>
      </c>
      <c r="G533" t="str">
        <f>Table2[category] &amp; "-" &amp; Table2[product name]</f>
        <v>Computers&amp;Accessories|Accessories&amp;Peripherals|Cables&amp;Accessories|Cables|USBCables-POPIO Type C Dash Charging USB Data Cable for OnePlus Devices</v>
      </c>
      <c r="H533" t="s">
        <v>12824</v>
      </c>
      <c r="I533" s="23">
        <v>350</v>
      </c>
      <c r="J533" s="23" t="str">
        <f t="shared" si="24"/>
        <v>₹200 - ₹500</v>
      </c>
      <c r="K533" s="23">
        <v>599</v>
      </c>
      <c r="L533" s="24">
        <v>0.42</v>
      </c>
      <c r="M533" s="25">
        <f>Table2[[#This Row],[Actual Price]] - Table2[[#This Row],[Discounted Price]] / Table2[[#This Row],[Actual Price]] * 100</f>
        <v>540.5692821368948</v>
      </c>
      <c r="N533" s="24" t="str">
        <f t="shared" si="25"/>
        <v>&lt;50%</v>
      </c>
      <c r="O533" s="21">
        <f>Table2[[#This Row],[Rounded Rating Column]] + (Table2[[#This Row],[rating_count]] / 1000)</f>
        <v>12.314</v>
      </c>
      <c r="P533" s="24" t="str">
        <f>IF(Table2[[#This Row],[Discount Percentage]] &gt;= 0.5, "Yes", "No")</f>
        <v>No</v>
      </c>
      <c r="Q533" s="26">
        <f>Table2[[#This Row],[Actual Price]] * Table2[[#This Row],[rating_count]]</f>
        <v>4980086</v>
      </c>
      <c r="R533">
        <v>3.9</v>
      </c>
      <c r="S533">
        <f>ROUND(Table2[[#This Row],[rating]], 0)</f>
        <v>4</v>
      </c>
      <c r="T533" s="21">
        <v>8314</v>
      </c>
      <c r="U533" s="21" t="str">
        <f>IF(Table2[[#This Row],[rating_count]] &lt; 1000, "Yes", "No")</f>
        <v>No</v>
      </c>
      <c r="V533" s="21">
        <f>Table2[[#This Row],[Rounded Rating Column]] * Table2[[#This Row],[rating_count]]</f>
        <v>33256</v>
      </c>
      <c r="W533" s="25">
        <f t="shared" si="26"/>
        <v>4980086</v>
      </c>
      <c r="X533" t="s">
        <v>1831</v>
      </c>
      <c r="Y533" t="s">
        <v>1832</v>
      </c>
      <c r="Z533" t="s">
        <v>1833</v>
      </c>
      <c r="AA533" t="s">
        <v>1834</v>
      </c>
      <c r="AB533" t="s">
        <v>1835</v>
      </c>
      <c r="AC533" t="s">
        <v>1836</v>
      </c>
      <c r="AD533" t="s">
        <v>1837</v>
      </c>
      <c r="AE533" t="s">
        <v>1838</v>
      </c>
    </row>
    <row r="534" spans="1:31" ht="15.75" customHeight="1">
      <c r="A534" t="s">
        <v>7895</v>
      </c>
      <c r="B534" t="s">
        <v>7896</v>
      </c>
      <c r="C534" t="s">
        <v>7112</v>
      </c>
      <c r="D534" t="s">
        <v>12821</v>
      </c>
      <c r="E534" t="s">
        <v>12907</v>
      </c>
      <c r="F534" t="s">
        <v>12961</v>
      </c>
      <c r="G534" t="str">
        <f>Table2[category] &amp; "-" &amp; Table2[product name]</f>
        <v>Computers&amp;Accessories|Printers,Inks&amp;Accessories|Printers-Canon PIXMA E477 All-in-One Wireless Ink Efficient Colour Printer (White/Blue)</v>
      </c>
      <c r="H534" s="2" t="s">
        <v>13108</v>
      </c>
      <c r="I534" s="25">
        <v>5299</v>
      </c>
      <c r="J534" s="23" t="str">
        <f t="shared" si="24"/>
        <v>&gt;₹500</v>
      </c>
      <c r="K534" s="25">
        <v>6355</v>
      </c>
      <c r="L534" s="24">
        <v>0.17</v>
      </c>
      <c r="M534" s="25">
        <f>Table2[[#This Row],[Actual Price]] - Table2[[#This Row],[Discounted Price]] / Table2[[#This Row],[Actual Price]] * 100</f>
        <v>6271.6168371361136</v>
      </c>
      <c r="N534" s="24" t="str">
        <f t="shared" si="25"/>
        <v>&lt;50%</v>
      </c>
      <c r="O534" s="21">
        <f>Table2[[#This Row],[Rounded Rating Column]] + (Table2[[#This Row],[rating_count]] / 1000)</f>
        <v>12.28</v>
      </c>
      <c r="P534" s="24" t="str">
        <f>IF(Table2[[#This Row],[Discount Percentage]] &gt;= 0.5, "Yes", "No")</f>
        <v>No</v>
      </c>
      <c r="Q534" s="26">
        <f>Table2[[#This Row],[Actual Price]] * Table2[[#This Row],[rating_count]]</f>
        <v>52619400</v>
      </c>
      <c r="R534">
        <v>3.9</v>
      </c>
      <c r="S534">
        <f>ROUND(Table2[[#This Row],[rating]], 0)</f>
        <v>4</v>
      </c>
      <c r="T534" s="21">
        <v>8280</v>
      </c>
      <c r="U534" s="21" t="str">
        <f>IF(Table2[[#This Row],[rating_count]] &lt; 1000, "Yes", "No")</f>
        <v>No</v>
      </c>
      <c r="V534" s="21">
        <f>Table2[[#This Row],[Rounded Rating Column]] * Table2[[#This Row],[rating_count]]</f>
        <v>33120</v>
      </c>
      <c r="W534" s="25">
        <f t="shared" si="26"/>
        <v>52619400</v>
      </c>
      <c r="X534" t="s">
        <v>7897</v>
      </c>
      <c r="Y534" t="s">
        <v>7898</v>
      </c>
      <c r="Z534" t="s">
        <v>7899</v>
      </c>
      <c r="AA534" t="s">
        <v>7900</v>
      </c>
      <c r="AB534" t="s">
        <v>7901</v>
      </c>
      <c r="AC534" t="s">
        <v>7902</v>
      </c>
      <c r="AD534" t="s">
        <v>7903</v>
      </c>
      <c r="AE534" t="s">
        <v>7904</v>
      </c>
    </row>
    <row r="535" spans="1:31" ht="15.75" customHeight="1">
      <c r="A535" t="s">
        <v>5305</v>
      </c>
      <c r="B535" t="s">
        <v>5306</v>
      </c>
      <c r="C535" t="s">
        <v>4785</v>
      </c>
      <c r="D535" t="s">
        <v>12821</v>
      </c>
      <c r="E535" t="s">
        <v>12822</v>
      </c>
      <c r="F535" t="s">
        <v>12880</v>
      </c>
      <c r="G535" t="str">
        <f>Table2[category] &amp; "-" &amp; Table2[product name]</f>
        <v>Computers&amp;Accessories|Accessories&amp;Peripherals|Keyboards,Mice&amp;InputDevices|Mice-HP X200 Wireless Mouse with 2.4 GHz Wireless connectivity, Adjustable DPI up to 1600, ambidextrous Design, and 18-Month Long Battery Life. 3-Years Warranty (6VY95AA)</v>
      </c>
      <c r="H535" t="s">
        <v>12881</v>
      </c>
      <c r="I535" s="23">
        <v>681</v>
      </c>
      <c r="J535" s="23" t="str">
        <f t="shared" si="24"/>
        <v>&gt;₹500</v>
      </c>
      <c r="K535" s="25">
        <v>1199</v>
      </c>
      <c r="L535" s="24">
        <v>0.43</v>
      </c>
      <c r="M535" s="25">
        <f>Table2[[#This Row],[Actual Price]] - Table2[[#This Row],[Discounted Price]] / Table2[[#This Row],[Actual Price]] * 100</f>
        <v>1142.2026688907422</v>
      </c>
      <c r="N535" s="24" t="str">
        <f t="shared" si="25"/>
        <v>&lt;50%</v>
      </c>
      <c r="O535" s="21">
        <f>Table2[[#This Row],[Rounded Rating Column]] + (Table2[[#This Row],[rating_count]] / 1000)</f>
        <v>12.257999999999999</v>
      </c>
      <c r="P535" s="24" t="str">
        <f>IF(Table2[[#This Row],[Discount Percentage]] &gt;= 0.5, "Yes", "No")</f>
        <v>No</v>
      </c>
      <c r="Q535" s="26">
        <f>Table2[[#This Row],[Actual Price]] * Table2[[#This Row],[rating_count]]</f>
        <v>9901342</v>
      </c>
      <c r="R535">
        <v>4.2</v>
      </c>
      <c r="S535">
        <f>ROUND(Table2[[#This Row],[rating]], 0)</f>
        <v>4</v>
      </c>
      <c r="T535" s="21">
        <v>8258</v>
      </c>
      <c r="U535" s="21" t="str">
        <f>IF(Table2[[#This Row],[rating_count]] &lt; 1000, "Yes", "No")</f>
        <v>No</v>
      </c>
      <c r="V535" s="21">
        <f>Table2[[#This Row],[Rounded Rating Column]] * Table2[[#This Row],[rating_count]]</f>
        <v>33032</v>
      </c>
      <c r="W535" s="25">
        <f t="shared" si="26"/>
        <v>9901342</v>
      </c>
      <c r="X535" t="s">
        <v>5307</v>
      </c>
      <c r="Y535" t="s">
        <v>5308</v>
      </c>
      <c r="Z535" t="s">
        <v>5309</v>
      </c>
      <c r="AA535" t="s">
        <v>5310</v>
      </c>
      <c r="AB535" t="s">
        <v>5311</v>
      </c>
      <c r="AC535" t="s">
        <v>5312</v>
      </c>
      <c r="AD535" t="s">
        <v>5313</v>
      </c>
      <c r="AE535" t="s">
        <v>5314</v>
      </c>
    </row>
    <row r="536" spans="1:31" ht="15.75" customHeight="1">
      <c r="A536" t="s">
        <v>10590</v>
      </c>
      <c r="B536" t="s">
        <v>10591</v>
      </c>
      <c r="C536" t="s">
        <v>8723</v>
      </c>
      <c r="D536" t="s">
        <v>12817</v>
      </c>
      <c r="E536" t="s">
        <v>12818</v>
      </c>
      <c r="F536" t="s">
        <v>12986</v>
      </c>
      <c r="G536" t="str">
        <f>Table2[category] &amp; "-" &amp; Table2[product name]</f>
        <v>Home&amp;Kitchen|Kitchen&amp;HomeAppliances|SmallKitchenAppliances|JuicerMixerGrinders-Sujata Powermatic Plus 900 Watts Juicer Mixer Grinder</v>
      </c>
      <c r="H536" t="s">
        <v>13008</v>
      </c>
      <c r="I536" s="25">
        <v>5890</v>
      </c>
      <c r="J536" s="23" t="str">
        <f t="shared" si="24"/>
        <v>&gt;₹500</v>
      </c>
      <c r="K536" s="25">
        <v>7506</v>
      </c>
      <c r="L536" s="24">
        <v>0.22</v>
      </c>
      <c r="M536" s="25">
        <f>Table2[[#This Row],[Actual Price]] - Table2[[#This Row],[Discounted Price]] / Table2[[#This Row],[Actual Price]] * 100</f>
        <v>7427.5294431121765</v>
      </c>
      <c r="N536" s="24" t="str">
        <f t="shared" si="25"/>
        <v>&lt;50%</v>
      </c>
      <c r="O536" s="21">
        <f>Table2[[#This Row],[Rounded Rating Column]] + (Table2[[#This Row],[rating_count]] / 1000)</f>
        <v>12.241</v>
      </c>
      <c r="P536" s="24" t="str">
        <f>IF(Table2[[#This Row],[Discount Percentage]] &gt;= 0.5, "Yes", "No")</f>
        <v>No</v>
      </c>
      <c r="Q536" s="26">
        <f>Table2[[#This Row],[Actual Price]] * Table2[[#This Row],[rating_count]]</f>
        <v>54350946</v>
      </c>
      <c r="R536">
        <v>4.5</v>
      </c>
      <c r="S536">
        <f>ROUND(Table2[[#This Row],[rating]], 0)</f>
        <v>5</v>
      </c>
      <c r="T536" s="21">
        <v>7241</v>
      </c>
      <c r="U536" s="21" t="str">
        <f>IF(Table2[[#This Row],[rating_count]] &lt; 1000, "Yes", "No")</f>
        <v>No</v>
      </c>
      <c r="V536" s="21">
        <f>Table2[[#This Row],[Rounded Rating Column]] * Table2[[#This Row],[rating_count]]</f>
        <v>36205</v>
      </c>
      <c r="W536" s="25">
        <f t="shared" si="26"/>
        <v>54350946</v>
      </c>
      <c r="X536" t="s">
        <v>10592</v>
      </c>
      <c r="Y536" t="s">
        <v>10593</v>
      </c>
      <c r="Z536" t="s">
        <v>10594</v>
      </c>
      <c r="AA536" t="s">
        <v>10595</v>
      </c>
      <c r="AB536" t="s">
        <v>10596</v>
      </c>
      <c r="AC536" t="s">
        <v>10597</v>
      </c>
      <c r="AD536" t="s">
        <v>10598</v>
      </c>
      <c r="AE536" t="s">
        <v>10599</v>
      </c>
    </row>
    <row r="537" spans="1:31" ht="15.75" customHeight="1">
      <c r="A537" t="s">
        <v>496</v>
      </c>
      <c r="B537" t="s">
        <v>497</v>
      </c>
      <c r="C537" t="s">
        <v>13</v>
      </c>
      <c r="D537" t="s">
        <v>12821</v>
      </c>
      <c r="E537" t="s">
        <v>12822</v>
      </c>
      <c r="F537" t="s">
        <v>12823</v>
      </c>
      <c r="G537" t="str">
        <f>Table2[category] &amp; "-" &amp; Table2[product name]</f>
        <v>Computers&amp;Accessories|Accessories&amp;Peripherals|Cables&amp;Accessories|Cables|USBCables-AmazonBasics New Release Nylon USB-A to Lightning Cable Cord, Fast Charging MFi Certified Charger for Apple iPhone, iPad (6-Ft, Rose Gold)</v>
      </c>
      <c r="H537" t="s">
        <v>12824</v>
      </c>
      <c r="I537" s="23">
        <v>799</v>
      </c>
      <c r="J537" s="23" t="str">
        <f t="shared" si="24"/>
        <v>&gt;₹500</v>
      </c>
      <c r="K537" s="25">
        <v>2100</v>
      </c>
      <c r="L537" s="24">
        <v>0.62</v>
      </c>
      <c r="M537" s="25">
        <f>Table2[[#This Row],[Actual Price]] - Table2[[#This Row],[Discounted Price]] / Table2[[#This Row],[Actual Price]] * 100</f>
        <v>2061.9523809523807</v>
      </c>
      <c r="N537" s="24" t="str">
        <f t="shared" si="25"/>
        <v>50% or More</v>
      </c>
      <c r="O537" s="21">
        <f>Table2[[#This Row],[Rounded Rating Column]] + (Table2[[#This Row],[rating_count]] / 1000)</f>
        <v>12.188000000000001</v>
      </c>
      <c r="P537" s="24" t="str">
        <f>IF(Table2[[#This Row],[Discount Percentage]] &gt;= 0.5, "Yes", "No")</f>
        <v>Yes</v>
      </c>
      <c r="Q537" s="26">
        <f>Table2[[#This Row],[Actual Price]] * Table2[[#This Row],[rating_count]]</f>
        <v>17194800</v>
      </c>
      <c r="R537">
        <v>4.3</v>
      </c>
      <c r="S537">
        <f>ROUND(Table2[[#This Row],[rating]], 0)</f>
        <v>4</v>
      </c>
      <c r="T537" s="21">
        <v>8188</v>
      </c>
      <c r="U537" s="21" t="str">
        <f>IF(Table2[[#This Row],[rating_count]] &lt; 1000, "Yes", "No")</f>
        <v>No</v>
      </c>
      <c r="V537" s="21">
        <f>Table2[[#This Row],[Rounded Rating Column]] * Table2[[#This Row],[rating_count]]</f>
        <v>32752</v>
      </c>
      <c r="W537" s="25">
        <f t="shared" si="26"/>
        <v>17194800</v>
      </c>
      <c r="X537" t="s">
        <v>498</v>
      </c>
      <c r="Y537" t="s">
        <v>499</v>
      </c>
      <c r="Z537" t="s">
        <v>500</v>
      </c>
      <c r="AA537" t="s">
        <v>501</v>
      </c>
      <c r="AB537" t="s">
        <v>502</v>
      </c>
      <c r="AC537" t="s">
        <v>503</v>
      </c>
      <c r="AD537" t="s">
        <v>504</v>
      </c>
      <c r="AE537" t="s">
        <v>505</v>
      </c>
    </row>
    <row r="538" spans="1:31" ht="15.75" customHeight="1">
      <c r="A538" t="s">
        <v>445</v>
      </c>
      <c r="B538" t="s">
        <v>446</v>
      </c>
      <c r="C538" t="s">
        <v>94</v>
      </c>
      <c r="D538" t="s">
        <v>12821</v>
      </c>
      <c r="E538" t="s">
        <v>12828</v>
      </c>
      <c r="F538" t="s">
        <v>12829</v>
      </c>
      <c r="G538" t="str">
        <f>Table2[category] &amp; "-" &amp; Table2[product name]</f>
        <v>Computers&amp;Accessories|NetworkingDevices|NetworkAdapters|WirelessUSBAdapters-D-Link DWA-131 300 Mbps Wireless Nano USB Adapter (Black)</v>
      </c>
      <c r="H538" t="s">
        <v>12830</v>
      </c>
      <c r="I538" s="23">
        <v>507</v>
      </c>
      <c r="J538" s="23" t="str">
        <f t="shared" si="24"/>
        <v>&gt;₹500</v>
      </c>
      <c r="K538" s="25">
        <v>1208</v>
      </c>
      <c r="L538" s="24">
        <v>0.57999999999999996</v>
      </c>
      <c r="M538" s="25">
        <f>Table2[[#This Row],[Actual Price]] - Table2[[#This Row],[Discounted Price]] / Table2[[#This Row],[Actual Price]] * 100</f>
        <v>1166.0298013245033</v>
      </c>
      <c r="N538" s="24" t="str">
        <f t="shared" si="25"/>
        <v>50% or More</v>
      </c>
      <c r="O538" s="21">
        <f>Table2[[#This Row],[Rounded Rating Column]] + (Table2[[#This Row],[rating_count]] / 1000)</f>
        <v>12.131</v>
      </c>
      <c r="P538" s="24" t="str">
        <f>IF(Table2[[#This Row],[Discount Percentage]] &gt;= 0.5, "Yes", "No")</f>
        <v>Yes</v>
      </c>
      <c r="Q538" s="26">
        <f>Table2[[#This Row],[Actual Price]] * Table2[[#This Row],[rating_count]]</f>
        <v>9822248</v>
      </c>
      <c r="R538">
        <v>4.0999999999999996</v>
      </c>
      <c r="S538">
        <f>ROUND(Table2[[#This Row],[rating]], 0)</f>
        <v>4</v>
      </c>
      <c r="T538" s="21">
        <v>8131</v>
      </c>
      <c r="U538" s="21" t="str">
        <f>IF(Table2[[#This Row],[rating_count]] &lt; 1000, "Yes", "No")</f>
        <v>No</v>
      </c>
      <c r="V538" s="21">
        <f>Table2[[#This Row],[Rounded Rating Column]] * Table2[[#This Row],[rating_count]]</f>
        <v>32524</v>
      </c>
      <c r="W538" s="25">
        <f t="shared" si="26"/>
        <v>9822248</v>
      </c>
      <c r="X538" t="s">
        <v>447</v>
      </c>
      <c r="Y538" t="s">
        <v>448</v>
      </c>
      <c r="Z538" t="s">
        <v>449</v>
      </c>
      <c r="AA538" t="s">
        <v>450</v>
      </c>
      <c r="AB538" t="s">
        <v>451</v>
      </c>
      <c r="AC538" t="s">
        <v>452</v>
      </c>
      <c r="AD538" t="s">
        <v>453</v>
      </c>
      <c r="AE538" t="s">
        <v>454</v>
      </c>
    </row>
    <row r="539" spans="1:31" ht="15.75" customHeight="1">
      <c r="A539" t="s">
        <v>11005</v>
      </c>
      <c r="B539" t="s">
        <v>11006</v>
      </c>
      <c r="C539" t="s">
        <v>9733</v>
      </c>
      <c r="D539" t="s">
        <v>12817</v>
      </c>
      <c r="E539" t="s">
        <v>12818</v>
      </c>
      <c r="F539" t="s">
        <v>12819</v>
      </c>
      <c r="G539" t="str">
        <f>Table2[category] &amp; "-" &amp; Table2[product name]</f>
        <v>Home&amp;Kitchen|Kitchen&amp;HomeAppliances|Vacuum,Cleaning&amp;Ironing|Vacuums&amp;FloorCare|Vacuums|Wet-DryVacuums-Inalsa Vacuum Cleaner Wet and Dry Micro WD10 with 3in1 Multifunction Wet/Dry/Blowing| 14KPA Suction and Impact Resistant Polymer Tank,(Yellow/Black)</v>
      </c>
      <c r="H539" t="s">
        <v>12820</v>
      </c>
      <c r="I539" s="25">
        <v>3859</v>
      </c>
      <c r="J539" s="23" t="str">
        <f t="shared" si="24"/>
        <v>&gt;₹500</v>
      </c>
      <c r="K539" s="25">
        <v>10295</v>
      </c>
      <c r="L539" s="24">
        <v>0.63</v>
      </c>
      <c r="M539" s="25">
        <f>Table2[[#This Row],[Actual Price]] - Table2[[#This Row],[Discounted Price]] / Table2[[#This Row],[Actual Price]] * 100</f>
        <v>10257.51578436134</v>
      </c>
      <c r="N539" s="24" t="str">
        <f t="shared" si="25"/>
        <v>50% or More</v>
      </c>
      <c r="O539" s="21">
        <f>Table2[[#This Row],[Rounded Rating Column]] + (Table2[[#This Row],[rating_count]] / 1000)</f>
        <v>12.095000000000001</v>
      </c>
      <c r="P539" s="24" t="str">
        <f>IF(Table2[[#This Row],[Discount Percentage]] &gt;= 0.5, "Yes", "No")</f>
        <v>Yes</v>
      </c>
      <c r="Q539" s="26">
        <f>Table2[[#This Row],[Actual Price]] * Table2[[#This Row],[rating_count]]</f>
        <v>83338025</v>
      </c>
      <c r="R539">
        <v>3.9</v>
      </c>
      <c r="S539">
        <f>ROUND(Table2[[#This Row],[rating]], 0)</f>
        <v>4</v>
      </c>
      <c r="T539" s="21">
        <v>8095</v>
      </c>
      <c r="U539" s="21" t="str">
        <f>IF(Table2[[#This Row],[rating_count]] &lt; 1000, "Yes", "No")</f>
        <v>No</v>
      </c>
      <c r="V539" s="21">
        <f>Table2[[#This Row],[Rounded Rating Column]] * Table2[[#This Row],[rating_count]]</f>
        <v>32380</v>
      </c>
      <c r="W539" s="25">
        <f t="shared" si="26"/>
        <v>83338025</v>
      </c>
      <c r="X539" t="s">
        <v>11007</v>
      </c>
      <c r="Y539" t="s">
        <v>11008</v>
      </c>
      <c r="Z539" t="s">
        <v>11009</v>
      </c>
      <c r="AA539" t="s">
        <v>11010</v>
      </c>
      <c r="AB539" t="s">
        <v>11011</v>
      </c>
      <c r="AC539" t="s">
        <v>11012</v>
      </c>
      <c r="AD539" t="s">
        <v>11013</v>
      </c>
      <c r="AE539" t="s">
        <v>11014</v>
      </c>
    </row>
    <row r="540" spans="1:31" ht="15.75" customHeight="1">
      <c r="A540" t="s">
        <v>8638</v>
      </c>
      <c r="B540" t="s">
        <v>8639</v>
      </c>
      <c r="C540" t="s">
        <v>8325</v>
      </c>
      <c r="D540" t="s">
        <v>12817</v>
      </c>
      <c r="E540" t="s">
        <v>12818</v>
      </c>
      <c r="F540" t="s">
        <v>12986</v>
      </c>
      <c r="G540" t="str">
        <f>Table2[category] &amp; "-" &amp; Table2[product name]</f>
        <v>Home&amp;Kitchen|Kitchen&amp;HomeAppliances|SmallKitchenAppliances|Kettles&amp;HotWaterDispensers|ElectricKettles-INALSA Electric Kettle 1.5 Litre with Stainless Steel Body - Absa|Auto Shut Off &amp; Boil Dry Protection Safety Features| Cordless Base &amp; Cord Winder|Hot Water Kettle |Water Heater Jug</v>
      </c>
      <c r="H540" t="s">
        <v>12987</v>
      </c>
      <c r="I540" s="23">
        <v>699</v>
      </c>
      <c r="J540" s="23" t="str">
        <f t="shared" si="24"/>
        <v>&gt;₹500</v>
      </c>
      <c r="K540" s="25">
        <v>1595</v>
      </c>
      <c r="L540" s="24">
        <v>0.56000000000000005</v>
      </c>
      <c r="M540" s="25">
        <f>Table2[[#This Row],[Actual Price]] - Table2[[#This Row],[Discounted Price]] / Table2[[#This Row],[Actual Price]] * 100</f>
        <v>1551.1755485893416</v>
      </c>
      <c r="N540" s="24" t="str">
        <f t="shared" si="25"/>
        <v>50% or More</v>
      </c>
      <c r="O540" s="21">
        <f>Table2[[#This Row],[Rounded Rating Column]] + (Table2[[#This Row],[rating_count]] / 1000)</f>
        <v>12.09</v>
      </c>
      <c r="P540" s="24" t="str">
        <f>IF(Table2[[#This Row],[Discount Percentage]] &gt;= 0.5, "Yes", "No")</f>
        <v>Yes</v>
      </c>
      <c r="Q540" s="26">
        <f>Table2[[#This Row],[Actual Price]] * Table2[[#This Row],[rating_count]]</f>
        <v>12903550</v>
      </c>
      <c r="R540">
        <v>4.0999999999999996</v>
      </c>
      <c r="S540">
        <f>ROUND(Table2[[#This Row],[rating]], 0)</f>
        <v>4</v>
      </c>
      <c r="T540" s="21">
        <v>8090</v>
      </c>
      <c r="U540" s="21" t="str">
        <f>IF(Table2[[#This Row],[rating_count]] &lt; 1000, "Yes", "No")</f>
        <v>No</v>
      </c>
      <c r="V540" s="21">
        <f>Table2[[#This Row],[Rounded Rating Column]] * Table2[[#This Row],[rating_count]]</f>
        <v>32360</v>
      </c>
      <c r="W540" s="25">
        <f t="shared" si="26"/>
        <v>12903550</v>
      </c>
      <c r="X540" t="s">
        <v>8640</v>
      </c>
      <c r="Y540" t="s">
        <v>8641</v>
      </c>
      <c r="Z540" t="s">
        <v>8642</v>
      </c>
      <c r="AA540" t="s">
        <v>8643</v>
      </c>
      <c r="AB540" t="s">
        <v>8644</v>
      </c>
      <c r="AC540" t="s">
        <v>8645</v>
      </c>
      <c r="AD540" t="s">
        <v>8646</v>
      </c>
      <c r="AE540" t="s">
        <v>8647</v>
      </c>
    </row>
    <row r="541" spans="1:31" ht="15.75" customHeight="1">
      <c r="A541" t="s">
        <v>6775</v>
      </c>
      <c r="B541" t="s">
        <v>6776</v>
      </c>
      <c r="C541" t="s">
        <v>6184</v>
      </c>
      <c r="D541" t="s">
        <v>12821</v>
      </c>
      <c r="E541" t="s">
        <v>12822</v>
      </c>
      <c r="F541" t="s">
        <v>12823</v>
      </c>
      <c r="G541" t="str">
        <f>Table2[category] &amp; "-" &amp; Table2[product name]</f>
        <v>Computers&amp;Accessories|Accessories&amp;Peripherals|Cables&amp;Accessories|Cables|EthernetCables-FEDUS Cat6 Ethernet Cable, 10 Meter High Speed 550MHZ / 10 Gigabit Speed UTP LAN Cable, Network Cable Internet Cable RJ45 Cable LAN Wire, Patch Computer Cord Gigabit Category 6 Wires for Modem, Router</v>
      </c>
      <c r="H541" t="s">
        <v>12824</v>
      </c>
      <c r="I541" s="23">
        <v>287</v>
      </c>
      <c r="J541" s="23" t="str">
        <f t="shared" si="24"/>
        <v>₹200 - ₹500</v>
      </c>
      <c r="K541" s="23">
        <v>499</v>
      </c>
      <c r="L541" s="24">
        <v>0.42</v>
      </c>
      <c r="M541" s="25">
        <f>Table2[[#This Row],[Actual Price]] - Table2[[#This Row],[Discounted Price]] / Table2[[#This Row],[Actual Price]] * 100</f>
        <v>441.48496993987976</v>
      </c>
      <c r="N541" s="24" t="str">
        <f t="shared" si="25"/>
        <v>&lt;50%</v>
      </c>
      <c r="O541" s="21">
        <f>Table2[[#This Row],[Rounded Rating Column]] + (Table2[[#This Row],[rating_count]] / 1000)</f>
        <v>12.076000000000001</v>
      </c>
      <c r="P541" s="24" t="str">
        <f>IF(Table2[[#This Row],[Discount Percentage]] &gt;= 0.5, "Yes", "No")</f>
        <v>No</v>
      </c>
      <c r="Q541" s="26">
        <f>Table2[[#This Row],[Actual Price]] * Table2[[#This Row],[rating_count]]</f>
        <v>4029924</v>
      </c>
      <c r="R541">
        <v>4.4000000000000004</v>
      </c>
      <c r="S541">
        <f>ROUND(Table2[[#This Row],[rating]], 0)</f>
        <v>4</v>
      </c>
      <c r="T541" s="21">
        <v>8076</v>
      </c>
      <c r="U541" s="21" t="str">
        <f>IF(Table2[[#This Row],[rating_count]] &lt; 1000, "Yes", "No")</f>
        <v>No</v>
      </c>
      <c r="V541" s="21">
        <f>Table2[[#This Row],[Rounded Rating Column]] * Table2[[#This Row],[rating_count]]</f>
        <v>32304</v>
      </c>
      <c r="W541" s="25">
        <f t="shared" si="26"/>
        <v>4029924</v>
      </c>
      <c r="X541" t="s">
        <v>6777</v>
      </c>
      <c r="Y541" t="s">
        <v>6778</v>
      </c>
      <c r="Z541" t="s">
        <v>6779</v>
      </c>
      <c r="AA541" t="s">
        <v>6780</v>
      </c>
      <c r="AB541" t="s">
        <v>6781</v>
      </c>
      <c r="AC541" t="s">
        <v>6782</v>
      </c>
      <c r="AD541" t="s">
        <v>6783</v>
      </c>
      <c r="AE541" t="s">
        <v>6784</v>
      </c>
    </row>
    <row r="542" spans="1:31" ht="15.75" customHeight="1">
      <c r="A542" t="s">
        <v>6263</v>
      </c>
      <c r="B542" t="s">
        <v>6264</v>
      </c>
      <c r="C542" t="s">
        <v>6122</v>
      </c>
      <c r="D542" t="s">
        <v>12891</v>
      </c>
      <c r="E542" t="s">
        <v>12892</v>
      </c>
      <c r="F542" t="s">
        <v>12893</v>
      </c>
      <c r="G542" t="str">
        <f>Table2[category] &amp; "-" &amp; Table2[product name]</f>
        <v>OfficeProducts|OfficePaperProducts|Paper|Stationery|Notebooks,WritingPads&amp;Diaries|CompositionNotebooks-Luxor 5 Subject Single Ruled Notebook - A5 Size, 70 GSM, 300 Pages</v>
      </c>
      <c r="H542" t="s">
        <v>12894</v>
      </c>
      <c r="I542" s="23">
        <v>125</v>
      </c>
      <c r="J542" s="23" t="str">
        <f t="shared" si="24"/>
        <v>&lt;₹200</v>
      </c>
      <c r="K542" s="23">
        <v>180</v>
      </c>
      <c r="L542" s="24">
        <v>0.31</v>
      </c>
      <c r="M542" s="25">
        <f>Table2[[#This Row],[Actual Price]] - Table2[[#This Row],[Discounted Price]] / Table2[[#This Row],[Actual Price]] * 100</f>
        <v>110.55555555555556</v>
      </c>
      <c r="N542" s="24" t="str">
        <f t="shared" si="25"/>
        <v>&lt;50%</v>
      </c>
      <c r="O542" s="21">
        <f>Table2[[#This Row],[Rounded Rating Column]] + (Table2[[#This Row],[rating_count]] / 1000)</f>
        <v>12.053000000000001</v>
      </c>
      <c r="P542" s="24" t="str">
        <f>IF(Table2[[#This Row],[Discount Percentage]] &gt;= 0.5, "Yes", "No")</f>
        <v>No</v>
      </c>
      <c r="Q542" s="26">
        <f>Table2[[#This Row],[Actual Price]] * Table2[[#This Row],[rating_count]]</f>
        <v>1449540</v>
      </c>
      <c r="R542">
        <v>4.4000000000000004</v>
      </c>
      <c r="S542">
        <f>ROUND(Table2[[#This Row],[rating]], 0)</f>
        <v>4</v>
      </c>
      <c r="T542" s="21">
        <v>8053</v>
      </c>
      <c r="U542" s="21" t="str">
        <f>IF(Table2[[#This Row],[rating_count]] &lt; 1000, "Yes", "No")</f>
        <v>No</v>
      </c>
      <c r="V542" s="21">
        <f>Table2[[#This Row],[Rounded Rating Column]] * Table2[[#This Row],[rating_count]]</f>
        <v>32212</v>
      </c>
      <c r="W542" s="25">
        <f t="shared" si="26"/>
        <v>1449540</v>
      </c>
      <c r="X542" t="s">
        <v>6265</v>
      </c>
      <c r="Y542" t="s">
        <v>6266</v>
      </c>
      <c r="Z542" t="s">
        <v>6267</v>
      </c>
      <c r="AA542" t="s">
        <v>6268</v>
      </c>
      <c r="AB542" t="s">
        <v>6269</v>
      </c>
      <c r="AC542" t="s">
        <v>6270</v>
      </c>
      <c r="AD542" t="s">
        <v>6271</v>
      </c>
      <c r="AE542" t="s">
        <v>6272</v>
      </c>
    </row>
    <row r="543" spans="1:31" ht="15.75" customHeight="1">
      <c r="A543" t="s">
        <v>12797</v>
      </c>
      <c r="B543" t="s">
        <v>12798</v>
      </c>
      <c r="C543" t="s">
        <v>9377</v>
      </c>
      <c r="D543" t="s">
        <v>12817</v>
      </c>
      <c r="E543" t="s">
        <v>12988</v>
      </c>
      <c r="F543" t="s">
        <v>13013</v>
      </c>
      <c r="G543" t="str">
        <f>Table2[category] &amp; "-" &amp; Table2[product name]</f>
        <v>Home&amp;Kitchen|Heating,Cooling&amp;AirQuality|Fans|ExhaustFans-Havells Ventil Air DSP 230mm Exhaust Fan (Pista Green)</v>
      </c>
      <c r="H543" t="s">
        <v>13021</v>
      </c>
      <c r="I543" s="25">
        <v>1399</v>
      </c>
      <c r="J543" s="23" t="str">
        <f t="shared" si="24"/>
        <v>&gt;₹500</v>
      </c>
      <c r="K543" s="25">
        <v>1890</v>
      </c>
      <c r="L543" s="24">
        <v>0.26</v>
      </c>
      <c r="M543" s="25">
        <f>Table2[[#This Row],[Actual Price]] - Table2[[#This Row],[Discounted Price]] / Table2[[#This Row],[Actual Price]] * 100</f>
        <v>1815.9788359788361</v>
      </c>
      <c r="N543" s="24" t="str">
        <f t="shared" si="25"/>
        <v>&lt;50%</v>
      </c>
      <c r="O543" s="21">
        <f>Table2[[#This Row],[Rounded Rating Column]] + (Table2[[#This Row],[rating_count]] / 1000)</f>
        <v>12.031000000000001</v>
      </c>
      <c r="P543" s="24" t="str">
        <f>IF(Table2[[#This Row],[Discount Percentage]] &gt;= 0.5, "Yes", "No")</f>
        <v>No</v>
      </c>
      <c r="Q543" s="26">
        <f>Table2[[#This Row],[Actual Price]] * Table2[[#This Row],[rating_count]]</f>
        <v>15178590</v>
      </c>
      <c r="R543">
        <v>4</v>
      </c>
      <c r="S543">
        <f>ROUND(Table2[[#This Row],[rating]], 0)</f>
        <v>4</v>
      </c>
      <c r="T543" s="21">
        <v>8031</v>
      </c>
      <c r="U543" s="21" t="str">
        <f>IF(Table2[[#This Row],[rating_count]] &lt; 1000, "Yes", "No")</f>
        <v>No</v>
      </c>
      <c r="V543" s="21">
        <f>Table2[[#This Row],[Rounded Rating Column]] * Table2[[#This Row],[rating_count]]</f>
        <v>32124</v>
      </c>
      <c r="W543" s="25">
        <f t="shared" si="26"/>
        <v>15178590</v>
      </c>
      <c r="X543" t="s">
        <v>12799</v>
      </c>
      <c r="Y543" t="s">
        <v>12800</v>
      </c>
      <c r="Z543" t="s">
        <v>12801</v>
      </c>
      <c r="AA543" t="s">
        <v>12802</v>
      </c>
      <c r="AB543" t="s">
        <v>12803</v>
      </c>
      <c r="AC543" t="s">
        <v>12804</v>
      </c>
      <c r="AD543" t="s">
        <v>12805</v>
      </c>
      <c r="AE543" t="s">
        <v>12806</v>
      </c>
    </row>
    <row r="544" spans="1:31" ht="15.75" customHeight="1">
      <c r="A544" t="s">
        <v>10762</v>
      </c>
      <c r="B544" t="s">
        <v>10763</v>
      </c>
      <c r="C544" t="s">
        <v>8494</v>
      </c>
      <c r="D544" t="s">
        <v>12817</v>
      </c>
      <c r="E544" t="s">
        <v>12818</v>
      </c>
      <c r="F544" t="s">
        <v>12986</v>
      </c>
      <c r="G544" t="str">
        <f>Table2[category] &amp; "-" &amp; Table2[product name]</f>
        <v>Home&amp;Kitchen|Kitchen&amp;HomeAppliances|SmallKitchenAppliances|MixerGrinders-Lifelong Power - Pro 500 Watt 3 Jar Mixer Grinder with 3 Speed Control and 1100 Watt Dry Non-Stick soleplate Iron Super Combo (White and Grey, 1 Year Warranty)</v>
      </c>
      <c r="H544" t="s">
        <v>12999</v>
      </c>
      <c r="I544" s="25">
        <v>1699</v>
      </c>
      <c r="J544" s="23" t="str">
        <f t="shared" si="24"/>
        <v>&gt;₹500</v>
      </c>
      <c r="K544" s="25">
        <v>3398</v>
      </c>
      <c r="L544" s="24">
        <v>0.5</v>
      </c>
      <c r="M544" s="25">
        <f>Table2[[#This Row],[Actual Price]] - Table2[[#This Row],[Discounted Price]] / Table2[[#This Row],[Actual Price]] * 100</f>
        <v>3348</v>
      </c>
      <c r="N544" s="24" t="str">
        <f t="shared" si="25"/>
        <v>50% or More</v>
      </c>
      <c r="O544" s="21">
        <f>Table2[[#This Row],[Rounded Rating Column]] + (Table2[[#This Row],[rating_count]] / 1000)</f>
        <v>11.988</v>
      </c>
      <c r="P544" s="24" t="str">
        <f>IF(Table2[[#This Row],[Discount Percentage]] &gt;= 0.5, "Yes", "No")</f>
        <v>Yes</v>
      </c>
      <c r="Q544" s="26">
        <f>Table2[[#This Row],[Actual Price]] * Table2[[#This Row],[rating_count]]</f>
        <v>27143224</v>
      </c>
      <c r="R544">
        <v>3.8</v>
      </c>
      <c r="S544">
        <f>ROUND(Table2[[#This Row],[rating]], 0)</f>
        <v>4</v>
      </c>
      <c r="T544" s="21">
        <v>7988</v>
      </c>
      <c r="U544" s="21" t="str">
        <f>IF(Table2[[#This Row],[rating_count]] &lt; 1000, "Yes", "No")</f>
        <v>No</v>
      </c>
      <c r="V544" s="21">
        <f>Table2[[#This Row],[Rounded Rating Column]] * Table2[[#This Row],[rating_count]]</f>
        <v>31952</v>
      </c>
      <c r="W544" s="25">
        <f t="shared" si="26"/>
        <v>27143224</v>
      </c>
      <c r="X544" t="s">
        <v>10764</v>
      </c>
      <c r="Y544" t="s">
        <v>10765</v>
      </c>
      <c r="Z544" t="s">
        <v>10766</v>
      </c>
      <c r="AA544" t="s">
        <v>10767</v>
      </c>
      <c r="AB544" t="s">
        <v>10768</v>
      </c>
      <c r="AC544" t="s">
        <v>10769</v>
      </c>
      <c r="AD544" t="s">
        <v>10770</v>
      </c>
      <c r="AE544" t="s">
        <v>10771</v>
      </c>
    </row>
    <row r="545" spans="1:31" ht="15.75" customHeight="1">
      <c r="A545" t="s">
        <v>11821</v>
      </c>
      <c r="B545" t="s">
        <v>11822</v>
      </c>
      <c r="C545" t="s">
        <v>8505</v>
      </c>
      <c r="D545" t="s">
        <v>12817</v>
      </c>
      <c r="E545" t="s">
        <v>12988</v>
      </c>
      <c r="F545" t="s">
        <v>13000</v>
      </c>
      <c r="G545" t="str">
        <f>Table2[category] &amp; "-" &amp; Table2[product name]</f>
        <v>Home&amp;Kitchen|Heating,Cooling&amp;AirQuality|WaterHeaters&amp;Geysers|InstantWaterHeaters-Racold Pronto Pro 3Litres 3KW Vertical Instant Water Heater (Geyser)</v>
      </c>
      <c r="H545" t="s">
        <v>13001</v>
      </c>
      <c r="I545" s="25">
        <v>2949</v>
      </c>
      <c r="J545" s="23" t="str">
        <f t="shared" si="24"/>
        <v>&gt;₹500</v>
      </c>
      <c r="K545" s="25">
        <v>4849</v>
      </c>
      <c r="L545" s="24">
        <v>0.39</v>
      </c>
      <c r="M545" s="25">
        <f>Table2[[#This Row],[Actual Price]] - Table2[[#This Row],[Discounted Price]] / Table2[[#This Row],[Actual Price]] * 100</f>
        <v>4788.1833367704685</v>
      </c>
      <c r="N545" s="24" t="str">
        <f t="shared" si="25"/>
        <v>&lt;50%</v>
      </c>
      <c r="O545" s="21">
        <f>Table2[[#This Row],[Rounded Rating Column]] + (Table2[[#This Row],[rating_count]] / 1000)</f>
        <v>11.968</v>
      </c>
      <c r="P545" s="24" t="str">
        <f>IF(Table2[[#This Row],[Discount Percentage]] &gt;= 0.5, "Yes", "No")</f>
        <v>No</v>
      </c>
      <c r="Q545" s="26">
        <f>Table2[[#This Row],[Actual Price]] * Table2[[#This Row],[rating_count]]</f>
        <v>38636832</v>
      </c>
      <c r="R545">
        <v>4.2</v>
      </c>
      <c r="S545">
        <f>ROUND(Table2[[#This Row],[rating]], 0)</f>
        <v>4</v>
      </c>
      <c r="T545" s="21">
        <v>7968</v>
      </c>
      <c r="U545" s="21" t="str">
        <f>IF(Table2[[#This Row],[rating_count]] &lt; 1000, "Yes", "No")</f>
        <v>No</v>
      </c>
      <c r="V545" s="21">
        <f>Table2[[#This Row],[Rounded Rating Column]] * Table2[[#This Row],[rating_count]]</f>
        <v>31872</v>
      </c>
      <c r="W545" s="25">
        <f t="shared" si="26"/>
        <v>38636832</v>
      </c>
      <c r="X545" t="s">
        <v>11823</v>
      </c>
      <c r="Y545" t="s">
        <v>11824</v>
      </c>
      <c r="Z545" t="s">
        <v>11825</v>
      </c>
      <c r="AA545" t="s">
        <v>11826</v>
      </c>
      <c r="AB545" t="s">
        <v>11827</v>
      </c>
      <c r="AC545" t="s">
        <v>11828</v>
      </c>
      <c r="AD545" t="s">
        <v>11829</v>
      </c>
      <c r="AE545" t="s">
        <v>11830</v>
      </c>
    </row>
    <row r="546" spans="1:31" ht="15.75" customHeight="1">
      <c r="A546" t="s">
        <v>8975</v>
      </c>
      <c r="B546" t="s">
        <v>8976</v>
      </c>
      <c r="C546" t="s">
        <v>8977</v>
      </c>
      <c r="D546" t="s">
        <v>12817</v>
      </c>
      <c r="E546" t="s">
        <v>12818</v>
      </c>
      <c r="F546" t="s">
        <v>12986</v>
      </c>
      <c r="G546" t="str">
        <f>Table2[category] &amp; "-" &amp; Table2[product name]</f>
        <v>Home&amp;Kitchen|Kitchen&amp;HomeAppliances|SmallKitchenAppliances|MiniFoodProcessors&amp;Choppers-Borosil Chef Delite BCH20DBB21 300-Watt Chopper (Black)</v>
      </c>
      <c r="H546" t="s">
        <v>13011</v>
      </c>
      <c r="I546" s="25">
        <v>1819</v>
      </c>
      <c r="J546" s="23" t="str">
        <f t="shared" si="24"/>
        <v>&gt;₹500</v>
      </c>
      <c r="K546" s="25">
        <v>2490</v>
      </c>
      <c r="L546" s="24">
        <v>0.27</v>
      </c>
      <c r="M546" s="25">
        <f>Table2[[#This Row],[Actual Price]] - Table2[[#This Row],[Discounted Price]] / Table2[[#This Row],[Actual Price]] * 100</f>
        <v>2416.9477911646586</v>
      </c>
      <c r="N546" s="24" t="str">
        <f t="shared" si="25"/>
        <v>&lt;50%</v>
      </c>
      <c r="O546" s="21">
        <f>Table2[[#This Row],[Rounded Rating Column]] + (Table2[[#This Row],[rating_count]] / 1000)</f>
        <v>11.946</v>
      </c>
      <c r="P546" s="24" t="str">
        <f>IF(Table2[[#This Row],[Discount Percentage]] &gt;= 0.5, "Yes", "No")</f>
        <v>No</v>
      </c>
      <c r="Q546" s="26">
        <f>Table2[[#This Row],[Actual Price]] * Table2[[#This Row],[rating_count]]</f>
        <v>19785540</v>
      </c>
      <c r="R546">
        <v>4.4000000000000004</v>
      </c>
      <c r="S546">
        <f>ROUND(Table2[[#This Row],[rating]], 0)</f>
        <v>4</v>
      </c>
      <c r="T546" s="21">
        <v>7946</v>
      </c>
      <c r="U546" s="21" t="str">
        <f>IF(Table2[[#This Row],[rating_count]] &lt; 1000, "Yes", "No")</f>
        <v>No</v>
      </c>
      <c r="V546" s="21">
        <f>Table2[[#This Row],[Rounded Rating Column]] * Table2[[#This Row],[rating_count]]</f>
        <v>31784</v>
      </c>
      <c r="W546" s="25">
        <f t="shared" si="26"/>
        <v>19785540</v>
      </c>
      <c r="X546" t="s">
        <v>8978</v>
      </c>
      <c r="Y546" t="s">
        <v>8979</v>
      </c>
      <c r="Z546" t="s">
        <v>8980</v>
      </c>
      <c r="AA546" t="s">
        <v>8981</v>
      </c>
      <c r="AB546" t="s">
        <v>8982</v>
      </c>
      <c r="AC546" t="s">
        <v>8983</v>
      </c>
      <c r="AD546" t="s">
        <v>8984</v>
      </c>
      <c r="AE546" t="s">
        <v>8985</v>
      </c>
    </row>
    <row r="547" spans="1:31" ht="15.75" customHeight="1">
      <c r="A547" t="s">
        <v>12083</v>
      </c>
      <c r="B547" t="s">
        <v>12084</v>
      </c>
      <c r="C547" t="s">
        <v>8671</v>
      </c>
      <c r="D547" t="s">
        <v>12817</v>
      </c>
      <c r="E547" t="s">
        <v>13005</v>
      </c>
      <c r="F547" t="s">
        <v>13006</v>
      </c>
      <c r="G547" t="str">
        <f>Table2[category] &amp; "-" &amp; Table2[product name]</f>
        <v>Home&amp;Kitchen|HomeStorage&amp;Organization|LaundryOrganization|LaundryBaskets-Kuber Industries Nylon Mesh Laundry Basket|Sturdy Material &amp; Durable Handles|Netted Lightweight Laundry Bag, Size 36 x 36 x 58, Capicity 30 Ltr (Pink)</v>
      </c>
      <c r="H547" t="s">
        <v>13007</v>
      </c>
      <c r="I547" s="23">
        <v>199</v>
      </c>
      <c r="J547" s="23" t="str">
        <f t="shared" si="24"/>
        <v>&lt;₹200</v>
      </c>
      <c r="K547" s="23">
        <v>399</v>
      </c>
      <c r="L547" s="24">
        <v>0.5</v>
      </c>
      <c r="M547" s="25">
        <f>Table2[[#This Row],[Actual Price]] - Table2[[#This Row],[Discounted Price]] / Table2[[#This Row],[Actual Price]] * 100</f>
        <v>349.12531328320802</v>
      </c>
      <c r="N547" s="24" t="str">
        <f t="shared" si="25"/>
        <v>50% or More</v>
      </c>
      <c r="O547" s="21">
        <f>Table2[[#This Row],[Rounded Rating Column]] + (Table2[[#This Row],[rating_count]] / 1000)</f>
        <v>11.945</v>
      </c>
      <c r="P547" s="24" t="str">
        <f>IF(Table2[[#This Row],[Discount Percentage]] &gt;= 0.5, "Yes", "No")</f>
        <v>Yes</v>
      </c>
      <c r="Q547" s="26">
        <f>Table2[[#This Row],[Actual Price]] * Table2[[#This Row],[rating_count]]</f>
        <v>3170055</v>
      </c>
      <c r="R547">
        <v>3.7</v>
      </c>
      <c r="S547">
        <f>ROUND(Table2[[#This Row],[rating]], 0)</f>
        <v>4</v>
      </c>
      <c r="T547" s="21">
        <v>7945</v>
      </c>
      <c r="U547" s="21" t="str">
        <f>IF(Table2[[#This Row],[rating_count]] &lt; 1000, "Yes", "No")</f>
        <v>No</v>
      </c>
      <c r="V547" s="21">
        <f>Table2[[#This Row],[Rounded Rating Column]] * Table2[[#This Row],[rating_count]]</f>
        <v>31780</v>
      </c>
      <c r="W547" s="25">
        <f t="shared" si="26"/>
        <v>3170055</v>
      </c>
      <c r="X547" t="s">
        <v>12085</v>
      </c>
      <c r="Y547" t="s">
        <v>12086</v>
      </c>
      <c r="Z547" t="s">
        <v>12087</v>
      </c>
      <c r="AA547" t="s">
        <v>12088</v>
      </c>
      <c r="AB547" t="s">
        <v>12089</v>
      </c>
      <c r="AC547" t="s">
        <v>12090</v>
      </c>
      <c r="AD547" t="s">
        <v>12091</v>
      </c>
      <c r="AE547" t="s">
        <v>12092</v>
      </c>
    </row>
    <row r="548" spans="1:31" ht="15.75" customHeight="1">
      <c r="A548" t="s">
        <v>32</v>
      </c>
      <c r="B548" t="s">
        <v>33</v>
      </c>
      <c r="C548" t="s">
        <v>13</v>
      </c>
      <c r="D548" t="s">
        <v>12821</v>
      </c>
      <c r="E548" t="s">
        <v>12822</v>
      </c>
      <c r="F548" t="s">
        <v>12823</v>
      </c>
      <c r="G548" t="str">
        <f>Table2[category] &amp; "-" &amp; Table2[product name]</f>
        <v>Computers&amp;Accessories|Accessories&amp;Peripherals|Cables&amp;Accessories|Cables|USBCables-Sounce Fast Phone Charging Cable &amp; Data Sync USB Cable Compatible for iPhone 13, 12,11, X, 8, 7, 6, 5, iPad Air, Pro, Mini &amp; iOS Devices</v>
      </c>
      <c r="H548" t="s">
        <v>12824</v>
      </c>
      <c r="I548" s="23">
        <v>199</v>
      </c>
      <c r="J548" s="23" t="str">
        <f t="shared" si="24"/>
        <v>&lt;₹200</v>
      </c>
      <c r="K548" s="25">
        <v>1899</v>
      </c>
      <c r="L548" s="24">
        <v>0.9</v>
      </c>
      <c r="M548" s="25">
        <f>Table2[[#This Row],[Actual Price]] - Table2[[#This Row],[Discounted Price]] / Table2[[#This Row],[Actual Price]] * 100</f>
        <v>1888.5208004212743</v>
      </c>
      <c r="N548" s="24" t="str">
        <f t="shared" si="25"/>
        <v>50% or More</v>
      </c>
      <c r="O548" s="21">
        <f>Table2[[#This Row],[Rounded Rating Column]] + (Table2[[#This Row],[rating_count]] / 1000)</f>
        <v>11.928000000000001</v>
      </c>
      <c r="P548" s="24" t="str">
        <f>IF(Table2[[#This Row],[Discount Percentage]] &gt;= 0.5, "Yes", "No")</f>
        <v>Yes</v>
      </c>
      <c r="Q548" s="26">
        <f>Table2[[#This Row],[Actual Price]] * Table2[[#This Row],[rating_count]]</f>
        <v>15055272</v>
      </c>
      <c r="R548">
        <v>3.9</v>
      </c>
      <c r="S548">
        <f>ROUND(Table2[[#This Row],[rating]], 0)</f>
        <v>4</v>
      </c>
      <c r="T548" s="21">
        <v>7928</v>
      </c>
      <c r="U548" s="21" t="str">
        <f>IF(Table2[[#This Row],[rating_count]] &lt; 1000, "Yes", "No")</f>
        <v>No</v>
      </c>
      <c r="V548" s="21">
        <f>Table2[[#This Row],[Rounded Rating Column]] * Table2[[#This Row],[rating_count]]</f>
        <v>31712</v>
      </c>
      <c r="W548" s="25">
        <f t="shared" si="26"/>
        <v>15055272</v>
      </c>
      <c r="X548" t="s">
        <v>34</v>
      </c>
      <c r="Y548" t="s">
        <v>35</v>
      </c>
      <c r="Z548" t="s">
        <v>36</v>
      </c>
      <c r="AA548" t="s">
        <v>37</v>
      </c>
      <c r="AB548" t="s">
        <v>38</v>
      </c>
      <c r="AC548" t="s">
        <v>39</v>
      </c>
      <c r="AD548" t="s">
        <v>40</v>
      </c>
      <c r="AE548" t="s">
        <v>41</v>
      </c>
    </row>
    <row r="549" spans="1:31" ht="15.75" customHeight="1">
      <c r="A549" t="s">
        <v>2996</v>
      </c>
      <c r="B549" t="s">
        <v>2997</v>
      </c>
      <c r="C549" t="s">
        <v>2998</v>
      </c>
      <c r="D549" t="s">
        <v>12831</v>
      </c>
      <c r="E549" t="s">
        <v>12854</v>
      </c>
      <c r="F549" t="s">
        <v>12857</v>
      </c>
      <c r="G549" t="str">
        <f>Table2[category] &amp; "-" &amp; Table2[product name]</f>
        <v>Electronics|Mobiles&amp;Accessories|Smartphones&amp;BasicMobiles|Smartphones-Redmi A1 (Light Blue, 2GB RAM, 32GB Storage) | Segment Best AI Dual Cam | 5000mAh Battery | Leather Texture Design | Android 12</v>
      </c>
      <c r="H549" t="s">
        <v>12858</v>
      </c>
      <c r="I549" s="25">
        <v>6499</v>
      </c>
      <c r="J549" s="23" t="str">
        <f t="shared" si="24"/>
        <v>&gt;₹500</v>
      </c>
      <c r="K549" s="25">
        <v>8999</v>
      </c>
      <c r="L549" s="24">
        <v>0.28000000000000003</v>
      </c>
      <c r="M549" s="25">
        <f>Table2[[#This Row],[Actual Price]] - Table2[[#This Row],[Discounted Price]] / Table2[[#This Row],[Actual Price]] * 100</f>
        <v>8926.7808645405039</v>
      </c>
      <c r="N549" s="24" t="str">
        <f t="shared" si="25"/>
        <v>&lt;50%</v>
      </c>
      <c r="O549" s="21">
        <f>Table2[[#This Row],[Rounded Rating Column]] + (Table2[[#This Row],[rating_count]] / 1000)</f>
        <v>11.807</v>
      </c>
      <c r="P549" s="24" t="str">
        <f>IF(Table2[[#This Row],[Discount Percentage]] &gt;= 0.5, "Yes", "No")</f>
        <v>No</v>
      </c>
      <c r="Q549" s="26">
        <f>Table2[[#This Row],[Actual Price]] * Table2[[#This Row],[rating_count]]</f>
        <v>70255193</v>
      </c>
      <c r="R549">
        <v>4</v>
      </c>
      <c r="S549">
        <f>ROUND(Table2[[#This Row],[rating]], 0)</f>
        <v>4</v>
      </c>
      <c r="T549" s="21">
        <v>7807</v>
      </c>
      <c r="U549" s="21" t="str">
        <f>IF(Table2[[#This Row],[rating_count]] &lt; 1000, "Yes", "No")</f>
        <v>No</v>
      </c>
      <c r="V549" s="21">
        <f>Table2[[#This Row],[Rounded Rating Column]] * Table2[[#This Row],[rating_count]]</f>
        <v>31228</v>
      </c>
      <c r="W549" s="25">
        <f t="shared" si="26"/>
        <v>70255193</v>
      </c>
      <c r="X549" t="s">
        <v>2999</v>
      </c>
      <c r="Y549" t="s">
        <v>3000</v>
      </c>
      <c r="Z549" t="s">
        <v>3001</v>
      </c>
      <c r="AA549" t="s">
        <v>3002</v>
      </c>
      <c r="AB549" t="s">
        <v>3003</v>
      </c>
      <c r="AC549" t="s">
        <v>3004</v>
      </c>
      <c r="AD549" t="s">
        <v>3005</v>
      </c>
      <c r="AE549" t="s">
        <v>3006</v>
      </c>
    </row>
    <row r="550" spans="1:31" ht="15.75" customHeight="1">
      <c r="A550" t="s">
        <v>3022</v>
      </c>
      <c r="B550" t="s">
        <v>3023</v>
      </c>
      <c r="C550" t="s">
        <v>2998</v>
      </c>
      <c r="D550" t="s">
        <v>12831</v>
      </c>
      <c r="E550" t="s">
        <v>12854</v>
      </c>
      <c r="F550" t="s">
        <v>12857</v>
      </c>
      <c r="G550" t="str">
        <f>Table2[category] &amp; "-" &amp; Table2[product name]</f>
        <v>Electronics|Mobiles&amp;Accessories|Smartphones&amp;BasicMobiles|Smartphones-Redmi A1 (Black, 2GB RAM, 32GB Storage) | Segment Best AI Dual Cam | 5000mAh Battery | Leather Texture Design | Android 12</v>
      </c>
      <c r="H550" t="s">
        <v>12858</v>
      </c>
      <c r="I550" s="25">
        <v>6499</v>
      </c>
      <c r="J550" s="23" t="str">
        <f t="shared" si="24"/>
        <v>&gt;₹500</v>
      </c>
      <c r="K550" s="25">
        <v>8999</v>
      </c>
      <c r="L550" s="24">
        <v>0.28000000000000003</v>
      </c>
      <c r="M550" s="25">
        <f>Table2[[#This Row],[Actual Price]] - Table2[[#This Row],[Discounted Price]] / Table2[[#This Row],[Actual Price]] * 100</f>
        <v>8926.7808645405039</v>
      </c>
      <c r="N550" s="24" t="str">
        <f t="shared" si="25"/>
        <v>&lt;50%</v>
      </c>
      <c r="O550" s="21">
        <f>Table2[[#This Row],[Rounded Rating Column]] + (Table2[[#This Row],[rating_count]] / 1000)</f>
        <v>11.807</v>
      </c>
      <c r="P550" s="24" t="str">
        <f>IF(Table2[[#This Row],[Discount Percentage]] &gt;= 0.5, "Yes", "No")</f>
        <v>No</v>
      </c>
      <c r="Q550" s="26">
        <f>Table2[[#This Row],[Actual Price]] * Table2[[#This Row],[rating_count]]</f>
        <v>70255193</v>
      </c>
      <c r="R550">
        <v>4</v>
      </c>
      <c r="S550">
        <f>ROUND(Table2[[#This Row],[rating]], 0)</f>
        <v>4</v>
      </c>
      <c r="T550" s="21">
        <v>7807</v>
      </c>
      <c r="U550" s="21" t="str">
        <f>IF(Table2[[#This Row],[rating_count]] &lt; 1000, "Yes", "No")</f>
        <v>No</v>
      </c>
      <c r="V550" s="21">
        <f>Table2[[#This Row],[Rounded Rating Column]] * Table2[[#This Row],[rating_count]]</f>
        <v>31228</v>
      </c>
      <c r="W550" s="25">
        <f t="shared" si="26"/>
        <v>70255193</v>
      </c>
      <c r="X550" t="s">
        <v>2999</v>
      </c>
      <c r="Y550" t="s">
        <v>3000</v>
      </c>
      <c r="Z550" t="s">
        <v>3001</v>
      </c>
      <c r="AA550" t="s">
        <v>3002</v>
      </c>
      <c r="AB550" t="s">
        <v>3003</v>
      </c>
      <c r="AC550" t="s">
        <v>3004</v>
      </c>
      <c r="AD550" t="s">
        <v>3024</v>
      </c>
      <c r="AE550" t="s">
        <v>3025</v>
      </c>
    </row>
    <row r="551" spans="1:31" ht="15.75" customHeight="1">
      <c r="A551" t="s">
        <v>3026</v>
      </c>
      <c r="B551" t="s">
        <v>3027</v>
      </c>
      <c r="C551" t="s">
        <v>2998</v>
      </c>
      <c r="D551" t="s">
        <v>12831</v>
      </c>
      <c r="E551" t="s">
        <v>12854</v>
      </c>
      <c r="F551" t="s">
        <v>12857</v>
      </c>
      <c r="G551" t="str">
        <f>Table2[category] &amp; "-" &amp; Table2[product name]</f>
        <v>Electronics|Mobiles&amp;Accessories|Smartphones&amp;BasicMobiles|Smartphones-Redmi A1 (Light Green, 2GB RAM 32GB ROM) | Segment Best AI Dual Cam | 5000mAh Battery | Leather Texture Design | Android 12</v>
      </c>
      <c r="H551" t="s">
        <v>12858</v>
      </c>
      <c r="I551" s="25">
        <v>6499</v>
      </c>
      <c r="J551" s="23" t="str">
        <f t="shared" si="24"/>
        <v>&gt;₹500</v>
      </c>
      <c r="K551" s="25">
        <v>8999</v>
      </c>
      <c r="L551" s="24">
        <v>0.28000000000000003</v>
      </c>
      <c r="M551" s="25">
        <f>Table2[[#This Row],[Actual Price]] - Table2[[#This Row],[Discounted Price]] / Table2[[#This Row],[Actual Price]] * 100</f>
        <v>8926.7808645405039</v>
      </c>
      <c r="N551" s="24" t="str">
        <f t="shared" si="25"/>
        <v>&lt;50%</v>
      </c>
      <c r="O551" s="21">
        <f>Table2[[#This Row],[Rounded Rating Column]] + (Table2[[#This Row],[rating_count]] / 1000)</f>
        <v>11.807</v>
      </c>
      <c r="P551" s="24" t="str">
        <f>IF(Table2[[#This Row],[Discount Percentage]] &gt;= 0.5, "Yes", "No")</f>
        <v>No</v>
      </c>
      <c r="Q551" s="26">
        <f>Table2[[#This Row],[Actual Price]] * Table2[[#This Row],[rating_count]]</f>
        <v>70255193</v>
      </c>
      <c r="R551">
        <v>4</v>
      </c>
      <c r="S551">
        <f>ROUND(Table2[[#This Row],[rating]], 0)</f>
        <v>4</v>
      </c>
      <c r="T551" s="21">
        <v>7807</v>
      </c>
      <c r="U551" s="21" t="str">
        <f>IF(Table2[[#This Row],[rating_count]] &lt; 1000, "Yes", "No")</f>
        <v>No</v>
      </c>
      <c r="V551" s="21">
        <f>Table2[[#This Row],[Rounded Rating Column]] * Table2[[#This Row],[rating_count]]</f>
        <v>31228</v>
      </c>
      <c r="W551" s="25">
        <f t="shared" si="26"/>
        <v>70255193</v>
      </c>
      <c r="X551" t="s">
        <v>2999</v>
      </c>
      <c r="Y551" t="s">
        <v>3000</v>
      </c>
      <c r="Z551" t="s">
        <v>3001</v>
      </c>
      <c r="AA551" t="s">
        <v>3002</v>
      </c>
      <c r="AB551" t="s">
        <v>3003</v>
      </c>
      <c r="AC551" t="s">
        <v>3004</v>
      </c>
      <c r="AD551" t="s">
        <v>3028</v>
      </c>
      <c r="AE551" t="s">
        <v>3029</v>
      </c>
    </row>
    <row r="552" spans="1:31" ht="15.75" customHeight="1">
      <c r="A552" t="s">
        <v>12476</v>
      </c>
      <c r="B552" t="s">
        <v>12477</v>
      </c>
      <c r="C552" t="s">
        <v>9377</v>
      </c>
      <c r="D552" t="s">
        <v>12817</v>
      </c>
      <c r="E552" t="s">
        <v>12988</v>
      </c>
      <c r="F552" t="s">
        <v>13013</v>
      </c>
      <c r="G552" t="str">
        <f>Table2[category] &amp; "-" &amp; Table2[product name]</f>
        <v>Home&amp;Kitchen|Heating,Cooling&amp;AirQuality|Fans|ExhaustFans-Havells Ventil Air DX 200mm Exhaust Fan (White)</v>
      </c>
      <c r="H552" t="s">
        <v>13021</v>
      </c>
      <c r="I552" s="25">
        <v>1999</v>
      </c>
      <c r="J552" s="23" t="str">
        <f t="shared" si="24"/>
        <v>&gt;₹500</v>
      </c>
      <c r="K552" s="25">
        <v>2360</v>
      </c>
      <c r="L552" s="24">
        <v>0.15</v>
      </c>
      <c r="M552" s="25">
        <f>Table2[[#This Row],[Actual Price]] - Table2[[#This Row],[Discounted Price]] / Table2[[#This Row],[Actual Price]] * 100</f>
        <v>2275.2966101694915</v>
      </c>
      <c r="N552" s="24" t="str">
        <f t="shared" si="25"/>
        <v>&lt;50%</v>
      </c>
      <c r="O552" s="21">
        <f>Table2[[#This Row],[Rounded Rating Column]] + (Table2[[#This Row],[rating_count]] / 1000)</f>
        <v>11.801</v>
      </c>
      <c r="P552" s="24" t="str">
        <f>IF(Table2[[#This Row],[Discount Percentage]] &gt;= 0.5, "Yes", "No")</f>
        <v>No</v>
      </c>
      <c r="Q552" s="26">
        <f>Table2[[#This Row],[Actual Price]] * Table2[[#This Row],[rating_count]]</f>
        <v>18410360</v>
      </c>
      <c r="R552">
        <v>4.2</v>
      </c>
      <c r="S552">
        <f>ROUND(Table2[[#This Row],[rating]], 0)</f>
        <v>4</v>
      </c>
      <c r="T552" s="21">
        <v>7801</v>
      </c>
      <c r="U552" s="21" t="str">
        <f>IF(Table2[[#This Row],[rating_count]] &lt; 1000, "Yes", "No")</f>
        <v>No</v>
      </c>
      <c r="V552" s="21">
        <f>Table2[[#This Row],[Rounded Rating Column]] * Table2[[#This Row],[rating_count]]</f>
        <v>31204</v>
      </c>
      <c r="W552" s="25">
        <f t="shared" si="26"/>
        <v>18410360</v>
      </c>
      <c r="X552" t="s">
        <v>12478</v>
      </c>
      <c r="Y552" t="s">
        <v>12479</v>
      </c>
      <c r="Z552" t="s">
        <v>12480</v>
      </c>
      <c r="AA552" t="s">
        <v>12481</v>
      </c>
      <c r="AB552" t="s">
        <v>12482</v>
      </c>
      <c r="AC552" t="s">
        <v>12483</v>
      </c>
      <c r="AD552" t="s">
        <v>12484</v>
      </c>
      <c r="AE552" t="s">
        <v>12485</v>
      </c>
    </row>
    <row r="553" spans="1:31" ht="15.75" customHeight="1">
      <c r="A553" t="s">
        <v>11227</v>
      </c>
      <c r="B553" t="s">
        <v>11228</v>
      </c>
      <c r="C553" t="s">
        <v>9430</v>
      </c>
      <c r="D553" t="s">
        <v>12817</v>
      </c>
      <c r="E553" t="s">
        <v>12818</v>
      </c>
      <c r="F553" t="s">
        <v>13023</v>
      </c>
      <c r="G553" t="str">
        <f>Table2[category] &amp; "-" &amp; Table2[product name]</f>
        <v>Home&amp;Kitchen|Kitchen&amp;HomeAppliances|WaterPurifiers&amp;Accessories|WaterCartridges-Kent Gold, Optima, Gold+ Spare Kit</v>
      </c>
      <c r="H553" t="s">
        <v>13025</v>
      </c>
      <c r="I553" s="23">
        <v>649</v>
      </c>
      <c r="J553" s="23" t="str">
        <f t="shared" si="24"/>
        <v>&gt;₹500</v>
      </c>
      <c r="K553" s="23">
        <v>670</v>
      </c>
      <c r="L553" s="24">
        <v>0.03</v>
      </c>
      <c r="M553" s="25">
        <f>Table2[[#This Row],[Actual Price]] - Table2[[#This Row],[Discounted Price]] / Table2[[#This Row],[Actual Price]] * 100</f>
        <v>573.1343283582089</v>
      </c>
      <c r="N553" s="24" t="str">
        <f t="shared" si="25"/>
        <v>&lt;50%</v>
      </c>
      <c r="O553" s="21">
        <f>Table2[[#This Row],[Rounded Rating Column]] + (Table2[[#This Row],[rating_count]] / 1000)</f>
        <v>11.786</v>
      </c>
      <c r="P553" s="24" t="str">
        <f>IF(Table2[[#This Row],[Discount Percentage]] &gt;= 0.5, "Yes", "No")</f>
        <v>No</v>
      </c>
      <c r="Q553" s="26">
        <f>Table2[[#This Row],[Actual Price]] * Table2[[#This Row],[rating_count]]</f>
        <v>5216620</v>
      </c>
      <c r="R553">
        <v>4.0999999999999996</v>
      </c>
      <c r="S553">
        <f>ROUND(Table2[[#This Row],[rating]], 0)</f>
        <v>4</v>
      </c>
      <c r="T553" s="21">
        <v>7786</v>
      </c>
      <c r="U553" s="21" t="str">
        <f>IF(Table2[[#This Row],[rating_count]] &lt; 1000, "Yes", "No")</f>
        <v>No</v>
      </c>
      <c r="V553" s="21">
        <f>Table2[[#This Row],[Rounded Rating Column]] * Table2[[#This Row],[rating_count]]</f>
        <v>31144</v>
      </c>
      <c r="W553" s="25">
        <f t="shared" si="26"/>
        <v>5216620</v>
      </c>
      <c r="X553" t="s">
        <v>11229</v>
      </c>
      <c r="Y553" t="s">
        <v>11230</v>
      </c>
      <c r="Z553" t="s">
        <v>11231</v>
      </c>
      <c r="AA553" t="s">
        <v>11232</v>
      </c>
      <c r="AB553" t="s">
        <v>11233</v>
      </c>
      <c r="AC553" t="s">
        <v>11234</v>
      </c>
      <c r="AD553" t="s">
        <v>11235</v>
      </c>
      <c r="AE553" t="s">
        <v>11236</v>
      </c>
    </row>
    <row r="554" spans="1:31" ht="15.75" customHeight="1">
      <c r="A554" t="s">
        <v>6058</v>
      </c>
      <c r="B554" t="s">
        <v>6059</v>
      </c>
      <c r="C554" t="s">
        <v>6060</v>
      </c>
      <c r="D554" t="s">
        <v>12821</v>
      </c>
      <c r="E554" t="s">
        <v>12878</v>
      </c>
      <c r="F554" t="s">
        <v>12939</v>
      </c>
      <c r="G554" t="str">
        <f>Table2[category] &amp; "-" &amp; Table2[product name]</f>
        <v>Computers&amp;Accessories|ExternalDevices&amp;DataStorage|ExternalMemoryCardReaders-Brand Conquer 6 in 1 with OTG, SD Card Reader, USB Type C, USB 3.0 and Micro USB, for Memory Card | Portable Card Reader | Compatible with TF, SD, Micro SD, SDHC, SDXC, MMC, RS-MMC, Micro SDXC</v>
      </c>
      <c r="H554" s="2" t="s">
        <v>13108</v>
      </c>
      <c r="I554" s="23">
        <v>549</v>
      </c>
      <c r="J554" s="23" t="str">
        <f t="shared" si="24"/>
        <v>&gt;₹500</v>
      </c>
      <c r="K554" s="23">
        <v>999</v>
      </c>
      <c r="L554" s="24">
        <v>0.45</v>
      </c>
      <c r="M554" s="25">
        <f>Table2[[#This Row],[Actual Price]] - Table2[[#This Row],[Discounted Price]] / Table2[[#This Row],[Actual Price]] * 100</f>
        <v>944.04504504504507</v>
      </c>
      <c r="N554" s="24" t="str">
        <f t="shared" si="25"/>
        <v>&lt;50%</v>
      </c>
      <c r="O554" s="21">
        <f>Table2[[#This Row],[Rounded Rating Column]] + (Table2[[#This Row],[rating_count]] / 1000)</f>
        <v>11.757999999999999</v>
      </c>
      <c r="P554" s="24" t="str">
        <f>IF(Table2[[#This Row],[Discount Percentage]] &gt;= 0.5, "Yes", "No")</f>
        <v>No</v>
      </c>
      <c r="Q554" s="26">
        <f>Table2[[#This Row],[Actual Price]] * Table2[[#This Row],[rating_count]]</f>
        <v>7750242</v>
      </c>
      <c r="R554">
        <v>4.3</v>
      </c>
      <c r="S554">
        <f>ROUND(Table2[[#This Row],[rating]], 0)</f>
        <v>4</v>
      </c>
      <c r="T554" s="21">
        <v>7758</v>
      </c>
      <c r="U554" s="21" t="str">
        <f>IF(Table2[[#This Row],[rating_count]] &lt; 1000, "Yes", "No")</f>
        <v>No</v>
      </c>
      <c r="V554" s="21">
        <f>Table2[[#This Row],[Rounded Rating Column]] * Table2[[#This Row],[rating_count]]</f>
        <v>31032</v>
      </c>
      <c r="W554" s="25">
        <f t="shared" si="26"/>
        <v>7750242</v>
      </c>
      <c r="X554" t="s">
        <v>6061</v>
      </c>
      <c r="Y554" t="s">
        <v>6062</v>
      </c>
      <c r="Z554" t="s">
        <v>6063</v>
      </c>
      <c r="AA554" t="s">
        <v>6064</v>
      </c>
      <c r="AB554" t="s">
        <v>6065</v>
      </c>
      <c r="AC554" t="s">
        <v>6066</v>
      </c>
      <c r="AD554" t="s">
        <v>6067</v>
      </c>
      <c r="AE554" t="s">
        <v>6068</v>
      </c>
    </row>
    <row r="555" spans="1:31" ht="15.75" customHeight="1">
      <c r="A555" t="s">
        <v>688</v>
      </c>
      <c r="B555" t="s">
        <v>689</v>
      </c>
      <c r="C555" t="s">
        <v>13</v>
      </c>
      <c r="D555" t="s">
        <v>12821</v>
      </c>
      <c r="E555" t="s">
        <v>12822</v>
      </c>
      <c r="F555" t="s">
        <v>12823</v>
      </c>
      <c r="G555" t="str">
        <f>Table2[category] &amp; "-" &amp; Table2[product name]</f>
        <v>Computers&amp;Accessories|Accessories&amp;Peripherals|Cables&amp;Accessories|Cables|USBCables-Pinnaclz Original Combo of 2 Micro USB Fast Charging Cable, USB Charging Cable for Data Transfer Perfect for Android Smart Phones White 1.2 Meter Made in India (Pack of 2)</v>
      </c>
      <c r="H555" t="s">
        <v>12824</v>
      </c>
      <c r="I555" s="23">
        <v>115</v>
      </c>
      <c r="J555" s="23" t="str">
        <f t="shared" si="24"/>
        <v>&lt;₹200</v>
      </c>
      <c r="K555" s="23">
        <v>499</v>
      </c>
      <c r="L555" s="24">
        <v>0.77</v>
      </c>
      <c r="M555" s="25">
        <f>Table2[[#This Row],[Actual Price]] - Table2[[#This Row],[Discounted Price]] / Table2[[#This Row],[Actual Price]] * 100</f>
        <v>475.95390781563128</v>
      </c>
      <c r="N555" s="24" t="str">
        <f t="shared" si="25"/>
        <v>50% or More</v>
      </c>
      <c r="O555" s="21">
        <f>Table2[[#This Row],[Rounded Rating Column]] + (Table2[[#This Row],[rating_count]] / 1000)</f>
        <v>11.731999999999999</v>
      </c>
      <c r="P555" s="24" t="str">
        <f>IF(Table2[[#This Row],[Discount Percentage]] &gt;= 0.5, "Yes", "No")</f>
        <v>Yes</v>
      </c>
      <c r="Q555" s="26">
        <f>Table2[[#This Row],[Actual Price]] * Table2[[#This Row],[rating_count]]</f>
        <v>3858268</v>
      </c>
      <c r="R555">
        <v>4</v>
      </c>
      <c r="S555">
        <f>ROUND(Table2[[#This Row],[rating]], 0)</f>
        <v>4</v>
      </c>
      <c r="T555" s="21">
        <v>7732</v>
      </c>
      <c r="U555" s="21" t="str">
        <f>IF(Table2[[#This Row],[rating_count]] &lt; 1000, "Yes", "No")</f>
        <v>No</v>
      </c>
      <c r="V555" s="21">
        <f>Table2[[#This Row],[Rounded Rating Column]] * Table2[[#This Row],[rating_count]]</f>
        <v>30928</v>
      </c>
      <c r="W555" s="25">
        <f t="shared" si="26"/>
        <v>3858268</v>
      </c>
      <c r="X555" t="s">
        <v>690</v>
      </c>
      <c r="Y555" t="s">
        <v>691</v>
      </c>
      <c r="Z555" t="s">
        <v>692</v>
      </c>
      <c r="AA555" t="s">
        <v>693</v>
      </c>
      <c r="AB555" t="s">
        <v>694</v>
      </c>
      <c r="AC555" t="s">
        <v>695</v>
      </c>
      <c r="AD555" t="s">
        <v>696</v>
      </c>
      <c r="AE555" t="s">
        <v>697</v>
      </c>
    </row>
    <row r="556" spans="1:31" ht="15.75" customHeight="1">
      <c r="A556" t="s">
        <v>1455</v>
      </c>
      <c r="B556" t="s">
        <v>1456</v>
      </c>
      <c r="C556" t="s">
        <v>13</v>
      </c>
      <c r="D556" t="s">
        <v>12821</v>
      </c>
      <c r="E556" t="s">
        <v>12822</v>
      </c>
      <c r="F556" t="s">
        <v>12823</v>
      </c>
      <c r="G556" t="str">
        <f>Table2[category] &amp; "-" &amp; Table2[product name]</f>
        <v>Computers&amp;Accessories|Accessories&amp;Peripherals|Cables&amp;Accessories|Cables|USBCables-Pinnaclz Original Combo of 2 USB Type C Fast Charging Cable, USB C Data Cable for Charging and Data Transfer Smart Phones White 1.2 Meter Made in India (Pack of 2)</v>
      </c>
      <c r="H556" t="s">
        <v>12824</v>
      </c>
      <c r="I556" s="23">
        <v>149</v>
      </c>
      <c r="J556" s="23" t="str">
        <f t="shared" si="24"/>
        <v>&lt;₹200</v>
      </c>
      <c r="K556" s="23">
        <v>499</v>
      </c>
      <c r="L556" s="24">
        <v>0.7</v>
      </c>
      <c r="M556" s="25">
        <f>Table2[[#This Row],[Actual Price]] - Table2[[#This Row],[Discounted Price]] / Table2[[#This Row],[Actual Price]] * 100</f>
        <v>469.14028056112227</v>
      </c>
      <c r="N556" s="24" t="str">
        <f t="shared" si="25"/>
        <v>50% or More</v>
      </c>
      <c r="O556" s="21">
        <f>Table2[[#This Row],[Rounded Rating Column]] + (Table2[[#This Row],[rating_count]] / 1000)</f>
        <v>11.731999999999999</v>
      </c>
      <c r="P556" s="24" t="str">
        <f>IF(Table2[[#This Row],[Discount Percentage]] &gt;= 0.5, "Yes", "No")</f>
        <v>Yes</v>
      </c>
      <c r="Q556" s="26">
        <f>Table2[[#This Row],[Actual Price]] * Table2[[#This Row],[rating_count]]</f>
        <v>3858268</v>
      </c>
      <c r="R556">
        <v>4</v>
      </c>
      <c r="S556">
        <f>ROUND(Table2[[#This Row],[rating]], 0)</f>
        <v>4</v>
      </c>
      <c r="T556" s="21">
        <v>7732</v>
      </c>
      <c r="U556" s="21" t="str">
        <f>IF(Table2[[#This Row],[rating_count]] &lt; 1000, "Yes", "No")</f>
        <v>No</v>
      </c>
      <c r="V556" s="21">
        <f>Table2[[#This Row],[Rounded Rating Column]] * Table2[[#This Row],[rating_count]]</f>
        <v>30928</v>
      </c>
      <c r="W556" s="25">
        <f t="shared" si="26"/>
        <v>3858268</v>
      </c>
      <c r="X556" t="s">
        <v>1457</v>
      </c>
      <c r="Y556" t="s">
        <v>691</v>
      </c>
      <c r="Z556" t="s">
        <v>692</v>
      </c>
      <c r="AA556" t="s">
        <v>693</v>
      </c>
      <c r="AB556" t="s">
        <v>694</v>
      </c>
      <c r="AC556" t="s">
        <v>695</v>
      </c>
      <c r="AD556" t="s">
        <v>1458</v>
      </c>
      <c r="AE556" t="s">
        <v>1459</v>
      </c>
    </row>
    <row r="557" spans="1:31" ht="15.75" customHeight="1">
      <c r="A557" t="s">
        <v>7936</v>
      </c>
      <c r="B557" t="s">
        <v>7937</v>
      </c>
      <c r="C557" t="s">
        <v>6746</v>
      </c>
      <c r="D557" t="s">
        <v>12821</v>
      </c>
      <c r="E557" t="s">
        <v>12822</v>
      </c>
      <c r="F557" t="s">
        <v>12876</v>
      </c>
      <c r="G557" t="str">
        <f>Table2[category] &amp; "-" &amp; Table2[product name]</f>
        <v>Computers&amp;Accessories|Accessories&amp;Peripherals|LaptopAccessories|LaptopChargers&amp;PowerSupplies-Artis AR-45W-MG2 45 Watts MG2 Laptop Adapter/Charger Compatible with MB Air 13‚Äù &amp; MB Air 11‚Äù (14.5 V, 3.1 A) Connector: MG2 (T Tip Connector)</v>
      </c>
      <c r="H557" t="s">
        <v>12954</v>
      </c>
      <c r="I557" s="25">
        <v>1699</v>
      </c>
      <c r="J557" s="23" t="str">
        <f t="shared" si="24"/>
        <v>&gt;₹500</v>
      </c>
      <c r="K557" s="25">
        <v>3499</v>
      </c>
      <c r="L557" s="24">
        <v>0.51</v>
      </c>
      <c r="M557" s="25">
        <f>Table2[[#This Row],[Actual Price]] - Table2[[#This Row],[Discounted Price]] / Table2[[#This Row],[Actual Price]] * 100</f>
        <v>3450.443269505573</v>
      </c>
      <c r="N557" s="24" t="str">
        <f t="shared" si="25"/>
        <v>50% or More</v>
      </c>
      <c r="O557" s="21">
        <f>Table2[[#This Row],[Rounded Rating Column]] + (Table2[[#This Row],[rating_count]] / 1000)</f>
        <v>11.689</v>
      </c>
      <c r="P557" s="24" t="str">
        <f>IF(Table2[[#This Row],[Discount Percentage]] &gt;= 0.5, "Yes", "No")</f>
        <v>Yes</v>
      </c>
      <c r="Q557" s="26">
        <f>Table2[[#This Row],[Actual Price]] * Table2[[#This Row],[rating_count]]</f>
        <v>26903811</v>
      </c>
      <c r="R557">
        <v>3.6</v>
      </c>
      <c r="S557">
        <f>ROUND(Table2[[#This Row],[rating]], 0)</f>
        <v>4</v>
      </c>
      <c r="T557" s="21">
        <v>7689</v>
      </c>
      <c r="U557" s="21" t="str">
        <f>IF(Table2[[#This Row],[rating_count]] &lt; 1000, "Yes", "No")</f>
        <v>No</v>
      </c>
      <c r="V557" s="21">
        <f>Table2[[#This Row],[Rounded Rating Column]] * Table2[[#This Row],[rating_count]]</f>
        <v>30756</v>
      </c>
      <c r="W557" s="25">
        <f t="shared" si="26"/>
        <v>26903811</v>
      </c>
      <c r="X557" t="s">
        <v>7938</v>
      </c>
      <c r="Y557" t="s">
        <v>7939</v>
      </c>
      <c r="Z557" t="s">
        <v>7940</v>
      </c>
      <c r="AA557" t="s">
        <v>7941</v>
      </c>
      <c r="AB557" t="s">
        <v>7942</v>
      </c>
      <c r="AC557" t="s">
        <v>7943</v>
      </c>
      <c r="AD557" t="s">
        <v>7944</v>
      </c>
      <c r="AE557" t="s">
        <v>7945</v>
      </c>
    </row>
    <row r="558" spans="1:31" ht="15.75" customHeight="1">
      <c r="A558" t="s">
        <v>10219</v>
      </c>
      <c r="B558" t="s">
        <v>10220</v>
      </c>
      <c r="C558" t="s">
        <v>8682</v>
      </c>
      <c r="D558" t="s">
        <v>12817</v>
      </c>
      <c r="E558" t="s">
        <v>12818</v>
      </c>
      <c r="F558" t="s">
        <v>12819</v>
      </c>
      <c r="G558" t="str">
        <f>Table2[category] &amp; "-" &amp; Table2[product name]</f>
        <v>Home&amp;Kitchen|Kitchen&amp;HomeAppliances|Vacuum,Cleaning&amp;Ironing|Irons,Steamers&amp;Accessories|Irons|SteamIrons-Philips GC1920/28 1440-Watt Non-Stick Soleplate Steam Iron</v>
      </c>
      <c r="H558" t="s">
        <v>12992</v>
      </c>
      <c r="I558" s="25">
        <v>1849</v>
      </c>
      <c r="J558" s="23" t="str">
        <f t="shared" si="24"/>
        <v>&gt;₹500</v>
      </c>
      <c r="K558" s="25">
        <v>2095</v>
      </c>
      <c r="L558" s="24">
        <v>0.12</v>
      </c>
      <c r="M558" s="25">
        <f>Table2[[#This Row],[Actual Price]] - Table2[[#This Row],[Discounted Price]] / Table2[[#This Row],[Actual Price]] * 100</f>
        <v>2006.7422434367543</v>
      </c>
      <c r="N558" s="24" t="str">
        <f t="shared" si="25"/>
        <v>&lt;50%</v>
      </c>
      <c r="O558" s="21">
        <f>Table2[[#This Row],[Rounded Rating Column]] + (Table2[[#This Row],[rating_count]] / 1000)</f>
        <v>11.681000000000001</v>
      </c>
      <c r="P558" s="24" t="str">
        <f>IF(Table2[[#This Row],[Discount Percentage]] &gt;= 0.5, "Yes", "No")</f>
        <v>No</v>
      </c>
      <c r="Q558" s="26">
        <f>Table2[[#This Row],[Actual Price]] * Table2[[#This Row],[rating_count]]</f>
        <v>16091695</v>
      </c>
      <c r="R558">
        <v>4.3</v>
      </c>
      <c r="S558">
        <f>ROUND(Table2[[#This Row],[rating]], 0)</f>
        <v>4</v>
      </c>
      <c r="T558" s="21">
        <v>7681</v>
      </c>
      <c r="U558" s="21" t="str">
        <f>IF(Table2[[#This Row],[rating_count]] &lt; 1000, "Yes", "No")</f>
        <v>No</v>
      </c>
      <c r="V558" s="21">
        <f>Table2[[#This Row],[Rounded Rating Column]] * Table2[[#This Row],[rating_count]]</f>
        <v>30724</v>
      </c>
      <c r="W558" s="25">
        <f t="shared" si="26"/>
        <v>16091695</v>
      </c>
      <c r="X558" t="s">
        <v>10221</v>
      </c>
      <c r="Y558" t="s">
        <v>10222</v>
      </c>
      <c r="Z558" t="s">
        <v>10223</v>
      </c>
      <c r="AA558" t="s">
        <v>10224</v>
      </c>
      <c r="AB558" t="s">
        <v>10225</v>
      </c>
      <c r="AC558" t="s">
        <v>10226</v>
      </c>
      <c r="AD558" t="s">
        <v>10227</v>
      </c>
      <c r="AE558" t="s">
        <v>10228</v>
      </c>
    </row>
    <row r="559" spans="1:31" ht="15.75" customHeight="1">
      <c r="A559" t="s">
        <v>1990</v>
      </c>
      <c r="B559" t="s">
        <v>1991</v>
      </c>
      <c r="C559" t="s">
        <v>1992</v>
      </c>
      <c r="D559" t="s">
        <v>12831</v>
      </c>
      <c r="E559" t="s">
        <v>12832</v>
      </c>
      <c r="F559" t="s">
        <v>12844</v>
      </c>
      <c r="G559" t="str">
        <f>Table2[category] &amp; "-" &amp; Table2[product name]</f>
        <v>Electronics|HomeTheater,TV&amp;Video|SatelliteEquipment|SatelliteReceivers-TATA SKY HD Connection with 1 month basic package and free installation</v>
      </c>
      <c r="H559" t="s">
        <v>12845</v>
      </c>
      <c r="I559" s="25">
        <v>1249</v>
      </c>
      <c r="J559" s="23" t="str">
        <f t="shared" si="24"/>
        <v>&gt;₹500</v>
      </c>
      <c r="K559" s="25">
        <v>2299</v>
      </c>
      <c r="L559" s="24">
        <v>0.46</v>
      </c>
      <c r="M559" s="25">
        <f>Table2[[#This Row],[Actual Price]] - Table2[[#This Row],[Discounted Price]] / Table2[[#This Row],[Actual Price]] * 100</f>
        <v>2244.6720313179644</v>
      </c>
      <c r="N559" s="24" t="str">
        <f t="shared" si="25"/>
        <v>&lt;50%</v>
      </c>
      <c r="O559" s="21">
        <f>Table2[[#This Row],[Rounded Rating Column]] + (Table2[[#This Row],[rating_count]] / 1000)</f>
        <v>11.635999999999999</v>
      </c>
      <c r="P559" s="24" t="str">
        <f>IF(Table2[[#This Row],[Discount Percentage]] &gt;= 0.5, "Yes", "No")</f>
        <v>No</v>
      </c>
      <c r="Q559" s="26">
        <f>Table2[[#This Row],[Actual Price]] * Table2[[#This Row],[rating_count]]</f>
        <v>17555164</v>
      </c>
      <c r="R559">
        <v>4.3</v>
      </c>
      <c r="S559">
        <f>ROUND(Table2[[#This Row],[rating]], 0)</f>
        <v>4</v>
      </c>
      <c r="T559" s="21">
        <v>7636</v>
      </c>
      <c r="U559" s="21" t="str">
        <f>IF(Table2[[#This Row],[rating_count]] &lt; 1000, "Yes", "No")</f>
        <v>No</v>
      </c>
      <c r="V559" s="21">
        <f>Table2[[#This Row],[Rounded Rating Column]] * Table2[[#This Row],[rating_count]]</f>
        <v>30544</v>
      </c>
      <c r="W559" s="25">
        <f t="shared" si="26"/>
        <v>17555164</v>
      </c>
      <c r="X559" t="s">
        <v>1993</v>
      </c>
      <c r="Y559" t="s">
        <v>1994</v>
      </c>
      <c r="Z559" t="s">
        <v>1995</v>
      </c>
      <c r="AA559" t="s">
        <v>1996</v>
      </c>
      <c r="AB559" t="s">
        <v>1997</v>
      </c>
      <c r="AC559" t="s">
        <v>1998</v>
      </c>
      <c r="AD559" t="s">
        <v>1999</v>
      </c>
      <c r="AE559" t="s">
        <v>2000</v>
      </c>
    </row>
    <row r="560" spans="1:31" ht="15.75" customHeight="1">
      <c r="A560" t="s">
        <v>10793</v>
      </c>
      <c r="B560" t="s">
        <v>10794</v>
      </c>
      <c r="C560" t="s">
        <v>8483</v>
      </c>
      <c r="D560" t="s">
        <v>12817</v>
      </c>
      <c r="E560" t="s">
        <v>12818</v>
      </c>
      <c r="F560" t="s">
        <v>12819</v>
      </c>
      <c r="G560" t="str">
        <f>Table2[category] &amp; "-" &amp; Table2[product name]</f>
        <v>Home&amp;Kitchen|Kitchen&amp;HomeAppliances|Vacuum,Cleaning&amp;Ironing|Irons,Steamers&amp;Accessories|Irons|DryIrons-Crompton InstaGlide 1000-Watts Dry Iron with American Heritage Coating, Pack of 1 Iron</v>
      </c>
      <c r="H560" t="s">
        <v>12992</v>
      </c>
      <c r="I560" s="23">
        <v>850</v>
      </c>
      <c r="J560" s="23" t="str">
        <f t="shared" si="24"/>
        <v>&gt;₹500</v>
      </c>
      <c r="K560" s="25">
        <v>1000</v>
      </c>
      <c r="L560" s="24">
        <v>0.15</v>
      </c>
      <c r="M560" s="25">
        <f>Table2[[#This Row],[Actual Price]] - Table2[[#This Row],[Discounted Price]] / Table2[[#This Row],[Actual Price]] * 100</f>
        <v>915</v>
      </c>
      <c r="N560" s="24" t="str">
        <f t="shared" si="25"/>
        <v>&lt;50%</v>
      </c>
      <c r="O560" s="21">
        <f>Table2[[#This Row],[Rounded Rating Column]] + (Table2[[#This Row],[rating_count]] / 1000)</f>
        <v>11.619</v>
      </c>
      <c r="P560" s="24" t="str">
        <f>IF(Table2[[#This Row],[Discount Percentage]] &gt;= 0.5, "Yes", "No")</f>
        <v>No</v>
      </c>
      <c r="Q560" s="26">
        <f>Table2[[#This Row],[Actual Price]] * Table2[[#This Row],[rating_count]]</f>
        <v>7619000</v>
      </c>
      <c r="R560">
        <v>4.0999999999999996</v>
      </c>
      <c r="S560">
        <f>ROUND(Table2[[#This Row],[rating]], 0)</f>
        <v>4</v>
      </c>
      <c r="T560" s="21">
        <v>7619</v>
      </c>
      <c r="U560" s="21" t="str">
        <f>IF(Table2[[#This Row],[rating_count]] &lt; 1000, "Yes", "No")</f>
        <v>No</v>
      </c>
      <c r="V560" s="21">
        <f>Table2[[#This Row],[Rounded Rating Column]] * Table2[[#This Row],[rating_count]]</f>
        <v>30476</v>
      </c>
      <c r="W560" s="25">
        <f t="shared" si="26"/>
        <v>7619000</v>
      </c>
      <c r="X560" t="s">
        <v>10795</v>
      </c>
      <c r="Y560" t="s">
        <v>10796</v>
      </c>
      <c r="Z560" t="s">
        <v>10797</v>
      </c>
      <c r="AA560" t="s">
        <v>10798</v>
      </c>
      <c r="AB560" t="s">
        <v>10799</v>
      </c>
      <c r="AC560" t="s">
        <v>10800</v>
      </c>
      <c r="AD560" t="s">
        <v>10801</v>
      </c>
      <c r="AE560" t="s">
        <v>10802</v>
      </c>
    </row>
    <row r="561" spans="1:31" ht="15.75" customHeight="1">
      <c r="A561" t="s">
        <v>7181</v>
      </c>
      <c r="B561" t="s">
        <v>7182</v>
      </c>
      <c r="C561" t="s">
        <v>6448</v>
      </c>
      <c r="D561" t="s">
        <v>12821</v>
      </c>
      <c r="E561" t="s">
        <v>12822</v>
      </c>
      <c r="F561" t="s">
        <v>12876</v>
      </c>
      <c r="G561" t="str">
        <f>Table2[category] &amp; "-" &amp; Table2[product name]</f>
        <v>Computers&amp;Accessories|Accessories&amp;Peripherals|LaptopAccessories|CoolingPads-Zebronics, ZEB-NC3300 USB Powered Laptop Cooling Pad with Dual Fan, Dual USB Port and Blue LED Lights</v>
      </c>
      <c r="H561" t="s">
        <v>12946</v>
      </c>
      <c r="I561" s="23">
        <v>599</v>
      </c>
      <c r="J561" s="23" t="str">
        <f t="shared" si="24"/>
        <v>&gt;₹500</v>
      </c>
      <c r="K561" s="23">
        <v>999</v>
      </c>
      <c r="L561" s="24">
        <v>0.4</v>
      </c>
      <c r="M561" s="25">
        <f>Table2[[#This Row],[Actual Price]] - Table2[[#This Row],[Discounted Price]] / Table2[[#This Row],[Actual Price]] * 100</f>
        <v>939.04004004004003</v>
      </c>
      <c r="N561" s="24" t="str">
        <f t="shared" si="25"/>
        <v>&lt;50%</v>
      </c>
      <c r="O561" s="21">
        <f>Table2[[#This Row],[Rounded Rating Column]] + (Table2[[#This Row],[rating_count]] / 1000)</f>
        <v>11.600999999999999</v>
      </c>
      <c r="P561" s="24" t="str">
        <f>IF(Table2[[#This Row],[Discount Percentage]] &gt;= 0.5, "Yes", "No")</f>
        <v>No</v>
      </c>
      <c r="Q561" s="26">
        <f>Table2[[#This Row],[Actual Price]] * Table2[[#This Row],[rating_count]]</f>
        <v>7593399</v>
      </c>
      <c r="R561">
        <v>4</v>
      </c>
      <c r="S561">
        <f>ROUND(Table2[[#This Row],[rating]], 0)</f>
        <v>4</v>
      </c>
      <c r="T561" s="21">
        <v>7601</v>
      </c>
      <c r="U561" s="21" t="str">
        <f>IF(Table2[[#This Row],[rating_count]] &lt; 1000, "Yes", "No")</f>
        <v>No</v>
      </c>
      <c r="V561" s="21">
        <f>Table2[[#This Row],[Rounded Rating Column]] * Table2[[#This Row],[rating_count]]</f>
        <v>30404</v>
      </c>
      <c r="W561" s="25">
        <f t="shared" si="26"/>
        <v>7593399</v>
      </c>
      <c r="X561" t="s">
        <v>7183</v>
      </c>
      <c r="Y561" t="s">
        <v>7184</v>
      </c>
      <c r="Z561" t="s">
        <v>7185</v>
      </c>
      <c r="AA561" t="s">
        <v>7186</v>
      </c>
      <c r="AB561" t="s">
        <v>7187</v>
      </c>
      <c r="AC561" t="s">
        <v>7188</v>
      </c>
      <c r="AD561" t="s">
        <v>7189</v>
      </c>
      <c r="AE561" t="s">
        <v>7190</v>
      </c>
    </row>
    <row r="562" spans="1:31" ht="15.75" customHeight="1">
      <c r="A562" t="s">
        <v>4052</v>
      </c>
      <c r="B562" t="s">
        <v>4053</v>
      </c>
      <c r="C562" t="s">
        <v>2956</v>
      </c>
      <c r="D562" t="s">
        <v>12831</v>
      </c>
      <c r="E562" t="s">
        <v>12852</v>
      </c>
      <c r="F562" t="s">
        <v>12853</v>
      </c>
      <c r="G562" t="str">
        <f>Table2[category] &amp; "-" &amp; Table2[product name]</f>
        <v>Electronics|WearableTechnology|SmartWatches-Noise Pulse Buzz 1.69" Bluetooth Calling Smart Watch with Call Function, 150 Watch Faces, 60 Sports Modes, Spo2 &amp; Heart Rate Monitoring, Calling Smart Watch for Men &amp; Women - Rose Pink</v>
      </c>
      <c r="H562" s="2" t="s">
        <v>13108</v>
      </c>
      <c r="I562" s="25">
        <v>1999</v>
      </c>
      <c r="J562" s="23" t="str">
        <f t="shared" si="24"/>
        <v>&gt;₹500</v>
      </c>
      <c r="K562" s="25">
        <v>4999</v>
      </c>
      <c r="L562" s="24">
        <v>0.6</v>
      </c>
      <c r="M562" s="25">
        <f>Table2[[#This Row],[Actual Price]] - Table2[[#This Row],[Discounted Price]] / Table2[[#This Row],[Actual Price]] * 100</f>
        <v>4959.01200240048</v>
      </c>
      <c r="N562" s="24" t="str">
        <f t="shared" si="25"/>
        <v>50% or More</v>
      </c>
      <c r="O562" s="21">
        <f>Table2[[#This Row],[Rounded Rating Column]] + (Table2[[#This Row],[rating_count]] / 1000)</f>
        <v>11.571</v>
      </c>
      <c r="P562" s="24" t="str">
        <f>IF(Table2[[#This Row],[Discount Percentage]] &gt;= 0.5, "Yes", "No")</f>
        <v>Yes</v>
      </c>
      <c r="Q562" s="26">
        <f>Table2[[#This Row],[Actual Price]] * Table2[[#This Row],[rating_count]]</f>
        <v>37847429</v>
      </c>
      <c r="R562">
        <v>3.9</v>
      </c>
      <c r="S562">
        <f>ROUND(Table2[[#This Row],[rating]], 0)</f>
        <v>4</v>
      </c>
      <c r="T562" s="21">
        <v>7571</v>
      </c>
      <c r="U562" s="21" t="str">
        <f>IF(Table2[[#This Row],[rating_count]] &lt; 1000, "Yes", "No")</f>
        <v>No</v>
      </c>
      <c r="V562" s="21">
        <f>Table2[[#This Row],[Rounded Rating Column]] * Table2[[#This Row],[rating_count]]</f>
        <v>30284</v>
      </c>
      <c r="W562" s="25">
        <f t="shared" si="26"/>
        <v>37847429</v>
      </c>
      <c r="X562" t="s">
        <v>4054</v>
      </c>
      <c r="Y562" t="s">
        <v>4055</v>
      </c>
      <c r="Z562" t="s">
        <v>4056</v>
      </c>
      <c r="AA562" t="s">
        <v>4057</v>
      </c>
      <c r="AB562" t="s">
        <v>4058</v>
      </c>
      <c r="AC562" t="s">
        <v>4059</v>
      </c>
      <c r="AD562" t="s">
        <v>4060</v>
      </c>
      <c r="AE562" t="s">
        <v>4061</v>
      </c>
    </row>
    <row r="563" spans="1:31" ht="15.75" customHeight="1">
      <c r="A563" t="s">
        <v>5801</v>
      </c>
      <c r="B563" t="s">
        <v>5802</v>
      </c>
      <c r="C563" t="s">
        <v>2956</v>
      </c>
      <c r="D563" t="s">
        <v>12831</v>
      </c>
      <c r="E563" t="s">
        <v>12852</v>
      </c>
      <c r="F563" t="s">
        <v>12853</v>
      </c>
      <c r="G563" t="str">
        <f>Table2[category] &amp; "-" &amp; Table2[product name]</f>
        <v>Electronics|WearableTechnology|SmartWatches-Noise Pulse Buzz 1.69" Bluetooth Calling Smart Watch with Call Function, 150 Watch Faces, 60 Sports Modes, Spo2 &amp; Heart Rate Monitoring, Calling Smart Watch for Men &amp; Women - Jet Black</v>
      </c>
      <c r="H563" s="2" t="s">
        <v>13108</v>
      </c>
      <c r="I563" s="25">
        <v>2499</v>
      </c>
      <c r="J563" s="23" t="str">
        <f t="shared" si="24"/>
        <v>&gt;₹500</v>
      </c>
      <c r="K563" s="25">
        <v>4999</v>
      </c>
      <c r="L563" s="24">
        <v>0.5</v>
      </c>
      <c r="M563" s="25">
        <f>Table2[[#This Row],[Actual Price]] - Table2[[#This Row],[Discounted Price]] / Table2[[#This Row],[Actual Price]] * 100</f>
        <v>4949.0100020004002</v>
      </c>
      <c r="N563" s="24" t="str">
        <f t="shared" si="25"/>
        <v>50% or More</v>
      </c>
      <c r="O563" s="21">
        <f>Table2[[#This Row],[Rounded Rating Column]] + (Table2[[#This Row],[rating_count]] / 1000)</f>
        <v>11.571</v>
      </c>
      <c r="P563" s="24" t="str">
        <f>IF(Table2[[#This Row],[Discount Percentage]] &gt;= 0.5, "Yes", "No")</f>
        <v>Yes</v>
      </c>
      <c r="Q563" s="26">
        <f>Table2[[#This Row],[Actual Price]] * Table2[[#This Row],[rating_count]]</f>
        <v>37847429</v>
      </c>
      <c r="R563">
        <v>3.9</v>
      </c>
      <c r="S563">
        <f>ROUND(Table2[[#This Row],[rating]], 0)</f>
        <v>4</v>
      </c>
      <c r="T563" s="21">
        <v>7571</v>
      </c>
      <c r="U563" s="21" t="str">
        <f>IF(Table2[[#This Row],[rating_count]] &lt; 1000, "Yes", "No")</f>
        <v>No</v>
      </c>
      <c r="V563" s="21">
        <f>Table2[[#This Row],[Rounded Rating Column]] * Table2[[#This Row],[rating_count]]</f>
        <v>30284</v>
      </c>
      <c r="W563" s="25">
        <f t="shared" si="26"/>
        <v>37847429</v>
      </c>
      <c r="X563" t="s">
        <v>5803</v>
      </c>
      <c r="Y563" t="s">
        <v>4055</v>
      </c>
      <c r="Z563" t="s">
        <v>4056</v>
      </c>
      <c r="AA563" t="s">
        <v>4057</v>
      </c>
      <c r="AB563" t="s">
        <v>4058</v>
      </c>
      <c r="AC563" t="s">
        <v>4059</v>
      </c>
      <c r="AD563" t="s">
        <v>5804</v>
      </c>
      <c r="AE563" t="s">
        <v>5805</v>
      </c>
    </row>
    <row r="564" spans="1:31" ht="15.75" customHeight="1">
      <c r="A564" t="s">
        <v>11973</v>
      </c>
      <c r="B564" t="s">
        <v>11974</v>
      </c>
      <c r="C564" t="s">
        <v>8494</v>
      </c>
      <c r="D564" t="s">
        <v>12817</v>
      </c>
      <c r="E564" t="s">
        <v>12818</v>
      </c>
      <c r="F564" t="s">
        <v>12986</v>
      </c>
      <c r="G564" t="str">
        <f>Table2[category] &amp; "-" &amp; Table2[product name]</f>
        <v>Home&amp;Kitchen|Kitchen&amp;HomeAppliances|SmallKitchenAppliances|MixerGrinders-Sujata Dynamix DX Mixer Grinder, 900W, 3 Jars (White)</v>
      </c>
      <c r="H564" t="s">
        <v>12999</v>
      </c>
      <c r="I564" s="25">
        <v>6120</v>
      </c>
      <c r="J564" s="23" t="str">
        <f t="shared" si="24"/>
        <v>&gt;₹500</v>
      </c>
      <c r="K564" s="25">
        <v>8478</v>
      </c>
      <c r="L564" s="24">
        <v>0.28000000000000003</v>
      </c>
      <c r="M564" s="25">
        <f>Table2[[#This Row],[Actual Price]] - Table2[[#This Row],[Discounted Price]] / Table2[[#This Row],[Actual Price]] * 100</f>
        <v>8405.8131634819529</v>
      </c>
      <c r="N564" s="24" t="str">
        <f t="shared" si="25"/>
        <v>&lt;50%</v>
      </c>
      <c r="O564" s="21">
        <f>Table2[[#This Row],[Rounded Rating Column]] + (Table2[[#This Row],[rating_count]] / 1000)</f>
        <v>11.55</v>
      </c>
      <c r="P564" s="24" t="str">
        <f>IF(Table2[[#This Row],[Discount Percentage]] &gt;= 0.5, "Yes", "No")</f>
        <v>No</v>
      </c>
      <c r="Q564" s="26">
        <f>Table2[[#This Row],[Actual Price]] * Table2[[#This Row],[rating_count]]</f>
        <v>55530900</v>
      </c>
      <c r="R564">
        <v>4.5999999999999996</v>
      </c>
      <c r="S564">
        <f>ROUND(Table2[[#This Row],[rating]], 0)</f>
        <v>5</v>
      </c>
      <c r="T564" s="21">
        <v>6550</v>
      </c>
      <c r="U564" s="21" t="str">
        <f>IF(Table2[[#This Row],[rating_count]] &lt; 1000, "Yes", "No")</f>
        <v>No</v>
      </c>
      <c r="V564" s="21">
        <f>Table2[[#This Row],[Rounded Rating Column]] * Table2[[#This Row],[rating_count]]</f>
        <v>32750</v>
      </c>
      <c r="W564" s="25">
        <f t="shared" si="26"/>
        <v>55530900</v>
      </c>
      <c r="X564" t="s">
        <v>11975</v>
      </c>
      <c r="Y564" t="s">
        <v>11976</v>
      </c>
      <c r="Z564" t="s">
        <v>11977</v>
      </c>
      <c r="AA564" t="s">
        <v>11978</v>
      </c>
      <c r="AB564" t="s">
        <v>11979</v>
      </c>
      <c r="AC564" t="s">
        <v>11980</v>
      </c>
      <c r="AD564" t="s">
        <v>11981</v>
      </c>
      <c r="AE564" t="s">
        <v>11982</v>
      </c>
    </row>
    <row r="565" spans="1:31" ht="15.75" customHeight="1">
      <c r="A565" t="s">
        <v>3378</v>
      </c>
      <c r="B565" t="s">
        <v>3379</v>
      </c>
      <c r="C565" t="s">
        <v>3170</v>
      </c>
      <c r="D565" t="s">
        <v>12831</v>
      </c>
      <c r="E565" t="s">
        <v>12854</v>
      </c>
      <c r="F565" t="s">
        <v>12855</v>
      </c>
      <c r="G565" t="str">
        <f>Table2[category] &amp; "-" &amp; Table2[product name]</f>
        <v>Electronics|Mobiles&amp;Accessories|MobileAccessories|Chargers|WallChargers-Samsung Original 25W USB Travel Lightning Adapter for Cellular Phones, Black</v>
      </c>
      <c r="H565" t="s">
        <v>12856</v>
      </c>
      <c r="I565" s="25">
        <v>1075</v>
      </c>
      <c r="J565" s="23" t="str">
        <f t="shared" si="24"/>
        <v>&gt;₹500</v>
      </c>
      <c r="K565" s="25">
        <v>1699</v>
      </c>
      <c r="L565" s="24">
        <v>0.37</v>
      </c>
      <c r="M565" s="25">
        <f>Table2[[#This Row],[Actual Price]] - Table2[[#This Row],[Discounted Price]] / Table2[[#This Row],[Actual Price]] * 100</f>
        <v>1635.7274867569158</v>
      </c>
      <c r="N565" s="24" t="str">
        <f t="shared" si="25"/>
        <v>&lt;50%</v>
      </c>
      <c r="O565" s="21">
        <f>Table2[[#This Row],[Rounded Rating Column]] + (Table2[[#This Row],[rating_count]] / 1000)</f>
        <v>11.462</v>
      </c>
      <c r="P565" s="24" t="str">
        <f>IF(Table2[[#This Row],[Discount Percentage]] &gt;= 0.5, "Yes", "No")</f>
        <v>No</v>
      </c>
      <c r="Q565" s="26">
        <f>Table2[[#This Row],[Actual Price]] * Table2[[#This Row],[rating_count]]</f>
        <v>12677938</v>
      </c>
      <c r="R565">
        <v>4.4000000000000004</v>
      </c>
      <c r="S565">
        <f>ROUND(Table2[[#This Row],[rating]], 0)</f>
        <v>4</v>
      </c>
      <c r="T565" s="21">
        <v>7462</v>
      </c>
      <c r="U565" s="21" t="str">
        <f>IF(Table2[[#This Row],[rating_count]] &lt; 1000, "Yes", "No")</f>
        <v>No</v>
      </c>
      <c r="V565" s="21">
        <f>Table2[[#This Row],[Rounded Rating Column]] * Table2[[#This Row],[rating_count]]</f>
        <v>29848</v>
      </c>
      <c r="W565" s="25">
        <f t="shared" si="26"/>
        <v>12677938</v>
      </c>
      <c r="X565" t="s">
        <v>3380</v>
      </c>
      <c r="Y565" t="s">
        <v>3381</v>
      </c>
      <c r="Z565" t="s">
        <v>3382</v>
      </c>
      <c r="AA565" t="s">
        <v>3383</v>
      </c>
      <c r="AB565" t="s">
        <v>3384</v>
      </c>
      <c r="AC565" t="s">
        <v>3385</v>
      </c>
      <c r="AD565" t="s">
        <v>3386</v>
      </c>
      <c r="AE565" t="s">
        <v>3387</v>
      </c>
    </row>
    <row r="566" spans="1:31" ht="15.75" customHeight="1">
      <c r="A566" t="s">
        <v>6703</v>
      </c>
      <c r="B566" t="s">
        <v>6704</v>
      </c>
      <c r="C566" t="s">
        <v>5617</v>
      </c>
      <c r="D566" t="s">
        <v>12891</v>
      </c>
      <c r="E566" t="s">
        <v>12892</v>
      </c>
      <c r="F566" t="s">
        <v>12893</v>
      </c>
      <c r="G566" t="str">
        <f>Table2[category] &amp; "-" &amp; Table2[product name]</f>
        <v>OfficeProducts|OfficePaperProducts|Paper|Stationery|Notebooks,WritingPads&amp;Diaries|Notepads&amp;MemoBooks-3M Post-it Sticky Note Cube, 200 Sheets (4 Colors x 50 Sheets) | 3" x 3" Size | For notes, reminders, study, school and organizing</v>
      </c>
      <c r="H566" t="s">
        <v>12894</v>
      </c>
      <c r="I566" s="23">
        <v>90</v>
      </c>
      <c r="J566" s="23" t="str">
        <f t="shared" si="24"/>
        <v>&lt;₹200</v>
      </c>
      <c r="K566" s="23">
        <v>175</v>
      </c>
      <c r="L566" s="24">
        <v>0.49</v>
      </c>
      <c r="M566" s="25">
        <f>Table2[[#This Row],[Actual Price]] - Table2[[#This Row],[Discounted Price]] / Table2[[#This Row],[Actual Price]] * 100</f>
        <v>123.57142857142858</v>
      </c>
      <c r="N566" s="24" t="str">
        <f t="shared" si="25"/>
        <v>&lt;50%</v>
      </c>
      <c r="O566" s="21">
        <f>Table2[[#This Row],[Rounded Rating Column]] + (Table2[[#This Row],[rating_count]] / 1000)</f>
        <v>11.429</v>
      </c>
      <c r="P566" s="24" t="str">
        <f>IF(Table2[[#This Row],[Discount Percentage]] &gt;= 0.5, "Yes", "No")</f>
        <v>No</v>
      </c>
      <c r="Q566" s="26">
        <f>Table2[[#This Row],[Actual Price]] * Table2[[#This Row],[rating_count]]</f>
        <v>1300075</v>
      </c>
      <c r="R566">
        <v>4.4000000000000004</v>
      </c>
      <c r="S566">
        <f>ROUND(Table2[[#This Row],[rating]], 0)</f>
        <v>4</v>
      </c>
      <c r="T566" s="21">
        <v>7429</v>
      </c>
      <c r="U566" s="21" t="str">
        <f>IF(Table2[[#This Row],[rating_count]] &lt; 1000, "Yes", "No")</f>
        <v>No</v>
      </c>
      <c r="V566" s="21">
        <f>Table2[[#This Row],[Rounded Rating Column]] * Table2[[#This Row],[rating_count]]</f>
        <v>29716</v>
      </c>
      <c r="W566" s="25">
        <f t="shared" si="26"/>
        <v>1300075</v>
      </c>
      <c r="X566" t="s">
        <v>6705</v>
      </c>
      <c r="Y566" t="s">
        <v>6706</v>
      </c>
      <c r="Z566" t="s">
        <v>6707</v>
      </c>
      <c r="AA566" t="s">
        <v>6708</v>
      </c>
      <c r="AB566" t="s">
        <v>6709</v>
      </c>
      <c r="AC566" t="s">
        <v>6710</v>
      </c>
      <c r="AD566" t="s">
        <v>6711</v>
      </c>
      <c r="AE566" t="s">
        <v>6712</v>
      </c>
    </row>
    <row r="567" spans="1:31" ht="15.75" customHeight="1">
      <c r="A567" t="s">
        <v>8470</v>
      </c>
      <c r="B567" t="s">
        <v>8471</v>
      </c>
      <c r="C567" t="s">
        <v>8472</v>
      </c>
      <c r="D567" t="s">
        <v>12817</v>
      </c>
      <c r="E567" t="s">
        <v>12818</v>
      </c>
      <c r="F567" t="s">
        <v>12986</v>
      </c>
      <c r="G567" t="str">
        <f>Table2[category] &amp; "-" &amp; Table2[product name]</f>
        <v>Home&amp;Kitchen|Kitchen&amp;HomeAppliances|SmallKitchenAppliances|HandBlenders-PRO365 Indo Mocktails/Coffee Foamer/Cappuccino/Lemonade/Milk Frother (6 Months Warranty)</v>
      </c>
      <c r="H567" t="s">
        <v>12998</v>
      </c>
      <c r="I567" s="23">
        <v>249</v>
      </c>
      <c r="J567" s="23" t="str">
        <f t="shared" si="24"/>
        <v>₹200 - ₹500</v>
      </c>
      <c r="K567" s="23">
        <v>499</v>
      </c>
      <c r="L567" s="24">
        <v>0.5</v>
      </c>
      <c r="M567" s="25">
        <f>Table2[[#This Row],[Actual Price]] - Table2[[#This Row],[Discounted Price]] / Table2[[#This Row],[Actual Price]] * 100</f>
        <v>449.10020040080161</v>
      </c>
      <c r="N567" s="24" t="str">
        <f t="shared" si="25"/>
        <v>50% or More</v>
      </c>
      <c r="O567" s="21">
        <f>Table2[[#This Row],[Rounded Rating Column]] + (Table2[[#This Row],[rating_count]] / 1000)</f>
        <v>11.427</v>
      </c>
      <c r="P567" s="24" t="str">
        <f>IF(Table2[[#This Row],[Discount Percentage]] &gt;= 0.5, "Yes", "No")</f>
        <v>Yes</v>
      </c>
      <c r="Q567" s="26">
        <f>Table2[[#This Row],[Actual Price]] * Table2[[#This Row],[rating_count]]</f>
        <v>4205073</v>
      </c>
      <c r="R567">
        <v>3.3</v>
      </c>
      <c r="S567">
        <f>ROUND(Table2[[#This Row],[rating]], 0)</f>
        <v>3</v>
      </c>
      <c r="T567" s="21">
        <v>8427</v>
      </c>
      <c r="U567" s="21" t="str">
        <f>IF(Table2[[#This Row],[rating_count]] &lt; 1000, "Yes", "No")</f>
        <v>No</v>
      </c>
      <c r="V567" s="21">
        <f>Table2[[#This Row],[Rounded Rating Column]] * Table2[[#This Row],[rating_count]]</f>
        <v>25281</v>
      </c>
      <c r="W567" s="25">
        <f t="shared" si="26"/>
        <v>4205073</v>
      </c>
      <c r="X567" t="s">
        <v>8473</v>
      </c>
      <c r="Y567" t="s">
        <v>8474</v>
      </c>
      <c r="Z567" t="s">
        <v>8475</v>
      </c>
      <c r="AA567" t="s">
        <v>8476</v>
      </c>
      <c r="AB567" t="s">
        <v>8477</v>
      </c>
      <c r="AC567" t="s">
        <v>8478</v>
      </c>
      <c r="AD567" t="s">
        <v>8479</v>
      </c>
      <c r="AE567" t="s">
        <v>8480</v>
      </c>
    </row>
    <row r="568" spans="1:31" ht="15.75" customHeight="1">
      <c r="A568" t="s">
        <v>4794</v>
      </c>
      <c r="B568" t="s">
        <v>4795</v>
      </c>
      <c r="C568" t="s">
        <v>4796</v>
      </c>
      <c r="D568" t="s">
        <v>12821</v>
      </c>
      <c r="E568" t="s">
        <v>12822</v>
      </c>
      <c r="F568" t="s">
        <v>12880</v>
      </c>
      <c r="G568" t="str">
        <f>Table2[category] &amp; "-" &amp; Table2[product name]</f>
        <v>Computers&amp;Accessories|Accessories&amp;Peripherals|Keyboards,Mice&amp;InputDevices|GraphicTablets-Storio Kids Toys LCD Writing Tablet 8.5Inch E-Note Pad Best Birthday Gift for Girls Boys, Multicolor (SC1667)</v>
      </c>
      <c r="H568" t="s">
        <v>12882</v>
      </c>
      <c r="I568" s="23">
        <v>217</v>
      </c>
      <c r="J568" s="23" t="str">
        <f t="shared" si="24"/>
        <v>₹200 - ₹500</v>
      </c>
      <c r="K568" s="23">
        <v>237</v>
      </c>
      <c r="L568" s="24">
        <v>0.08</v>
      </c>
      <c r="M568" s="25">
        <f>Table2[[#This Row],[Actual Price]] - Table2[[#This Row],[Discounted Price]] / Table2[[#This Row],[Actual Price]] * 100</f>
        <v>145.43881856540082</v>
      </c>
      <c r="N568" s="24" t="str">
        <f t="shared" si="25"/>
        <v>&lt;50%</v>
      </c>
      <c r="O568" s="21">
        <f>Table2[[#This Row],[Rounded Rating Column]] + (Table2[[#This Row],[rating_count]] / 1000)</f>
        <v>11.353999999999999</v>
      </c>
      <c r="P568" s="24" t="str">
        <f>IF(Table2[[#This Row],[Discount Percentage]] &gt;= 0.5, "Yes", "No")</f>
        <v>No</v>
      </c>
      <c r="Q568" s="26">
        <f>Table2[[#This Row],[Actual Price]] * Table2[[#This Row],[rating_count]]</f>
        <v>1742898</v>
      </c>
      <c r="R568">
        <v>3.8</v>
      </c>
      <c r="S568">
        <f>ROUND(Table2[[#This Row],[rating]], 0)</f>
        <v>4</v>
      </c>
      <c r="T568" s="21">
        <v>7354</v>
      </c>
      <c r="U568" s="21" t="str">
        <f>IF(Table2[[#This Row],[rating_count]] &lt; 1000, "Yes", "No")</f>
        <v>No</v>
      </c>
      <c r="V568" s="21">
        <f>Table2[[#This Row],[Rounded Rating Column]] * Table2[[#This Row],[rating_count]]</f>
        <v>29416</v>
      </c>
      <c r="W568" s="25">
        <f t="shared" si="26"/>
        <v>1742898</v>
      </c>
      <c r="X568" t="s">
        <v>4797</v>
      </c>
      <c r="Y568" t="s">
        <v>4798</v>
      </c>
      <c r="Z568" t="s">
        <v>4799</v>
      </c>
      <c r="AA568" t="s">
        <v>4800</v>
      </c>
      <c r="AB568" t="s">
        <v>4801</v>
      </c>
      <c r="AC568" t="s">
        <v>4802</v>
      </c>
      <c r="AD568" t="s">
        <v>4803</v>
      </c>
      <c r="AE568" t="s">
        <v>4804</v>
      </c>
    </row>
    <row r="569" spans="1:31" ht="15.75" customHeight="1">
      <c r="A569" t="s">
        <v>6855</v>
      </c>
      <c r="B569" t="s">
        <v>6856</v>
      </c>
      <c r="C569" t="s">
        <v>6857</v>
      </c>
      <c r="D569" t="s">
        <v>12821</v>
      </c>
      <c r="E569" t="s">
        <v>12822</v>
      </c>
      <c r="F569" t="s">
        <v>12935</v>
      </c>
      <c r="G569" t="str">
        <f>Table2[category] &amp; "-" &amp; Table2[product name]</f>
        <v>Computers&amp;Accessories|Accessories&amp;Peripherals|Audio&amp;VideoAccessories|PCSpeakers-Zebronics Zeb Wonderbar 10 USB Powered 2.0 Computer Speaker with RGB Lights</v>
      </c>
      <c r="H569" t="s">
        <v>12955</v>
      </c>
      <c r="I569" s="23">
        <v>849</v>
      </c>
      <c r="J569" s="23" t="str">
        <f t="shared" si="24"/>
        <v>&gt;₹500</v>
      </c>
      <c r="K569" s="25">
        <v>1499</v>
      </c>
      <c r="L569" s="24">
        <v>0.43</v>
      </c>
      <c r="M569" s="25">
        <f>Table2[[#This Row],[Actual Price]] - Table2[[#This Row],[Discounted Price]] / Table2[[#This Row],[Actual Price]] * 100</f>
        <v>1442.3622414943295</v>
      </c>
      <c r="N569" s="24" t="str">
        <f t="shared" si="25"/>
        <v>&lt;50%</v>
      </c>
      <c r="O569" s="21">
        <f>Table2[[#This Row],[Rounded Rating Column]] + (Table2[[#This Row],[rating_count]] / 1000)</f>
        <v>11.352</v>
      </c>
      <c r="P569" s="24" t="str">
        <f>IF(Table2[[#This Row],[Discount Percentage]] &gt;= 0.5, "Yes", "No")</f>
        <v>No</v>
      </c>
      <c r="Q569" s="26">
        <f>Table2[[#This Row],[Actual Price]] * Table2[[#This Row],[rating_count]]</f>
        <v>11020648</v>
      </c>
      <c r="R569">
        <v>4</v>
      </c>
      <c r="S569">
        <f>ROUND(Table2[[#This Row],[rating]], 0)</f>
        <v>4</v>
      </c>
      <c r="T569" s="21">
        <v>7352</v>
      </c>
      <c r="U569" s="21" t="str">
        <f>IF(Table2[[#This Row],[rating_count]] &lt; 1000, "Yes", "No")</f>
        <v>No</v>
      </c>
      <c r="V569" s="21">
        <f>Table2[[#This Row],[Rounded Rating Column]] * Table2[[#This Row],[rating_count]]</f>
        <v>29408</v>
      </c>
      <c r="W569" s="25">
        <f t="shared" si="26"/>
        <v>11020648</v>
      </c>
      <c r="X569" t="s">
        <v>6858</v>
      </c>
      <c r="Y569" t="s">
        <v>6859</v>
      </c>
      <c r="Z569" t="s">
        <v>6860</v>
      </c>
      <c r="AA569" t="s">
        <v>6861</v>
      </c>
      <c r="AB569" t="s">
        <v>6862</v>
      </c>
      <c r="AC569" t="s">
        <v>6863</v>
      </c>
      <c r="AD569" t="s">
        <v>6864</v>
      </c>
      <c r="AE569" t="s">
        <v>6865</v>
      </c>
    </row>
    <row r="570" spans="1:31" ht="15.75" customHeight="1">
      <c r="A570" t="s">
        <v>8211</v>
      </c>
      <c r="B570" t="s">
        <v>8212</v>
      </c>
      <c r="C570" t="s">
        <v>8213</v>
      </c>
      <c r="D570" t="s">
        <v>12821</v>
      </c>
      <c r="E570" t="s">
        <v>12822</v>
      </c>
      <c r="F570" t="s">
        <v>12982</v>
      </c>
      <c r="G570" t="str">
        <f>Table2[category] &amp; "-" &amp; Table2[product name]</f>
        <v>Computers&amp;Accessories|Accessories&amp;Peripherals|HardDriveAccessories|Caddies-CARECASE¬Æ Optical Bay 2nd Hard Drive Caddy, 9.5 mm CD/DVD Drive Slot for SSD and HDD</v>
      </c>
      <c r="H570" t="s">
        <v>12983</v>
      </c>
      <c r="I570" s="23">
        <v>199</v>
      </c>
      <c r="J570" s="23" t="str">
        <f t="shared" si="24"/>
        <v>&lt;₹200</v>
      </c>
      <c r="K570" s="23">
        <v>799</v>
      </c>
      <c r="L570" s="24">
        <v>0.75</v>
      </c>
      <c r="M570" s="25">
        <f>Table2[[#This Row],[Actual Price]] - Table2[[#This Row],[Discounted Price]] / Table2[[#This Row],[Actual Price]] * 100</f>
        <v>774.09386733416773</v>
      </c>
      <c r="N570" s="24" t="str">
        <f t="shared" si="25"/>
        <v>50% or More</v>
      </c>
      <c r="O570" s="21">
        <f>Table2[[#This Row],[Rounded Rating Column]] + (Table2[[#This Row],[rating_count]] / 1000)</f>
        <v>11.333</v>
      </c>
      <c r="P570" s="24" t="str">
        <f>IF(Table2[[#This Row],[Discount Percentage]] &gt;= 0.5, "Yes", "No")</f>
        <v>Yes</v>
      </c>
      <c r="Q570" s="26">
        <f>Table2[[#This Row],[Actual Price]] * Table2[[#This Row],[rating_count]]</f>
        <v>5859067</v>
      </c>
      <c r="R570">
        <v>4.0999999999999996</v>
      </c>
      <c r="S570">
        <f>ROUND(Table2[[#This Row],[rating]], 0)</f>
        <v>4</v>
      </c>
      <c r="T570" s="21">
        <v>7333</v>
      </c>
      <c r="U570" s="21" t="str">
        <f>IF(Table2[[#This Row],[rating_count]] &lt; 1000, "Yes", "No")</f>
        <v>No</v>
      </c>
      <c r="V570" s="21">
        <f>Table2[[#This Row],[Rounded Rating Column]] * Table2[[#This Row],[rating_count]]</f>
        <v>29332</v>
      </c>
      <c r="W570" s="25">
        <f t="shared" si="26"/>
        <v>5859067</v>
      </c>
      <c r="X570" t="s">
        <v>8214</v>
      </c>
      <c r="Y570" t="s">
        <v>8215</v>
      </c>
      <c r="Z570" t="s">
        <v>8216</v>
      </c>
      <c r="AA570" t="s">
        <v>8217</v>
      </c>
      <c r="AB570" t="s">
        <v>8218</v>
      </c>
      <c r="AC570" t="s">
        <v>8219</v>
      </c>
      <c r="AD570" t="s">
        <v>8220</v>
      </c>
      <c r="AE570" t="s">
        <v>8221</v>
      </c>
    </row>
    <row r="571" spans="1:31" ht="15.75" customHeight="1">
      <c r="A571" t="s">
        <v>1740</v>
      </c>
      <c r="B571" t="s">
        <v>1741</v>
      </c>
      <c r="C571" t="s">
        <v>13</v>
      </c>
      <c r="D571" t="s">
        <v>12821</v>
      </c>
      <c r="E571" t="s">
        <v>12822</v>
      </c>
      <c r="F571" t="s">
        <v>12823</v>
      </c>
      <c r="G571" t="str">
        <f>Table2[category] &amp; "-" &amp; Table2[product name]</f>
        <v>Computers&amp;Accessories|Accessories&amp;Peripherals|Cables&amp;Accessories|Cables|USBCables-Belkin Apple Certified Lightning to USB Charge and Sync Cable for iPhone, iPad, Air Pods, 39.6 inch (100cm) ‚Äì Black</v>
      </c>
      <c r="H571" t="s">
        <v>12824</v>
      </c>
      <c r="I571" s="23">
        <v>999</v>
      </c>
      <c r="J571" s="23" t="str">
        <f t="shared" si="24"/>
        <v>&gt;₹500</v>
      </c>
      <c r="K571" s="25">
        <v>1699</v>
      </c>
      <c r="L571" s="24">
        <v>0.41</v>
      </c>
      <c r="M571" s="25">
        <f>Table2[[#This Row],[Actual Price]] - Table2[[#This Row],[Discounted Price]] / Table2[[#This Row],[Actual Price]] * 100</f>
        <v>1640.2007062978223</v>
      </c>
      <c r="N571" s="24" t="str">
        <f t="shared" si="25"/>
        <v>&lt;50%</v>
      </c>
      <c r="O571" s="21">
        <f>Table2[[#This Row],[Rounded Rating Column]] + (Table2[[#This Row],[rating_count]] / 1000)</f>
        <v>11.318</v>
      </c>
      <c r="P571" s="24" t="str">
        <f>IF(Table2[[#This Row],[Discount Percentage]] &gt;= 0.5, "Yes", "No")</f>
        <v>No</v>
      </c>
      <c r="Q571" s="26">
        <f>Table2[[#This Row],[Actual Price]] * Table2[[#This Row],[rating_count]]</f>
        <v>12433282</v>
      </c>
      <c r="R571">
        <v>4.4000000000000004</v>
      </c>
      <c r="S571">
        <f>ROUND(Table2[[#This Row],[rating]], 0)</f>
        <v>4</v>
      </c>
      <c r="T571" s="21">
        <v>7318</v>
      </c>
      <c r="U571" s="21" t="str">
        <f>IF(Table2[[#This Row],[rating_count]] &lt; 1000, "Yes", "No")</f>
        <v>No</v>
      </c>
      <c r="V571" s="21">
        <f>Table2[[#This Row],[Rounded Rating Column]] * Table2[[#This Row],[rating_count]]</f>
        <v>29272</v>
      </c>
      <c r="W571" s="25">
        <f t="shared" si="26"/>
        <v>12433282</v>
      </c>
      <c r="X571" t="s">
        <v>1742</v>
      </c>
      <c r="Y571" t="s">
        <v>1743</v>
      </c>
      <c r="Z571" t="s">
        <v>1744</v>
      </c>
      <c r="AA571" t="s">
        <v>1745</v>
      </c>
      <c r="AB571" t="s">
        <v>1746</v>
      </c>
      <c r="AC571" t="s">
        <v>1747</v>
      </c>
      <c r="AD571" t="s">
        <v>1748</v>
      </c>
      <c r="AE571" t="s">
        <v>1749</v>
      </c>
    </row>
    <row r="572" spans="1:31" ht="15.75" customHeight="1">
      <c r="A572" t="s">
        <v>2311</v>
      </c>
      <c r="B572" t="s">
        <v>2312</v>
      </c>
      <c r="C572" t="s">
        <v>13</v>
      </c>
      <c r="D572" t="s">
        <v>12821</v>
      </c>
      <c r="E572" t="s">
        <v>12822</v>
      </c>
      <c r="F572" t="s">
        <v>12823</v>
      </c>
      <c r="G572" t="str">
        <f>Table2[category] &amp; "-" &amp; Table2[product name]</f>
        <v>Computers&amp;Accessories|Accessories&amp;Peripherals|Cables&amp;Accessories|Cables|USBCables-Belkin Apple Certified Lightning to USB Charge and Sync Tough Braided Cable for iPhone, iPad, Air Pods, 3.3 feet (1 meters) ‚Äì Black</v>
      </c>
      <c r="H572" t="s">
        <v>12824</v>
      </c>
      <c r="I572" s="25">
        <v>1299</v>
      </c>
      <c r="J572" s="23" t="str">
        <f t="shared" si="24"/>
        <v>&gt;₹500</v>
      </c>
      <c r="K572" s="25">
        <v>1999</v>
      </c>
      <c r="L572" s="24">
        <v>0.35</v>
      </c>
      <c r="M572" s="25">
        <f>Table2[[#This Row],[Actual Price]] - Table2[[#This Row],[Discounted Price]] / Table2[[#This Row],[Actual Price]] * 100</f>
        <v>1934.0175087543771</v>
      </c>
      <c r="N572" s="24" t="str">
        <f t="shared" si="25"/>
        <v>&lt;50%</v>
      </c>
      <c r="O572" s="21">
        <f>Table2[[#This Row],[Rounded Rating Column]] + (Table2[[#This Row],[rating_count]] / 1000)</f>
        <v>11.318</v>
      </c>
      <c r="P572" s="24" t="str">
        <f>IF(Table2[[#This Row],[Discount Percentage]] &gt;= 0.5, "Yes", "No")</f>
        <v>No</v>
      </c>
      <c r="Q572" s="26">
        <f>Table2[[#This Row],[Actual Price]] * Table2[[#This Row],[rating_count]]</f>
        <v>14628682</v>
      </c>
      <c r="R572">
        <v>4.4000000000000004</v>
      </c>
      <c r="S572">
        <f>ROUND(Table2[[#This Row],[rating]], 0)</f>
        <v>4</v>
      </c>
      <c r="T572" s="21">
        <v>7318</v>
      </c>
      <c r="U572" s="21" t="str">
        <f>IF(Table2[[#This Row],[rating_count]] &lt; 1000, "Yes", "No")</f>
        <v>No</v>
      </c>
      <c r="V572" s="21">
        <f>Table2[[#This Row],[Rounded Rating Column]] * Table2[[#This Row],[rating_count]]</f>
        <v>29272</v>
      </c>
      <c r="W572" s="25">
        <f t="shared" si="26"/>
        <v>14628682</v>
      </c>
      <c r="X572" t="s">
        <v>2313</v>
      </c>
      <c r="Y572" t="s">
        <v>1743</v>
      </c>
      <c r="Z572" t="s">
        <v>1744</v>
      </c>
      <c r="AA572" t="s">
        <v>1745</v>
      </c>
      <c r="AB572" t="s">
        <v>1746</v>
      </c>
      <c r="AC572" t="s">
        <v>1747</v>
      </c>
      <c r="AD572" t="s">
        <v>2314</v>
      </c>
      <c r="AE572" t="s">
        <v>2315</v>
      </c>
    </row>
    <row r="573" spans="1:31" ht="15.75" customHeight="1">
      <c r="A573" t="s">
        <v>375</v>
      </c>
      <c r="B573" t="s">
        <v>376</v>
      </c>
      <c r="C573" t="s">
        <v>165</v>
      </c>
      <c r="D573" t="s">
        <v>12831</v>
      </c>
      <c r="E573" t="s">
        <v>12832</v>
      </c>
      <c r="F573" t="s">
        <v>12834</v>
      </c>
      <c r="G573" t="str">
        <f>Table2[category] &amp; "-" &amp; Table2[product name]</f>
        <v>Electronics|HomeTheater,TV&amp;Video|Televisions|SmartTelevisions-OnePlus 126 cm (50 inches) Y Series 4K Ultra HD Smart Android LED TV 50Y1S Pro (Black)</v>
      </c>
      <c r="H573" t="s">
        <v>12835</v>
      </c>
      <c r="I573" s="25">
        <v>32999</v>
      </c>
      <c r="J573" s="23" t="str">
        <f t="shared" si="24"/>
        <v>&gt;₹500</v>
      </c>
      <c r="K573" s="25">
        <v>45999</v>
      </c>
      <c r="L573" s="24">
        <v>0.28000000000000003</v>
      </c>
      <c r="M573" s="25">
        <f>Table2[[#This Row],[Actual Price]] - Table2[[#This Row],[Discounted Price]] / Table2[[#This Row],[Actual Price]] * 100</f>
        <v>45927.261483945302</v>
      </c>
      <c r="N573" s="24" t="str">
        <f t="shared" si="25"/>
        <v>&lt;50%</v>
      </c>
      <c r="O573" s="21">
        <f>Table2[[#This Row],[Rounded Rating Column]] + (Table2[[#This Row],[rating_count]] / 1000)</f>
        <v>11.298</v>
      </c>
      <c r="P573" s="24" t="str">
        <f>IF(Table2[[#This Row],[Discount Percentage]] &gt;= 0.5, "Yes", "No")</f>
        <v>No</v>
      </c>
      <c r="Q573" s="26">
        <f>Table2[[#This Row],[Actual Price]] * Table2[[#This Row],[rating_count]]</f>
        <v>335700702</v>
      </c>
      <c r="R573">
        <v>4.2</v>
      </c>
      <c r="S573">
        <f>ROUND(Table2[[#This Row],[rating]], 0)</f>
        <v>4</v>
      </c>
      <c r="T573" s="21">
        <v>7298</v>
      </c>
      <c r="U573" s="21" t="str">
        <f>IF(Table2[[#This Row],[rating_count]] &lt; 1000, "Yes", "No")</f>
        <v>No</v>
      </c>
      <c r="V573" s="21">
        <f>Table2[[#This Row],[Rounded Rating Column]] * Table2[[#This Row],[rating_count]]</f>
        <v>29192</v>
      </c>
      <c r="W573" s="25">
        <f t="shared" si="26"/>
        <v>335700702</v>
      </c>
      <c r="X573" t="s">
        <v>377</v>
      </c>
      <c r="Y573" t="s">
        <v>378</v>
      </c>
      <c r="Z573" t="s">
        <v>379</v>
      </c>
      <c r="AA573" t="s">
        <v>380</v>
      </c>
      <c r="AB573" t="s">
        <v>381</v>
      </c>
      <c r="AC573" t="s">
        <v>382</v>
      </c>
      <c r="AD573" t="s">
        <v>383</v>
      </c>
      <c r="AE573" t="s">
        <v>384</v>
      </c>
    </row>
    <row r="574" spans="1:31" ht="15.75" customHeight="1">
      <c r="A574" t="s">
        <v>800</v>
      </c>
      <c r="B574" t="s">
        <v>801</v>
      </c>
      <c r="C574" t="s">
        <v>165</v>
      </c>
      <c r="D574" t="s">
        <v>12831</v>
      </c>
      <c r="E574" t="s">
        <v>12832</v>
      </c>
      <c r="F574" t="s">
        <v>12834</v>
      </c>
      <c r="G574" t="str">
        <f>Table2[category] &amp; "-" &amp; Table2[product name]</f>
        <v>Electronics|HomeTheater,TV&amp;Video|Televisions|SmartTelevisions-OnePlus 108 cm (43 inches) Y Series 4K Ultra HD Smart Android LED TV 43Y1S Pro (Black)</v>
      </c>
      <c r="H574" t="s">
        <v>12835</v>
      </c>
      <c r="I574" s="25">
        <v>29999</v>
      </c>
      <c r="J574" s="23" t="str">
        <f t="shared" si="24"/>
        <v>&gt;₹500</v>
      </c>
      <c r="K574" s="25">
        <v>39999</v>
      </c>
      <c r="L574" s="24">
        <v>0.25</v>
      </c>
      <c r="M574" s="25">
        <f>Table2[[#This Row],[Actual Price]] - Table2[[#This Row],[Discounted Price]] / Table2[[#This Row],[Actual Price]] * 100</f>
        <v>39924.000625015622</v>
      </c>
      <c r="N574" s="24" t="str">
        <f t="shared" si="25"/>
        <v>&lt;50%</v>
      </c>
      <c r="O574" s="21">
        <f>Table2[[#This Row],[Rounded Rating Column]] + (Table2[[#This Row],[rating_count]] / 1000)</f>
        <v>11.298</v>
      </c>
      <c r="P574" s="24" t="str">
        <f>IF(Table2[[#This Row],[Discount Percentage]] &gt;= 0.5, "Yes", "No")</f>
        <v>No</v>
      </c>
      <c r="Q574" s="26">
        <f>Table2[[#This Row],[Actual Price]] * Table2[[#This Row],[rating_count]]</f>
        <v>291912702</v>
      </c>
      <c r="R574">
        <v>4.2</v>
      </c>
      <c r="S574">
        <f>ROUND(Table2[[#This Row],[rating]], 0)</f>
        <v>4</v>
      </c>
      <c r="T574" s="21">
        <v>7298</v>
      </c>
      <c r="U574" s="21" t="str">
        <f>IF(Table2[[#This Row],[rating_count]] &lt; 1000, "Yes", "No")</f>
        <v>No</v>
      </c>
      <c r="V574" s="21">
        <f>Table2[[#This Row],[Rounded Rating Column]] * Table2[[#This Row],[rating_count]]</f>
        <v>29192</v>
      </c>
      <c r="W574" s="25">
        <f t="shared" si="26"/>
        <v>291912702</v>
      </c>
      <c r="X574" t="s">
        <v>802</v>
      </c>
      <c r="Y574" t="s">
        <v>378</v>
      </c>
      <c r="Z574" t="s">
        <v>379</v>
      </c>
      <c r="AA574" t="s">
        <v>380</v>
      </c>
      <c r="AB574" t="s">
        <v>381</v>
      </c>
      <c r="AC574" t="s">
        <v>382</v>
      </c>
      <c r="AD574" t="s">
        <v>803</v>
      </c>
      <c r="AE574" t="s">
        <v>804</v>
      </c>
    </row>
    <row r="575" spans="1:31" ht="15.75" customHeight="1">
      <c r="A575" t="s">
        <v>11095</v>
      </c>
      <c r="B575" t="s">
        <v>11096</v>
      </c>
      <c r="C575" t="s">
        <v>8671</v>
      </c>
      <c r="D575" t="s">
        <v>12817</v>
      </c>
      <c r="E575" t="s">
        <v>13005</v>
      </c>
      <c r="F575" t="s">
        <v>13006</v>
      </c>
      <c r="G575" t="str">
        <f>Table2[category] &amp; "-" &amp; Table2[product name]</f>
        <v>Home&amp;Kitchen|HomeStorage&amp;Organization|LaundryOrganization|LaundryBaskets-Cello Eliza Plastic Laundry Bag/Basket, 50 litres, Light Grey</v>
      </c>
      <c r="H575" t="s">
        <v>13007</v>
      </c>
      <c r="I575" s="23">
        <v>998.06</v>
      </c>
      <c r="J575" s="23" t="str">
        <f t="shared" si="24"/>
        <v>&gt;₹500</v>
      </c>
      <c r="K575" s="25">
        <v>1282</v>
      </c>
      <c r="L575" s="24">
        <v>0.22</v>
      </c>
      <c r="M575" s="25">
        <f>Table2[[#This Row],[Actual Price]] - Table2[[#This Row],[Discounted Price]] / Table2[[#This Row],[Actual Price]] * 100</f>
        <v>1204.1482059282371</v>
      </c>
      <c r="N575" s="24" t="str">
        <f t="shared" si="25"/>
        <v>&lt;50%</v>
      </c>
      <c r="O575" s="21">
        <f>Table2[[#This Row],[Rounded Rating Column]] + (Table2[[#This Row],[rating_count]] / 1000)</f>
        <v>11.274000000000001</v>
      </c>
      <c r="P575" s="24" t="str">
        <f>IF(Table2[[#This Row],[Discount Percentage]] &gt;= 0.5, "Yes", "No")</f>
        <v>No</v>
      </c>
      <c r="Q575" s="26">
        <f>Table2[[#This Row],[Actual Price]] * Table2[[#This Row],[rating_count]]</f>
        <v>9325268</v>
      </c>
      <c r="R575">
        <v>4.2</v>
      </c>
      <c r="S575">
        <f>ROUND(Table2[[#This Row],[rating]], 0)</f>
        <v>4</v>
      </c>
      <c r="T575" s="21">
        <v>7274</v>
      </c>
      <c r="U575" s="21" t="str">
        <f>IF(Table2[[#This Row],[rating_count]] &lt; 1000, "Yes", "No")</f>
        <v>No</v>
      </c>
      <c r="V575" s="21">
        <f>Table2[[#This Row],[Rounded Rating Column]] * Table2[[#This Row],[rating_count]]</f>
        <v>29096</v>
      </c>
      <c r="W575" s="25">
        <f t="shared" si="26"/>
        <v>9325268</v>
      </c>
      <c r="X575" t="s">
        <v>11097</v>
      </c>
      <c r="Y575" t="s">
        <v>11098</v>
      </c>
      <c r="Z575" t="s">
        <v>11099</v>
      </c>
      <c r="AA575" t="s">
        <v>11100</v>
      </c>
      <c r="AB575" t="s">
        <v>11101</v>
      </c>
      <c r="AC575" t="s">
        <v>11102</v>
      </c>
      <c r="AD575" t="s">
        <v>11103</v>
      </c>
      <c r="AE575" t="s">
        <v>11104</v>
      </c>
    </row>
    <row r="576" spans="1:31" ht="15.75" customHeight="1">
      <c r="A576" t="s">
        <v>5888</v>
      </c>
      <c r="B576" t="s">
        <v>5889</v>
      </c>
      <c r="C576" t="s">
        <v>5013</v>
      </c>
      <c r="D576" t="s">
        <v>12821</v>
      </c>
      <c r="E576" t="s">
        <v>12822</v>
      </c>
      <c r="F576" t="s">
        <v>12880</v>
      </c>
      <c r="G576" t="str">
        <f>Table2[category] &amp; "-" &amp; Table2[product name]</f>
        <v>Computers&amp;Accessories|Accessories&amp;Peripherals|Keyboards,Mice&amp;InputDevices|Keyboard&amp;MouseSets-Logitech MK240 Nano Wireless USB Keyboard and Mouse Set, 12 Function Keys 2.4GHz Wireless, 1000DPI, Spill-Resistant Design, PC/Mac, Black/Chartreuse Yellow</v>
      </c>
      <c r="H576" t="s">
        <v>12898</v>
      </c>
      <c r="I576" s="25">
        <v>1495</v>
      </c>
      <c r="J576" s="23" t="str">
        <f t="shared" si="24"/>
        <v>&gt;₹500</v>
      </c>
      <c r="K576" s="25">
        <v>1995</v>
      </c>
      <c r="L576" s="24">
        <v>0.25</v>
      </c>
      <c r="M576" s="25">
        <f>Table2[[#This Row],[Actual Price]] - Table2[[#This Row],[Discounted Price]] / Table2[[#This Row],[Actual Price]] * 100</f>
        <v>1920.062656641604</v>
      </c>
      <c r="N576" s="24" t="str">
        <f t="shared" si="25"/>
        <v>&lt;50%</v>
      </c>
      <c r="O576" s="21">
        <f>Table2[[#This Row],[Rounded Rating Column]] + (Table2[[#This Row],[rating_count]] / 1000)</f>
        <v>11.241</v>
      </c>
      <c r="P576" s="24" t="str">
        <f>IF(Table2[[#This Row],[Discount Percentage]] &gt;= 0.5, "Yes", "No")</f>
        <v>No</v>
      </c>
      <c r="Q576" s="26">
        <f>Table2[[#This Row],[Actual Price]] * Table2[[#This Row],[rating_count]]</f>
        <v>14445795</v>
      </c>
      <c r="R576">
        <v>4.3</v>
      </c>
      <c r="S576">
        <f>ROUND(Table2[[#This Row],[rating]], 0)</f>
        <v>4</v>
      </c>
      <c r="T576" s="21">
        <v>7241</v>
      </c>
      <c r="U576" s="21" t="str">
        <f>IF(Table2[[#This Row],[rating_count]] &lt; 1000, "Yes", "No")</f>
        <v>No</v>
      </c>
      <c r="V576" s="21">
        <f>Table2[[#This Row],[Rounded Rating Column]] * Table2[[#This Row],[rating_count]]</f>
        <v>28964</v>
      </c>
      <c r="W576" s="25">
        <f t="shared" si="26"/>
        <v>14445795</v>
      </c>
      <c r="X576" t="s">
        <v>5890</v>
      </c>
      <c r="Y576" t="s">
        <v>5891</v>
      </c>
      <c r="Z576" t="s">
        <v>5892</v>
      </c>
      <c r="AA576" t="s">
        <v>5893</v>
      </c>
      <c r="AB576" t="s">
        <v>5894</v>
      </c>
      <c r="AC576" t="s">
        <v>5895</v>
      </c>
      <c r="AD576" t="s">
        <v>5896</v>
      </c>
      <c r="AE576" t="s">
        <v>5897</v>
      </c>
    </row>
    <row r="577" spans="1:31" ht="15.75" customHeight="1">
      <c r="A577" t="s">
        <v>10421</v>
      </c>
      <c r="B577" t="s">
        <v>10422</v>
      </c>
      <c r="C577" t="s">
        <v>8629</v>
      </c>
      <c r="D577" t="s">
        <v>12817</v>
      </c>
      <c r="E577" t="s">
        <v>12988</v>
      </c>
      <c r="F577" t="s">
        <v>13000</v>
      </c>
      <c r="G577" t="str">
        <f>Table2[category] &amp; "-" &amp; Table2[product name]</f>
        <v>Home&amp;Kitchen|Heating,Cooling&amp;AirQuality|WaterHeaters&amp;Geysers|ImmersionRods-Usha IH2415 1500-Watt Immersion Heater (Silver)</v>
      </c>
      <c r="H577" t="s">
        <v>13003</v>
      </c>
      <c r="I577" s="23">
        <v>510</v>
      </c>
      <c r="J577" s="23" t="str">
        <f t="shared" si="24"/>
        <v>&gt;₹500</v>
      </c>
      <c r="K577" s="23">
        <v>640</v>
      </c>
      <c r="L577" s="24">
        <v>0.2</v>
      </c>
      <c r="M577" s="25">
        <f>Table2[[#This Row],[Actual Price]] - Table2[[#This Row],[Discounted Price]] / Table2[[#This Row],[Actual Price]] * 100</f>
        <v>560.3125</v>
      </c>
      <c r="N577" s="24" t="str">
        <f t="shared" si="25"/>
        <v>&lt;50%</v>
      </c>
      <c r="O577" s="21">
        <f>Table2[[#This Row],[Rounded Rating Column]] + (Table2[[#This Row],[rating_count]] / 1000)</f>
        <v>11.228999999999999</v>
      </c>
      <c r="P577" s="24" t="str">
        <f>IF(Table2[[#This Row],[Discount Percentage]] &gt;= 0.5, "Yes", "No")</f>
        <v>No</v>
      </c>
      <c r="Q577" s="26">
        <f>Table2[[#This Row],[Actual Price]] * Table2[[#This Row],[rating_count]]</f>
        <v>4626560</v>
      </c>
      <c r="R577">
        <v>4.0999999999999996</v>
      </c>
      <c r="S577">
        <f>ROUND(Table2[[#This Row],[rating]], 0)</f>
        <v>4</v>
      </c>
      <c r="T577" s="21">
        <v>7229</v>
      </c>
      <c r="U577" s="21" t="str">
        <f>IF(Table2[[#This Row],[rating_count]] &lt; 1000, "Yes", "No")</f>
        <v>No</v>
      </c>
      <c r="V577" s="21">
        <f>Table2[[#This Row],[Rounded Rating Column]] * Table2[[#This Row],[rating_count]]</f>
        <v>28916</v>
      </c>
      <c r="W577" s="25">
        <f t="shared" si="26"/>
        <v>4626560</v>
      </c>
      <c r="X577" t="s">
        <v>10423</v>
      </c>
      <c r="Y577" t="s">
        <v>10424</v>
      </c>
      <c r="Z577" t="s">
        <v>10425</v>
      </c>
      <c r="AA577" t="s">
        <v>10426</v>
      </c>
      <c r="AB577" t="s">
        <v>10427</v>
      </c>
      <c r="AC577" t="s">
        <v>10428</v>
      </c>
      <c r="AD577" t="s">
        <v>10429</v>
      </c>
      <c r="AE577" t="s">
        <v>10430</v>
      </c>
    </row>
    <row r="578" spans="1:31" ht="15.75" customHeight="1">
      <c r="A578" t="s">
        <v>11175</v>
      </c>
      <c r="B578" t="s">
        <v>11176</v>
      </c>
      <c r="C578" t="s">
        <v>8483</v>
      </c>
      <c r="D578" t="s">
        <v>12817</v>
      </c>
      <c r="E578" t="s">
        <v>12818</v>
      </c>
      <c r="F578" t="s">
        <v>12819</v>
      </c>
      <c r="G578" t="str">
        <f>Table2[category] &amp; "-" &amp; Table2[product name]</f>
        <v>Home&amp;Kitchen|Kitchen&amp;HomeAppliances|Vacuum,Cleaning&amp;Ironing|Irons,Steamers&amp;Accessories|Irons|DryIrons-Philips Hi113 1000-Watt Plastic Body Ptfe Coating Dry Iron, Pack of 1</v>
      </c>
      <c r="H578" t="s">
        <v>12992</v>
      </c>
      <c r="I578" s="23">
        <v>949</v>
      </c>
      <c r="J578" s="23" t="str">
        <f t="shared" ref="J578:J641" si="27">IF(I578&lt;200,"&lt;₹200",IF(OR(I578=200,I578&lt;=500),"₹200 - ₹500","&gt;₹500"))</f>
        <v>&gt;₹500</v>
      </c>
      <c r="K578" s="23">
        <v>975</v>
      </c>
      <c r="L578" s="24">
        <v>0.03</v>
      </c>
      <c r="M578" s="25">
        <f>Table2[[#This Row],[Actual Price]] - Table2[[#This Row],[Discounted Price]] / Table2[[#This Row],[Actual Price]] * 100</f>
        <v>877.66666666666663</v>
      </c>
      <c r="N578" s="24" t="str">
        <f t="shared" ref="N578:N641" si="28">IF(L578&gt;=50%,"50% or More","&lt;50%")</f>
        <v>&lt;50%</v>
      </c>
      <c r="O578" s="21">
        <f>Table2[[#This Row],[Rounded Rating Column]] + (Table2[[#This Row],[rating_count]] / 1000)</f>
        <v>11.222999999999999</v>
      </c>
      <c r="P578" s="24" t="str">
        <f>IF(Table2[[#This Row],[Discount Percentage]] &gt;= 0.5, "Yes", "No")</f>
        <v>No</v>
      </c>
      <c r="Q578" s="26">
        <f>Table2[[#This Row],[Actual Price]] * Table2[[#This Row],[rating_count]]</f>
        <v>7042425</v>
      </c>
      <c r="R578">
        <v>4.3</v>
      </c>
      <c r="S578">
        <f>ROUND(Table2[[#This Row],[rating]], 0)</f>
        <v>4</v>
      </c>
      <c r="T578" s="21">
        <v>7223</v>
      </c>
      <c r="U578" s="21" t="str">
        <f>IF(Table2[[#This Row],[rating_count]] &lt; 1000, "Yes", "No")</f>
        <v>No</v>
      </c>
      <c r="V578" s="21">
        <f>Table2[[#This Row],[Rounded Rating Column]] * Table2[[#This Row],[rating_count]]</f>
        <v>28892</v>
      </c>
      <c r="W578" s="25">
        <f t="shared" ref="W578:W641" si="29">K578*T578</f>
        <v>7042425</v>
      </c>
      <c r="X578" t="s">
        <v>11177</v>
      </c>
      <c r="Y578" t="s">
        <v>11178</v>
      </c>
      <c r="Z578" t="s">
        <v>11179</v>
      </c>
      <c r="AA578" t="s">
        <v>11180</v>
      </c>
      <c r="AB578" t="s">
        <v>11181</v>
      </c>
      <c r="AC578" t="s">
        <v>11182</v>
      </c>
      <c r="AD578" t="s">
        <v>11183</v>
      </c>
      <c r="AE578" t="s">
        <v>11184</v>
      </c>
    </row>
    <row r="579" spans="1:31" ht="15.75" customHeight="1">
      <c r="A579" t="s">
        <v>3555</v>
      </c>
      <c r="B579" t="s">
        <v>3556</v>
      </c>
      <c r="C579" t="s">
        <v>2987</v>
      </c>
      <c r="D579" t="s">
        <v>12831</v>
      </c>
      <c r="E579" t="s">
        <v>12854</v>
      </c>
      <c r="F579" t="s">
        <v>12855</v>
      </c>
      <c r="G579" t="str">
        <f>Table2[category] &amp; "-" &amp; Table2[product name]</f>
        <v>Electronics|Mobiles&amp;Accessories|MobileAccessories|Chargers|PowerBanks-Ambrane 10000mAh Slim Power Bank, 20W Fast Charging, Dual Output, Type C PD (Input &amp; Output), Quick Charge, Li-Polymer, Multi-Layer Protection for iPhone, Anrdoid &amp; Other Devices (Stylo 10K, Black)</v>
      </c>
      <c r="H579" t="s">
        <v>12856</v>
      </c>
      <c r="I579" s="23">
        <v>999</v>
      </c>
      <c r="J579" s="23" t="str">
        <f t="shared" si="27"/>
        <v>&gt;₹500</v>
      </c>
      <c r="K579" s="25">
        <v>1599</v>
      </c>
      <c r="L579" s="24">
        <v>0.38</v>
      </c>
      <c r="M579" s="25">
        <f>Table2[[#This Row],[Actual Price]] - Table2[[#This Row],[Discounted Price]] / Table2[[#This Row],[Actual Price]] * 100</f>
        <v>1536.5234521575985</v>
      </c>
      <c r="N579" s="24" t="str">
        <f t="shared" si="28"/>
        <v>&lt;50%</v>
      </c>
      <c r="O579" s="21">
        <f>Table2[[#This Row],[Rounded Rating Column]] + (Table2[[#This Row],[rating_count]] / 1000)</f>
        <v>11.222000000000001</v>
      </c>
      <c r="P579" s="24" t="str">
        <f>IF(Table2[[#This Row],[Discount Percentage]] &gt;= 0.5, "Yes", "No")</f>
        <v>No</v>
      </c>
      <c r="Q579" s="26">
        <f>Table2[[#This Row],[Actual Price]] * Table2[[#This Row],[rating_count]]</f>
        <v>11547978</v>
      </c>
      <c r="R579">
        <v>4</v>
      </c>
      <c r="S579">
        <f>ROUND(Table2[[#This Row],[rating]], 0)</f>
        <v>4</v>
      </c>
      <c r="T579" s="21">
        <v>7222</v>
      </c>
      <c r="U579" s="21" t="str">
        <f>IF(Table2[[#This Row],[rating_count]] &lt; 1000, "Yes", "No")</f>
        <v>No</v>
      </c>
      <c r="V579" s="21">
        <f>Table2[[#This Row],[Rounded Rating Column]] * Table2[[#This Row],[rating_count]]</f>
        <v>28888</v>
      </c>
      <c r="W579" s="25">
        <f t="shared" si="29"/>
        <v>11547978</v>
      </c>
      <c r="X579" t="s">
        <v>3557</v>
      </c>
      <c r="Y579" t="s">
        <v>3558</v>
      </c>
      <c r="Z579" t="s">
        <v>3559</v>
      </c>
      <c r="AA579" t="s">
        <v>3560</v>
      </c>
      <c r="AB579" t="s">
        <v>3561</v>
      </c>
      <c r="AC579" t="s">
        <v>3562</v>
      </c>
      <c r="AD579" t="s">
        <v>3563</v>
      </c>
      <c r="AE579" t="s">
        <v>3564</v>
      </c>
    </row>
    <row r="580" spans="1:31" ht="15.75" customHeight="1">
      <c r="A580" t="s">
        <v>3744</v>
      </c>
      <c r="B580" t="s">
        <v>3745</v>
      </c>
      <c r="C580" t="s">
        <v>2987</v>
      </c>
      <c r="D580" t="s">
        <v>12831</v>
      </c>
      <c r="E580" t="s">
        <v>12854</v>
      </c>
      <c r="F580" t="s">
        <v>12855</v>
      </c>
      <c r="G580" t="str">
        <f>Table2[category] &amp; "-" &amp; Table2[product name]</f>
        <v>Electronics|Mobiles&amp;Accessories|MobileAccessories|Chargers|PowerBanks-Ambrane 10000mAh Slim Power Bank, 20W Fast Charging, Dual Output, Type C PD (Input &amp; Output), Quick Charge, Li-Polymer, Multi-Layer Protection for iPhone, Anrdoid &amp; Other Devices (Stylo 10K, Green)</v>
      </c>
      <c r="H580" t="s">
        <v>12856</v>
      </c>
      <c r="I580" s="23">
        <v>999</v>
      </c>
      <c r="J580" s="23" t="str">
        <f t="shared" si="27"/>
        <v>&gt;₹500</v>
      </c>
      <c r="K580" s="25">
        <v>1599</v>
      </c>
      <c r="L580" s="24">
        <v>0.38</v>
      </c>
      <c r="M580" s="25">
        <f>Table2[[#This Row],[Actual Price]] - Table2[[#This Row],[Discounted Price]] / Table2[[#This Row],[Actual Price]] * 100</f>
        <v>1536.5234521575985</v>
      </c>
      <c r="N580" s="24" t="str">
        <f t="shared" si="28"/>
        <v>&lt;50%</v>
      </c>
      <c r="O580" s="21">
        <f>Table2[[#This Row],[Rounded Rating Column]] + (Table2[[#This Row],[rating_count]] / 1000)</f>
        <v>11.222000000000001</v>
      </c>
      <c r="P580" s="24" t="str">
        <f>IF(Table2[[#This Row],[Discount Percentage]] &gt;= 0.5, "Yes", "No")</f>
        <v>No</v>
      </c>
      <c r="Q580" s="26">
        <f>Table2[[#This Row],[Actual Price]] * Table2[[#This Row],[rating_count]]</f>
        <v>11547978</v>
      </c>
      <c r="R580">
        <v>4</v>
      </c>
      <c r="S580">
        <f>ROUND(Table2[[#This Row],[rating]], 0)</f>
        <v>4</v>
      </c>
      <c r="T580" s="21">
        <v>7222</v>
      </c>
      <c r="U580" s="21" t="str">
        <f>IF(Table2[[#This Row],[rating_count]] &lt; 1000, "Yes", "No")</f>
        <v>No</v>
      </c>
      <c r="V580" s="21">
        <f>Table2[[#This Row],[Rounded Rating Column]] * Table2[[#This Row],[rating_count]]</f>
        <v>28888</v>
      </c>
      <c r="W580" s="25">
        <f t="shared" si="29"/>
        <v>11547978</v>
      </c>
      <c r="X580" t="s">
        <v>3746</v>
      </c>
      <c r="Y580" t="s">
        <v>3558</v>
      </c>
      <c r="Z580" t="s">
        <v>3559</v>
      </c>
      <c r="AA580" t="s">
        <v>3560</v>
      </c>
      <c r="AB580" t="s">
        <v>3561</v>
      </c>
      <c r="AC580" t="s">
        <v>3562</v>
      </c>
      <c r="AD580" t="s">
        <v>3747</v>
      </c>
      <c r="AE580" t="s">
        <v>3748</v>
      </c>
    </row>
    <row r="581" spans="1:31" ht="15.75" customHeight="1">
      <c r="A581" t="s">
        <v>7388</v>
      </c>
      <c r="B581" t="s">
        <v>7389</v>
      </c>
      <c r="C581" t="s">
        <v>7390</v>
      </c>
      <c r="D581" t="s">
        <v>12821</v>
      </c>
      <c r="E581" t="s">
        <v>12822</v>
      </c>
      <c r="F581" t="s">
        <v>12935</v>
      </c>
      <c r="G581" t="str">
        <f>Table2[category] &amp; "-" &amp; Table2[product name]</f>
        <v>Computers&amp;Accessories|Accessories&amp;Peripherals|Audio&amp;VideoAccessories|PCHeadsets-Hp Wired On Ear Headphones With Mic With 3.5 Mm Drivers, In-Built Noise Cancelling, Foldable And Adjustable For Laptop/Pc/Office/Home/ 1 Year Warranty (B4B09Pa)</v>
      </c>
      <c r="H581" t="s">
        <v>12962</v>
      </c>
      <c r="I581" s="23">
        <v>649</v>
      </c>
      <c r="J581" s="23" t="str">
        <f t="shared" si="27"/>
        <v>&gt;₹500</v>
      </c>
      <c r="K581" s="23">
        <v>999</v>
      </c>
      <c r="L581" s="24">
        <v>0.35</v>
      </c>
      <c r="M581" s="25">
        <f>Table2[[#This Row],[Actual Price]] - Table2[[#This Row],[Discounted Price]] / Table2[[#This Row],[Actual Price]] * 100</f>
        <v>934.03503503503498</v>
      </c>
      <c r="N581" s="24" t="str">
        <f t="shared" si="28"/>
        <v>&lt;50%</v>
      </c>
      <c r="O581" s="21">
        <f>Table2[[#This Row],[Rounded Rating Column]] + (Table2[[#This Row],[rating_count]] / 1000)</f>
        <v>11.222000000000001</v>
      </c>
      <c r="P581" s="24" t="str">
        <f>IF(Table2[[#This Row],[Discount Percentage]] &gt;= 0.5, "Yes", "No")</f>
        <v>No</v>
      </c>
      <c r="Q581" s="26">
        <f>Table2[[#This Row],[Actual Price]] * Table2[[#This Row],[rating_count]]</f>
        <v>7214778</v>
      </c>
      <c r="R581">
        <v>3.5</v>
      </c>
      <c r="S581">
        <f>ROUND(Table2[[#This Row],[rating]], 0)</f>
        <v>4</v>
      </c>
      <c r="T581" s="21">
        <v>7222</v>
      </c>
      <c r="U581" s="21" t="str">
        <f>IF(Table2[[#This Row],[rating_count]] &lt; 1000, "Yes", "No")</f>
        <v>No</v>
      </c>
      <c r="V581" s="21">
        <f>Table2[[#This Row],[Rounded Rating Column]] * Table2[[#This Row],[rating_count]]</f>
        <v>28888</v>
      </c>
      <c r="W581" s="25">
        <f t="shared" si="29"/>
        <v>7214778</v>
      </c>
      <c r="X581" t="s">
        <v>7391</v>
      </c>
      <c r="Y581" t="s">
        <v>7392</v>
      </c>
      <c r="Z581" t="s">
        <v>7393</v>
      </c>
      <c r="AA581" t="s">
        <v>7394</v>
      </c>
      <c r="AB581" t="s">
        <v>7395</v>
      </c>
      <c r="AC581" t="s">
        <v>7396</v>
      </c>
      <c r="AD581" t="s">
        <v>7397</v>
      </c>
      <c r="AE581" t="s">
        <v>7398</v>
      </c>
    </row>
    <row r="582" spans="1:31" ht="15.75" customHeight="1">
      <c r="A582" t="s">
        <v>5231</v>
      </c>
      <c r="B582" t="s">
        <v>5232</v>
      </c>
      <c r="C582" t="s">
        <v>5233</v>
      </c>
      <c r="D582" t="s">
        <v>12817</v>
      </c>
      <c r="E582" t="s">
        <v>12895</v>
      </c>
      <c r="F582" t="s">
        <v>12913</v>
      </c>
      <c r="G582" t="str">
        <f>Table2[category] &amp; "-" &amp; Table2[product name]</f>
        <v>Home&amp;Kitchen|CraftMaterials|PaintingMaterials|Paints-PIDILITE Fevicryl Acrylic Colours Sunflower Kit (10 Colors x 15 ml) DIY Paint, Rich Pigment, Non-Craking Paint for Canvas, Wood, Leather, Earthenware, Metal, Diwali Gifts for Diwali</v>
      </c>
      <c r="H582" t="s">
        <v>12914</v>
      </c>
      <c r="I582" s="23">
        <v>191</v>
      </c>
      <c r="J582" s="23" t="str">
        <f t="shared" si="27"/>
        <v>&lt;₹200</v>
      </c>
      <c r="K582" s="23">
        <v>225</v>
      </c>
      <c r="L582" s="24">
        <v>0.15</v>
      </c>
      <c r="M582" s="25">
        <f>Table2[[#This Row],[Actual Price]] - Table2[[#This Row],[Discounted Price]] / Table2[[#This Row],[Actual Price]] * 100</f>
        <v>140.11111111111111</v>
      </c>
      <c r="N582" s="24" t="str">
        <f t="shared" si="28"/>
        <v>&lt;50%</v>
      </c>
      <c r="O582" s="21">
        <f>Table2[[#This Row],[Rounded Rating Column]] + (Table2[[#This Row],[rating_count]] / 1000)</f>
        <v>11.202999999999999</v>
      </c>
      <c r="P582" s="24" t="str">
        <f>IF(Table2[[#This Row],[Discount Percentage]] &gt;= 0.5, "Yes", "No")</f>
        <v>No</v>
      </c>
      <c r="Q582" s="26">
        <f>Table2[[#This Row],[Actual Price]] * Table2[[#This Row],[rating_count]]</f>
        <v>1620675</v>
      </c>
      <c r="R582">
        <v>4.4000000000000004</v>
      </c>
      <c r="S582">
        <f>ROUND(Table2[[#This Row],[rating]], 0)</f>
        <v>4</v>
      </c>
      <c r="T582" s="21">
        <v>7203</v>
      </c>
      <c r="U582" s="21" t="str">
        <f>IF(Table2[[#This Row],[rating_count]] &lt; 1000, "Yes", "No")</f>
        <v>No</v>
      </c>
      <c r="V582" s="21">
        <f>Table2[[#This Row],[Rounded Rating Column]] * Table2[[#This Row],[rating_count]]</f>
        <v>28812</v>
      </c>
      <c r="W582" s="25">
        <f t="shared" si="29"/>
        <v>1620675</v>
      </c>
      <c r="X582" t="s">
        <v>5234</v>
      </c>
      <c r="Y582" t="s">
        <v>5235</v>
      </c>
      <c r="Z582" t="s">
        <v>5236</v>
      </c>
      <c r="AA582" t="s">
        <v>5237</v>
      </c>
      <c r="AB582" t="s">
        <v>5238</v>
      </c>
      <c r="AC582" t="s">
        <v>5239</v>
      </c>
      <c r="AD582" t="s">
        <v>5240</v>
      </c>
      <c r="AE582" t="s">
        <v>5241</v>
      </c>
    </row>
    <row r="583" spans="1:31" ht="15.75" customHeight="1">
      <c r="A583" t="s">
        <v>5148</v>
      </c>
      <c r="B583" t="s">
        <v>5149</v>
      </c>
      <c r="C583" t="s">
        <v>5150</v>
      </c>
      <c r="D583" t="s">
        <v>12821</v>
      </c>
      <c r="E583" t="s">
        <v>12907</v>
      </c>
      <c r="F583" t="s">
        <v>12908</v>
      </c>
      <c r="G583" t="str">
        <f>Table2[category] &amp; "-" &amp; Table2[product name]</f>
        <v>Computers&amp;Accessories|Printers,Inks&amp;Accessories|Inks,Toners&amp;Cartridges|InkjetInkCartridges-HP 805 Black Original Ink Cartridge</v>
      </c>
      <c r="H583" t="s">
        <v>12909</v>
      </c>
      <c r="I583" s="23">
        <v>717</v>
      </c>
      <c r="J583" s="23" t="str">
        <f t="shared" si="27"/>
        <v>&gt;₹500</v>
      </c>
      <c r="K583" s="23">
        <v>761</v>
      </c>
      <c r="L583" s="24">
        <v>0.06</v>
      </c>
      <c r="M583" s="25">
        <f>Table2[[#This Row],[Actual Price]] - Table2[[#This Row],[Discounted Price]] / Table2[[#This Row],[Actual Price]] * 100</f>
        <v>666.78186596583441</v>
      </c>
      <c r="N583" s="24" t="str">
        <f t="shared" si="28"/>
        <v>&lt;50%</v>
      </c>
      <c r="O583" s="21">
        <f>Table2[[#This Row],[Rounded Rating Column]] + (Table2[[#This Row],[rating_count]] / 1000)</f>
        <v>11.199</v>
      </c>
      <c r="P583" s="24" t="str">
        <f>IF(Table2[[#This Row],[Discount Percentage]] &gt;= 0.5, "Yes", "No")</f>
        <v>No</v>
      </c>
      <c r="Q583" s="26">
        <f>Table2[[#This Row],[Actual Price]] * Table2[[#This Row],[rating_count]]</f>
        <v>5478439</v>
      </c>
      <c r="R583">
        <v>4</v>
      </c>
      <c r="S583">
        <f>ROUND(Table2[[#This Row],[rating]], 0)</f>
        <v>4</v>
      </c>
      <c r="T583" s="21">
        <v>7199</v>
      </c>
      <c r="U583" s="21" t="str">
        <f>IF(Table2[[#This Row],[rating_count]] &lt; 1000, "Yes", "No")</f>
        <v>No</v>
      </c>
      <c r="V583" s="21">
        <f>Table2[[#This Row],[Rounded Rating Column]] * Table2[[#This Row],[rating_count]]</f>
        <v>28796</v>
      </c>
      <c r="W583" s="25">
        <f t="shared" si="29"/>
        <v>5478439</v>
      </c>
      <c r="X583" t="s">
        <v>5151</v>
      </c>
      <c r="Y583" t="s">
        <v>5152</v>
      </c>
      <c r="Z583" t="s">
        <v>5153</v>
      </c>
      <c r="AA583" t="s">
        <v>5154</v>
      </c>
      <c r="AB583" t="s">
        <v>5155</v>
      </c>
      <c r="AC583" t="s">
        <v>5156</v>
      </c>
      <c r="AD583" t="s">
        <v>5157</v>
      </c>
      <c r="AE583" t="s">
        <v>5158</v>
      </c>
    </row>
    <row r="584" spans="1:31" ht="15.75" customHeight="1">
      <c r="A584" t="s">
        <v>4134</v>
      </c>
      <c r="B584" t="s">
        <v>4135</v>
      </c>
      <c r="C584" t="s">
        <v>2956</v>
      </c>
      <c r="D584" t="s">
        <v>12831</v>
      </c>
      <c r="E584" t="s">
        <v>12852</v>
      </c>
      <c r="F584" t="s">
        <v>12853</v>
      </c>
      <c r="G584" t="str">
        <f>Table2[category] &amp; "-" &amp; Table2[product name]</f>
        <v>Electronics|WearableTechnology|SmartWatches-Noise Pulse 2 Max Advanced Bluetooth Calling Smart Watch with 1.85'' TFT and 550 Nits Brightness, Smart DND, 10 Days Battery, 100 Sports Mode, Smartwatch for Men and Women - (Jet Black)</v>
      </c>
      <c r="H584" s="2" t="s">
        <v>13108</v>
      </c>
      <c r="I584" s="25">
        <v>2999</v>
      </c>
      <c r="J584" s="23" t="str">
        <f t="shared" si="27"/>
        <v>&gt;₹500</v>
      </c>
      <c r="K584" s="25">
        <v>5999</v>
      </c>
      <c r="L584" s="24">
        <v>0.5</v>
      </c>
      <c r="M584" s="25">
        <f>Table2[[#This Row],[Actual Price]] - Table2[[#This Row],[Discounted Price]] / Table2[[#This Row],[Actual Price]] * 100</f>
        <v>5949.0083347224536</v>
      </c>
      <c r="N584" s="24" t="str">
        <f t="shared" si="28"/>
        <v>50% or More</v>
      </c>
      <c r="O584" s="21">
        <f>Table2[[#This Row],[Rounded Rating Column]] + (Table2[[#This Row],[rating_count]] / 1000)</f>
        <v>11.148</v>
      </c>
      <c r="P584" s="24" t="str">
        <f>IF(Table2[[#This Row],[Discount Percentage]] &gt;= 0.5, "Yes", "No")</f>
        <v>Yes</v>
      </c>
      <c r="Q584" s="26">
        <f>Table2[[#This Row],[Actual Price]] * Table2[[#This Row],[rating_count]]</f>
        <v>42880852</v>
      </c>
      <c r="R584">
        <v>4.0999999999999996</v>
      </c>
      <c r="S584">
        <f>ROUND(Table2[[#This Row],[rating]], 0)</f>
        <v>4</v>
      </c>
      <c r="T584" s="21">
        <v>7148</v>
      </c>
      <c r="U584" s="21" t="str">
        <f>IF(Table2[[#This Row],[rating_count]] &lt; 1000, "Yes", "No")</f>
        <v>No</v>
      </c>
      <c r="V584" s="21">
        <f>Table2[[#This Row],[Rounded Rating Column]] * Table2[[#This Row],[rating_count]]</f>
        <v>28592</v>
      </c>
      <c r="W584" s="25">
        <f t="shared" si="29"/>
        <v>42880852</v>
      </c>
      <c r="X584" t="s">
        <v>4136</v>
      </c>
      <c r="Y584" t="s">
        <v>4137</v>
      </c>
      <c r="Z584" t="s">
        <v>4138</v>
      </c>
      <c r="AA584" t="s">
        <v>4139</v>
      </c>
      <c r="AB584" t="s">
        <v>4140</v>
      </c>
      <c r="AC584" t="s">
        <v>4141</v>
      </c>
      <c r="AD584" t="s">
        <v>4142</v>
      </c>
      <c r="AE584" t="s">
        <v>4143</v>
      </c>
    </row>
    <row r="585" spans="1:31" ht="15.75" customHeight="1">
      <c r="A585" t="s">
        <v>11376</v>
      </c>
      <c r="B585" t="s">
        <v>11377</v>
      </c>
      <c r="C585" t="s">
        <v>9080</v>
      </c>
      <c r="D585" t="s">
        <v>12817</v>
      </c>
      <c r="E585" t="s">
        <v>12988</v>
      </c>
      <c r="F585" t="s">
        <v>13013</v>
      </c>
      <c r="G585" t="str">
        <f>Table2[category] &amp; "-" &amp; Table2[product name]</f>
        <v>Home&amp;Kitchen|Heating,Cooling&amp;AirQuality|Fans|CeilingFans-Havells Festiva 1200mm Dust Resistant Ceiling Fan (Gold Mist)</v>
      </c>
      <c r="H585" t="s">
        <v>13014</v>
      </c>
      <c r="I585" s="25">
        <v>2899</v>
      </c>
      <c r="J585" s="23" t="str">
        <f t="shared" si="27"/>
        <v>&gt;₹500</v>
      </c>
      <c r="K585" s="25">
        <v>4005</v>
      </c>
      <c r="L585" s="24">
        <v>0.28000000000000003</v>
      </c>
      <c r="M585" s="25">
        <f>Table2[[#This Row],[Actual Price]] - Table2[[#This Row],[Discounted Price]] / Table2[[#This Row],[Actual Price]] * 100</f>
        <v>3932.6154806491886</v>
      </c>
      <c r="N585" s="24" t="str">
        <f t="shared" si="28"/>
        <v>&lt;50%</v>
      </c>
      <c r="O585" s="21">
        <f>Table2[[#This Row],[Rounded Rating Column]] + (Table2[[#This Row],[rating_count]] / 1000)</f>
        <v>11.14</v>
      </c>
      <c r="P585" s="24" t="str">
        <f>IF(Table2[[#This Row],[Discount Percentage]] &gt;= 0.5, "Yes", "No")</f>
        <v>No</v>
      </c>
      <c r="Q585" s="26">
        <f>Table2[[#This Row],[Actual Price]] * Table2[[#This Row],[rating_count]]</f>
        <v>28595700</v>
      </c>
      <c r="R585">
        <v>4.3</v>
      </c>
      <c r="S585">
        <f>ROUND(Table2[[#This Row],[rating]], 0)</f>
        <v>4</v>
      </c>
      <c r="T585" s="21">
        <v>7140</v>
      </c>
      <c r="U585" s="21" t="str">
        <f>IF(Table2[[#This Row],[rating_count]] &lt; 1000, "Yes", "No")</f>
        <v>No</v>
      </c>
      <c r="V585" s="21">
        <f>Table2[[#This Row],[Rounded Rating Column]] * Table2[[#This Row],[rating_count]]</f>
        <v>28560</v>
      </c>
      <c r="W585" s="25">
        <f t="shared" si="29"/>
        <v>28595700</v>
      </c>
      <c r="X585" t="s">
        <v>11378</v>
      </c>
      <c r="Y585" t="s">
        <v>11379</v>
      </c>
      <c r="Z585" t="s">
        <v>11380</v>
      </c>
      <c r="AA585" t="s">
        <v>11381</v>
      </c>
      <c r="AB585" t="s">
        <v>11382</v>
      </c>
      <c r="AC585" t="s">
        <v>11383</v>
      </c>
      <c r="AD585" t="s">
        <v>11384</v>
      </c>
      <c r="AE585" t="s">
        <v>11385</v>
      </c>
    </row>
    <row r="586" spans="1:31" ht="15.75" customHeight="1">
      <c r="A586" t="s">
        <v>3899</v>
      </c>
      <c r="B586" t="s">
        <v>3900</v>
      </c>
      <c r="C586" t="s">
        <v>3760</v>
      </c>
      <c r="D586" t="s">
        <v>12831</v>
      </c>
      <c r="E586" t="s">
        <v>12854</v>
      </c>
      <c r="F586" t="s">
        <v>12855</v>
      </c>
      <c r="G586" t="str">
        <f>Table2[category] &amp; "-" &amp; Table2[product name]</f>
        <v>Electronics|Mobiles&amp;Accessories|MobileAccessories|Maintenance,Upkeep&amp;Repairs|ScreenProtectors-Spigen EZ Fit Tempered Glass Screen Protector for iPhone 14 Pro - 2 Pack (Sensor Protection)</v>
      </c>
      <c r="H586" t="s">
        <v>12871</v>
      </c>
      <c r="I586" s="23">
        <v>999</v>
      </c>
      <c r="J586" s="23" t="str">
        <f t="shared" si="27"/>
        <v>&gt;₹500</v>
      </c>
      <c r="K586" s="25">
        <v>2899</v>
      </c>
      <c r="L586" s="24">
        <v>0.66</v>
      </c>
      <c r="M586" s="25">
        <f>Table2[[#This Row],[Actual Price]] - Table2[[#This Row],[Discounted Price]] / Table2[[#This Row],[Actual Price]] * 100</f>
        <v>2864.5398413245948</v>
      </c>
      <c r="N586" s="24" t="str">
        <f t="shared" si="28"/>
        <v>50% or More</v>
      </c>
      <c r="O586" s="21">
        <f>Table2[[#This Row],[Rounded Rating Column]] + (Table2[[#This Row],[rating_count]] / 1000)</f>
        <v>11.129</v>
      </c>
      <c r="P586" s="24" t="str">
        <f>IF(Table2[[#This Row],[Discount Percentage]] &gt;= 0.5, "Yes", "No")</f>
        <v>Yes</v>
      </c>
      <c r="Q586" s="26">
        <f>Table2[[#This Row],[Actual Price]] * Table2[[#This Row],[rating_count]]</f>
        <v>17767971</v>
      </c>
      <c r="R586">
        <v>4.5999999999999996</v>
      </c>
      <c r="S586">
        <f>ROUND(Table2[[#This Row],[rating]], 0)</f>
        <v>5</v>
      </c>
      <c r="T586" s="21">
        <v>6129</v>
      </c>
      <c r="U586" s="21" t="str">
        <f>IF(Table2[[#This Row],[rating_count]] &lt; 1000, "Yes", "No")</f>
        <v>No</v>
      </c>
      <c r="V586" s="21">
        <f>Table2[[#This Row],[Rounded Rating Column]] * Table2[[#This Row],[rating_count]]</f>
        <v>30645</v>
      </c>
      <c r="W586" s="25">
        <f t="shared" si="29"/>
        <v>17767971</v>
      </c>
      <c r="X586" t="s">
        <v>3901</v>
      </c>
      <c r="Y586" t="s">
        <v>3902</v>
      </c>
      <c r="Z586" t="s">
        <v>3903</v>
      </c>
      <c r="AA586" t="s">
        <v>3904</v>
      </c>
      <c r="AB586" t="s">
        <v>3905</v>
      </c>
      <c r="AC586" t="s">
        <v>3906</v>
      </c>
      <c r="AD586" t="s">
        <v>3907</v>
      </c>
      <c r="AE586" t="s">
        <v>3908</v>
      </c>
    </row>
    <row r="587" spans="1:31" ht="15.75" customHeight="1">
      <c r="A587" t="s">
        <v>6193</v>
      </c>
      <c r="B587" t="s">
        <v>6194</v>
      </c>
      <c r="C587" t="s">
        <v>5013</v>
      </c>
      <c r="D587" t="s">
        <v>12821</v>
      </c>
      <c r="E587" t="s">
        <v>12822</v>
      </c>
      <c r="F587" t="s">
        <v>12880</v>
      </c>
      <c r="G587" t="str">
        <f>Table2[category] &amp; "-" &amp; Table2[product name]</f>
        <v>Computers&amp;Accessories|Accessories&amp;Peripherals|Keyboards,Mice&amp;InputDevices|Keyboard&amp;MouseSets-HP USB Wireless Spill Resistance Keyboard and Mouse Set with 10m Working Range 2.4G Wireless Technology / 3 Years Warranty (4SC12PA), Black</v>
      </c>
      <c r="H587" t="s">
        <v>12898</v>
      </c>
      <c r="I587" s="25">
        <v>1349</v>
      </c>
      <c r="J587" s="23" t="str">
        <f t="shared" si="27"/>
        <v>&gt;₹500</v>
      </c>
      <c r="K587" s="25">
        <v>2198</v>
      </c>
      <c r="L587" s="24">
        <v>0.39</v>
      </c>
      <c r="M587" s="25">
        <f>Table2[[#This Row],[Actual Price]] - Table2[[#This Row],[Discounted Price]] / Table2[[#This Row],[Actual Price]] * 100</f>
        <v>2136.626023657871</v>
      </c>
      <c r="N587" s="24" t="str">
        <f t="shared" si="28"/>
        <v>&lt;50%</v>
      </c>
      <c r="O587" s="21">
        <f>Table2[[#This Row],[Rounded Rating Column]] + (Table2[[#This Row],[rating_count]] / 1000)</f>
        <v>11.113</v>
      </c>
      <c r="P587" s="24" t="str">
        <f>IF(Table2[[#This Row],[Discount Percentage]] &gt;= 0.5, "Yes", "No")</f>
        <v>No</v>
      </c>
      <c r="Q587" s="26">
        <f>Table2[[#This Row],[Actual Price]] * Table2[[#This Row],[rating_count]]</f>
        <v>15634374</v>
      </c>
      <c r="R587">
        <v>4</v>
      </c>
      <c r="S587">
        <f>ROUND(Table2[[#This Row],[rating]], 0)</f>
        <v>4</v>
      </c>
      <c r="T587" s="21">
        <v>7113</v>
      </c>
      <c r="U587" s="21" t="str">
        <f>IF(Table2[[#This Row],[rating_count]] &lt; 1000, "Yes", "No")</f>
        <v>No</v>
      </c>
      <c r="V587" s="21">
        <f>Table2[[#This Row],[Rounded Rating Column]] * Table2[[#This Row],[rating_count]]</f>
        <v>28452</v>
      </c>
      <c r="W587" s="25">
        <f t="shared" si="29"/>
        <v>15634374</v>
      </c>
      <c r="X587" t="s">
        <v>6195</v>
      </c>
      <c r="Y587" t="s">
        <v>6196</v>
      </c>
      <c r="Z587" t="s">
        <v>6197</v>
      </c>
      <c r="AA587" t="s">
        <v>6198</v>
      </c>
      <c r="AB587" t="s">
        <v>6199</v>
      </c>
      <c r="AC587" t="s">
        <v>6200</v>
      </c>
      <c r="AD587" t="s">
        <v>6201</v>
      </c>
      <c r="AE587" t="s">
        <v>6202</v>
      </c>
    </row>
    <row r="588" spans="1:31" ht="15.75" customHeight="1">
      <c r="A588" t="s">
        <v>577</v>
      </c>
      <c r="B588" t="s">
        <v>578</v>
      </c>
      <c r="C588" t="s">
        <v>165</v>
      </c>
      <c r="D588" t="s">
        <v>12831</v>
      </c>
      <c r="E588" t="s">
        <v>12832</v>
      </c>
      <c r="F588" t="s">
        <v>12834</v>
      </c>
      <c r="G588" t="str">
        <f>Table2[category] &amp; "-" &amp; Table2[product name]</f>
        <v>Electronics|HomeTheater,TV&amp;Video|Televisions|SmartTelevisions-Samsung 108 cm (43 inches) Crystal 4K Neo Series Ultra HD Smart LED TV UA43AUE65AKXXL (Black)</v>
      </c>
      <c r="H588" t="s">
        <v>12835</v>
      </c>
      <c r="I588" s="25">
        <v>32990</v>
      </c>
      <c r="J588" s="23" t="str">
        <f t="shared" si="27"/>
        <v>&gt;₹500</v>
      </c>
      <c r="K588" s="25">
        <v>47900</v>
      </c>
      <c r="L588" s="24">
        <v>0.31</v>
      </c>
      <c r="M588" s="25">
        <f>Table2[[#This Row],[Actual Price]] - Table2[[#This Row],[Discounted Price]] / Table2[[#This Row],[Actual Price]] * 100</f>
        <v>47831.127348643007</v>
      </c>
      <c r="N588" s="24" t="str">
        <f t="shared" si="28"/>
        <v>&lt;50%</v>
      </c>
      <c r="O588" s="21">
        <f>Table2[[#This Row],[Rounded Rating Column]] + (Table2[[#This Row],[rating_count]] / 1000)</f>
        <v>11.109</v>
      </c>
      <c r="P588" s="24" t="str">
        <f>IF(Table2[[#This Row],[Discount Percentage]] &gt;= 0.5, "Yes", "No")</f>
        <v>No</v>
      </c>
      <c r="Q588" s="26">
        <f>Table2[[#This Row],[Actual Price]] * Table2[[#This Row],[rating_count]]</f>
        <v>340521100</v>
      </c>
      <c r="R588">
        <v>4.3</v>
      </c>
      <c r="S588">
        <f>ROUND(Table2[[#This Row],[rating]], 0)</f>
        <v>4</v>
      </c>
      <c r="T588" s="21">
        <v>7109</v>
      </c>
      <c r="U588" s="21" t="str">
        <f>IF(Table2[[#This Row],[rating_count]] &lt; 1000, "Yes", "No")</f>
        <v>No</v>
      </c>
      <c r="V588" s="21">
        <f>Table2[[#This Row],[Rounded Rating Column]] * Table2[[#This Row],[rating_count]]</f>
        <v>28436</v>
      </c>
      <c r="W588" s="25">
        <f t="shared" si="29"/>
        <v>340521100</v>
      </c>
      <c r="X588" t="s">
        <v>579</v>
      </c>
      <c r="Y588" t="s">
        <v>580</v>
      </c>
      <c r="Z588" t="s">
        <v>581</v>
      </c>
      <c r="AA588" t="s">
        <v>582</v>
      </c>
      <c r="AB588" t="s">
        <v>583</v>
      </c>
      <c r="AC588" t="s">
        <v>584</v>
      </c>
      <c r="AD588" t="s">
        <v>585</v>
      </c>
      <c r="AE588" t="s">
        <v>586</v>
      </c>
    </row>
    <row r="589" spans="1:31" ht="15.75" customHeight="1">
      <c r="A589" t="s">
        <v>810</v>
      </c>
      <c r="B589" t="s">
        <v>811</v>
      </c>
      <c r="C589" t="s">
        <v>165</v>
      </c>
      <c r="D589" t="s">
        <v>12831</v>
      </c>
      <c r="E589" t="s">
        <v>12832</v>
      </c>
      <c r="F589" t="s">
        <v>12834</v>
      </c>
      <c r="G589" t="str">
        <f>Table2[category] &amp; "-" &amp; Table2[product name]</f>
        <v>Electronics|HomeTheater,TV&amp;Video|Televisions|SmartTelevisions-Samsung 108 cm (43 inches) Crystal 4K Series Ultra HD Smart LED TV UA43AUE60AKLXL (Black)</v>
      </c>
      <c r="H589" t="s">
        <v>12835</v>
      </c>
      <c r="I589" s="25">
        <v>30990</v>
      </c>
      <c r="J589" s="23" t="str">
        <f t="shared" si="27"/>
        <v>&gt;₹500</v>
      </c>
      <c r="K589" s="25">
        <v>52900</v>
      </c>
      <c r="L589" s="24">
        <v>0.41</v>
      </c>
      <c r="M589" s="25">
        <f>Table2[[#This Row],[Actual Price]] - Table2[[#This Row],[Discounted Price]] / Table2[[#This Row],[Actual Price]] * 100</f>
        <v>52841.417769376181</v>
      </c>
      <c r="N589" s="24" t="str">
        <f t="shared" si="28"/>
        <v>&lt;50%</v>
      </c>
      <c r="O589" s="21">
        <f>Table2[[#This Row],[Rounded Rating Column]] + (Table2[[#This Row],[rating_count]] / 1000)</f>
        <v>11.109</v>
      </c>
      <c r="P589" s="24" t="str">
        <f>IF(Table2[[#This Row],[Discount Percentage]] &gt;= 0.5, "Yes", "No")</f>
        <v>No</v>
      </c>
      <c r="Q589" s="26">
        <f>Table2[[#This Row],[Actual Price]] * Table2[[#This Row],[rating_count]]</f>
        <v>376066100</v>
      </c>
      <c r="R589">
        <v>4.3</v>
      </c>
      <c r="S589">
        <f>ROUND(Table2[[#This Row],[rating]], 0)</f>
        <v>4</v>
      </c>
      <c r="T589" s="21">
        <v>7109</v>
      </c>
      <c r="U589" s="21" t="str">
        <f>IF(Table2[[#This Row],[rating_count]] &lt; 1000, "Yes", "No")</f>
        <v>No</v>
      </c>
      <c r="V589" s="21">
        <f>Table2[[#This Row],[Rounded Rating Column]] * Table2[[#This Row],[rating_count]]</f>
        <v>28436</v>
      </c>
      <c r="W589" s="25">
        <f t="shared" si="29"/>
        <v>376066100</v>
      </c>
      <c r="X589" t="s">
        <v>812</v>
      </c>
      <c r="Y589" t="s">
        <v>580</v>
      </c>
      <c r="Z589" t="s">
        <v>581</v>
      </c>
      <c r="AA589" t="s">
        <v>582</v>
      </c>
      <c r="AB589" t="s">
        <v>583</v>
      </c>
      <c r="AC589" t="s">
        <v>584</v>
      </c>
      <c r="AD589" t="s">
        <v>813</v>
      </c>
      <c r="AE589" t="s">
        <v>814</v>
      </c>
    </row>
    <row r="590" spans="1:31" ht="15.75" customHeight="1">
      <c r="A590" t="s">
        <v>1696</v>
      </c>
      <c r="B590" t="s">
        <v>1697</v>
      </c>
      <c r="C590" t="s">
        <v>165</v>
      </c>
      <c r="D590" t="s">
        <v>12831</v>
      </c>
      <c r="E590" t="s">
        <v>12832</v>
      </c>
      <c r="F590" t="s">
        <v>12834</v>
      </c>
      <c r="G590" t="str">
        <f>Table2[category] &amp; "-" &amp; Table2[product name]</f>
        <v>Electronics|HomeTheater,TV&amp;Video|Televisions|SmartTelevisions-Samsung 138 cm (55 inches) Crystal 4K Neo Series Ultra HD Smart LED TV UA55AUE65AKXXL (Black)</v>
      </c>
      <c r="H590" t="s">
        <v>12835</v>
      </c>
      <c r="I590" s="25">
        <v>47990</v>
      </c>
      <c r="J590" s="23" t="str">
        <f t="shared" si="27"/>
        <v>&gt;₹500</v>
      </c>
      <c r="K590" s="25">
        <v>70900</v>
      </c>
      <c r="L590" s="24">
        <v>0.32</v>
      </c>
      <c r="M590" s="25">
        <f>Table2[[#This Row],[Actual Price]] - Table2[[#This Row],[Discounted Price]] / Table2[[#This Row],[Actual Price]] * 100</f>
        <v>70832.313117066296</v>
      </c>
      <c r="N590" s="24" t="str">
        <f t="shared" si="28"/>
        <v>&lt;50%</v>
      </c>
      <c r="O590" s="21">
        <f>Table2[[#This Row],[Rounded Rating Column]] + (Table2[[#This Row],[rating_count]] / 1000)</f>
        <v>11.109</v>
      </c>
      <c r="P590" s="24" t="str">
        <f>IF(Table2[[#This Row],[Discount Percentage]] &gt;= 0.5, "Yes", "No")</f>
        <v>No</v>
      </c>
      <c r="Q590" s="26">
        <f>Table2[[#This Row],[Actual Price]] * Table2[[#This Row],[rating_count]]</f>
        <v>504028100</v>
      </c>
      <c r="R590">
        <v>4.3</v>
      </c>
      <c r="S590">
        <f>ROUND(Table2[[#This Row],[rating]], 0)</f>
        <v>4</v>
      </c>
      <c r="T590" s="21">
        <v>7109</v>
      </c>
      <c r="U590" s="21" t="str">
        <f>IF(Table2[[#This Row],[rating_count]] &lt; 1000, "Yes", "No")</f>
        <v>No</v>
      </c>
      <c r="V590" s="21">
        <f>Table2[[#This Row],[Rounded Rating Column]] * Table2[[#This Row],[rating_count]]</f>
        <v>28436</v>
      </c>
      <c r="W590" s="25">
        <f t="shared" si="29"/>
        <v>504028100</v>
      </c>
      <c r="X590" t="s">
        <v>579</v>
      </c>
      <c r="Y590" t="s">
        <v>580</v>
      </c>
      <c r="Z590" t="s">
        <v>581</v>
      </c>
      <c r="AA590" t="s">
        <v>582</v>
      </c>
      <c r="AB590" t="s">
        <v>583</v>
      </c>
      <c r="AC590" t="s">
        <v>584</v>
      </c>
      <c r="AD590" t="s">
        <v>1698</v>
      </c>
      <c r="AE590" t="s">
        <v>1699</v>
      </c>
    </row>
    <row r="591" spans="1:31" ht="15.75" customHeight="1">
      <c r="A591" t="s">
        <v>2434</v>
      </c>
      <c r="B591" t="s">
        <v>2435</v>
      </c>
      <c r="C591" t="s">
        <v>165</v>
      </c>
      <c r="D591" t="s">
        <v>12831</v>
      </c>
      <c r="E591" t="s">
        <v>12832</v>
      </c>
      <c r="F591" t="s">
        <v>12834</v>
      </c>
      <c r="G591" t="str">
        <f>Table2[category] &amp; "-" &amp; Table2[product name]</f>
        <v>Electronics|HomeTheater,TV&amp;Video|Televisions|SmartTelevisions-Samsung 138 cm (55 inches) Crystal 4K Series Ultra HD Smart LED TV UA55AUE60AKLXL (Black)</v>
      </c>
      <c r="H591" t="s">
        <v>12835</v>
      </c>
      <c r="I591" s="25">
        <v>45999</v>
      </c>
      <c r="J591" s="23" t="str">
        <f t="shared" si="27"/>
        <v>&gt;₹500</v>
      </c>
      <c r="K591" s="25">
        <v>69900</v>
      </c>
      <c r="L591" s="24">
        <v>0.34</v>
      </c>
      <c r="M591" s="25">
        <f>Table2[[#This Row],[Actual Price]] - Table2[[#This Row],[Discounted Price]] / Table2[[#This Row],[Actual Price]] * 100</f>
        <v>69834.193133047214</v>
      </c>
      <c r="N591" s="24" t="str">
        <f t="shared" si="28"/>
        <v>&lt;50%</v>
      </c>
      <c r="O591" s="21">
        <f>Table2[[#This Row],[Rounded Rating Column]] + (Table2[[#This Row],[rating_count]] / 1000)</f>
        <v>11.109</v>
      </c>
      <c r="P591" s="24" t="str">
        <f>IF(Table2[[#This Row],[Discount Percentage]] &gt;= 0.5, "Yes", "No")</f>
        <v>No</v>
      </c>
      <c r="Q591" s="26">
        <f>Table2[[#This Row],[Actual Price]] * Table2[[#This Row],[rating_count]]</f>
        <v>496919100</v>
      </c>
      <c r="R591">
        <v>4.3</v>
      </c>
      <c r="S591">
        <f>ROUND(Table2[[#This Row],[rating]], 0)</f>
        <v>4</v>
      </c>
      <c r="T591" s="21">
        <v>7109</v>
      </c>
      <c r="U591" s="21" t="str">
        <f>IF(Table2[[#This Row],[rating_count]] &lt; 1000, "Yes", "No")</f>
        <v>No</v>
      </c>
      <c r="V591" s="21">
        <f>Table2[[#This Row],[Rounded Rating Column]] * Table2[[#This Row],[rating_count]]</f>
        <v>28436</v>
      </c>
      <c r="W591" s="25">
        <f t="shared" si="29"/>
        <v>496919100</v>
      </c>
      <c r="X591" t="s">
        <v>2436</v>
      </c>
      <c r="Y591" t="s">
        <v>580</v>
      </c>
      <c r="Z591" t="s">
        <v>581</v>
      </c>
      <c r="AA591" t="s">
        <v>582</v>
      </c>
      <c r="AB591" t="s">
        <v>583</v>
      </c>
      <c r="AC591" t="s">
        <v>584</v>
      </c>
      <c r="AD591" t="s">
        <v>2437</v>
      </c>
      <c r="AE591" t="s">
        <v>2438</v>
      </c>
    </row>
    <row r="592" spans="1:31" ht="15.75" customHeight="1">
      <c r="A592" t="s">
        <v>557</v>
      </c>
      <c r="B592" t="s">
        <v>558</v>
      </c>
      <c r="C592" t="s">
        <v>13</v>
      </c>
      <c r="D592" t="s">
        <v>12821</v>
      </c>
      <c r="E592" t="s">
        <v>12822</v>
      </c>
      <c r="F592" t="s">
        <v>12823</v>
      </c>
      <c r="G592" t="str">
        <f>Table2[category] &amp; "-" &amp; Table2[product name]</f>
        <v>Computers&amp;Accessories|Accessories&amp;Peripherals|Cables&amp;Accessories|Cables|USBCables-Portronics Konnect L 1.2Mtr, Fast Charging 3A Micro USB Cable with Charge &amp; Sync Function (Grey)</v>
      </c>
      <c r="H592" t="s">
        <v>12824</v>
      </c>
      <c r="I592" s="23">
        <v>154</v>
      </c>
      <c r="J592" s="23" t="str">
        <f t="shared" si="27"/>
        <v>&lt;₹200</v>
      </c>
      <c r="K592" s="23">
        <v>349</v>
      </c>
      <c r="L592" s="24">
        <v>0.56000000000000005</v>
      </c>
      <c r="M592" s="25">
        <f>Table2[[#This Row],[Actual Price]] - Table2[[#This Row],[Discounted Price]] / Table2[[#This Row],[Actual Price]] * 100</f>
        <v>304.87392550143267</v>
      </c>
      <c r="N592" s="24" t="str">
        <f t="shared" si="28"/>
        <v>50% or More</v>
      </c>
      <c r="O592" s="21">
        <f>Table2[[#This Row],[Rounded Rating Column]] + (Table2[[#This Row],[rating_count]] / 1000)</f>
        <v>11.064</v>
      </c>
      <c r="P592" s="24" t="str">
        <f>IF(Table2[[#This Row],[Discount Percentage]] &gt;= 0.5, "Yes", "No")</f>
        <v>Yes</v>
      </c>
      <c r="Q592" s="26">
        <f>Table2[[#This Row],[Actual Price]] * Table2[[#This Row],[rating_count]]</f>
        <v>2465336</v>
      </c>
      <c r="R592">
        <v>4.3</v>
      </c>
      <c r="S592">
        <f>ROUND(Table2[[#This Row],[rating]], 0)</f>
        <v>4</v>
      </c>
      <c r="T592" s="21">
        <v>7064</v>
      </c>
      <c r="U592" s="21" t="str">
        <f>IF(Table2[[#This Row],[rating_count]] &lt; 1000, "Yes", "No")</f>
        <v>No</v>
      </c>
      <c r="V592" s="21">
        <f>Table2[[#This Row],[Rounded Rating Column]] * Table2[[#This Row],[rating_count]]</f>
        <v>28256</v>
      </c>
      <c r="W592" s="25">
        <f t="shared" si="29"/>
        <v>2465336</v>
      </c>
      <c r="X592" t="s">
        <v>559</v>
      </c>
      <c r="Y592" t="s">
        <v>560</v>
      </c>
      <c r="Z592" t="s">
        <v>561</v>
      </c>
      <c r="AA592" t="s">
        <v>562</v>
      </c>
      <c r="AB592" t="s">
        <v>563</v>
      </c>
      <c r="AC592" t="s">
        <v>564</v>
      </c>
      <c r="AD592" t="s">
        <v>565</v>
      </c>
      <c r="AE592" t="s">
        <v>566</v>
      </c>
    </row>
    <row r="593" spans="1:31" ht="15.75" customHeight="1">
      <c r="A593" t="s">
        <v>12807</v>
      </c>
      <c r="B593" t="s">
        <v>12808</v>
      </c>
      <c r="C593" t="s">
        <v>8846</v>
      </c>
      <c r="D593" t="s">
        <v>12817</v>
      </c>
      <c r="E593" t="s">
        <v>12818</v>
      </c>
      <c r="F593" t="s">
        <v>12986</v>
      </c>
      <c r="G593" t="str">
        <f>Table2[category] &amp; "-" &amp; Table2[product name]</f>
        <v>Home&amp;Kitchen|Kitchen&amp;HomeAppliances|SmallKitchenAppliances|SandwichMakers-Borosil Jumbo 1000-Watt Grill Sandwich Maker (Black)</v>
      </c>
      <c r="H593" t="s">
        <v>13010</v>
      </c>
      <c r="I593" s="25">
        <v>2863</v>
      </c>
      <c r="J593" s="23" t="str">
        <f t="shared" si="27"/>
        <v>&gt;₹500</v>
      </c>
      <c r="K593" s="25">
        <v>3690</v>
      </c>
      <c r="L593" s="24">
        <v>0.22</v>
      </c>
      <c r="M593" s="25">
        <f>Table2[[#This Row],[Actual Price]] - Table2[[#This Row],[Discounted Price]] / Table2[[#This Row],[Actual Price]] * 100</f>
        <v>3612.4119241192411</v>
      </c>
      <c r="N593" s="24" t="str">
        <f t="shared" si="28"/>
        <v>&lt;50%</v>
      </c>
      <c r="O593" s="21">
        <f>Table2[[#This Row],[Rounded Rating Column]] + (Table2[[#This Row],[rating_count]] / 1000)</f>
        <v>10.987</v>
      </c>
      <c r="P593" s="24" t="str">
        <f>IF(Table2[[#This Row],[Discount Percentage]] &gt;= 0.5, "Yes", "No")</f>
        <v>No</v>
      </c>
      <c r="Q593" s="26">
        <f>Table2[[#This Row],[Actual Price]] * Table2[[#This Row],[rating_count]]</f>
        <v>25782030</v>
      </c>
      <c r="R593">
        <v>4.3</v>
      </c>
      <c r="S593">
        <f>ROUND(Table2[[#This Row],[rating]], 0)</f>
        <v>4</v>
      </c>
      <c r="T593" s="21">
        <v>6987</v>
      </c>
      <c r="U593" s="21" t="str">
        <f>IF(Table2[[#This Row],[rating_count]] &lt; 1000, "Yes", "No")</f>
        <v>No</v>
      </c>
      <c r="V593" s="21">
        <f>Table2[[#This Row],[Rounded Rating Column]] * Table2[[#This Row],[rating_count]]</f>
        <v>27948</v>
      </c>
      <c r="W593" s="25">
        <f t="shared" si="29"/>
        <v>25782030</v>
      </c>
      <c r="X593" t="s">
        <v>12809</v>
      </c>
      <c r="Y593" t="s">
        <v>12810</v>
      </c>
      <c r="Z593" t="s">
        <v>12811</v>
      </c>
      <c r="AA593" t="s">
        <v>12812</v>
      </c>
      <c r="AB593" t="s">
        <v>12813</v>
      </c>
      <c r="AC593" t="s">
        <v>12814</v>
      </c>
      <c r="AD593" t="s">
        <v>12815</v>
      </c>
      <c r="AE593" t="s">
        <v>12816</v>
      </c>
    </row>
    <row r="594" spans="1:31" ht="15.75" customHeight="1">
      <c r="A594" t="s">
        <v>8017</v>
      </c>
      <c r="B594" t="s">
        <v>8018</v>
      </c>
      <c r="C594" t="s">
        <v>8019</v>
      </c>
      <c r="D594" t="s">
        <v>12947</v>
      </c>
      <c r="E594" t="s">
        <v>12948</v>
      </c>
      <c r="F594" t="s">
        <v>12980</v>
      </c>
      <c r="G594" t="str">
        <f>Table2[category] &amp; "-" &amp; Table2[product name]</f>
        <v>HomeImprovement|Electrical|CordManagement-Gizga Essentials Cable Organiser, Cord Management System for PC, TV, Home Theater, Speaker &amp; Cables, Reusable Cable Organizer for Desk, WFH Accessories, Organizer Tape Roll, Reusable Cable Ties Strap</v>
      </c>
      <c r="H594" s="2" t="s">
        <v>13108</v>
      </c>
      <c r="I594" s="23">
        <v>249</v>
      </c>
      <c r="J594" s="23" t="str">
        <f t="shared" si="27"/>
        <v>₹200 - ₹500</v>
      </c>
      <c r="K594" s="23">
        <v>599</v>
      </c>
      <c r="L594" s="24">
        <v>0.57999999999999996</v>
      </c>
      <c r="M594" s="25">
        <f>Table2[[#This Row],[Actual Price]] - Table2[[#This Row],[Discounted Price]] / Table2[[#This Row],[Actual Price]] * 100</f>
        <v>557.4307178631052</v>
      </c>
      <c r="N594" s="24" t="str">
        <f t="shared" si="28"/>
        <v>50% or More</v>
      </c>
      <c r="O594" s="21">
        <f>Table2[[#This Row],[Rounded Rating Column]] + (Table2[[#This Row],[rating_count]] / 1000)</f>
        <v>10.984999999999999</v>
      </c>
      <c r="P594" s="24" t="str">
        <f>IF(Table2[[#This Row],[Discount Percentage]] &gt;= 0.5, "Yes", "No")</f>
        <v>Yes</v>
      </c>
      <c r="Q594" s="26">
        <f>Table2[[#This Row],[Actual Price]] * Table2[[#This Row],[rating_count]]</f>
        <v>3585015</v>
      </c>
      <c r="R594">
        <v>4.5</v>
      </c>
      <c r="S594">
        <f>ROUND(Table2[[#This Row],[rating]], 0)</f>
        <v>5</v>
      </c>
      <c r="T594" s="21">
        <v>5985</v>
      </c>
      <c r="U594" s="21" t="str">
        <f>IF(Table2[[#This Row],[rating_count]] &lt; 1000, "Yes", "No")</f>
        <v>No</v>
      </c>
      <c r="V594" s="21">
        <f>Table2[[#This Row],[Rounded Rating Column]] * Table2[[#This Row],[rating_count]]</f>
        <v>29925</v>
      </c>
      <c r="W594" s="25">
        <f t="shared" si="29"/>
        <v>3585015</v>
      </c>
      <c r="X594" t="s">
        <v>8020</v>
      </c>
      <c r="Y594" t="s">
        <v>8021</v>
      </c>
      <c r="Z594" t="s">
        <v>8022</v>
      </c>
      <c r="AA594" t="s">
        <v>8023</v>
      </c>
      <c r="AB594" t="s">
        <v>8024</v>
      </c>
      <c r="AC594" t="s">
        <v>8025</v>
      </c>
      <c r="AD594" t="s">
        <v>8026</v>
      </c>
      <c r="AE594" t="s">
        <v>8027</v>
      </c>
    </row>
    <row r="595" spans="1:31" ht="15.75" customHeight="1">
      <c r="A595" t="s">
        <v>2208</v>
      </c>
      <c r="B595" t="s">
        <v>2209</v>
      </c>
      <c r="C595" t="s">
        <v>165</v>
      </c>
      <c r="D595" t="s">
        <v>12831</v>
      </c>
      <c r="E595" t="s">
        <v>12832</v>
      </c>
      <c r="F595" t="s">
        <v>12834</v>
      </c>
      <c r="G595" t="str">
        <f>Table2[category] &amp; "-" &amp; Table2[product name]</f>
        <v>Electronics|HomeTheater,TV&amp;Video|Televisions|SmartTelevisions-Sony Bravia 164 cm (65 inches) 4K Ultra HD Smart LED Google TV KD-65X74K (Black)</v>
      </c>
      <c r="H595" t="s">
        <v>12835</v>
      </c>
      <c r="I595" s="25">
        <v>77990</v>
      </c>
      <c r="J595" s="23" t="str">
        <f t="shared" si="27"/>
        <v>&gt;₹500</v>
      </c>
      <c r="K595" s="23">
        <v>139900</v>
      </c>
      <c r="L595" s="24">
        <v>0.44</v>
      </c>
      <c r="M595" s="25">
        <f>Table2[[#This Row],[Actual Price]] - Table2[[#This Row],[Discounted Price]] / Table2[[#This Row],[Actual Price]] * 100</f>
        <v>139844.25303788419</v>
      </c>
      <c r="N595" s="24" t="str">
        <f t="shared" si="28"/>
        <v>&lt;50%</v>
      </c>
      <c r="O595" s="21">
        <f>Table2[[#This Row],[Rounded Rating Column]] + (Table2[[#This Row],[rating_count]] / 1000)</f>
        <v>10.934999999999999</v>
      </c>
      <c r="P595" s="24" t="str">
        <f>IF(Table2[[#This Row],[Discount Percentage]] &gt;= 0.5, "Yes", "No")</f>
        <v>No</v>
      </c>
      <c r="Q595" s="26">
        <f>Table2[[#This Row],[Actual Price]] * Table2[[#This Row],[rating_count]]</f>
        <v>830306500</v>
      </c>
      <c r="R595">
        <v>4.7</v>
      </c>
      <c r="S595">
        <f>ROUND(Table2[[#This Row],[rating]], 0)</f>
        <v>5</v>
      </c>
      <c r="T595" s="21">
        <v>5935</v>
      </c>
      <c r="U595" s="21" t="str">
        <f>IF(Table2[[#This Row],[rating_count]] &lt; 1000, "Yes", "No")</f>
        <v>No</v>
      </c>
      <c r="V595" s="21">
        <f>Table2[[#This Row],[Rounded Rating Column]] * Table2[[#This Row],[rating_count]]</f>
        <v>29675</v>
      </c>
      <c r="W595" s="25">
        <f t="shared" si="29"/>
        <v>830306500</v>
      </c>
      <c r="X595" t="s">
        <v>2210</v>
      </c>
      <c r="Y595" t="s">
        <v>2211</v>
      </c>
      <c r="Z595" t="s">
        <v>2212</v>
      </c>
      <c r="AA595" t="s">
        <v>2213</v>
      </c>
      <c r="AB595" t="s">
        <v>2214</v>
      </c>
      <c r="AC595" t="s">
        <v>2215</v>
      </c>
      <c r="AD595" t="s">
        <v>2216</v>
      </c>
      <c r="AE595" t="s">
        <v>2217</v>
      </c>
    </row>
    <row r="596" spans="1:31" ht="15.75" customHeight="1">
      <c r="A596" t="s">
        <v>12314</v>
      </c>
      <c r="B596" t="s">
        <v>12315</v>
      </c>
      <c r="C596" t="s">
        <v>8431</v>
      </c>
      <c r="D596" t="s">
        <v>12817</v>
      </c>
      <c r="E596" t="s">
        <v>12818</v>
      </c>
      <c r="F596" t="s">
        <v>12986</v>
      </c>
      <c r="G596" t="str">
        <f>Table2[category] &amp; "-" &amp; Table2[product name]</f>
        <v>Home&amp;Kitchen|Kitchen&amp;HomeAppliances|SmallKitchenAppliances|InductionCooktop-Prestige PIC 15.0+ 1900-Watt Induction Cooktop (Black)</v>
      </c>
      <c r="H596" t="s">
        <v>12997</v>
      </c>
      <c r="I596" s="25">
        <v>3180</v>
      </c>
      <c r="J596" s="23" t="str">
        <f t="shared" si="27"/>
        <v>&gt;₹500</v>
      </c>
      <c r="K596" s="25">
        <v>5295</v>
      </c>
      <c r="L596" s="24">
        <v>0.4</v>
      </c>
      <c r="M596" s="25">
        <f>Table2[[#This Row],[Actual Price]] - Table2[[#This Row],[Discounted Price]] / Table2[[#This Row],[Actual Price]] * 100</f>
        <v>5234.9433427762042</v>
      </c>
      <c r="N596" s="24" t="str">
        <f t="shared" si="28"/>
        <v>&lt;50%</v>
      </c>
      <c r="O596" s="21">
        <f>Table2[[#This Row],[Rounded Rating Column]] + (Table2[[#This Row],[rating_count]] / 1000)</f>
        <v>10.919</v>
      </c>
      <c r="P596" s="24" t="str">
        <f>IF(Table2[[#This Row],[Discount Percentage]] &gt;= 0.5, "Yes", "No")</f>
        <v>No</v>
      </c>
      <c r="Q596" s="26">
        <f>Table2[[#This Row],[Actual Price]] * Table2[[#This Row],[rating_count]]</f>
        <v>36636105</v>
      </c>
      <c r="R596">
        <v>4.2</v>
      </c>
      <c r="S596">
        <f>ROUND(Table2[[#This Row],[rating]], 0)</f>
        <v>4</v>
      </c>
      <c r="T596" s="21">
        <v>6919</v>
      </c>
      <c r="U596" s="21" t="str">
        <f>IF(Table2[[#This Row],[rating_count]] &lt; 1000, "Yes", "No")</f>
        <v>No</v>
      </c>
      <c r="V596" s="21">
        <f>Table2[[#This Row],[Rounded Rating Column]] * Table2[[#This Row],[rating_count]]</f>
        <v>27676</v>
      </c>
      <c r="W596" s="25">
        <f t="shared" si="29"/>
        <v>36636105</v>
      </c>
      <c r="X596" t="s">
        <v>12316</v>
      </c>
      <c r="Y596" t="s">
        <v>12317</v>
      </c>
      <c r="Z596" t="s">
        <v>12318</v>
      </c>
      <c r="AA596" t="s">
        <v>12319</v>
      </c>
      <c r="AB596" t="s">
        <v>12320</v>
      </c>
      <c r="AC596" t="s">
        <v>12321</v>
      </c>
      <c r="AD596" t="s">
        <v>12322</v>
      </c>
      <c r="AE596" t="s">
        <v>12323</v>
      </c>
    </row>
    <row r="597" spans="1:31" ht="15.75" customHeight="1">
      <c r="A597" t="s">
        <v>7231</v>
      </c>
      <c r="B597" t="s">
        <v>7232</v>
      </c>
      <c r="C597" t="s">
        <v>5233</v>
      </c>
      <c r="D597" t="s">
        <v>12817</v>
      </c>
      <c r="E597" t="s">
        <v>12895</v>
      </c>
      <c r="F597" t="s">
        <v>12913</v>
      </c>
      <c r="G597" t="str">
        <f>Table2[category] &amp; "-" &amp; Table2[product name]</f>
        <v>Home&amp;Kitchen|CraftMaterials|PaintingMaterials|Paints-Camel Artist Acrylic Color Box - 9ml Tubes, 12 Shades</v>
      </c>
      <c r="H597" t="s">
        <v>12914</v>
      </c>
      <c r="I597" s="23">
        <v>310</v>
      </c>
      <c r="J597" s="23" t="str">
        <f t="shared" si="27"/>
        <v>₹200 - ₹500</v>
      </c>
      <c r="K597" s="23">
        <v>310</v>
      </c>
      <c r="L597" s="24">
        <v>0</v>
      </c>
      <c r="M597" s="25">
        <f>Table2[[#This Row],[Actual Price]] - Table2[[#This Row],[Discounted Price]] / Table2[[#This Row],[Actual Price]] * 100</f>
        <v>210</v>
      </c>
      <c r="N597" s="24" t="str">
        <f t="shared" si="28"/>
        <v>&lt;50%</v>
      </c>
      <c r="O597" s="21">
        <f>Table2[[#This Row],[Rounded Rating Column]] + (Table2[[#This Row],[rating_count]] / 1000)</f>
        <v>10.882</v>
      </c>
      <c r="P597" s="24" t="str">
        <f>IF(Table2[[#This Row],[Discount Percentage]] &gt;= 0.5, "Yes", "No")</f>
        <v>No</v>
      </c>
      <c r="Q597" s="26">
        <f>Table2[[#This Row],[Actual Price]] * Table2[[#This Row],[rating_count]]</f>
        <v>1823420</v>
      </c>
      <c r="R597">
        <v>4.5</v>
      </c>
      <c r="S597">
        <f>ROUND(Table2[[#This Row],[rating]], 0)</f>
        <v>5</v>
      </c>
      <c r="T597" s="21">
        <v>5882</v>
      </c>
      <c r="U597" s="21" t="str">
        <f>IF(Table2[[#This Row],[rating_count]] &lt; 1000, "Yes", "No")</f>
        <v>No</v>
      </c>
      <c r="V597" s="21">
        <f>Table2[[#This Row],[Rounded Rating Column]] * Table2[[#This Row],[rating_count]]</f>
        <v>29410</v>
      </c>
      <c r="W597" s="25">
        <f t="shared" si="29"/>
        <v>1823420</v>
      </c>
      <c r="X597" t="s">
        <v>7233</v>
      </c>
      <c r="Y597" t="s">
        <v>7234</v>
      </c>
      <c r="Z597" t="s">
        <v>7235</v>
      </c>
      <c r="AA597" t="s">
        <v>7236</v>
      </c>
      <c r="AB597" t="s">
        <v>7237</v>
      </c>
      <c r="AC597" t="s">
        <v>7238</v>
      </c>
      <c r="AD597" t="s">
        <v>7239</v>
      </c>
      <c r="AE597" t="s">
        <v>7240</v>
      </c>
    </row>
    <row r="598" spans="1:31" ht="15.75" customHeight="1">
      <c r="A598" t="s">
        <v>5105</v>
      </c>
      <c r="B598" t="s">
        <v>5106</v>
      </c>
      <c r="C598" t="s">
        <v>5107</v>
      </c>
      <c r="D598" t="s">
        <v>12891</v>
      </c>
      <c r="E598" t="s">
        <v>12903</v>
      </c>
      <c r="F598" t="s">
        <v>12904</v>
      </c>
      <c r="G598" t="str">
        <f>Table2[category] &amp; "-" &amp; Table2[product name]</f>
        <v>OfficeProducts|OfficeElectronics|Calculators|Scientific-Casio FX-991ES Plus-2nd Edition Scientific Calculator, Black</v>
      </c>
      <c r="H598" t="s">
        <v>12905</v>
      </c>
      <c r="I598" s="25">
        <v>1295</v>
      </c>
      <c r="J598" s="23" t="str">
        <f t="shared" si="27"/>
        <v>&gt;₹500</v>
      </c>
      <c r="K598" s="25">
        <v>1295</v>
      </c>
      <c r="L598" s="24">
        <v>0</v>
      </c>
      <c r="M598" s="25">
        <f>Table2[[#This Row],[Actual Price]] - Table2[[#This Row],[Discounted Price]] / Table2[[#This Row],[Actual Price]] * 100</f>
        <v>1195</v>
      </c>
      <c r="N598" s="24" t="str">
        <f t="shared" si="28"/>
        <v>&lt;50%</v>
      </c>
      <c r="O598" s="21">
        <f>Table2[[#This Row],[Rounded Rating Column]] + (Table2[[#This Row],[rating_count]] / 1000)</f>
        <v>10.76</v>
      </c>
      <c r="P598" s="24" t="str">
        <f>IF(Table2[[#This Row],[Discount Percentage]] &gt;= 0.5, "Yes", "No")</f>
        <v>No</v>
      </c>
      <c r="Q598" s="26">
        <f>Table2[[#This Row],[Actual Price]] * Table2[[#This Row],[rating_count]]</f>
        <v>7459200</v>
      </c>
      <c r="R598">
        <v>4.5</v>
      </c>
      <c r="S598">
        <f>ROUND(Table2[[#This Row],[rating]], 0)</f>
        <v>5</v>
      </c>
      <c r="T598" s="21">
        <v>5760</v>
      </c>
      <c r="U598" s="21" t="str">
        <f>IF(Table2[[#This Row],[rating_count]] &lt; 1000, "Yes", "No")</f>
        <v>No</v>
      </c>
      <c r="V598" s="21">
        <f>Table2[[#This Row],[Rounded Rating Column]] * Table2[[#This Row],[rating_count]]</f>
        <v>28800</v>
      </c>
      <c r="W598" s="25">
        <f t="shared" si="29"/>
        <v>7459200</v>
      </c>
      <c r="X598" t="s">
        <v>5108</v>
      </c>
      <c r="Y598" t="s">
        <v>5109</v>
      </c>
      <c r="Z598" t="s">
        <v>5110</v>
      </c>
      <c r="AA598" t="s">
        <v>5111</v>
      </c>
      <c r="AB598" t="s">
        <v>5112</v>
      </c>
      <c r="AC598" t="s">
        <v>5113</v>
      </c>
      <c r="AD598" t="s">
        <v>5114</v>
      </c>
      <c r="AE598" t="s">
        <v>5115</v>
      </c>
    </row>
    <row r="599" spans="1:31" ht="15.75" customHeight="1">
      <c r="A599" t="s">
        <v>1914</v>
      </c>
      <c r="B599" t="s">
        <v>1915</v>
      </c>
      <c r="C599" t="s">
        <v>165</v>
      </c>
      <c r="D599" t="s">
        <v>12831</v>
      </c>
      <c r="E599" t="s">
        <v>12832</v>
      </c>
      <c r="F599" t="s">
        <v>12834</v>
      </c>
      <c r="G599" t="str">
        <f>Table2[category] &amp; "-" &amp; Table2[product name]</f>
        <v>Electronics|HomeTheater,TV&amp;Video|Televisions|SmartTelevisions-OnePlus 138.7 cm (55 inches) U Series 4K LED Smart Android TV 55U1S (Black)</v>
      </c>
      <c r="H599" t="s">
        <v>12835</v>
      </c>
      <c r="I599" s="25">
        <v>42999</v>
      </c>
      <c r="J599" s="23" t="str">
        <f t="shared" si="27"/>
        <v>&gt;₹500</v>
      </c>
      <c r="K599" s="25">
        <v>59999</v>
      </c>
      <c r="L599" s="24">
        <v>0.28000000000000003</v>
      </c>
      <c r="M599" s="25">
        <f>Table2[[#This Row],[Actual Price]] - Table2[[#This Row],[Discounted Price]] / Table2[[#This Row],[Actual Price]] * 100</f>
        <v>59927.333805563423</v>
      </c>
      <c r="N599" s="24" t="str">
        <f t="shared" si="28"/>
        <v>&lt;50%</v>
      </c>
      <c r="O599" s="21">
        <f>Table2[[#This Row],[Rounded Rating Column]] + (Table2[[#This Row],[rating_count]] / 1000)</f>
        <v>10.753</v>
      </c>
      <c r="P599" s="24" t="str">
        <f>IF(Table2[[#This Row],[Discount Percentage]] &gt;= 0.5, "Yes", "No")</f>
        <v>No</v>
      </c>
      <c r="Q599" s="26">
        <f>Table2[[#This Row],[Actual Price]] * Table2[[#This Row],[rating_count]]</f>
        <v>405173247</v>
      </c>
      <c r="R599">
        <v>4.0999999999999996</v>
      </c>
      <c r="S599">
        <f>ROUND(Table2[[#This Row],[rating]], 0)</f>
        <v>4</v>
      </c>
      <c r="T599" s="21">
        <v>6753</v>
      </c>
      <c r="U599" s="21" t="str">
        <f>IF(Table2[[#This Row],[rating_count]] &lt; 1000, "Yes", "No")</f>
        <v>No</v>
      </c>
      <c r="V599" s="21">
        <f>Table2[[#This Row],[Rounded Rating Column]] * Table2[[#This Row],[rating_count]]</f>
        <v>27012</v>
      </c>
      <c r="W599" s="25">
        <f t="shared" si="29"/>
        <v>405173247</v>
      </c>
      <c r="X599" t="s">
        <v>1916</v>
      </c>
      <c r="Y599" t="s">
        <v>1917</v>
      </c>
      <c r="Z599" t="s">
        <v>1918</v>
      </c>
      <c r="AA599" t="s">
        <v>1919</v>
      </c>
      <c r="AB599" t="s">
        <v>1920</v>
      </c>
      <c r="AC599" t="s">
        <v>1921</v>
      </c>
      <c r="AD599" t="s">
        <v>1922</v>
      </c>
      <c r="AE599" t="s">
        <v>1923</v>
      </c>
    </row>
    <row r="600" spans="1:31" ht="15.75" customHeight="1">
      <c r="A600" t="s">
        <v>2879</v>
      </c>
      <c r="B600" t="s">
        <v>2880</v>
      </c>
      <c r="C600" t="s">
        <v>165</v>
      </c>
      <c r="D600" t="s">
        <v>12831</v>
      </c>
      <c r="E600" t="s">
        <v>12832</v>
      </c>
      <c r="F600" t="s">
        <v>12834</v>
      </c>
      <c r="G600" t="str">
        <f>Table2[category] &amp; "-" &amp; Table2[product name]</f>
        <v>Electronics|HomeTheater,TV&amp;Video|Televisions|SmartTelevisions-OnePlus 163.8 cm (65 inches) U Series 4K LED Smart Android TV 65U1S (Black)</v>
      </c>
      <c r="H600" t="s">
        <v>12835</v>
      </c>
      <c r="I600" s="25">
        <v>61999</v>
      </c>
      <c r="J600" s="23" t="str">
        <f t="shared" si="27"/>
        <v>&gt;₹500</v>
      </c>
      <c r="K600" s="25">
        <v>69999</v>
      </c>
      <c r="L600" s="24">
        <v>0.11</v>
      </c>
      <c r="M600" s="25">
        <f>Table2[[#This Row],[Actual Price]] - Table2[[#This Row],[Discounted Price]] / Table2[[#This Row],[Actual Price]] * 100</f>
        <v>69910.428734696208</v>
      </c>
      <c r="N600" s="24" t="str">
        <f t="shared" si="28"/>
        <v>&lt;50%</v>
      </c>
      <c r="O600" s="21">
        <f>Table2[[#This Row],[Rounded Rating Column]] + (Table2[[#This Row],[rating_count]] / 1000)</f>
        <v>10.753</v>
      </c>
      <c r="P600" s="24" t="str">
        <f>IF(Table2[[#This Row],[Discount Percentage]] &gt;= 0.5, "Yes", "No")</f>
        <v>No</v>
      </c>
      <c r="Q600" s="26">
        <f>Table2[[#This Row],[Actual Price]] * Table2[[#This Row],[rating_count]]</f>
        <v>472703247</v>
      </c>
      <c r="R600">
        <v>4.0999999999999996</v>
      </c>
      <c r="S600">
        <f>ROUND(Table2[[#This Row],[rating]], 0)</f>
        <v>4</v>
      </c>
      <c r="T600" s="21">
        <v>6753</v>
      </c>
      <c r="U600" s="21" t="str">
        <f>IF(Table2[[#This Row],[rating_count]] &lt; 1000, "Yes", "No")</f>
        <v>No</v>
      </c>
      <c r="V600" s="21">
        <f>Table2[[#This Row],[Rounded Rating Column]] * Table2[[#This Row],[rating_count]]</f>
        <v>27012</v>
      </c>
      <c r="W600" s="25">
        <f t="shared" si="29"/>
        <v>472703247</v>
      </c>
      <c r="X600" t="s">
        <v>2881</v>
      </c>
      <c r="Y600" t="s">
        <v>1917</v>
      </c>
      <c r="Z600" t="s">
        <v>1918</v>
      </c>
      <c r="AA600" t="s">
        <v>1919</v>
      </c>
      <c r="AB600" t="s">
        <v>1920</v>
      </c>
      <c r="AC600" t="s">
        <v>1921</v>
      </c>
      <c r="AD600" t="s">
        <v>2882</v>
      </c>
      <c r="AE600" t="s">
        <v>2883</v>
      </c>
    </row>
    <row r="601" spans="1:31" ht="15.75" customHeight="1">
      <c r="A601" t="s">
        <v>6632</v>
      </c>
      <c r="B601" t="s">
        <v>6633</v>
      </c>
      <c r="C601" t="s">
        <v>6634</v>
      </c>
      <c r="D601" t="s">
        <v>12831</v>
      </c>
      <c r="E601" t="s">
        <v>12839</v>
      </c>
      <c r="F601" t="s">
        <v>12849</v>
      </c>
      <c r="G601" t="str">
        <f>Table2[category] &amp; "-" &amp; Table2[product name]</f>
        <v>Electronics|HomeAudio|Speakers|MultimediaSpeakerSystems-ZEBRONICS Zeb-Fame 5watts 2.0 Multi Media Speakers with AUX, USB and Volume Control (Black)</v>
      </c>
      <c r="H601" t="s">
        <v>12952</v>
      </c>
      <c r="I601" s="23">
        <v>499</v>
      </c>
      <c r="J601" s="23" t="str">
        <f t="shared" si="27"/>
        <v>₹200 - ₹500</v>
      </c>
      <c r="K601" s="23">
        <v>799</v>
      </c>
      <c r="L601" s="24">
        <v>0.38</v>
      </c>
      <c r="M601" s="25">
        <f>Table2[[#This Row],[Actual Price]] - Table2[[#This Row],[Discounted Price]] / Table2[[#This Row],[Actual Price]] * 100</f>
        <v>736.54693366708386</v>
      </c>
      <c r="N601" s="24" t="str">
        <f t="shared" si="28"/>
        <v>&lt;50%</v>
      </c>
      <c r="O601" s="21">
        <f>Table2[[#This Row],[Rounded Rating Column]] + (Table2[[#This Row],[rating_count]] / 1000)</f>
        <v>10.742000000000001</v>
      </c>
      <c r="P601" s="24" t="str">
        <f>IF(Table2[[#This Row],[Discount Percentage]] &gt;= 0.5, "Yes", "No")</f>
        <v>No</v>
      </c>
      <c r="Q601" s="26">
        <f>Table2[[#This Row],[Actual Price]] * Table2[[#This Row],[rating_count]]</f>
        <v>5386858</v>
      </c>
      <c r="R601">
        <v>3.9</v>
      </c>
      <c r="S601">
        <f>ROUND(Table2[[#This Row],[rating]], 0)</f>
        <v>4</v>
      </c>
      <c r="T601" s="21">
        <v>6742</v>
      </c>
      <c r="U601" s="21" t="str">
        <f>IF(Table2[[#This Row],[rating_count]] &lt; 1000, "Yes", "No")</f>
        <v>No</v>
      </c>
      <c r="V601" s="21">
        <f>Table2[[#This Row],[Rounded Rating Column]] * Table2[[#This Row],[rating_count]]</f>
        <v>26968</v>
      </c>
      <c r="W601" s="25">
        <f t="shared" si="29"/>
        <v>5386858</v>
      </c>
      <c r="X601" t="s">
        <v>6635</v>
      </c>
      <c r="Y601" t="s">
        <v>6636</v>
      </c>
      <c r="Z601" t="s">
        <v>6637</v>
      </c>
      <c r="AA601" t="s">
        <v>6638</v>
      </c>
      <c r="AB601" t="s">
        <v>6639</v>
      </c>
      <c r="AC601" t="s">
        <v>6640</v>
      </c>
      <c r="AD601" t="s">
        <v>6641</v>
      </c>
      <c r="AE601" t="s">
        <v>6642</v>
      </c>
    </row>
    <row r="602" spans="1:31" ht="15.75" customHeight="1">
      <c r="A602" t="s">
        <v>1620</v>
      </c>
      <c r="B602" t="s">
        <v>1621</v>
      </c>
      <c r="C602" t="s">
        <v>13</v>
      </c>
      <c r="D602" t="s">
        <v>12821</v>
      </c>
      <c r="E602" t="s">
        <v>12822</v>
      </c>
      <c r="F602" t="s">
        <v>12823</v>
      </c>
      <c r="G602" t="str">
        <f>Table2[category] &amp; "-" &amp; Table2[product name]</f>
        <v>Computers&amp;Accessories|Accessories&amp;Peripherals|Cables&amp;Accessories|Cables|USBCables-boAt LTG 500 Apple MFI Certified for iPhone, iPad and iPod 2Mtr Data Cable(Space Grey)</v>
      </c>
      <c r="H602" t="s">
        <v>12824</v>
      </c>
      <c r="I602" s="23">
        <v>849</v>
      </c>
      <c r="J602" s="23" t="str">
        <f t="shared" si="27"/>
        <v>&gt;₹500</v>
      </c>
      <c r="K602" s="23">
        <v>999</v>
      </c>
      <c r="L602" s="24">
        <v>0.15</v>
      </c>
      <c r="M602" s="25">
        <f>Table2[[#This Row],[Actual Price]] - Table2[[#This Row],[Discounted Price]] / Table2[[#This Row],[Actual Price]] * 100</f>
        <v>914.01501501501502</v>
      </c>
      <c r="N602" s="24" t="str">
        <f t="shared" si="28"/>
        <v>&lt;50%</v>
      </c>
      <c r="O602" s="21">
        <f>Table2[[#This Row],[Rounded Rating Column]] + (Table2[[#This Row],[rating_count]] / 1000)</f>
        <v>10.736000000000001</v>
      </c>
      <c r="P602" s="24" t="str">
        <f>IF(Table2[[#This Row],[Discount Percentage]] &gt;= 0.5, "Yes", "No")</f>
        <v>No</v>
      </c>
      <c r="Q602" s="26">
        <f>Table2[[#This Row],[Actual Price]] * Table2[[#This Row],[rating_count]]</f>
        <v>6729264</v>
      </c>
      <c r="R602">
        <v>4.0999999999999996</v>
      </c>
      <c r="S602">
        <f>ROUND(Table2[[#This Row],[rating]], 0)</f>
        <v>4</v>
      </c>
      <c r="T602" s="21">
        <v>6736</v>
      </c>
      <c r="U602" s="21" t="str">
        <f>IF(Table2[[#This Row],[rating_count]] &lt; 1000, "Yes", "No")</f>
        <v>No</v>
      </c>
      <c r="V602" s="21">
        <f>Table2[[#This Row],[Rounded Rating Column]] * Table2[[#This Row],[rating_count]]</f>
        <v>26944</v>
      </c>
      <c r="W602" s="25">
        <f t="shared" si="29"/>
        <v>6729264</v>
      </c>
      <c r="X602" t="s">
        <v>1622</v>
      </c>
      <c r="Y602" t="s">
        <v>1623</v>
      </c>
      <c r="Z602" t="s">
        <v>1624</v>
      </c>
      <c r="AA602" t="s">
        <v>1625</v>
      </c>
      <c r="AB602" t="s">
        <v>1626</v>
      </c>
      <c r="AC602" t="s">
        <v>1627</v>
      </c>
      <c r="AD602" t="s">
        <v>1628</v>
      </c>
      <c r="AE602" t="s">
        <v>1629</v>
      </c>
    </row>
    <row r="603" spans="1:31" ht="15.75" customHeight="1">
      <c r="A603" t="s">
        <v>6765</v>
      </c>
      <c r="B603" t="s">
        <v>6766</v>
      </c>
      <c r="C603" t="s">
        <v>5139</v>
      </c>
      <c r="D603" t="s">
        <v>12831</v>
      </c>
      <c r="E603" t="s">
        <v>12900</v>
      </c>
      <c r="F603" t="s">
        <v>12833</v>
      </c>
      <c r="G603" t="str">
        <f>Table2[category] &amp; "-" &amp; Table2[product name]</f>
        <v>Electronics|Cameras&amp;Photography|Accessories|Tripods&amp;Monopods|TripodLegs-DIGITEK¬Æ (DTR-200MT) (18 CM) Portable &amp; Flexible Mini Tripod with Mobile Holder &amp; 360 Degree Ball Head, For Smart Phones, Compact Cameras, GoPro, Maximum Operating Height: 7.87 Inch, Maximum Load Upto: 1 kgs</v>
      </c>
      <c r="H603" t="s">
        <v>12902</v>
      </c>
      <c r="I603" s="23">
        <v>349</v>
      </c>
      <c r="J603" s="23" t="str">
        <f t="shared" si="27"/>
        <v>₹200 - ₹500</v>
      </c>
      <c r="K603" s="23">
        <v>995</v>
      </c>
      <c r="L603" s="24">
        <v>0.65</v>
      </c>
      <c r="M603" s="25">
        <f>Table2[[#This Row],[Actual Price]] - Table2[[#This Row],[Discounted Price]] / Table2[[#This Row],[Actual Price]] * 100</f>
        <v>959.9246231155779</v>
      </c>
      <c r="N603" s="24" t="str">
        <f t="shared" si="28"/>
        <v>50% or More</v>
      </c>
      <c r="O603" s="21">
        <f>Table2[[#This Row],[Rounded Rating Column]] + (Table2[[#This Row],[rating_count]] / 1000)</f>
        <v>10.676</v>
      </c>
      <c r="P603" s="24" t="str">
        <f>IF(Table2[[#This Row],[Discount Percentage]] &gt;= 0.5, "Yes", "No")</f>
        <v>Yes</v>
      </c>
      <c r="Q603" s="26">
        <f>Table2[[#This Row],[Actual Price]] * Table2[[#This Row],[rating_count]]</f>
        <v>6642620</v>
      </c>
      <c r="R603">
        <v>4.2</v>
      </c>
      <c r="S603">
        <f>ROUND(Table2[[#This Row],[rating]], 0)</f>
        <v>4</v>
      </c>
      <c r="T603" s="21">
        <v>6676</v>
      </c>
      <c r="U603" s="21" t="str">
        <f>IF(Table2[[#This Row],[rating_count]] &lt; 1000, "Yes", "No")</f>
        <v>No</v>
      </c>
      <c r="V603" s="21">
        <f>Table2[[#This Row],[Rounded Rating Column]] * Table2[[#This Row],[rating_count]]</f>
        <v>26704</v>
      </c>
      <c r="W603" s="25">
        <f t="shared" si="29"/>
        <v>6642620</v>
      </c>
      <c r="X603" t="s">
        <v>6767</v>
      </c>
      <c r="Y603" t="s">
        <v>6768</v>
      </c>
      <c r="Z603" t="s">
        <v>6769</v>
      </c>
      <c r="AA603" t="s">
        <v>6770</v>
      </c>
      <c r="AB603" t="s">
        <v>6771</v>
      </c>
      <c r="AC603" t="s">
        <v>6772</v>
      </c>
      <c r="AD603" t="s">
        <v>6773</v>
      </c>
      <c r="AE603" t="s">
        <v>6774</v>
      </c>
    </row>
    <row r="604" spans="1:31" ht="15.75" customHeight="1">
      <c r="A604" t="s">
        <v>4320</v>
      </c>
      <c r="B604" t="s">
        <v>4321</v>
      </c>
      <c r="C604" t="s">
        <v>2998</v>
      </c>
      <c r="D604" t="s">
        <v>12831</v>
      </c>
      <c r="E604" t="s">
        <v>12854</v>
      </c>
      <c r="F604" t="s">
        <v>12857</v>
      </c>
      <c r="G604" t="str">
        <f>Table2[category] &amp; "-" &amp; Table2[product name]</f>
        <v>Electronics|Mobiles&amp;Accessories|Smartphones&amp;BasicMobiles|Smartphones-Tecno Spark 8T (Turquoise Cyan, 4GB RAM,64GB Storage) | 50MP AI Camera | 7GB Expandable RAM</v>
      </c>
      <c r="H604" t="s">
        <v>12858</v>
      </c>
      <c r="I604" s="25">
        <v>8499</v>
      </c>
      <c r="J604" s="23" t="str">
        <f t="shared" si="27"/>
        <v>&gt;₹500</v>
      </c>
      <c r="K604" s="25">
        <v>12999</v>
      </c>
      <c r="L604" s="24">
        <v>0.35</v>
      </c>
      <c r="M604" s="25">
        <f>Table2[[#This Row],[Actual Price]] - Table2[[#This Row],[Discounted Price]] / Table2[[#This Row],[Actual Price]] * 100</f>
        <v>12933.618047542119</v>
      </c>
      <c r="N604" s="24" t="str">
        <f t="shared" si="28"/>
        <v>&lt;50%</v>
      </c>
      <c r="O604" s="21">
        <f>Table2[[#This Row],[Rounded Rating Column]] + (Table2[[#This Row],[rating_count]] / 1000)</f>
        <v>10.661999999999999</v>
      </c>
      <c r="P604" s="24" t="str">
        <f>IF(Table2[[#This Row],[Discount Percentage]] &gt;= 0.5, "Yes", "No")</f>
        <v>No</v>
      </c>
      <c r="Q604" s="26">
        <f>Table2[[#This Row],[Actual Price]] * Table2[[#This Row],[rating_count]]</f>
        <v>86599338</v>
      </c>
      <c r="R604">
        <v>4.0999999999999996</v>
      </c>
      <c r="S604">
        <f>ROUND(Table2[[#This Row],[rating]], 0)</f>
        <v>4</v>
      </c>
      <c r="T604" s="21">
        <v>6662</v>
      </c>
      <c r="U604" s="21" t="str">
        <f>IF(Table2[[#This Row],[rating_count]] &lt; 1000, "Yes", "No")</f>
        <v>No</v>
      </c>
      <c r="V604" s="21">
        <f>Table2[[#This Row],[Rounded Rating Column]] * Table2[[#This Row],[rating_count]]</f>
        <v>26648</v>
      </c>
      <c r="W604" s="25">
        <f t="shared" si="29"/>
        <v>86599338</v>
      </c>
      <c r="X604" t="s">
        <v>4322</v>
      </c>
      <c r="Y604" t="s">
        <v>4323</v>
      </c>
      <c r="Z604" t="s">
        <v>4324</v>
      </c>
      <c r="AA604" t="s">
        <v>4325</v>
      </c>
      <c r="AB604" t="s">
        <v>4326</v>
      </c>
      <c r="AC604" t="s">
        <v>4327</v>
      </c>
      <c r="AD604" t="s">
        <v>4328</v>
      </c>
      <c r="AE604" t="s">
        <v>4329</v>
      </c>
    </row>
    <row r="605" spans="1:31" ht="15.75" customHeight="1">
      <c r="A605" t="s">
        <v>859</v>
      </c>
      <c r="B605" t="s">
        <v>860</v>
      </c>
      <c r="C605" t="s">
        <v>165</v>
      </c>
      <c r="D605" t="s">
        <v>12831</v>
      </c>
      <c r="E605" t="s">
        <v>12832</v>
      </c>
      <c r="F605" t="s">
        <v>12834</v>
      </c>
      <c r="G605" t="str">
        <f>Table2[category] &amp; "-" &amp; Table2[product name]</f>
        <v>Electronics|HomeTheater,TV&amp;Video|Televisions|SmartTelevisions-TCL 100 cm (40 inches) Full HD Certified Android R Smart LED TV 40S6505 (Black)</v>
      </c>
      <c r="H605" t="s">
        <v>12835</v>
      </c>
      <c r="I605" s="25">
        <v>18990</v>
      </c>
      <c r="J605" s="23" t="str">
        <f t="shared" si="27"/>
        <v>&gt;₹500</v>
      </c>
      <c r="K605" s="25">
        <v>40990</v>
      </c>
      <c r="L605" s="24">
        <v>0.54</v>
      </c>
      <c r="M605" s="25">
        <f>Table2[[#This Row],[Actual Price]] - Table2[[#This Row],[Discounted Price]] / Table2[[#This Row],[Actual Price]] * 100</f>
        <v>40943.671627226155</v>
      </c>
      <c r="N605" s="24" t="str">
        <f t="shared" si="28"/>
        <v>50% or More</v>
      </c>
      <c r="O605" s="21">
        <f>Table2[[#This Row],[Rounded Rating Column]] + (Table2[[#This Row],[rating_count]] / 1000)</f>
        <v>10.658999999999999</v>
      </c>
      <c r="P605" s="24" t="str">
        <f>IF(Table2[[#This Row],[Discount Percentage]] &gt;= 0.5, "Yes", "No")</f>
        <v>Yes</v>
      </c>
      <c r="Q605" s="26">
        <f>Table2[[#This Row],[Actual Price]] * Table2[[#This Row],[rating_count]]</f>
        <v>272952410</v>
      </c>
      <c r="R605">
        <v>4.2</v>
      </c>
      <c r="S605">
        <f>ROUND(Table2[[#This Row],[rating]], 0)</f>
        <v>4</v>
      </c>
      <c r="T605" s="21">
        <v>6659</v>
      </c>
      <c r="U605" s="21" t="str">
        <f>IF(Table2[[#This Row],[rating_count]] &lt; 1000, "Yes", "No")</f>
        <v>No</v>
      </c>
      <c r="V605" s="21">
        <f>Table2[[#This Row],[Rounded Rating Column]] * Table2[[#This Row],[rating_count]]</f>
        <v>26636</v>
      </c>
      <c r="W605" s="25">
        <f t="shared" si="29"/>
        <v>272952410</v>
      </c>
      <c r="X605" t="s">
        <v>861</v>
      </c>
      <c r="Y605" t="s">
        <v>862</v>
      </c>
      <c r="Z605" t="s">
        <v>863</v>
      </c>
      <c r="AA605" t="s">
        <v>864</v>
      </c>
      <c r="AB605" t="s">
        <v>865</v>
      </c>
      <c r="AC605" t="s">
        <v>866</v>
      </c>
      <c r="AD605" t="s">
        <v>867</v>
      </c>
      <c r="AE605" t="s">
        <v>868</v>
      </c>
    </row>
    <row r="606" spans="1:31" ht="15.75" customHeight="1">
      <c r="A606" t="s">
        <v>1515</v>
      </c>
      <c r="B606" t="s">
        <v>1516</v>
      </c>
      <c r="C606" t="s">
        <v>13</v>
      </c>
      <c r="D606" t="s">
        <v>12821</v>
      </c>
      <c r="E606" t="s">
        <v>12822</v>
      </c>
      <c r="F606" t="s">
        <v>12823</v>
      </c>
      <c r="G606" t="str">
        <f>Table2[category] &amp; "-" &amp; Table2[product name]</f>
        <v>Computers&amp;Accessories|Accessories&amp;Peripherals|Cables&amp;Accessories|Cables|USBCables-realme 10W Fast Charging Micro-USB Cable (Braided, Black)</v>
      </c>
      <c r="H606" t="s">
        <v>12824</v>
      </c>
      <c r="I606" s="23">
        <v>249</v>
      </c>
      <c r="J606" s="23" t="str">
        <f t="shared" si="27"/>
        <v>₹200 - ₹500</v>
      </c>
      <c r="K606" s="23">
        <v>399</v>
      </c>
      <c r="L606" s="24">
        <v>0.38</v>
      </c>
      <c r="M606" s="25">
        <f>Table2[[#This Row],[Actual Price]] - Table2[[#This Row],[Discounted Price]] / Table2[[#This Row],[Actual Price]] * 100</f>
        <v>336.59398496240601</v>
      </c>
      <c r="N606" s="24" t="str">
        <f t="shared" si="28"/>
        <v>&lt;50%</v>
      </c>
      <c r="O606" s="21">
        <f>Table2[[#This Row],[Rounded Rating Column]] + (Table2[[#This Row],[rating_count]] / 1000)</f>
        <v>10.558</v>
      </c>
      <c r="P606" s="24" t="str">
        <f>IF(Table2[[#This Row],[Discount Percentage]] &gt;= 0.5, "Yes", "No")</f>
        <v>No</v>
      </c>
      <c r="Q606" s="26">
        <f>Table2[[#This Row],[Actual Price]] * Table2[[#This Row],[rating_count]]</f>
        <v>2616642</v>
      </c>
      <c r="R606">
        <v>4</v>
      </c>
      <c r="S606">
        <f>ROUND(Table2[[#This Row],[rating]], 0)</f>
        <v>4</v>
      </c>
      <c r="T606" s="21">
        <v>6558</v>
      </c>
      <c r="U606" s="21" t="str">
        <f>IF(Table2[[#This Row],[rating_count]] &lt; 1000, "Yes", "No")</f>
        <v>No</v>
      </c>
      <c r="V606" s="21">
        <f>Table2[[#This Row],[Rounded Rating Column]] * Table2[[#This Row],[rating_count]]</f>
        <v>26232</v>
      </c>
      <c r="W606" s="25">
        <f t="shared" si="29"/>
        <v>2616642</v>
      </c>
      <c r="X606" t="s">
        <v>1517</v>
      </c>
      <c r="Y606" t="s">
        <v>1518</v>
      </c>
      <c r="Z606" t="s">
        <v>1519</v>
      </c>
      <c r="AA606" t="s">
        <v>1520</v>
      </c>
      <c r="AB606" t="s">
        <v>1521</v>
      </c>
      <c r="AC606" t="s">
        <v>1522</v>
      </c>
      <c r="AD606" t="s">
        <v>1523</v>
      </c>
      <c r="AE606" t="s">
        <v>1524</v>
      </c>
    </row>
    <row r="607" spans="1:31" ht="15.75" customHeight="1">
      <c r="A607" t="s">
        <v>929</v>
      </c>
      <c r="B607" t="s">
        <v>930</v>
      </c>
      <c r="C607" t="s">
        <v>13</v>
      </c>
      <c r="D607" t="s">
        <v>12821</v>
      </c>
      <c r="E607" t="s">
        <v>12822</v>
      </c>
      <c r="F607" t="s">
        <v>12823</v>
      </c>
      <c r="G607" t="str">
        <f>Table2[category] &amp; "-" &amp; Table2[product name]</f>
        <v>Computers&amp;Accessories|Accessories&amp;Peripherals|Cables&amp;Accessories|Cables|USBCables-Amazon Basics New Release Nylon USB-A to Lightning Cable Cord, Fast Charging MFi Certified Charger for Apple iPhone, iPad (3-Ft, Rose Gold)</v>
      </c>
      <c r="H607" t="s">
        <v>12824</v>
      </c>
      <c r="I607" s="23">
        <v>849</v>
      </c>
      <c r="J607" s="23" t="str">
        <f t="shared" si="27"/>
        <v>&gt;₹500</v>
      </c>
      <c r="K607" s="25">
        <v>1809</v>
      </c>
      <c r="L607" s="24">
        <v>0.53</v>
      </c>
      <c r="M607" s="25">
        <f>Table2[[#This Row],[Actual Price]] - Table2[[#This Row],[Discounted Price]] / Table2[[#This Row],[Actual Price]] * 100</f>
        <v>1762.0679933665008</v>
      </c>
      <c r="N607" s="24" t="str">
        <f t="shared" si="28"/>
        <v>50% or More</v>
      </c>
      <c r="O607" s="21">
        <f>Table2[[#This Row],[Rounded Rating Column]] + (Table2[[#This Row],[rating_count]] / 1000)</f>
        <v>10.547000000000001</v>
      </c>
      <c r="P607" s="24" t="str">
        <f>IF(Table2[[#This Row],[Discount Percentage]] &gt;= 0.5, "Yes", "No")</f>
        <v>Yes</v>
      </c>
      <c r="Q607" s="26">
        <f>Table2[[#This Row],[Actual Price]] * Table2[[#This Row],[rating_count]]</f>
        <v>11843523</v>
      </c>
      <c r="R607">
        <v>4.3</v>
      </c>
      <c r="S607">
        <f>ROUND(Table2[[#This Row],[rating]], 0)</f>
        <v>4</v>
      </c>
      <c r="T607" s="21">
        <v>6547</v>
      </c>
      <c r="U607" s="21" t="str">
        <f>IF(Table2[[#This Row],[rating_count]] &lt; 1000, "Yes", "No")</f>
        <v>No</v>
      </c>
      <c r="V607" s="21">
        <f>Table2[[#This Row],[Rounded Rating Column]] * Table2[[#This Row],[rating_count]]</f>
        <v>26188</v>
      </c>
      <c r="W607" s="25">
        <f t="shared" si="29"/>
        <v>11843523</v>
      </c>
      <c r="X607" t="s">
        <v>498</v>
      </c>
      <c r="Y607" t="s">
        <v>931</v>
      </c>
      <c r="Z607" t="s">
        <v>932</v>
      </c>
      <c r="AA607" t="s">
        <v>933</v>
      </c>
      <c r="AB607" t="s">
        <v>934</v>
      </c>
      <c r="AC607" t="s">
        <v>935</v>
      </c>
      <c r="AD607" t="s">
        <v>504</v>
      </c>
      <c r="AE607" t="s">
        <v>936</v>
      </c>
    </row>
    <row r="608" spans="1:31" ht="15.75" customHeight="1">
      <c r="A608" t="s">
        <v>5806</v>
      </c>
      <c r="B608" t="s">
        <v>5807</v>
      </c>
      <c r="C608" t="s">
        <v>5502</v>
      </c>
      <c r="D608" t="s">
        <v>12891</v>
      </c>
      <c r="E608" t="s">
        <v>12892</v>
      </c>
      <c r="F608" t="s">
        <v>12893</v>
      </c>
      <c r="G608" t="str">
        <f>Table2[category] &amp; "-" &amp; Table2[product name]</f>
        <v>OfficeProducts|OfficePaperProducts|Paper|Stationery|Notebooks,WritingPads&amp;Diaries|WireboundNotebooks-Classmate 2100117 Soft Cover 6 Subject Spiral Binding Notebook, Single Line, 300 Pages</v>
      </c>
      <c r="H608" t="s">
        <v>12894</v>
      </c>
      <c r="I608" s="23">
        <v>137</v>
      </c>
      <c r="J608" s="23" t="str">
        <f t="shared" si="27"/>
        <v>&lt;₹200</v>
      </c>
      <c r="K608" s="23">
        <v>160</v>
      </c>
      <c r="L608" s="24">
        <v>0.14000000000000001</v>
      </c>
      <c r="M608" s="25">
        <f>Table2[[#This Row],[Actual Price]] - Table2[[#This Row],[Discounted Price]] / Table2[[#This Row],[Actual Price]] * 100</f>
        <v>74.375</v>
      </c>
      <c r="N608" s="24" t="str">
        <f t="shared" si="28"/>
        <v>&lt;50%</v>
      </c>
      <c r="O608" s="21">
        <f>Table2[[#This Row],[Rounded Rating Column]] + (Table2[[#This Row],[rating_count]] / 1000)</f>
        <v>10.536999999999999</v>
      </c>
      <c r="P608" s="24" t="str">
        <f>IF(Table2[[#This Row],[Discount Percentage]] &gt;= 0.5, "Yes", "No")</f>
        <v>No</v>
      </c>
      <c r="Q608" s="26">
        <f>Table2[[#This Row],[Actual Price]] * Table2[[#This Row],[rating_count]]</f>
        <v>1045920</v>
      </c>
      <c r="R608">
        <v>4.4000000000000004</v>
      </c>
      <c r="S608">
        <f>ROUND(Table2[[#This Row],[rating]], 0)</f>
        <v>4</v>
      </c>
      <c r="T608" s="21">
        <v>6537</v>
      </c>
      <c r="U608" s="21" t="str">
        <f>IF(Table2[[#This Row],[rating_count]] &lt; 1000, "Yes", "No")</f>
        <v>No</v>
      </c>
      <c r="V608" s="21">
        <f>Table2[[#This Row],[Rounded Rating Column]] * Table2[[#This Row],[rating_count]]</f>
        <v>26148</v>
      </c>
      <c r="W608" s="25">
        <f t="shared" si="29"/>
        <v>1045920</v>
      </c>
      <c r="X608" t="s">
        <v>5808</v>
      </c>
      <c r="Y608" t="s">
        <v>5809</v>
      </c>
      <c r="Z608" t="s">
        <v>5810</v>
      </c>
      <c r="AA608" t="s">
        <v>5811</v>
      </c>
      <c r="AB608" t="s">
        <v>5812</v>
      </c>
      <c r="AC608" t="s">
        <v>5813</v>
      </c>
      <c r="AD608" t="s">
        <v>5814</v>
      </c>
      <c r="AE608" t="s">
        <v>5815</v>
      </c>
    </row>
    <row r="609" spans="1:31" ht="15.75" customHeight="1">
      <c r="A609" t="s">
        <v>12677</v>
      </c>
      <c r="B609" t="s">
        <v>12678</v>
      </c>
      <c r="C609" t="s">
        <v>10148</v>
      </c>
      <c r="D609" t="s">
        <v>12817</v>
      </c>
      <c r="E609" t="s">
        <v>12818</v>
      </c>
      <c r="F609" t="s">
        <v>12986</v>
      </c>
      <c r="G609" t="str">
        <f>Table2[category] &amp; "-" &amp; Table2[product name]</f>
        <v>Home&amp;Kitchen|Kitchen&amp;HomeAppliances|SmallKitchenAppliances|HandMixers-Bajaj HM-01 Powerful 250W Hand Mixer, Black</v>
      </c>
      <c r="H609" t="s">
        <v>13038</v>
      </c>
      <c r="I609" s="25">
        <v>1499</v>
      </c>
      <c r="J609" s="23" t="str">
        <f t="shared" si="27"/>
        <v>&gt;₹500</v>
      </c>
      <c r="K609" s="25">
        <v>2199</v>
      </c>
      <c r="L609" s="24">
        <v>0.32</v>
      </c>
      <c r="M609" s="25">
        <f>Table2[[#This Row],[Actual Price]] - Table2[[#This Row],[Discounted Price]] / Table2[[#This Row],[Actual Price]] * 100</f>
        <v>2130.832651205093</v>
      </c>
      <c r="N609" s="24" t="str">
        <f t="shared" si="28"/>
        <v>&lt;50%</v>
      </c>
      <c r="O609" s="21">
        <f>Table2[[#This Row],[Rounded Rating Column]] + (Table2[[#This Row],[rating_count]] / 1000)</f>
        <v>10.530999999999999</v>
      </c>
      <c r="P609" s="24" t="str">
        <f>IF(Table2[[#This Row],[Discount Percentage]] &gt;= 0.5, "Yes", "No")</f>
        <v>No</v>
      </c>
      <c r="Q609" s="26">
        <f>Table2[[#This Row],[Actual Price]] * Table2[[#This Row],[rating_count]]</f>
        <v>14361669</v>
      </c>
      <c r="R609">
        <v>4.4000000000000004</v>
      </c>
      <c r="S609">
        <f>ROUND(Table2[[#This Row],[rating]], 0)</f>
        <v>4</v>
      </c>
      <c r="T609" s="21">
        <v>6531</v>
      </c>
      <c r="U609" s="21" t="str">
        <f>IF(Table2[[#This Row],[rating_count]] &lt; 1000, "Yes", "No")</f>
        <v>No</v>
      </c>
      <c r="V609" s="21">
        <f>Table2[[#This Row],[Rounded Rating Column]] * Table2[[#This Row],[rating_count]]</f>
        <v>26124</v>
      </c>
      <c r="W609" s="25">
        <f t="shared" si="29"/>
        <v>14361669</v>
      </c>
      <c r="X609" t="s">
        <v>12679</v>
      </c>
      <c r="Y609" t="s">
        <v>12680</v>
      </c>
      <c r="Z609" t="s">
        <v>12681</v>
      </c>
      <c r="AA609" t="s">
        <v>12682</v>
      </c>
      <c r="AB609" t="s">
        <v>12683</v>
      </c>
      <c r="AC609" t="s">
        <v>12684</v>
      </c>
      <c r="AD609" t="s">
        <v>12685</v>
      </c>
      <c r="AE609" t="s">
        <v>12686</v>
      </c>
    </row>
    <row r="610" spans="1:31" ht="15.75" customHeight="1">
      <c r="A610" t="s">
        <v>8492</v>
      </c>
      <c r="B610" t="s">
        <v>8493</v>
      </c>
      <c r="C610" t="s">
        <v>8494</v>
      </c>
      <c r="D610" t="s">
        <v>12817</v>
      </c>
      <c r="E610" t="s">
        <v>12818</v>
      </c>
      <c r="F610" t="s">
        <v>12986</v>
      </c>
      <c r="G610" t="str">
        <f>Table2[category] &amp; "-" &amp; Table2[product name]</f>
        <v>Home&amp;Kitchen|Kitchen&amp;HomeAppliances|SmallKitchenAppliances|MixerGrinders-Croma 500W Mixer Grinder with 3 Stainless Steel Leak-proof Jars, 3 speed &amp; Pulse function, 2 years warranty (CRAK4184, White &amp; Purple)</v>
      </c>
      <c r="H610" t="s">
        <v>12999</v>
      </c>
      <c r="I610" s="25">
        <v>1290</v>
      </c>
      <c r="J610" s="23" t="str">
        <f t="shared" si="27"/>
        <v>&gt;₹500</v>
      </c>
      <c r="K610" s="25">
        <v>2500</v>
      </c>
      <c r="L610" s="24">
        <v>0.48</v>
      </c>
      <c r="M610" s="25">
        <f>Table2[[#This Row],[Actual Price]] - Table2[[#This Row],[Discounted Price]] / Table2[[#This Row],[Actual Price]] * 100</f>
        <v>2448.4</v>
      </c>
      <c r="N610" s="24" t="str">
        <f t="shared" si="28"/>
        <v>&lt;50%</v>
      </c>
      <c r="O610" s="21">
        <f>Table2[[#This Row],[Rounded Rating Column]] + (Table2[[#This Row],[rating_count]] / 1000)</f>
        <v>10.530000000000001</v>
      </c>
      <c r="P610" s="24" t="str">
        <f>IF(Table2[[#This Row],[Discount Percentage]] &gt;= 0.5, "Yes", "No")</f>
        <v>No</v>
      </c>
      <c r="Q610" s="26">
        <f>Table2[[#This Row],[Actual Price]] * Table2[[#This Row],[rating_count]]</f>
        <v>16325000</v>
      </c>
      <c r="R610">
        <v>4</v>
      </c>
      <c r="S610">
        <f>ROUND(Table2[[#This Row],[rating]], 0)</f>
        <v>4</v>
      </c>
      <c r="T610" s="21">
        <v>6530</v>
      </c>
      <c r="U610" s="21" t="str">
        <f>IF(Table2[[#This Row],[rating_count]] &lt; 1000, "Yes", "No")</f>
        <v>No</v>
      </c>
      <c r="V610" s="21">
        <f>Table2[[#This Row],[Rounded Rating Column]] * Table2[[#This Row],[rating_count]]</f>
        <v>26120</v>
      </c>
      <c r="W610" s="25">
        <f t="shared" si="29"/>
        <v>16325000</v>
      </c>
      <c r="X610" t="s">
        <v>8495</v>
      </c>
      <c r="Y610" t="s">
        <v>8496</v>
      </c>
      <c r="Z610" t="s">
        <v>8497</v>
      </c>
      <c r="AA610" t="s">
        <v>8498</v>
      </c>
      <c r="AB610" t="s">
        <v>8499</v>
      </c>
      <c r="AC610" t="s">
        <v>8500</v>
      </c>
      <c r="AD610" t="s">
        <v>8501</v>
      </c>
      <c r="AE610" t="s">
        <v>8502</v>
      </c>
    </row>
    <row r="611" spans="1:31" ht="15.75" customHeight="1">
      <c r="A611" t="s">
        <v>1314</v>
      </c>
      <c r="B611" t="s">
        <v>1315</v>
      </c>
      <c r="C611" t="s">
        <v>13</v>
      </c>
      <c r="D611" t="s">
        <v>12821</v>
      </c>
      <c r="E611" t="s">
        <v>12822</v>
      </c>
      <c r="F611" t="s">
        <v>12823</v>
      </c>
      <c r="G611" t="str">
        <f>Table2[category] &amp; "-" &amp; Table2[product name]</f>
        <v>Computers&amp;Accessories|Accessories&amp;Peripherals|Cables&amp;Accessories|Cables|USBCables-AmazonBasics New Release Nylon USB-A to Lightning Cable Cord, MFi Certified Charger for Apple iPhone, iPad, Silver, 6-Ft</v>
      </c>
      <c r="H611" t="s">
        <v>12824</v>
      </c>
      <c r="I611" s="23">
        <v>999</v>
      </c>
      <c r="J611" s="23" t="str">
        <f t="shared" si="27"/>
        <v>&gt;₹500</v>
      </c>
      <c r="K611" s="25">
        <v>2100</v>
      </c>
      <c r="L611" s="24">
        <v>0.52</v>
      </c>
      <c r="M611" s="25">
        <f>Table2[[#This Row],[Actual Price]] - Table2[[#This Row],[Discounted Price]] / Table2[[#This Row],[Actual Price]] * 100</f>
        <v>2052.4285714285716</v>
      </c>
      <c r="N611" s="24" t="str">
        <f t="shared" si="28"/>
        <v>50% or More</v>
      </c>
      <c r="O611" s="21">
        <f>Table2[[#This Row],[Rounded Rating Column]] + (Table2[[#This Row],[rating_count]] / 1000)</f>
        <v>10.492000000000001</v>
      </c>
      <c r="P611" s="24" t="str">
        <f>IF(Table2[[#This Row],[Discount Percentage]] &gt;= 0.5, "Yes", "No")</f>
        <v>Yes</v>
      </c>
      <c r="Q611" s="26">
        <f>Table2[[#This Row],[Actual Price]] * Table2[[#This Row],[rating_count]]</f>
        <v>11533200</v>
      </c>
      <c r="R611">
        <v>4.5</v>
      </c>
      <c r="S611">
        <f>ROUND(Table2[[#This Row],[rating]], 0)</f>
        <v>5</v>
      </c>
      <c r="T611" s="21">
        <v>5492</v>
      </c>
      <c r="U611" s="21" t="str">
        <f>IF(Table2[[#This Row],[rating_count]] &lt; 1000, "Yes", "No")</f>
        <v>No</v>
      </c>
      <c r="V611" s="21">
        <f>Table2[[#This Row],[Rounded Rating Column]] * Table2[[#This Row],[rating_count]]</f>
        <v>27460</v>
      </c>
      <c r="W611" s="25">
        <f t="shared" si="29"/>
        <v>11533200</v>
      </c>
      <c r="X611" t="s">
        <v>498</v>
      </c>
      <c r="Y611" t="s">
        <v>1316</v>
      </c>
      <c r="Z611" t="s">
        <v>1317</v>
      </c>
      <c r="AA611" t="s">
        <v>1318</v>
      </c>
      <c r="AB611" t="s">
        <v>1319</v>
      </c>
      <c r="AC611" t="s">
        <v>1320</v>
      </c>
      <c r="AD611" t="s">
        <v>1321</v>
      </c>
      <c r="AE611" t="s">
        <v>1322</v>
      </c>
    </row>
    <row r="612" spans="1:31" ht="15.75" customHeight="1">
      <c r="A612" t="s">
        <v>4521</v>
      </c>
      <c r="B612" t="s">
        <v>4522</v>
      </c>
      <c r="C612" t="s">
        <v>4523</v>
      </c>
      <c r="D612" t="s">
        <v>12831</v>
      </c>
      <c r="E612" t="s">
        <v>12862</v>
      </c>
      <c r="F612" t="s">
        <v>12843</v>
      </c>
      <c r="G612" t="str">
        <f>Table2[category] &amp; "-" &amp; Table2[product name]</f>
        <v>Electronics|Headphones,Earbuds&amp;Accessories|Adapters-Sounce Gold Plated 3.5 mm Headphone Splitter for Computer 2 Male to 1 Female 3.5mm Headphone Mic Audio Y Splitter Cable Smartphone Headset to PC Adapter ‚Äì (Black,20cm)</v>
      </c>
      <c r="H612" s="2" t="s">
        <v>13108</v>
      </c>
      <c r="I612" s="23">
        <v>120</v>
      </c>
      <c r="J612" s="23" t="str">
        <f t="shared" si="27"/>
        <v>&lt;₹200</v>
      </c>
      <c r="K612" s="23">
        <v>999</v>
      </c>
      <c r="L612" s="24">
        <v>0.88</v>
      </c>
      <c r="M612" s="25">
        <f>Table2[[#This Row],[Actual Price]] - Table2[[#This Row],[Discounted Price]] / Table2[[#This Row],[Actual Price]] * 100</f>
        <v>986.98798798798794</v>
      </c>
      <c r="N612" s="24" t="str">
        <f t="shared" si="28"/>
        <v>50% or More</v>
      </c>
      <c r="O612" s="21">
        <f>Table2[[#This Row],[Rounded Rating Column]] + (Table2[[#This Row],[rating_count]] / 1000)</f>
        <v>10.491</v>
      </c>
      <c r="P612" s="24" t="str">
        <f>IF(Table2[[#This Row],[Discount Percentage]] &gt;= 0.5, "Yes", "No")</f>
        <v>Yes</v>
      </c>
      <c r="Q612" s="26">
        <f>Table2[[#This Row],[Actual Price]] * Table2[[#This Row],[rating_count]]</f>
        <v>6484509</v>
      </c>
      <c r="R612">
        <v>3.9</v>
      </c>
      <c r="S612">
        <f>ROUND(Table2[[#This Row],[rating]], 0)</f>
        <v>4</v>
      </c>
      <c r="T612" s="21">
        <v>6491</v>
      </c>
      <c r="U612" s="21" t="str">
        <f>IF(Table2[[#This Row],[rating_count]] &lt; 1000, "Yes", "No")</f>
        <v>No</v>
      </c>
      <c r="V612" s="21">
        <f>Table2[[#This Row],[Rounded Rating Column]] * Table2[[#This Row],[rating_count]]</f>
        <v>25964</v>
      </c>
      <c r="W612" s="25">
        <f t="shared" si="29"/>
        <v>6484509</v>
      </c>
      <c r="X612" t="s">
        <v>4524</v>
      </c>
      <c r="Y612" t="s">
        <v>4525</v>
      </c>
      <c r="Z612" t="s">
        <v>4526</v>
      </c>
      <c r="AA612" t="s">
        <v>4527</v>
      </c>
      <c r="AB612" t="s">
        <v>4528</v>
      </c>
      <c r="AC612" t="s">
        <v>4529</v>
      </c>
      <c r="AD612" t="s">
        <v>4530</v>
      </c>
      <c r="AE612" t="s">
        <v>4531</v>
      </c>
    </row>
    <row r="613" spans="1:31" ht="15.75" customHeight="1">
      <c r="A613" t="s">
        <v>6303</v>
      </c>
      <c r="B613" t="s">
        <v>6304</v>
      </c>
      <c r="C613" t="s">
        <v>4817</v>
      </c>
      <c r="D613" t="s">
        <v>12821</v>
      </c>
      <c r="E613" t="s">
        <v>12822</v>
      </c>
      <c r="F613" t="s">
        <v>12876</v>
      </c>
      <c r="G613" t="str">
        <f>Table2[category] &amp; "-" &amp; Table2[product name]</f>
        <v>Computers&amp;Accessories|Accessories&amp;Peripherals|LaptopAccessories|Lapdesks-Gizga Essentials Multi-Purpose Portable &amp; Foldable Wooden Desk for Bed Tray, Laptop Table, Study Table (Black)</v>
      </c>
      <c r="H613" t="s">
        <v>12883</v>
      </c>
      <c r="I613" s="23">
        <v>549</v>
      </c>
      <c r="J613" s="23" t="str">
        <f t="shared" si="27"/>
        <v>&gt;₹500</v>
      </c>
      <c r="K613" s="25">
        <v>1999</v>
      </c>
      <c r="L613" s="24">
        <v>0.73</v>
      </c>
      <c r="M613" s="25">
        <f>Table2[[#This Row],[Actual Price]] - Table2[[#This Row],[Discounted Price]] / Table2[[#This Row],[Actual Price]] * 100</f>
        <v>1971.5362681340671</v>
      </c>
      <c r="N613" s="24" t="str">
        <f t="shared" si="28"/>
        <v>50% or More</v>
      </c>
      <c r="O613" s="21">
        <f>Table2[[#This Row],[Rounded Rating Column]] + (Table2[[#This Row],[rating_count]] / 1000)</f>
        <v>10.422000000000001</v>
      </c>
      <c r="P613" s="24" t="str">
        <f>IF(Table2[[#This Row],[Discount Percentage]] &gt;= 0.5, "Yes", "No")</f>
        <v>Yes</v>
      </c>
      <c r="Q613" s="26">
        <f>Table2[[#This Row],[Actual Price]] * Table2[[#This Row],[rating_count]]</f>
        <v>12837578</v>
      </c>
      <c r="R613">
        <v>3.6</v>
      </c>
      <c r="S613">
        <f>ROUND(Table2[[#This Row],[rating]], 0)</f>
        <v>4</v>
      </c>
      <c r="T613" s="21">
        <v>6422</v>
      </c>
      <c r="U613" s="21" t="str">
        <f>IF(Table2[[#This Row],[rating_count]] &lt; 1000, "Yes", "No")</f>
        <v>No</v>
      </c>
      <c r="V613" s="21">
        <f>Table2[[#This Row],[Rounded Rating Column]] * Table2[[#This Row],[rating_count]]</f>
        <v>25688</v>
      </c>
      <c r="W613" s="25">
        <f t="shared" si="29"/>
        <v>12837578</v>
      </c>
      <c r="X613" t="s">
        <v>6305</v>
      </c>
      <c r="Y613" t="s">
        <v>6306</v>
      </c>
      <c r="Z613" t="s">
        <v>6307</v>
      </c>
      <c r="AA613" t="s">
        <v>6308</v>
      </c>
      <c r="AB613" t="s">
        <v>6309</v>
      </c>
      <c r="AC613" t="s">
        <v>6310</v>
      </c>
      <c r="AD613" t="s">
        <v>6311</v>
      </c>
      <c r="AE613" t="s">
        <v>6312</v>
      </c>
    </row>
    <row r="614" spans="1:31" ht="15.75" customHeight="1">
      <c r="A614" t="s">
        <v>11933</v>
      </c>
      <c r="B614" t="s">
        <v>11934</v>
      </c>
      <c r="C614" t="s">
        <v>8483</v>
      </c>
      <c r="D614" t="s">
        <v>12817</v>
      </c>
      <c r="E614" t="s">
        <v>12818</v>
      </c>
      <c r="F614" t="s">
        <v>12819</v>
      </c>
      <c r="G614" t="str">
        <f>Table2[category] &amp; "-" &amp; Table2[product name]</f>
        <v>Home&amp;Kitchen|Kitchen&amp;HomeAppliances|Vacuum,Cleaning&amp;Ironing|Irons,Steamers&amp;Accessories|Irons|DryIrons-Havells D'zire 1000 watt Dry Iron With American Heritage Sole Plate, Aerodynamic Design, Easy Grip Temperature Knob &amp; 2 years Warranty. (Mint)</v>
      </c>
      <c r="H614" t="s">
        <v>12992</v>
      </c>
      <c r="I614" s="23">
        <v>889</v>
      </c>
      <c r="J614" s="23" t="str">
        <f t="shared" si="27"/>
        <v>&gt;₹500</v>
      </c>
      <c r="K614" s="25">
        <v>1295</v>
      </c>
      <c r="L614" s="24">
        <v>0.31</v>
      </c>
      <c r="M614" s="25">
        <f>Table2[[#This Row],[Actual Price]] - Table2[[#This Row],[Discounted Price]] / Table2[[#This Row],[Actual Price]] * 100</f>
        <v>1226.3513513513512</v>
      </c>
      <c r="N614" s="24" t="str">
        <f t="shared" si="28"/>
        <v>&lt;50%</v>
      </c>
      <c r="O614" s="21">
        <f>Table2[[#This Row],[Rounded Rating Column]] + (Table2[[#This Row],[rating_count]] / 1000)</f>
        <v>10.4</v>
      </c>
      <c r="P614" s="24" t="str">
        <f>IF(Table2[[#This Row],[Discount Percentage]] &gt;= 0.5, "Yes", "No")</f>
        <v>No</v>
      </c>
      <c r="Q614" s="26">
        <f>Table2[[#This Row],[Actual Price]] * Table2[[#This Row],[rating_count]]</f>
        <v>8288000</v>
      </c>
      <c r="R614">
        <v>4.3</v>
      </c>
      <c r="S614">
        <f>ROUND(Table2[[#This Row],[rating]], 0)</f>
        <v>4</v>
      </c>
      <c r="T614" s="21">
        <v>6400</v>
      </c>
      <c r="U614" s="21" t="str">
        <f>IF(Table2[[#This Row],[rating_count]] &lt; 1000, "Yes", "No")</f>
        <v>No</v>
      </c>
      <c r="V614" s="21">
        <f>Table2[[#This Row],[Rounded Rating Column]] * Table2[[#This Row],[rating_count]]</f>
        <v>25600</v>
      </c>
      <c r="W614" s="25">
        <f t="shared" si="29"/>
        <v>8288000</v>
      </c>
      <c r="X614" t="s">
        <v>11935</v>
      </c>
      <c r="Y614" t="s">
        <v>11936</v>
      </c>
      <c r="Z614" t="s">
        <v>11937</v>
      </c>
      <c r="AA614" t="s">
        <v>11938</v>
      </c>
      <c r="AB614" t="s">
        <v>11939</v>
      </c>
      <c r="AC614" t="s">
        <v>11940</v>
      </c>
      <c r="AD614" t="s">
        <v>11941</v>
      </c>
      <c r="AE614" t="s">
        <v>11942</v>
      </c>
    </row>
    <row r="615" spans="1:31" ht="15.75" customHeight="1">
      <c r="A615" t="s">
        <v>8556</v>
      </c>
      <c r="B615" t="s">
        <v>8557</v>
      </c>
      <c r="C615" t="s">
        <v>8558</v>
      </c>
      <c r="D615" t="s">
        <v>12817</v>
      </c>
      <c r="E615" t="s">
        <v>12988</v>
      </c>
      <c r="F615" t="s">
        <v>13000</v>
      </c>
      <c r="G615" t="str">
        <f>Table2[category] &amp; "-" &amp; Table2[product name]</f>
        <v>Home&amp;Kitchen|Heating,Cooling&amp;AirQuality|WaterHeaters&amp;Geysers|StorageWaterHeaters-Bajaj New Shakti Neo 15L Vertical Storage Water Heater (Geyser 15 litres) 4 Star BEE Rated Heater For Water Heating with Titanium Armour, Swirl Flow Technology, Glasslined Tank (White), 1 Yr Warranty</v>
      </c>
      <c r="H615" t="s">
        <v>13002</v>
      </c>
      <c r="I615" s="25">
        <v>5499</v>
      </c>
      <c r="J615" s="23" t="str">
        <f t="shared" si="27"/>
        <v>&gt;₹500</v>
      </c>
      <c r="K615" s="25">
        <v>13150</v>
      </c>
      <c r="L615" s="24">
        <v>0.57999999999999996</v>
      </c>
      <c r="M615" s="25">
        <f>Table2[[#This Row],[Actual Price]] - Table2[[#This Row],[Discounted Price]] / Table2[[#This Row],[Actual Price]] * 100</f>
        <v>13108.182509505703</v>
      </c>
      <c r="N615" s="24" t="str">
        <f t="shared" si="28"/>
        <v>50% or More</v>
      </c>
      <c r="O615" s="21">
        <f>Table2[[#This Row],[Rounded Rating Column]] + (Table2[[#This Row],[rating_count]] / 1000)</f>
        <v>10.398</v>
      </c>
      <c r="P615" s="24" t="str">
        <f>IF(Table2[[#This Row],[Discount Percentage]] &gt;= 0.5, "Yes", "No")</f>
        <v>Yes</v>
      </c>
      <c r="Q615" s="26">
        <f>Table2[[#This Row],[Actual Price]] * Table2[[#This Row],[rating_count]]</f>
        <v>84133700</v>
      </c>
      <c r="R615">
        <v>4.2</v>
      </c>
      <c r="S615">
        <f>ROUND(Table2[[#This Row],[rating]], 0)</f>
        <v>4</v>
      </c>
      <c r="T615" s="21">
        <v>6398</v>
      </c>
      <c r="U615" s="21" t="str">
        <f>IF(Table2[[#This Row],[rating_count]] &lt; 1000, "Yes", "No")</f>
        <v>No</v>
      </c>
      <c r="V615" s="21">
        <f>Table2[[#This Row],[Rounded Rating Column]] * Table2[[#This Row],[rating_count]]</f>
        <v>25592</v>
      </c>
      <c r="W615" s="25">
        <f t="shared" si="29"/>
        <v>84133700</v>
      </c>
      <c r="X615" t="s">
        <v>8559</v>
      </c>
      <c r="Y615" t="s">
        <v>8560</v>
      </c>
      <c r="Z615" t="s">
        <v>8561</v>
      </c>
      <c r="AA615" t="s">
        <v>8562</v>
      </c>
      <c r="AB615" t="s">
        <v>8563</v>
      </c>
      <c r="AC615" t="s">
        <v>8564</v>
      </c>
      <c r="AD615" t="s">
        <v>8565</v>
      </c>
      <c r="AE615" t="s">
        <v>8566</v>
      </c>
    </row>
    <row r="616" spans="1:31" ht="15.75" customHeight="1">
      <c r="A616" t="s">
        <v>9510</v>
      </c>
      <c r="B616" t="s">
        <v>9511</v>
      </c>
      <c r="C616" t="s">
        <v>8472</v>
      </c>
      <c r="D616" t="s">
        <v>12817</v>
      </c>
      <c r="E616" t="s">
        <v>12818</v>
      </c>
      <c r="F616" t="s">
        <v>12986</v>
      </c>
      <c r="G616" t="str">
        <f>Table2[category] &amp; "-" &amp; Table2[product name]</f>
        <v>Home&amp;Kitchen|Kitchen&amp;HomeAppliances|SmallKitchenAppliances|HandBlenders-KENT 16044 Hand Blender Stainless Steel 400 W | Variable Speed Control | Easy to Clean and Store | Low Noise Operation</v>
      </c>
      <c r="H616" t="s">
        <v>12998</v>
      </c>
      <c r="I616" s="25">
        <v>1499</v>
      </c>
      <c r="J616" s="23" t="str">
        <f t="shared" si="27"/>
        <v>&gt;₹500</v>
      </c>
      <c r="K616" s="25">
        <v>2100</v>
      </c>
      <c r="L616" s="24">
        <v>0.28999999999999998</v>
      </c>
      <c r="M616" s="25">
        <f>Table2[[#This Row],[Actual Price]] - Table2[[#This Row],[Discounted Price]] / Table2[[#This Row],[Actual Price]] * 100</f>
        <v>2028.6190476190477</v>
      </c>
      <c r="N616" s="24" t="str">
        <f t="shared" si="28"/>
        <v>&lt;50%</v>
      </c>
      <c r="O616" s="21">
        <f>Table2[[#This Row],[Rounded Rating Column]] + (Table2[[#This Row],[rating_count]] / 1000)</f>
        <v>10.355</v>
      </c>
      <c r="P616" s="24" t="str">
        <f>IF(Table2[[#This Row],[Discount Percentage]] &gt;= 0.5, "Yes", "No")</f>
        <v>No</v>
      </c>
      <c r="Q616" s="26">
        <f>Table2[[#This Row],[Actual Price]] * Table2[[#This Row],[rating_count]]</f>
        <v>13345500</v>
      </c>
      <c r="R616">
        <v>4.0999999999999996</v>
      </c>
      <c r="S616">
        <f>ROUND(Table2[[#This Row],[rating]], 0)</f>
        <v>4</v>
      </c>
      <c r="T616" s="21">
        <v>6355</v>
      </c>
      <c r="U616" s="21" t="str">
        <f>IF(Table2[[#This Row],[rating_count]] &lt; 1000, "Yes", "No")</f>
        <v>No</v>
      </c>
      <c r="V616" s="21">
        <f>Table2[[#This Row],[Rounded Rating Column]] * Table2[[#This Row],[rating_count]]</f>
        <v>25420</v>
      </c>
      <c r="W616" s="25">
        <f t="shared" si="29"/>
        <v>13345500</v>
      </c>
      <c r="X616" t="s">
        <v>9512</v>
      </c>
      <c r="Y616" t="s">
        <v>9513</v>
      </c>
      <c r="Z616" t="s">
        <v>9514</v>
      </c>
      <c r="AA616" t="s">
        <v>9515</v>
      </c>
      <c r="AB616" t="s">
        <v>9516</v>
      </c>
      <c r="AC616" t="s">
        <v>9517</v>
      </c>
      <c r="AD616" t="s">
        <v>9518</v>
      </c>
      <c r="AE616" t="s">
        <v>9519</v>
      </c>
    </row>
    <row r="617" spans="1:31" ht="15.75" customHeight="1">
      <c r="A617" t="s">
        <v>2404</v>
      </c>
      <c r="B617" t="s">
        <v>2405</v>
      </c>
      <c r="C617" t="s">
        <v>165</v>
      </c>
      <c r="D617" t="s">
        <v>12831</v>
      </c>
      <c r="E617" t="s">
        <v>12832</v>
      </c>
      <c r="F617" t="s">
        <v>12834</v>
      </c>
      <c r="G617" t="str">
        <f>Table2[category] &amp; "-" &amp; Table2[product name]</f>
        <v>Electronics|HomeTheater,TV&amp;Video|Televisions|SmartTelevisions-VW 80 cm (32 inches) HD Ready Android Smart LED TV VW32PRO (Black)</v>
      </c>
      <c r="H617" t="s">
        <v>12835</v>
      </c>
      <c r="I617" s="25">
        <v>8999</v>
      </c>
      <c r="J617" s="23" t="str">
        <f t="shared" si="27"/>
        <v>&gt;₹500</v>
      </c>
      <c r="K617" s="25">
        <v>18999</v>
      </c>
      <c r="L617" s="24">
        <v>0.53</v>
      </c>
      <c r="M617" s="25">
        <f>Table2[[#This Row],[Actual Price]] - Table2[[#This Row],[Discounted Price]] / Table2[[#This Row],[Actual Price]] * 100</f>
        <v>18951.634349176271</v>
      </c>
      <c r="N617" s="24" t="str">
        <f t="shared" si="28"/>
        <v>50% or More</v>
      </c>
      <c r="O617" s="21">
        <f>Table2[[#This Row],[Rounded Rating Column]] + (Table2[[#This Row],[rating_count]] / 1000)</f>
        <v>10.347000000000001</v>
      </c>
      <c r="P617" s="24" t="str">
        <f>IF(Table2[[#This Row],[Discount Percentage]] &gt;= 0.5, "Yes", "No")</f>
        <v>Yes</v>
      </c>
      <c r="Q617" s="26">
        <f>Table2[[#This Row],[Actual Price]] * Table2[[#This Row],[rating_count]]</f>
        <v>120586653</v>
      </c>
      <c r="R617">
        <v>4</v>
      </c>
      <c r="S617">
        <f>ROUND(Table2[[#This Row],[rating]], 0)</f>
        <v>4</v>
      </c>
      <c r="T617" s="21">
        <v>6347</v>
      </c>
      <c r="U617" s="21" t="str">
        <f>IF(Table2[[#This Row],[rating_count]] &lt; 1000, "Yes", "No")</f>
        <v>No</v>
      </c>
      <c r="V617" s="21">
        <f>Table2[[#This Row],[Rounded Rating Column]] * Table2[[#This Row],[rating_count]]</f>
        <v>25388</v>
      </c>
      <c r="W617" s="25">
        <f t="shared" si="29"/>
        <v>120586653</v>
      </c>
      <c r="X617" t="s">
        <v>2406</v>
      </c>
      <c r="Y617" t="s">
        <v>2407</v>
      </c>
      <c r="Z617" t="s">
        <v>2408</v>
      </c>
      <c r="AA617" t="s">
        <v>2409</v>
      </c>
      <c r="AB617" t="s">
        <v>2410</v>
      </c>
      <c r="AC617" t="s">
        <v>2411</v>
      </c>
      <c r="AD617" t="s">
        <v>2412</v>
      </c>
      <c r="AE617" t="s">
        <v>2413</v>
      </c>
    </row>
    <row r="618" spans="1:31" ht="15.75" customHeight="1">
      <c r="A618" t="s">
        <v>6673</v>
      </c>
      <c r="B618" t="s">
        <v>6674</v>
      </c>
      <c r="C618" t="s">
        <v>4785</v>
      </c>
      <c r="D618" t="s">
        <v>12821</v>
      </c>
      <c r="E618" t="s">
        <v>12822</v>
      </c>
      <c r="F618" t="s">
        <v>12880</v>
      </c>
      <c r="G618" t="str">
        <f>Table2[category] &amp; "-" &amp; Table2[product name]</f>
        <v>Computers&amp;Accessories|Accessories&amp;Peripherals|Keyboards,Mice&amp;InputDevices|Mice-Lenovo 400 Wireless Mouse, 1200DPI Optical Sensor, 2.4GHz Wireless Nano USB, 3-Button (Left,Right,Scroll) Upto 8M Left/Right &amp; 100K Scroll clicks &amp; 1yr Battery, Ambidextrous, Ergonomic GY50R91293</v>
      </c>
      <c r="H618" t="s">
        <v>12881</v>
      </c>
      <c r="I618" s="23">
        <v>629</v>
      </c>
      <c r="J618" s="23" t="str">
        <f t="shared" si="27"/>
        <v>&gt;₹500</v>
      </c>
      <c r="K618" s="25">
        <v>1390</v>
      </c>
      <c r="L618" s="24">
        <v>0.55000000000000004</v>
      </c>
      <c r="M618" s="25">
        <f>Table2[[#This Row],[Actual Price]] - Table2[[#This Row],[Discounted Price]] / Table2[[#This Row],[Actual Price]] * 100</f>
        <v>1344.7482014388488</v>
      </c>
      <c r="N618" s="24" t="str">
        <f t="shared" si="28"/>
        <v>50% or More</v>
      </c>
      <c r="O618" s="21">
        <f>Table2[[#This Row],[Rounded Rating Column]] + (Table2[[#This Row],[rating_count]] / 1000)</f>
        <v>10.301</v>
      </c>
      <c r="P618" s="24" t="str">
        <f>IF(Table2[[#This Row],[Discount Percentage]] &gt;= 0.5, "Yes", "No")</f>
        <v>Yes</v>
      </c>
      <c r="Q618" s="26">
        <f>Table2[[#This Row],[Actual Price]] * Table2[[#This Row],[rating_count]]</f>
        <v>8758390</v>
      </c>
      <c r="R618">
        <v>4.4000000000000004</v>
      </c>
      <c r="S618">
        <f>ROUND(Table2[[#This Row],[rating]], 0)</f>
        <v>4</v>
      </c>
      <c r="T618" s="21">
        <v>6301</v>
      </c>
      <c r="U618" s="21" t="str">
        <f>IF(Table2[[#This Row],[rating_count]] &lt; 1000, "Yes", "No")</f>
        <v>No</v>
      </c>
      <c r="V618" s="21">
        <f>Table2[[#This Row],[Rounded Rating Column]] * Table2[[#This Row],[rating_count]]</f>
        <v>25204</v>
      </c>
      <c r="W618" s="25">
        <f t="shared" si="29"/>
        <v>8758390</v>
      </c>
      <c r="X618" t="s">
        <v>6675</v>
      </c>
      <c r="Y618" t="s">
        <v>6676</v>
      </c>
      <c r="Z618" t="s">
        <v>6677</v>
      </c>
      <c r="AA618" t="s">
        <v>6678</v>
      </c>
      <c r="AB618" t="s">
        <v>6679</v>
      </c>
      <c r="AC618" t="s">
        <v>6680</v>
      </c>
      <c r="AD618" t="s">
        <v>6681</v>
      </c>
      <c r="AE618" t="s">
        <v>6682</v>
      </c>
    </row>
    <row r="619" spans="1:31" ht="15.75" customHeight="1">
      <c r="A619" t="s">
        <v>1445</v>
      </c>
      <c r="B619" t="s">
        <v>1446</v>
      </c>
      <c r="C619" t="s">
        <v>13</v>
      </c>
      <c r="D619" t="s">
        <v>12821</v>
      </c>
      <c r="E619" t="s">
        <v>12822</v>
      </c>
      <c r="F619" t="s">
        <v>12823</v>
      </c>
      <c r="G619" t="str">
        <f>Table2[category] &amp; "-" &amp; Table2[product name]</f>
        <v>Computers&amp;Accessories|Accessories&amp;Peripherals|Cables&amp;Accessories|Cables|USBCables-Wayona Type C Cable Nylon Braided USB C QC 3.0 Fast Charging Short Power Bank Cable for Samsung Galaxy S10e/S10+/S10/S9/S9+/Note 9/S8/Note 8, LG G7 G5 G6, Moto G6 G7 (0.25M, Black)</v>
      </c>
      <c r="H619" t="s">
        <v>12824</v>
      </c>
      <c r="I619" s="23">
        <v>339</v>
      </c>
      <c r="J619" s="23" t="str">
        <f t="shared" si="27"/>
        <v>₹200 - ₹500</v>
      </c>
      <c r="K619" s="23">
        <v>999</v>
      </c>
      <c r="L619" s="24">
        <v>0.66</v>
      </c>
      <c r="M619" s="25">
        <f>Table2[[#This Row],[Actual Price]] - Table2[[#This Row],[Discounted Price]] / Table2[[#This Row],[Actual Price]] * 100</f>
        <v>965.06606606606601</v>
      </c>
      <c r="N619" s="24" t="str">
        <f t="shared" si="28"/>
        <v>50% or More</v>
      </c>
      <c r="O619" s="21">
        <f>Table2[[#This Row],[Rounded Rating Column]] + (Table2[[#This Row],[rating_count]] / 1000)</f>
        <v>10.254999999999999</v>
      </c>
      <c r="P619" s="24" t="str">
        <f>IF(Table2[[#This Row],[Discount Percentage]] &gt;= 0.5, "Yes", "No")</f>
        <v>Yes</v>
      </c>
      <c r="Q619" s="26">
        <f>Table2[[#This Row],[Actual Price]] * Table2[[#This Row],[rating_count]]</f>
        <v>6248745</v>
      </c>
      <c r="R619">
        <v>4.3</v>
      </c>
      <c r="S619">
        <f>ROUND(Table2[[#This Row],[rating]], 0)</f>
        <v>4</v>
      </c>
      <c r="T619" s="21">
        <v>6255</v>
      </c>
      <c r="U619" s="21" t="str">
        <f>IF(Table2[[#This Row],[rating_count]] &lt; 1000, "Yes", "No")</f>
        <v>No</v>
      </c>
      <c r="V619" s="21">
        <f>Table2[[#This Row],[Rounded Rating Column]] * Table2[[#This Row],[rating_count]]</f>
        <v>25020</v>
      </c>
      <c r="W619" s="25">
        <f t="shared" si="29"/>
        <v>6248745</v>
      </c>
      <c r="X619" t="s">
        <v>1447</v>
      </c>
      <c r="Y619" t="s">
        <v>1448</v>
      </c>
      <c r="Z619" t="s">
        <v>1449</v>
      </c>
      <c r="AA619" t="s">
        <v>1450</v>
      </c>
      <c r="AB619" t="s">
        <v>1451</v>
      </c>
      <c r="AC619" t="s">
        <v>1452</v>
      </c>
      <c r="AD619" t="s">
        <v>1453</v>
      </c>
      <c r="AE619" t="s">
        <v>1454</v>
      </c>
    </row>
    <row r="620" spans="1:31" ht="15.75" customHeight="1">
      <c r="A620" t="s">
        <v>2150</v>
      </c>
      <c r="B620" t="s">
        <v>2151</v>
      </c>
      <c r="C620" t="s">
        <v>13</v>
      </c>
      <c r="D620" t="s">
        <v>12821</v>
      </c>
      <c r="E620" t="s">
        <v>12822</v>
      </c>
      <c r="F620" t="s">
        <v>12823</v>
      </c>
      <c r="G620" t="str">
        <f>Table2[category] &amp; "-" &amp; Table2[product name]</f>
        <v>Computers&amp;Accessories|Accessories&amp;Peripherals|Cables&amp;Accessories|Cables|USBCables-Wayona Usb Type C To Usb Nylon Braided Quick Charger Fast Charging Short Cable For Smartphone (Samsung Galaxy S21/S20/S10/S9/S9+/Note 9/S8/Note 8, Lg G7 G5 G6, Moto G6 G7) (0.25M,Grey)</v>
      </c>
      <c r="H620" t="s">
        <v>12824</v>
      </c>
      <c r="I620" s="23">
        <v>339</v>
      </c>
      <c r="J620" s="23" t="str">
        <f t="shared" si="27"/>
        <v>₹200 - ₹500</v>
      </c>
      <c r="K620" s="23">
        <v>999</v>
      </c>
      <c r="L620" s="24">
        <v>0.66</v>
      </c>
      <c r="M620" s="25">
        <f>Table2[[#This Row],[Actual Price]] - Table2[[#This Row],[Discounted Price]] / Table2[[#This Row],[Actual Price]] * 100</f>
        <v>965.06606606606601</v>
      </c>
      <c r="N620" s="24" t="str">
        <f t="shared" si="28"/>
        <v>50% or More</v>
      </c>
      <c r="O620" s="21">
        <f>Table2[[#This Row],[Rounded Rating Column]] + (Table2[[#This Row],[rating_count]] / 1000)</f>
        <v>10.254999999999999</v>
      </c>
      <c r="P620" s="24" t="str">
        <f>IF(Table2[[#This Row],[Discount Percentage]] &gt;= 0.5, "Yes", "No")</f>
        <v>Yes</v>
      </c>
      <c r="Q620" s="26">
        <f>Table2[[#This Row],[Actual Price]] * Table2[[#This Row],[rating_count]]</f>
        <v>6248745</v>
      </c>
      <c r="R620">
        <v>4.3</v>
      </c>
      <c r="S620">
        <f>ROUND(Table2[[#This Row],[rating]], 0)</f>
        <v>4</v>
      </c>
      <c r="T620" s="21">
        <v>6255</v>
      </c>
      <c r="U620" s="21" t="str">
        <f>IF(Table2[[#This Row],[rating_count]] &lt; 1000, "Yes", "No")</f>
        <v>No</v>
      </c>
      <c r="V620" s="21">
        <f>Table2[[#This Row],[Rounded Rating Column]] * Table2[[#This Row],[rating_count]]</f>
        <v>25020</v>
      </c>
      <c r="W620" s="25">
        <f t="shared" si="29"/>
        <v>6248745</v>
      </c>
      <c r="X620" t="s">
        <v>1447</v>
      </c>
      <c r="Y620" t="s">
        <v>1448</v>
      </c>
      <c r="Z620" t="s">
        <v>1449</v>
      </c>
      <c r="AA620" t="s">
        <v>1450</v>
      </c>
      <c r="AB620" t="s">
        <v>1451</v>
      </c>
      <c r="AC620" t="s">
        <v>1452</v>
      </c>
      <c r="AD620" t="s">
        <v>2152</v>
      </c>
      <c r="AE620" t="s">
        <v>2153</v>
      </c>
    </row>
    <row r="621" spans="1:31" ht="15.75" customHeight="1">
      <c r="A621" t="s">
        <v>7302</v>
      </c>
      <c r="B621" t="s">
        <v>7303</v>
      </c>
      <c r="C621" t="s">
        <v>3846</v>
      </c>
      <c r="D621" t="s">
        <v>12831</v>
      </c>
      <c r="E621" t="s">
        <v>12854</v>
      </c>
      <c r="F621" t="s">
        <v>12855</v>
      </c>
      <c r="G621" t="str">
        <f>Table2[category] &amp; "-" &amp; Table2[product name]</f>
        <v>Electronics|Mobiles&amp;Accessories|MobileAccessories|StylusPens-Tukzer Stylus Pen, iPad Pencil with Palm Rejection Tilt Sensor| 2nd Gen for 2018-2022 iPad 6/7/8/9th Gen; iPad 10.2", Pro 12.9/11", Mini 6/5th, Air 5/4/3rd, Precise for Writing/Drawing (3 Spare Tips)</v>
      </c>
      <c r="H621" t="s">
        <v>12873</v>
      </c>
      <c r="I621" s="25">
        <v>2025</v>
      </c>
      <c r="J621" s="23" t="str">
        <f t="shared" si="27"/>
        <v>&gt;₹500</v>
      </c>
      <c r="K621" s="25">
        <v>5999</v>
      </c>
      <c r="L621" s="24">
        <v>0.66</v>
      </c>
      <c r="M621" s="25">
        <f>Table2[[#This Row],[Actual Price]] - Table2[[#This Row],[Discounted Price]] / Table2[[#This Row],[Actual Price]] * 100</f>
        <v>5965.2443740623439</v>
      </c>
      <c r="N621" s="24" t="str">
        <f t="shared" si="28"/>
        <v>50% or More</v>
      </c>
      <c r="O621" s="21">
        <f>Table2[[#This Row],[Rounded Rating Column]] + (Table2[[#This Row],[rating_count]] / 1000)</f>
        <v>10.233000000000001</v>
      </c>
      <c r="P621" s="24" t="str">
        <f>IF(Table2[[#This Row],[Discount Percentage]] &gt;= 0.5, "Yes", "No")</f>
        <v>Yes</v>
      </c>
      <c r="Q621" s="26">
        <f>Table2[[#This Row],[Actual Price]] * Table2[[#This Row],[rating_count]]</f>
        <v>37391767</v>
      </c>
      <c r="R621">
        <v>4.2</v>
      </c>
      <c r="S621">
        <f>ROUND(Table2[[#This Row],[rating]], 0)</f>
        <v>4</v>
      </c>
      <c r="T621" s="21">
        <v>6233</v>
      </c>
      <c r="U621" s="21" t="str">
        <f>IF(Table2[[#This Row],[rating_count]] &lt; 1000, "Yes", "No")</f>
        <v>No</v>
      </c>
      <c r="V621" s="21">
        <f>Table2[[#This Row],[Rounded Rating Column]] * Table2[[#This Row],[rating_count]]</f>
        <v>24932</v>
      </c>
      <c r="W621" s="25">
        <f t="shared" si="29"/>
        <v>37391767</v>
      </c>
      <c r="X621" t="s">
        <v>7304</v>
      </c>
      <c r="Y621" t="s">
        <v>7305</v>
      </c>
      <c r="Z621" t="s">
        <v>7306</v>
      </c>
      <c r="AA621" t="s">
        <v>7307</v>
      </c>
      <c r="AB621" t="s">
        <v>7308</v>
      </c>
      <c r="AC621" t="s">
        <v>7309</v>
      </c>
      <c r="AD621" t="s">
        <v>7310</v>
      </c>
      <c r="AE621" t="s">
        <v>7311</v>
      </c>
    </row>
    <row r="622" spans="1:31" ht="15.75" customHeight="1">
      <c r="A622" t="s">
        <v>8090</v>
      </c>
      <c r="B622" t="s">
        <v>8091</v>
      </c>
      <c r="C622" t="s">
        <v>8092</v>
      </c>
      <c r="D622" t="s">
        <v>12891</v>
      </c>
      <c r="E622" t="s">
        <v>12892</v>
      </c>
      <c r="F622" t="s">
        <v>12893</v>
      </c>
      <c r="G622" t="str">
        <f>Table2[category] &amp; "-" &amp; Table2[product name]</f>
        <v>OfficeProducts|OfficePaperProducts|Paper|Stationery|Pens,Pencils&amp;WritingSupplies|Pens&amp;Refills|LiquidInkRollerballPens-Pilot Frixion Clicker Roller Pen (Blue), (9000019529)</v>
      </c>
      <c r="H622" t="s">
        <v>12894</v>
      </c>
      <c r="I622" s="23">
        <v>90</v>
      </c>
      <c r="J622" s="23" t="str">
        <f t="shared" si="27"/>
        <v>&lt;₹200</v>
      </c>
      <c r="K622" s="23">
        <v>100</v>
      </c>
      <c r="L622" s="24">
        <v>0.1</v>
      </c>
      <c r="M622" s="25">
        <f>Table2[[#This Row],[Actual Price]] - Table2[[#This Row],[Discounted Price]] / Table2[[#This Row],[Actual Price]] * 100</f>
        <v>10</v>
      </c>
      <c r="N622" s="24" t="str">
        <f t="shared" si="28"/>
        <v>&lt;50%</v>
      </c>
      <c r="O622" s="21">
        <f>Table2[[#This Row],[Rounded Rating Column]] + (Table2[[#This Row],[rating_count]] / 1000)</f>
        <v>10.199</v>
      </c>
      <c r="P622" s="24" t="str">
        <f>IF(Table2[[#This Row],[Discount Percentage]] &gt;= 0.5, "Yes", "No")</f>
        <v>No</v>
      </c>
      <c r="Q622" s="26">
        <f>Table2[[#This Row],[Actual Price]] * Table2[[#This Row],[rating_count]]</f>
        <v>619900</v>
      </c>
      <c r="R622">
        <v>4.0999999999999996</v>
      </c>
      <c r="S622">
        <f>ROUND(Table2[[#This Row],[rating]], 0)</f>
        <v>4</v>
      </c>
      <c r="T622" s="21">
        <v>6199</v>
      </c>
      <c r="U622" s="21" t="str">
        <f>IF(Table2[[#This Row],[rating_count]] &lt; 1000, "Yes", "No")</f>
        <v>No</v>
      </c>
      <c r="V622" s="21">
        <f>Table2[[#This Row],[Rounded Rating Column]] * Table2[[#This Row],[rating_count]]</f>
        <v>24796</v>
      </c>
      <c r="W622" s="25">
        <f t="shared" si="29"/>
        <v>619900</v>
      </c>
      <c r="X622" t="s">
        <v>8093</v>
      </c>
      <c r="Y622" t="s">
        <v>8094</v>
      </c>
      <c r="Z622" t="s">
        <v>8095</v>
      </c>
      <c r="AA622" t="s">
        <v>8096</v>
      </c>
      <c r="AB622" t="s">
        <v>8097</v>
      </c>
      <c r="AC622" t="s">
        <v>8098</v>
      </c>
      <c r="AD622" t="s">
        <v>8099</v>
      </c>
      <c r="AE622" t="s">
        <v>8100</v>
      </c>
    </row>
    <row r="623" spans="1:31" ht="15.75" customHeight="1">
      <c r="A623" t="s">
        <v>7754</v>
      </c>
      <c r="B623" t="s">
        <v>7755</v>
      </c>
      <c r="C623" t="s">
        <v>7756</v>
      </c>
      <c r="D623" t="s">
        <v>12831</v>
      </c>
      <c r="E623" t="s">
        <v>12900</v>
      </c>
      <c r="F623" t="s">
        <v>12833</v>
      </c>
      <c r="G623" t="str">
        <f>Table2[category] &amp; "-" &amp; Table2[product name]</f>
        <v>Electronics|Cameras&amp;Photography|Accessories|PhotoStudio&amp;Lighting|PhotoBackgroundAccessories|BackgroundSupports-DIGITEK¬Æ (DLS-9FT) Lightweight &amp; Portable Aluminum Alloy Light Stand for Ring Light, Reflector, Flash Units, Diffuser, Portrait, Softbox, Studio Lighting &amp; More Ideal for Outdoor &amp; Indoor Shoots</v>
      </c>
      <c r="H623" t="s">
        <v>12975</v>
      </c>
      <c r="I623" s="23">
        <v>699</v>
      </c>
      <c r="J623" s="23" t="str">
        <f t="shared" si="27"/>
        <v>&gt;₹500</v>
      </c>
      <c r="K623" s="25">
        <v>1299</v>
      </c>
      <c r="L623" s="24">
        <v>0.46</v>
      </c>
      <c r="M623" s="25">
        <f>Table2[[#This Row],[Actual Price]] - Table2[[#This Row],[Discounted Price]] / Table2[[#This Row],[Actual Price]] * 100</f>
        <v>1245.189376443418</v>
      </c>
      <c r="N623" s="24" t="str">
        <f t="shared" si="28"/>
        <v>&lt;50%</v>
      </c>
      <c r="O623" s="21">
        <f>Table2[[#This Row],[Rounded Rating Column]] + (Table2[[#This Row],[rating_count]] / 1000)</f>
        <v>10.183</v>
      </c>
      <c r="P623" s="24" t="str">
        <f>IF(Table2[[#This Row],[Discount Percentage]] &gt;= 0.5, "Yes", "No")</f>
        <v>No</v>
      </c>
      <c r="Q623" s="26">
        <f>Table2[[#This Row],[Actual Price]] * Table2[[#This Row],[rating_count]]</f>
        <v>8031717</v>
      </c>
      <c r="R623">
        <v>4.3</v>
      </c>
      <c r="S623">
        <f>ROUND(Table2[[#This Row],[rating]], 0)</f>
        <v>4</v>
      </c>
      <c r="T623" s="21">
        <v>6183</v>
      </c>
      <c r="U623" s="21" t="str">
        <f>IF(Table2[[#This Row],[rating_count]] &lt; 1000, "Yes", "No")</f>
        <v>No</v>
      </c>
      <c r="V623" s="21">
        <f>Table2[[#This Row],[Rounded Rating Column]] * Table2[[#This Row],[rating_count]]</f>
        <v>24732</v>
      </c>
      <c r="W623" s="25">
        <f t="shared" si="29"/>
        <v>8031717</v>
      </c>
      <c r="X623" t="s">
        <v>7757</v>
      </c>
      <c r="Y623" t="s">
        <v>7758</v>
      </c>
      <c r="Z623" t="s">
        <v>7759</v>
      </c>
      <c r="AA623" t="s">
        <v>7760</v>
      </c>
      <c r="AB623" t="s">
        <v>7761</v>
      </c>
      <c r="AC623" t="s">
        <v>7762</v>
      </c>
      <c r="AD623" t="s">
        <v>7763</v>
      </c>
      <c r="AE623" t="s">
        <v>7764</v>
      </c>
    </row>
    <row r="624" spans="1:31" ht="15.75" customHeight="1">
      <c r="A624" t="s">
        <v>11035</v>
      </c>
      <c r="B624" t="s">
        <v>11036</v>
      </c>
      <c r="C624" t="s">
        <v>8723</v>
      </c>
      <c r="D624" t="s">
        <v>12817</v>
      </c>
      <c r="E624" t="s">
        <v>12818</v>
      </c>
      <c r="F624" t="s">
        <v>12986</v>
      </c>
      <c r="G624" t="str">
        <f>Table2[category] &amp; "-" &amp; Table2[product name]</f>
        <v>Home&amp;Kitchen|Kitchen&amp;HomeAppliances|SmallKitchenAppliances|JuicerMixerGrinders-Sujata Powermatic Plus, Juicer Mixer Grinder with Chutney Jar, 900 Watts, 3 Jars (White)</v>
      </c>
      <c r="H624" t="s">
        <v>13008</v>
      </c>
      <c r="I624" s="25">
        <v>6525</v>
      </c>
      <c r="J624" s="23" t="str">
        <f t="shared" si="27"/>
        <v>&gt;₹500</v>
      </c>
      <c r="K624" s="25">
        <v>8820</v>
      </c>
      <c r="L624" s="24">
        <v>0.26</v>
      </c>
      <c r="M624" s="25">
        <f>Table2[[#This Row],[Actual Price]] - Table2[[#This Row],[Discounted Price]] / Table2[[#This Row],[Actual Price]] * 100</f>
        <v>8746.0204081632655</v>
      </c>
      <c r="N624" s="24" t="str">
        <f t="shared" si="28"/>
        <v>&lt;50%</v>
      </c>
      <c r="O624" s="21">
        <f>Table2[[#This Row],[Rounded Rating Column]] + (Table2[[#This Row],[rating_count]] / 1000)</f>
        <v>10.137</v>
      </c>
      <c r="P624" s="24" t="str">
        <f>IF(Table2[[#This Row],[Discount Percentage]] &gt;= 0.5, "Yes", "No")</f>
        <v>No</v>
      </c>
      <c r="Q624" s="26">
        <f>Table2[[#This Row],[Actual Price]] * Table2[[#This Row],[rating_count]]</f>
        <v>45308340</v>
      </c>
      <c r="R624">
        <v>4.5</v>
      </c>
      <c r="S624">
        <f>ROUND(Table2[[#This Row],[rating]], 0)</f>
        <v>5</v>
      </c>
      <c r="T624" s="21">
        <v>5137</v>
      </c>
      <c r="U624" s="21" t="str">
        <f>IF(Table2[[#This Row],[rating_count]] &lt; 1000, "Yes", "No")</f>
        <v>No</v>
      </c>
      <c r="V624" s="21">
        <f>Table2[[#This Row],[Rounded Rating Column]] * Table2[[#This Row],[rating_count]]</f>
        <v>25685</v>
      </c>
      <c r="W624" s="25">
        <f t="shared" si="29"/>
        <v>45308340</v>
      </c>
      <c r="X624" t="s">
        <v>11037</v>
      </c>
      <c r="Y624" t="s">
        <v>11038</v>
      </c>
      <c r="Z624" t="s">
        <v>11039</v>
      </c>
      <c r="AA624" t="s">
        <v>11040</v>
      </c>
      <c r="AB624" t="s">
        <v>11041</v>
      </c>
      <c r="AC624" t="s">
        <v>11042</v>
      </c>
      <c r="AD624" t="s">
        <v>11043</v>
      </c>
      <c r="AE624" t="s">
        <v>11044</v>
      </c>
    </row>
    <row r="625" spans="1:31" ht="15.75" customHeight="1">
      <c r="A625" t="s">
        <v>1294</v>
      </c>
      <c r="B625" t="s">
        <v>1295</v>
      </c>
      <c r="C625" t="s">
        <v>165</v>
      </c>
      <c r="D625" t="s">
        <v>12831</v>
      </c>
      <c r="E625" t="s">
        <v>12832</v>
      </c>
      <c r="F625" t="s">
        <v>12834</v>
      </c>
      <c r="G625" t="str">
        <f>Table2[category] &amp; "-" &amp; Table2[product name]</f>
        <v>Electronics|HomeTheater,TV&amp;Video|Televisions|SmartTelevisions-Kodak 80 cm (32 inches) HD Ready Certified Android LED TV 32HDX7XPRO (Black)</v>
      </c>
      <c r="H625" t="s">
        <v>12835</v>
      </c>
      <c r="I625" s="25">
        <v>9999</v>
      </c>
      <c r="J625" s="23" t="str">
        <f t="shared" si="27"/>
        <v>&gt;₹500</v>
      </c>
      <c r="K625" s="25">
        <v>12999</v>
      </c>
      <c r="L625" s="24">
        <v>0.23</v>
      </c>
      <c r="M625" s="25">
        <f>Table2[[#This Row],[Actual Price]] - Table2[[#This Row],[Discounted Price]] / Table2[[#This Row],[Actual Price]] * 100</f>
        <v>12922.078698361413</v>
      </c>
      <c r="N625" s="24" t="str">
        <f t="shared" si="28"/>
        <v>&lt;50%</v>
      </c>
      <c r="O625" s="21">
        <f>Table2[[#This Row],[Rounded Rating Column]] + (Table2[[#This Row],[rating_count]] / 1000)</f>
        <v>10.088000000000001</v>
      </c>
      <c r="P625" s="24" t="str">
        <f>IF(Table2[[#This Row],[Discount Percentage]] &gt;= 0.5, "Yes", "No")</f>
        <v>No</v>
      </c>
      <c r="Q625" s="26">
        <f>Table2[[#This Row],[Actual Price]] * Table2[[#This Row],[rating_count]]</f>
        <v>79137912</v>
      </c>
      <c r="R625">
        <v>4.2</v>
      </c>
      <c r="S625">
        <f>ROUND(Table2[[#This Row],[rating]], 0)</f>
        <v>4</v>
      </c>
      <c r="T625" s="21">
        <v>6088</v>
      </c>
      <c r="U625" s="21" t="str">
        <f>IF(Table2[[#This Row],[rating_count]] &lt; 1000, "Yes", "No")</f>
        <v>No</v>
      </c>
      <c r="V625" s="21">
        <f>Table2[[#This Row],[Rounded Rating Column]] * Table2[[#This Row],[rating_count]]</f>
        <v>24352</v>
      </c>
      <c r="W625" s="25">
        <f t="shared" si="29"/>
        <v>79137912</v>
      </c>
      <c r="X625" t="s">
        <v>1296</v>
      </c>
      <c r="Y625" t="s">
        <v>1297</v>
      </c>
      <c r="Z625" t="s">
        <v>1298</v>
      </c>
      <c r="AA625" t="s">
        <v>1299</v>
      </c>
      <c r="AB625" t="s">
        <v>1300</v>
      </c>
      <c r="AC625" t="s">
        <v>1301</v>
      </c>
      <c r="AD625" t="s">
        <v>1302</v>
      </c>
      <c r="AE625" t="s">
        <v>1303</v>
      </c>
    </row>
    <row r="626" spans="1:31" ht="15.75" customHeight="1">
      <c r="A626" t="s">
        <v>11486</v>
      </c>
      <c r="B626" t="s">
        <v>11487</v>
      </c>
      <c r="C626" t="s">
        <v>8472</v>
      </c>
      <c r="D626" t="s">
        <v>12817</v>
      </c>
      <c r="E626" t="s">
        <v>12818</v>
      </c>
      <c r="F626" t="s">
        <v>12986</v>
      </c>
      <c r="G626" t="str">
        <f>Table2[category] &amp; "-" &amp; Table2[product name]</f>
        <v>Home&amp;Kitchen|Kitchen&amp;HomeAppliances|SmallKitchenAppliances|HandBlenders-Orpat HHB-100E 250-Watt Hand Blender (White)</v>
      </c>
      <c r="H626" t="s">
        <v>12998</v>
      </c>
      <c r="I626" s="23">
        <v>765</v>
      </c>
      <c r="J626" s="23" t="str">
        <f t="shared" si="27"/>
        <v>&gt;₹500</v>
      </c>
      <c r="K626" s="23">
        <v>970</v>
      </c>
      <c r="L626" s="24">
        <v>0.21</v>
      </c>
      <c r="M626" s="25">
        <f>Table2[[#This Row],[Actual Price]] - Table2[[#This Row],[Discounted Price]] / Table2[[#This Row],[Actual Price]] * 100</f>
        <v>891.13402061855675</v>
      </c>
      <c r="N626" s="24" t="str">
        <f t="shared" si="28"/>
        <v>&lt;50%</v>
      </c>
      <c r="O626" s="21">
        <f>Table2[[#This Row],[Rounded Rating Column]] + (Table2[[#This Row],[rating_count]] / 1000)</f>
        <v>10.055</v>
      </c>
      <c r="P626" s="24" t="str">
        <f>IF(Table2[[#This Row],[Discount Percentage]] &gt;= 0.5, "Yes", "No")</f>
        <v>No</v>
      </c>
      <c r="Q626" s="26">
        <f>Table2[[#This Row],[Actual Price]] * Table2[[#This Row],[rating_count]]</f>
        <v>5873350</v>
      </c>
      <c r="R626">
        <v>4.2</v>
      </c>
      <c r="S626">
        <f>ROUND(Table2[[#This Row],[rating]], 0)</f>
        <v>4</v>
      </c>
      <c r="T626" s="21">
        <v>6055</v>
      </c>
      <c r="U626" s="21" t="str">
        <f>IF(Table2[[#This Row],[rating_count]] &lt; 1000, "Yes", "No")</f>
        <v>No</v>
      </c>
      <c r="V626" s="21">
        <f>Table2[[#This Row],[Rounded Rating Column]] * Table2[[#This Row],[rating_count]]</f>
        <v>24220</v>
      </c>
      <c r="W626" s="25">
        <f t="shared" si="29"/>
        <v>5873350</v>
      </c>
      <c r="X626" t="s">
        <v>11488</v>
      </c>
      <c r="Y626" t="s">
        <v>11489</v>
      </c>
      <c r="Z626" t="s">
        <v>11490</v>
      </c>
      <c r="AA626" t="s">
        <v>11491</v>
      </c>
      <c r="AB626" t="s">
        <v>11492</v>
      </c>
      <c r="AC626" t="s">
        <v>11493</v>
      </c>
      <c r="AD626" t="s">
        <v>11494</v>
      </c>
      <c r="AE626" t="s">
        <v>11495</v>
      </c>
    </row>
    <row r="627" spans="1:31" ht="15.75" customHeight="1">
      <c r="A627" t="s">
        <v>10681</v>
      </c>
      <c r="B627" t="s">
        <v>10682</v>
      </c>
      <c r="C627" t="s">
        <v>8977</v>
      </c>
      <c r="D627" t="s">
        <v>12817</v>
      </c>
      <c r="E627" t="s">
        <v>12818</v>
      </c>
      <c r="F627" t="s">
        <v>12986</v>
      </c>
      <c r="G627" t="str">
        <f>Table2[category] &amp; "-" &amp; Table2[product name]</f>
        <v>Home&amp;Kitchen|Kitchen&amp;HomeAppliances|SmallKitchenAppliances|MiniFoodProcessors&amp;Choppers-INALSA Electric Chopper Bullet- 400 Watts with 100% Pure Copper Motor| Chop, Mince, Puree, Dice | Twin Blade Technology| 900 ml Capacity| One Touch Operation, 1.30mtr Long Power Cord (Black/Silver)</v>
      </c>
      <c r="H627" t="s">
        <v>13011</v>
      </c>
      <c r="I627" s="25">
        <v>1656</v>
      </c>
      <c r="J627" s="23" t="str">
        <f t="shared" si="27"/>
        <v>&gt;₹500</v>
      </c>
      <c r="K627" s="25">
        <v>2695</v>
      </c>
      <c r="L627" s="24">
        <v>0.39</v>
      </c>
      <c r="M627" s="25">
        <f>Table2[[#This Row],[Actual Price]] - Table2[[#This Row],[Discounted Price]] / Table2[[#This Row],[Actual Price]] * 100</f>
        <v>2633.5528756957328</v>
      </c>
      <c r="N627" s="24" t="str">
        <f t="shared" si="28"/>
        <v>&lt;50%</v>
      </c>
      <c r="O627" s="21">
        <f>Table2[[#This Row],[Rounded Rating Column]] + (Table2[[#This Row],[rating_count]] / 1000)</f>
        <v>10.027000000000001</v>
      </c>
      <c r="P627" s="24" t="str">
        <f>IF(Table2[[#This Row],[Discount Percentage]] &gt;= 0.5, "Yes", "No")</f>
        <v>No</v>
      </c>
      <c r="Q627" s="26">
        <f>Table2[[#This Row],[Actual Price]] * Table2[[#This Row],[rating_count]]</f>
        <v>16242765</v>
      </c>
      <c r="R627">
        <v>4.4000000000000004</v>
      </c>
      <c r="S627">
        <f>ROUND(Table2[[#This Row],[rating]], 0)</f>
        <v>4</v>
      </c>
      <c r="T627" s="21">
        <v>6027</v>
      </c>
      <c r="U627" s="21" t="str">
        <f>IF(Table2[[#This Row],[rating_count]] &lt; 1000, "Yes", "No")</f>
        <v>No</v>
      </c>
      <c r="V627" s="21">
        <f>Table2[[#This Row],[Rounded Rating Column]] * Table2[[#This Row],[rating_count]]</f>
        <v>24108</v>
      </c>
      <c r="W627" s="25">
        <f t="shared" si="29"/>
        <v>16242765</v>
      </c>
      <c r="X627" t="s">
        <v>10683</v>
      </c>
      <c r="Y627" t="s">
        <v>10684</v>
      </c>
      <c r="Z627" t="s">
        <v>10685</v>
      </c>
      <c r="AA627" t="s">
        <v>10686</v>
      </c>
      <c r="AB627" t="s">
        <v>10687</v>
      </c>
      <c r="AC627" t="s">
        <v>10688</v>
      </c>
      <c r="AD627" t="s">
        <v>10689</v>
      </c>
      <c r="AE627" t="s">
        <v>10690</v>
      </c>
    </row>
    <row r="628" spans="1:31" ht="15.75" customHeight="1">
      <c r="A628" t="s">
        <v>3622</v>
      </c>
      <c r="B628" t="s">
        <v>3623</v>
      </c>
      <c r="C628" t="s">
        <v>3624</v>
      </c>
      <c r="D628" t="s">
        <v>12831</v>
      </c>
      <c r="E628" t="s">
        <v>12854</v>
      </c>
      <c r="F628" t="s">
        <v>12855</v>
      </c>
      <c r="G628" t="str">
        <f>Table2[category] &amp; "-" &amp; Table2[product name]</f>
        <v>Electronics|Mobiles&amp;Accessories|MobileAccessories|D√©cor-Gizga Essentials Spiral Cable Protector Cord Saver for Mac Charger, iPhone Charger, Wire Protector, Lightweight Durable Flexible Wire Winder for Charging Cables, Data Cables, Earphones, Pack of 10</v>
      </c>
      <c r="H628" t="s">
        <v>12870</v>
      </c>
      <c r="I628" s="23">
        <v>119</v>
      </c>
      <c r="J628" s="23" t="str">
        <f t="shared" si="27"/>
        <v>&lt;₹200</v>
      </c>
      <c r="K628" s="23">
        <v>299</v>
      </c>
      <c r="L628" s="24">
        <v>0.6</v>
      </c>
      <c r="M628" s="25">
        <f>Table2[[#This Row],[Actual Price]] - Table2[[#This Row],[Discounted Price]] / Table2[[#This Row],[Actual Price]] * 100</f>
        <v>259.20066889632108</v>
      </c>
      <c r="N628" s="24" t="str">
        <f t="shared" si="28"/>
        <v>50% or More</v>
      </c>
      <c r="O628" s="21">
        <f>Table2[[#This Row],[Rounded Rating Column]] + (Table2[[#This Row],[rating_count]] / 1000)</f>
        <v>9.9989999999999988</v>
      </c>
      <c r="P628" s="24" t="str">
        <f>IF(Table2[[#This Row],[Discount Percentage]] &gt;= 0.5, "Yes", "No")</f>
        <v>Yes</v>
      </c>
      <c r="Q628" s="26">
        <f>Table2[[#This Row],[Actual Price]] * Table2[[#This Row],[rating_count]]</f>
        <v>1793701</v>
      </c>
      <c r="R628">
        <v>4.0999999999999996</v>
      </c>
      <c r="S628">
        <f>ROUND(Table2[[#This Row],[rating]], 0)</f>
        <v>4</v>
      </c>
      <c r="T628" s="21">
        <v>5999</v>
      </c>
      <c r="U628" s="21" t="str">
        <f>IF(Table2[[#This Row],[rating_count]] &lt; 1000, "Yes", "No")</f>
        <v>No</v>
      </c>
      <c r="V628" s="21">
        <f>Table2[[#This Row],[Rounded Rating Column]] * Table2[[#This Row],[rating_count]]</f>
        <v>23996</v>
      </c>
      <c r="W628" s="25">
        <f t="shared" si="29"/>
        <v>1793701</v>
      </c>
      <c r="X628" t="s">
        <v>3625</v>
      </c>
      <c r="Y628" t="s">
        <v>3626</v>
      </c>
      <c r="Z628" t="s">
        <v>3627</v>
      </c>
      <c r="AA628" t="s">
        <v>3628</v>
      </c>
      <c r="AB628" t="s">
        <v>3629</v>
      </c>
      <c r="AC628" t="s">
        <v>3630</v>
      </c>
      <c r="AD628" t="s">
        <v>3631</v>
      </c>
      <c r="AE628" t="s">
        <v>3632</v>
      </c>
    </row>
    <row r="629" spans="1:31" ht="15.75" customHeight="1">
      <c r="A629" t="s">
        <v>12184</v>
      </c>
      <c r="B629" t="s">
        <v>12185</v>
      </c>
      <c r="C629" t="s">
        <v>8846</v>
      </c>
      <c r="D629" t="s">
        <v>12817</v>
      </c>
      <c r="E629" t="s">
        <v>12818</v>
      </c>
      <c r="F629" t="s">
        <v>12986</v>
      </c>
      <c r="G629" t="str">
        <f>Table2[category] &amp; "-" &amp; Table2[product name]</f>
        <v>Home&amp;Kitchen|Kitchen&amp;HomeAppliances|SmallKitchenAppliances|SandwichMakers-Prestige PSMFB 800 Watt Sandwich Toaster with Fixed Plates, Black</v>
      </c>
      <c r="H629" t="s">
        <v>13010</v>
      </c>
      <c r="I629" s="25">
        <v>1199</v>
      </c>
      <c r="J629" s="23" t="str">
        <f t="shared" si="27"/>
        <v>&gt;₹500</v>
      </c>
      <c r="K629" s="25">
        <v>1795</v>
      </c>
      <c r="L629" s="24">
        <v>0.33</v>
      </c>
      <c r="M629" s="25">
        <f>Table2[[#This Row],[Actual Price]] - Table2[[#This Row],[Discounted Price]] / Table2[[#This Row],[Actual Price]] * 100</f>
        <v>1728.2033426183843</v>
      </c>
      <c r="N629" s="24" t="str">
        <f t="shared" si="28"/>
        <v>&lt;50%</v>
      </c>
      <c r="O629" s="21">
        <f>Table2[[#This Row],[Rounded Rating Column]] + (Table2[[#This Row],[rating_count]] / 1000)</f>
        <v>9.9669999999999987</v>
      </c>
      <c r="P629" s="24" t="str">
        <f>IF(Table2[[#This Row],[Discount Percentage]] &gt;= 0.5, "Yes", "No")</f>
        <v>No</v>
      </c>
      <c r="Q629" s="26">
        <f>Table2[[#This Row],[Actual Price]] * Table2[[#This Row],[rating_count]]</f>
        <v>10710765</v>
      </c>
      <c r="R629">
        <v>4.2</v>
      </c>
      <c r="S629">
        <f>ROUND(Table2[[#This Row],[rating]], 0)</f>
        <v>4</v>
      </c>
      <c r="T629" s="21">
        <v>5967</v>
      </c>
      <c r="U629" s="21" t="str">
        <f>IF(Table2[[#This Row],[rating_count]] &lt; 1000, "Yes", "No")</f>
        <v>No</v>
      </c>
      <c r="V629" s="21">
        <f>Table2[[#This Row],[Rounded Rating Column]] * Table2[[#This Row],[rating_count]]</f>
        <v>23868</v>
      </c>
      <c r="W629" s="25">
        <f t="shared" si="29"/>
        <v>10710765</v>
      </c>
      <c r="X629" t="s">
        <v>12186</v>
      </c>
      <c r="Y629" t="s">
        <v>12187</v>
      </c>
      <c r="Z629" t="s">
        <v>12188</v>
      </c>
      <c r="AA629" t="s">
        <v>12189</v>
      </c>
      <c r="AB629" t="s">
        <v>12190</v>
      </c>
      <c r="AC629" t="s">
        <v>12191</v>
      </c>
      <c r="AD629" t="s">
        <v>12192</v>
      </c>
      <c r="AE629" t="s">
        <v>12193</v>
      </c>
    </row>
    <row r="630" spans="1:31" ht="15.75" customHeight="1">
      <c r="A630" t="s">
        <v>5688</v>
      </c>
      <c r="B630" t="s">
        <v>5689</v>
      </c>
      <c r="C630" t="s">
        <v>5690</v>
      </c>
      <c r="D630" t="s">
        <v>12821</v>
      </c>
      <c r="E630" t="s">
        <v>12822</v>
      </c>
      <c r="F630" t="s">
        <v>12926</v>
      </c>
      <c r="G630" t="str">
        <f>Table2[category] &amp; "-" &amp; Table2[product name]</f>
        <v>Computers&amp;Accessories|Accessories&amp;Peripherals|USBGadgets|Lamps-E-COSMOS 5V 1.2W Portable Flexible USB LED Light (Colors May Vary, Small) - Set of 2 Pieces</v>
      </c>
      <c r="H630" t="s">
        <v>12927</v>
      </c>
      <c r="I630" s="23">
        <v>59</v>
      </c>
      <c r="J630" s="23" t="str">
        <f t="shared" si="27"/>
        <v>&lt;₹200</v>
      </c>
      <c r="K630" s="23">
        <v>59</v>
      </c>
      <c r="L630" s="24">
        <v>0</v>
      </c>
      <c r="M630" s="25">
        <f>Table2[[#This Row],[Actual Price]] - Table2[[#This Row],[Discounted Price]] / Table2[[#This Row],[Actual Price]] * 100</f>
        <v>-41</v>
      </c>
      <c r="N630" s="24" t="str">
        <f t="shared" si="28"/>
        <v>&lt;50%</v>
      </c>
      <c r="O630" s="21">
        <f>Table2[[#This Row],[Rounded Rating Column]] + (Table2[[#This Row],[rating_count]] / 1000)</f>
        <v>9.9580000000000002</v>
      </c>
      <c r="P630" s="24" t="str">
        <f>IF(Table2[[#This Row],[Discount Percentage]] &gt;= 0.5, "Yes", "No")</f>
        <v>No</v>
      </c>
      <c r="Q630" s="26">
        <f>Table2[[#This Row],[Actual Price]] * Table2[[#This Row],[rating_count]]</f>
        <v>351522</v>
      </c>
      <c r="R630">
        <v>3.8</v>
      </c>
      <c r="S630">
        <f>ROUND(Table2[[#This Row],[rating]], 0)</f>
        <v>4</v>
      </c>
      <c r="T630" s="21">
        <v>5958</v>
      </c>
      <c r="U630" s="21" t="str">
        <f>IF(Table2[[#This Row],[rating_count]] &lt; 1000, "Yes", "No")</f>
        <v>No</v>
      </c>
      <c r="V630" s="21">
        <f>Table2[[#This Row],[Rounded Rating Column]] * Table2[[#This Row],[rating_count]]</f>
        <v>23832</v>
      </c>
      <c r="W630" s="25">
        <f t="shared" si="29"/>
        <v>351522</v>
      </c>
      <c r="X630" t="s">
        <v>5691</v>
      </c>
      <c r="Y630" t="s">
        <v>5692</v>
      </c>
      <c r="Z630" t="s">
        <v>5693</v>
      </c>
      <c r="AA630" t="s">
        <v>5694</v>
      </c>
      <c r="AB630" t="s">
        <v>5695</v>
      </c>
      <c r="AC630" t="s">
        <v>5696</v>
      </c>
      <c r="AD630" t="s">
        <v>5697</v>
      </c>
      <c r="AE630" t="s">
        <v>5698</v>
      </c>
    </row>
    <row r="631" spans="1:31" ht="15.75" customHeight="1">
      <c r="A631" t="s">
        <v>8170</v>
      </c>
      <c r="B631" t="s">
        <v>8171</v>
      </c>
      <c r="C631" t="s">
        <v>6122</v>
      </c>
      <c r="D631" t="s">
        <v>12891</v>
      </c>
      <c r="E631" t="s">
        <v>12892</v>
      </c>
      <c r="F631" t="s">
        <v>12893</v>
      </c>
      <c r="G631" t="str">
        <f>Table2[category] &amp; "-" &amp; Table2[product name]</f>
        <v>OfficeProducts|OfficePaperProducts|Paper|Stationery|Notebooks,WritingPads&amp;Diaries|CompositionNotebooks-Classmate Drawing Book - Unruled, 40 Pages, 210 mm x 297 mm - Pack Of 4</v>
      </c>
      <c r="H631" t="s">
        <v>12894</v>
      </c>
      <c r="I631" s="23">
        <v>120</v>
      </c>
      <c r="J631" s="23" t="str">
        <f t="shared" si="27"/>
        <v>&lt;₹200</v>
      </c>
      <c r="K631" s="23">
        <v>120</v>
      </c>
      <c r="L631" s="24">
        <v>0</v>
      </c>
      <c r="M631" s="25">
        <f>Table2[[#This Row],[Actual Price]] - Table2[[#This Row],[Discounted Price]] / Table2[[#This Row],[Actual Price]] * 100</f>
        <v>20</v>
      </c>
      <c r="N631" s="24" t="str">
        <f t="shared" si="28"/>
        <v>&lt;50%</v>
      </c>
      <c r="O631" s="21">
        <f>Table2[[#This Row],[Rounded Rating Column]] + (Table2[[#This Row],[rating_count]] / 1000)</f>
        <v>9.9510000000000005</v>
      </c>
      <c r="P631" s="24" t="str">
        <f>IF(Table2[[#This Row],[Discount Percentage]] &gt;= 0.5, "Yes", "No")</f>
        <v>No</v>
      </c>
      <c r="Q631" s="26">
        <f>Table2[[#This Row],[Actual Price]] * Table2[[#This Row],[rating_count]]</f>
        <v>594120</v>
      </c>
      <c r="R631">
        <v>4.5</v>
      </c>
      <c r="S631">
        <f>ROUND(Table2[[#This Row],[rating]], 0)</f>
        <v>5</v>
      </c>
      <c r="T631" s="21">
        <v>4951</v>
      </c>
      <c r="U631" s="21" t="str">
        <f>IF(Table2[[#This Row],[rating_count]] &lt; 1000, "Yes", "No")</f>
        <v>No</v>
      </c>
      <c r="V631" s="21">
        <f>Table2[[#This Row],[Rounded Rating Column]] * Table2[[#This Row],[rating_count]]</f>
        <v>24755</v>
      </c>
      <c r="W631" s="25">
        <f t="shared" si="29"/>
        <v>594120</v>
      </c>
      <c r="X631" t="s">
        <v>8172</v>
      </c>
      <c r="Y631" t="s">
        <v>8173</v>
      </c>
      <c r="Z631" t="s">
        <v>8174</v>
      </c>
      <c r="AA631" t="s">
        <v>8175</v>
      </c>
      <c r="AB631" t="s">
        <v>8176</v>
      </c>
      <c r="AC631" t="s">
        <v>8177</v>
      </c>
      <c r="AD631" t="s">
        <v>8178</v>
      </c>
      <c r="AE631" t="s">
        <v>8179</v>
      </c>
    </row>
    <row r="632" spans="1:31" ht="15.75" customHeight="1">
      <c r="A632" t="s">
        <v>10500</v>
      </c>
      <c r="B632" t="s">
        <v>10501</v>
      </c>
      <c r="C632" t="s">
        <v>8671</v>
      </c>
      <c r="D632" t="s">
        <v>12817</v>
      </c>
      <c r="E632" t="s">
        <v>13005</v>
      </c>
      <c r="F632" t="s">
        <v>13006</v>
      </c>
      <c r="G632" t="str">
        <f>Table2[category] &amp; "-" &amp; Table2[product name]</f>
        <v>Home&amp;Kitchen|HomeStorage&amp;Organization|LaundryOrganization|LaundryBaskets-Esquire Laundry Basket Brown, 50 Ltr Capacity(Plastic)</v>
      </c>
      <c r="H632" t="s">
        <v>13007</v>
      </c>
      <c r="I632" s="23">
        <v>950</v>
      </c>
      <c r="J632" s="23" t="str">
        <f t="shared" si="27"/>
        <v>&gt;₹500</v>
      </c>
      <c r="K632" s="25">
        <v>1599</v>
      </c>
      <c r="L632" s="24">
        <v>0.41</v>
      </c>
      <c r="M632" s="25">
        <f>Table2[[#This Row],[Actual Price]] - Table2[[#This Row],[Discounted Price]] / Table2[[#This Row],[Actual Price]] * 100</f>
        <v>1539.5878674171356</v>
      </c>
      <c r="N632" s="24" t="str">
        <f t="shared" si="28"/>
        <v>&lt;50%</v>
      </c>
      <c r="O632" s="21">
        <f>Table2[[#This Row],[Rounded Rating Column]] + (Table2[[#This Row],[rating_count]] / 1000)</f>
        <v>9.9109999999999996</v>
      </c>
      <c r="P632" s="24" t="str">
        <f>IF(Table2[[#This Row],[Discount Percentage]] &gt;= 0.5, "Yes", "No")</f>
        <v>No</v>
      </c>
      <c r="Q632" s="26">
        <f>Table2[[#This Row],[Actual Price]] * Table2[[#This Row],[rating_count]]</f>
        <v>9451689</v>
      </c>
      <c r="R632">
        <v>4.3</v>
      </c>
      <c r="S632">
        <f>ROUND(Table2[[#This Row],[rating]], 0)</f>
        <v>4</v>
      </c>
      <c r="T632" s="21">
        <v>5911</v>
      </c>
      <c r="U632" s="21" t="str">
        <f>IF(Table2[[#This Row],[rating_count]] &lt; 1000, "Yes", "No")</f>
        <v>No</v>
      </c>
      <c r="V632" s="21">
        <f>Table2[[#This Row],[Rounded Rating Column]] * Table2[[#This Row],[rating_count]]</f>
        <v>23644</v>
      </c>
      <c r="W632" s="25">
        <f t="shared" si="29"/>
        <v>9451689</v>
      </c>
      <c r="X632" t="s">
        <v>10502</v>
      </c>
      <c r="Y632" t="s">
        <v>10503</v>
      </c>
      <c r="Z632" t="s">
        <v>10504</v>
      </c>
      <c r="AA632" t="s">
        <v>10505</v>
      </c>
      <c r="AB632" t="s">
        <v>10506</v>
      </c>
      <c r="AC632" t="s">
        <v>10507</v>
      </c>
      <c r="AD632" t="s">
        <v>10508</v>
      </c>
      <c r="AE632" t="s">
        <v>10509</v>
      </c>
    </row>
    <row r="633" spans="1:31" ht="15.75" customHeight="1">
      <c r="A633" t="s">
        <v>11105</v>
      </c>
      <c r="B633" t="s">
        <v>11106</v>
      </c>
      <c r="C633" t="s">
        <v>9080</v>
      </c>
      <c r="D633" t="s">
        <v>12817</v>
      </c>
      <c r="E633" t="s">
        <v>12988</v>
      </c>
      <c r="F633" t="s">
        <v>13013</v>
      </c>
      <c r="G633" t="str">
        <f>Table2[category] &amp; "-" &amp; Table2[product name]</f>
        <v>Home&amp;Kitchen|Heating,Cooling&amp;AirQuality|Fans|CeilingFans-ACTIVA 1200 MM HIGH SPEED 390 RPM BEE APPROVED 5 STAR RATED APSRA CEILING FAN BROWN 2 Years Warranty</v>
      </c>
      <c r="H633" t="s">
        <v>13014</v>
      </c>
      <c r="I633" s="25">
        <v>1099</v>
      </c>
      <c r="J633" s="23" t="str">
        <f t="shared" si="27"/>
        <v>&gt;₹500</v>
      </c>
      <c r="K633" s="25">
        <v>1990</v>
      </c>
      <c r="L633" s="24">
        <v>0.45</v>
      </c>
      <c r="M633" s="25">
        <f>Table2[[#This Row],[Actual Price]] - Table2[[#This Row],[Discounted Price]] / Table2[[#This Row],[Actual Price]] * 100</f>
        <v>1934.7738693467336</v>
      </c>
      <c r="N633" s="24" t="str">
        <f t="shared" si="28"/>
        <v>&lt;50%</v>
      </c>
      <c r="O633" s="21">
        <f>Table2[[#This Row],[Rounded Rating Column]] + (Table2[[#This Row],[rating_count]] / 1000)</f>
        <v>9.9109999999999996</v>
      </c>
      <c r="P633" s="24" t="str">
        <f>IF(Table2[[#This Row],[Discount Percentage]] &gt;= 0.5, "Yes", "No")</f>
        <v>No</v>
      </c>
      <c r="Q633" s="26">
        <f>Table2[[#This Row],[Actual Price]] * Table2[[#This Row],[rating_count]]</f>
        <v>11762890</v>
      </c>
      <c r="R633">
        <v>3.9</v>
      </c>
      <c r="S633">
        <f>ROUND(Table2[[#This Row],[rating]], 0)</f>
        <v>4</v>
      </c>
      <c r="T633" s="21">
        <v>5911</v>
      </c>
      <c r="U633" s="21" t="str">
        <f>IF(Table2[[#This Row],[rating_count]] &lt; 1000, "Yes", "No")</f>
        <v>No</v>
      </c>
      <c r="V633" s="21">
        <f>Table2[[#This Row],[Rounded Rating Column]] * Table2[[#This Row],[rating_count]]</f>
        <v>23644</v>
      </c>
      <c r="W633" s="25">
        <f t="shared" si="29"/>
        <v>11762890</v>
      </c>
      <c r="X633" t="s">
        <v>11107</v>
      </c>
      <c r="Y633" t="s">
        <v>11108</v>
      </c>
      <c r="Z633" t="s">
        <v>11109</v>
      </c>
      <c r="AA633" t="s">
        <v>11110</v>
      </c>
      <c r="AB633" t="s">
        <v>11111</v>
      </c>
      <c r="AC633" t="s">
        <v>11112</v>
      </c>
      <c r="AD633" t="s">
        <v>11113</v>
      </c>
      <c r="AE633" t="s">
        <v>11114</v>
      </c>
    </row>
    <row r="634" spans="1:31" ht="15.75" customHeight="1">
      <c r="A634" t="s">
        <v>12284</v>
      </c>
      <c r="B634" t="s">
        <v>12285</v>
      </c>
      <c r="C634" t="s">
        <v>9884</v>
      </c>
      <c r="D634" t="s">
        <v>12817</v>
      </c>
      <c r="E634" t="s">
        <v>12818</v>
      </c>
      <c r="F634" t="s">
        <v>13023</v>
      </c>
      <c r="G634" t="str">
        <f>Table2[category] &amp; "-" &amp; Table2[product name]</f>
        <v>Home&amp;Kitchen|Kitchen&amp;HomeAppliances|WaterPurifiers&amp;Accessories|WaterFilters&amp;Purifiers-V-Guard Zenora RO+UF+MB Water Purifier | Suitable for water with TDS up to 2000 ppm | 8 Stage Purification with World-class RO Membrane and Advanced UF Membrane | Free PAN India Installation &amp; 1-Year Comprehensive Warranty | 7 Litre, Black</v>
      </c>
      <c r="H634" t="s">
        <v>13033</v>
      </c>
      <c r="I634" s="25">
        <v>8699</v>
      </c>
      <c r="J634" s="23" t="str">
        <f t="shared" si="27"/>
        <v>&gt;₹500</v>
      </c>
      <c r="K634" s="25">
        <v>13049</v>
      </c>
      <c r="L634" s="24">
        <v>0.33</v>
      </c>
      <c r="M634" s="25">
        <f>Table2[[#This Row],[Actual Price]] - Table2[[#This Row],[Discounted Price]] / Table2[[#This Row],[Actual Price]] * 100</f>
        <v>12982.335887807494</v>
      </c>
      <c r="N634" s="24" t="str">
        <f t="shared" si="28"/>
        <v>&lt;50%</v>
      </c>
      <c r="O634" s="21">
        <f>Table2[[#This Row],[Rounded Rating Column]] + (Table2[[#This Row],[rating_count]] / 1000)</f>
        <v>9.891</v>
      </c>
      <c r="P634" s="24" t="str">
        <f>IF(Table2[[#This Row],[Discount Percentage]] &gt;= 0.5, "Yes", "No")</f>
        <v>No</v>
      </c>
      <c r="Q634" s="26">
        <f>Table2[[#This Row],[Actual Price]] * Table2[[#This Row],[rating_count]]</f>
        <v>76871659</v>
      </c>
      <c r="R634">
        <v>4.3</v>
      </c>
      <c r="S634">
        <f>ROUND(Table2[[#This Row],[rating]], 0)</f>
        <v>4</v>
      </c>
      <c r="T634" s="21">
        <v>5891</v>
      </c>
      <c r="U634" s="21" t="str">
        <f>IF(Table2[[#This Row],[rating_count]] &lt; 1000, "Yes", "No")</f>
        <v>No</v>
      </c>
      <c r="V634" s="21">
        <f>Table2[[#This Row],[Rounded Rating Column]] * Table2[[#This Row],[rating_count]]</f>
        <v>23564</v>
      </c>
      <c r="W634" s="25">
        <f t="shared" si="29"/>
        <v>76871659</v>
      </c>
      <c r="X634" t="s">
        <v>12286</v>
      </c>
      <c r="Y634" t="s">
        <v>12287</v>
      </c>
      <c r="Z634" t="s">
        <v>12288</v>
      </c>
      <c r="AA634" t="s">
        <v>12289</v>
      </c>
      <c r="AB634" t="s">
        <v>12290</v>
      </c>
      <c r="AC634" t="s">
        <v>12291</v>
      </c>
      <c r="AD634" t="s">
        <v>12292</v>
      </c>
      <c r="AE634" t="s">
        <v>12293</v>
      </c>
    </row>
    <row r="635" spans="1:31" ht="15.75" customHeight="1">
      <c r="A635" t="s">
        <v>5626</v>
      </c>
      <c r="B635" t="s">
        <v>5627</v>
      </c>
      <c r="C635" t="s">
        <v>5628</v>
      </c>
      <c r="D635" t="s">
        <v>12831</v>
      </c>
      <c r="E635" t="s">
        <v>12900</v>
      </c>
      <c r="F635" t="s">
        <v>12833</v>
      </c>
      <c r="G635" t="str">
        <f>Table2[category] &amp; "-" &amp; Table2[product name]</f>
        <v>Electronics|Cameras&amp;Photography|Accessories|Film-Fujifilm Instax Mini Single Pack 10 Sheets Instant Film for Fuji Instant Cameras</v>
      </c>
      <c r="H635" t="s">
        <v>12924</v>
      </c>
      <c r="I635" s="23">
        <v>549</v>
      </c>
      <c r="J635" s="23" t="str">
        <f t="shared" si="27"/>
        <v>&gt;₹500</v>
      </c>
      <c r="K635" s="23">
        <v>549</v>
      </c>
      <c r="L635" s="24">
        <v>0</v>
      </c>
      <c r="M635" s="25">
        <f>Table2[[#This Row],[Actual Price]] - Table2[[#This Row],[Discounted Price]] / Table2[[#This Row],[Actual Price]] * 100</f>
        <v>449</v>
      </c>
      <c r="N635" s="24" t="str">
        <f t="shared" si="28"/>
        <v>&lt;50%</v>
      </c>
      <c r="O635" s="21">
        <f>Table2[[#This Row],[Rounded Rating Column]] + (Table2[[#This Row],[rating_count]] / 1000)</f>
        <v>9.875</v>
      </c>
      <c r="P635" s="24" t="str">
        <f>IF(Table2[[#This Row],[Discount Percentage]] &gt;= 0.5, "Yes", "No")</f>
        <v>No</v>
      </c>
      <c r="Q635" s="26">
        <f>Table2[[#This Row],[Actual Price]] * Table2[[#This Row],[rating_count]]</f>
        <v>2676375</v>
      </c>
      <c r="R635">
        <v>4.5</v>
      </c>
      <c r="S635">
        <f>ROUND(Table2[[#This Row],[rating]], 0)</f>
        <v>5</v>
      </c>
      <c r="T635" s="21">
        <v>4875</v>
      </c>
      <c r="U635" s="21" t="str">
        <f>IF(Table2[[#This Row],[rating_count]] &lt; 1000, "Yes", "No")</f>
        <v>No</v>
      </c>
      <c r="V635" s="21">
        <f>Table2[[#This Row],[Rounded Rating Column]] * Table2[[#This Row],[rating_count]]</f>
        <v>24375</v>
      </c>
      <c r="W635" s="25">
        <f t="shared" si="29"/>
        <v>2676375</v>
      </c>
      <c r="X635" t="s">
        <v>5629</v>
      </c>
      <c r="Y635" t="s">
        <v>5630</v>
      </c>
      <c r="Z635" t="s">
        <v>5631</v>
      </c>
      <c r="AA635" t="s">
        <v>5632</v>
      </c>
      <c r="AB635" t="s">
        <v>5633</v>
      </c>
      <c r="AC635" t="s">
        <v>5634</v>
      </c>
      <c r="AD635" t="s">
        <v>5635</v>
      </c>
      <c r="AE635" t="s">
        <v>5636</v>
      </c>
    </row>
    <row r="636" spans="1:31" ht="15.75" customHeight="1">
      <c r="A636" t="s">
        <v>12555</v>
      </c>
      <c r="B636" t="s">
        <v>12556</v>
      </c>
      <c r="C636" t="s">
        <v>12557</v>
      </c>
      <c r="D636" t="s">
        <v>12817</v>
      </c>
      <c r="E636" t="s">
        <v>12988</v>
      </c>
      <c r="F636" t="s">
        <v>13013</v>
      </c>
      <c r="G636" t="str">
        <f>Table2[category] &amp; "-" &amp; Table2[product name]</f>
        <v>Home&amp;Kitchen|Heating,Cooling&amp;AirQuality|Fans|PedestalFans-AmazonBasics High Speed 55 Watt Oscillating Pedestal Fan, 400mm Sweep Length, White (Without Remote)</v>
      </c>
      <c r="H636" t="s">
        <v>13062</v>
      </c>
      <c r="I636" s="25">
        <v>1982.84</v>
      </c>
      <c r="J636" s="23" t="str">
        <f t="shared" si="27"/>
        <v>&gt;₹500</v>
      </c>
      <c r="K636" s="25">
        <v>3300</v>
      </c>
      <c r="L636" s="24">
        <v>0.4</v>
      </c>
      <c r="M636" s="25">
        <f>Table2[[#This Row],[Actual Price]] - Table2[[#This Row],[Discounted Price]] / Table2[[#This Row],[Actual Price]] * 100</f>
        <v>3239.9139393939395</v>
      </c>
      <c r="N636" s="24" t="str">
        <f t="shared" si="28"/>
        <v>&lt;50%</v>
      </c>
      <c r="O636" s="21">
        <f>Table2[[#This Row],[Rounded Rating Column]] + (Table2[[#This Row],[rating_count]] / 1000)</f>
        <v>9.8730000000000011</v>
      </c>
      <c r="P636" s="24" t="str">
        <f>IF(Table2[[#This Row],[Discount Percentage]] &gt;= 0.5, "Yes", "No")</f>
        <v>No</v>
      </c>
      <c r="Q636" s="26">
        <f>Table2[[#This Row],[Actual Price]] * Table2[[#This Row],[rating_count]]</f>
        <v>19380900</v>
      </c>
      <c r="R636">
        <v>4.0999999999999996</v>
      </c>
      <c r="S636">
        <f>ROUND(Table2[[#This Row],[rating]], 0)</f>
        <v>4</v>
      </c>
      <c r="T636" s="21">
        <v>5873</v>
      </c>
      <c r="U636" s="21" t="str">
        <f>IF(Table2[[#This Row],[rating_count]] &lt; 1000, "Yes", "No")</f>
        <v>No</v>
      </c>
      <c r="V636" s="21">
        <f>Table2[[#This Row],[Rounded Rating Column]] * Table2[[#This Row],[rating_count]]</f>
        <v>23492</v>
      </c>
      <c r="W636" s="25">
        <f t="shared" si="29"/>
        <v>19380900</v>
      </c>
      <c r="X636" t="s">
        <v>12558</v>
      </c>
      <c r="Y636" t="s">
        <v>12559</v>
      </c>
      <c r="Z636" t="s">
        <v>12560</v>
      </c>
      <c r="AA636" t="s">
        <v>12561</v>
      </c>
      <c r="AB636" t="s">
        <v>12562</v>
      </c>
      <c r="AC636" t="s">
        <v>12563</v>
      </c>
      <c r="AD636" t="s">
        <v>12564</v>
      </c>
      <c r="AE636" t="s">
        <v>12565</v>
      </c>
    </row>
    <row r="637" spans="1:31" ht="15.75" customHeight="1">
      <c r="A637" t="s">
        <v>10044</v>
      </c>
      <c r="B637" t="s">
        <v>10045</v>
      </c>
      <c r="C637" t="s">
        <v>8558</v>
      </c>
      <c r="D637" t="s">
        <v>12817</v>
      </c>
      <c r="E637" t="s">
        <v>12988</v>
      </c>
      <c r="F637" t="s">
        <v>13000</v>
      </c>
      <c r="G637" t="str">
        <f>Table2[category] &amp; "-" &amp; Table2[product name]</f>
        <v>Home&amp;Kitchen|Heating,Cooling&amp;AirQuality|WaterHeaters&amp;Geysers|StorageWaterHeaters-V-Guard Divino 5 Star Rated 15 Litre Storage Water Heater (Geyser) with Advanced Safety Features, White</v>
      </c>
      <c r="H637" t="s">
        <v>13002</v>
      </c>
      <c r="I637" s="25">
        <v>6499</v>
      </c>
      <c r="J637" s="23" t="str">
        <f t="shared" si="27"/>
        <v>&gt;₹500</v>
      </c>
      <c r="K637" s="25">
        <v>8500</v>
      </c>
      <c r="L637" s="24">
        <v>0.24</v>
      </c>
      <c r="M637" s="25">
        <f>Table2[[#This Row],[Actual Price]] - Table2[[#This Row],[Discounted Price]] / Table2[[#This Row],[Actual Price]] * 100</f>
        <v>8423.5411764705877</v>
      </c>
      <c r="N637" s="24" t="str">
        <f t="shared" si="28"/>
        <v>&lt;50%</v>
      </c>
      <c r="O637" s="21">
        <f>Table2[[#This Row],[Rounded Rating Column]] + (Table2[[#This Row],[rating_count]] / 1000)</f>
        <v>9.8650000000000002</v>
      </c>
      <c r="P637" s="24" t="str">
        <f>IF(Table2[[#This Row],[Discount Percentage]] &gt;= 0.5, "Yes", "No")</f>
        <v>No</v>
      </c>
      <c r="Q637" s="26">
        <f>Table2[[#This Row],[Actual Price]] * Table2[[#This Row],[rating_count]]</f>
        <v>49852500</v>
      </c>
      <c r="R637">
        <v>4.4000000000000004</v>
      </c>
      <c r="S637">
        <f>ROUND(Table2[[#This Row],[rating]], 0)</f>
        <v>4</v>
      </c>
      <c r="T637" s="21">
        <v>5865</v>
      </c>
      <c r="U637" s="21" t="str">
        <f>IF(Table2[[#This Row],[rating_count]] &lt; 1000, "Yes", "No")</f>
        <v>No</v>
      </c>
      <c r="V637" s="21">
        <f>Table2[[#This Row],[Rounded Rating Column]] * Table2[[#This Row],[rating_count]]</f>
        <v>23460</v>
      </c>
      <c r="W637" s="25">
        <f t="shared" si="29"/>
        <v>49852500</v>
      </c>
      <c r="X637" t="s">
        <v>10046</v>
      </c>
      <c r="Y637" t="s">
        <v>10047</v>
      </c>
      <c r="Z637" t="s">
        <v>10048</v>
      </c>
      <c r="AA637" t="s">
        <v>10049</v>
      </c>
      <c r="AB637" t="s">
        <v>10050</v>
      </c>
      <c r="AC637" t="s">
        <v>10051</v>
      </c>
      <c r="AD637" t="s">
        <v>10052</v>
      </c>
      <c r="AE637" t="s">
        <v>10053</v>
      </c>
    </row>
    <row r="638" spans="1:31" ht="15.75" customHeight="1">
      <c r="A638" t="s">
        <v>7010</v>
      </c>
      <c r="B638" t="s">
        <v>7011</v>
      </c>
      <c r="C638" t="s">
        <v>2956</v>
      </c>
      <c r="D638" t="s">
        <v>12831</v>
      </c>
      <c r="E638" t="s">
        <v>12852</v>
      </c>
      <c r="F638" t="s">
        <v>12853</v>
      </c>
      <c r="G638" t="str">
        <f>Table2[category] &amp; "-" &amp; Table2[product name]</f>
        <v>Electronics|WearableTechnology|SmartWatches-Noise ColorFit Ultra Buzz Bluetooth Calling Smart Watch with 1.75" HD Display, 320x385 px Resolution, 100 Sports Modes, Stock Market Info Smartwatch for Men &amp; Women (Olive Green)</v>
      </c>
      <c r="H638" s="2" t="s">
        <v>13108</v>
      </c>
      <c r="I638" s="25">
        <v>2499</v>
      </c>
      <c r="J638" s="23" t="str">
        <f t="shared" si="27"/>
        <v>&gt;₹500</v>
      </c>
      <c r="K638" s="25">
        <v>5999</v>
      </c>
      <c r="L638" s="24">
        <v>0.57999999999999996</v>
      </c>
      <c r="M638" s="25">
        <f>Table2[[#This Row],[Actual Price]] - Table2[[#This Row],[Discounted Price]] / Table2[[#This Row],[Actual Price]] * 100</f>
        <v>5957.3430571761965</v>
      </c>
      <c r="N638" s="24" t="str">
        <f t="shared" si="28"/>
        <v>50% or More</v>
      </c>
      <c r="O638" s="21">
        <f>Table2[[#This Row],[Rounded Rating Column]] + (Table2[[#This Row],[rating_count]] / 1000)</f>
        <v>9.8520000000000003</v>
      </c>
      <c r="P638" s="24" t="str">
        <f>IF(Table2[[#This Row],[Discount Percentage]] &gt;= 0.5, "Yes", "No")</f>
        <v>Yes</v>
      </c>
      <c r="Q638" s="26">
        <f>Table2[[#This Row],[Actual Price]] * Table2[[#This Row],[rating_count]]</f>
        <v>35106148</v>
      </c>
      <c r="R638">
        <v>4.0999999999999996</v>
      </c>
      <c r="S638">
        <f>ROUND(Table2[[#This Row],[rating]], 0)</f>
        <v>4</v>
      </c>
      <c r="T638" s="21">
        <v>5852</v>
      </c>
      <c r="U638" s="21" t="str">
        <f>IF(Table2[[#This Row],[rating_count]] &lt; 1000, "Yes", "No")</f>
        <v>No</v>
      </c>
      <c r="V638" s="21">
        <f>Table2[[#This Row],[Rounded Rating Column]] * Table2[[#This Row],[rating_count]]</f>
        <v>23408</v>
      </c>
      <c r="W638" s="25">
        <f t="shared" si="29"/>
        <v>35106148</v>
      </c>
      <c r="X638" t="s">
        <v>7012</v>
      </c>
      <c r="Y638" t="s">
        <v>7013</v>
      </c>
      <c r="Z638" t="s">
        <v>7014</v>
      </c>
      <c r="AA638" t="s">
        <v>7015</v>
      </c>
      <c r="AB638" t="s">
        <v>7016</v>
      </c>
      <c r="AC638" t="s">
        <v>7017</v>
      </c>
      <c r="AD638" t="s">
        <v>7018</v>
      </c>
      <c r="AE638" t="s">
        <v>7019</v>
      </c>
    </row>
    <row r="639" spans="1:31" ht="15.75" customHeight="1">
      <c r="A639" t="s">
        <v>4969</v>
      </c>
      <c r="B639" t="s">
        <v>4970</v>
      </c>
      <c r="C639" t="s">
        <v>4971</v>
      </c>
      <c r="D639" t="s">
        <v>12891</v>
      </c>
      <c r="E639" t="s">
        <v>12892</v>
      </c>
      <c r="F639" t="s">
        <v>12893</v>
      </c>
      <c r="G639" t="str">
        <f>Table2[category] &amp; "-" &amp; Table2[product name]</f>
        <v>OfficeProducts|OfficePaperProducts|Paper|Stationery|Pens,Pencils&amp;WritingSupplies|Pens&amp;Refills|GelInkRollerballPens-Classmate Octane Neon- Blue Gel Pens(Pack of 5)|Smooth Writing Pen|Attractive body colour for Boys &amp; Girls|Waterproof ink for smudge free writing|Preferred by Students for Exam|Study at home essential</v>
      </c>
      <c r="H639" t="s">
        <v>12894</v>
      </c>
      <c r="I639" s="23">
        <v>50</v>
      </c>
      <c r="J639" s="23" t="str">
        <f t="shared" si="27"/>
        <v>&lt;₹200</v>
      </c>
      <c r="K639" s="23">
        <v>50</v>
      </c>
      <c r="L639" s="24">
        <v>0</v>
      </c>
      <c r="M639" s="25">
        <f>Table2[[#This Row],[Actual Price]] - Table2[[#This Row],[Discounted Price]] / Table2[[#This Row],[Actual Price]] * 100</f>
        <v>-50</v>
      </c>
      <c r="N639" s="24" t="str">
        <f t="shared" si="28"/>
        <v>&lt;50%</v>
      </c>
      <c r="O639" s="21">
        <f>Table2[[#This Row],[Rounded Rating Column]] + (Table2[[#This Row],[rating_count]] / 1000)</f>
        <v>9.7919999999999998</v>
      </c>
      <c r="P639" s="24" t="str">
        <f>IF(Table2[[#This Row],[Discount Percentage]] &gt;= 0.5, "Yes", "No")</f>
        <v>No</v>
      </c>
      <c r="Q639" s="26">
        <f>Table2[[#This Row],[Actual Price]] * Table2[[#This Row],[rating_count]]</f>
        <v>289600</v>
      </c>
      <c r="R639">
        <v>4.3</v>
      </c>
      <c r="S639">
        <f>ROUND(Table2[[#This Row],[rating]], 0)</f>
        <v>4</v>
      </c>
      <c r="T639" s="21">
        <v>5792</v>
      </c>
      <c r="U639" s="21" t="str">
        <f>IF(Table2[[#This Row],[rating_count]] &lt; 1000, "Yes", "No")</f>
        <v>No</v>
      </c>
      <c r="V639" s="21">
        <f>Table2[[#This Row],[Rounded Rating Column]] * Table2[[#This Row],[rating_count]]</f>
        <v>23168</v>
      </c>
      <c r="W639" s="25">
        <f t="shared" si="29"/>
        <v>289600</v>
      </c>
      <c r="X639" t="s">
        <v>4972</v>
      </c>
      <c r="Y639" t="s">
        <v>4973</v>
      </c>
      <c r="Z639" t="s">
        <v>4974</v>
      </c>
      <c r="AA639" t="s">
        <v>4975</v>
      </c>
      <c r="AB639" t="s">
        <v>4976</v>
      </c>
      <c r="AC639" t="s">
        <v>4977</v>
      </c>
      <c r="AD639" t="s">
        <v>4978</v>
      </c>
      <c r="AE639" t="s">
        <v>4979</v>
      </c>
    </row>
    <row r="640" spans="1:31" ht="15.75" customHeight="1">
      <c r="A640" t="s">
        <v>7579</v>
      </c>
      <c r="B640" t="s">
        <v>7580</v>
      </c>
      <c r="C640" t="s">
        <v>5859</v>
      </c>
      <c r="D640" t="s">
        <v>12821</v>
      </c>
      <c r="E640" t="s">
        <v>12822</v>
      </c>
      <c r="F640" t="s">
        <v>12911</v>
      </c>
      <c r="G640" t="str">
        <f>Table2[category] &amp; "-" &amp; Table2[product name]</f>
        <v>Computers&amp;Accessories|Accessories&amp;Peripherals|PCGamingPeripherals|Gamepads-RPM Euro Games Laptop/PC Controller Wired for Windows - 7, 8, 8.1, 10 and XP, Ps3(Upgraded with XYAB Buttons)</v>
      </c>
      <c r="H640" t="s">
        <v>12932</v>
      </c>
      <c r="I640" s="23">
        <v>699</v>
      </c>
      <c r="J640" s="23" t="str">
        <f t="shared" si="27"/>
        <v>&gt;₹500</v>
      </c>
      <c r="K640" s="25">
        <v>1490</v>
      </c>
      <c r="L640" s="24">
        <v>0.53</v>
      </c>
      <c r="M640" s="25">
        <f>Table2[[#This Row],[Actual Price]] - Table2[[#This Row],[Discounted Price]] / Table2[[#This Row],[Actual Price]] * 100</f>
        <v>1443.0872483221476</v>
      </c>
      <c r="N640" s="24" t="str">
        <f t="shared" si="28"/>
        <v>50% or More</v>
      </c>
      <c r="O640" s="21">
        <f>Table2[[#This Row],[Rounded Rating Column]] + (Table2[[#This Row],[rating_count]] / 1000)</f>
        <v>9.7360000000000007</v>
      </c>
      <c r="P640" s="24" t="str">
        <f>IF(Table2[[#This Row],[Discount Percentage]] &gt;= 0.5, "Yes", "No")</f>
        <v>Yes</v>
      </c>
      <c r="Q640" s="26">
        <f>Table2[[#This Row],[Actual Price]] * Table2[[#This Row],[rating_count]]</f>
        <v>8546640</v>
      </c>
      <c r="R640">
        <v>4</v>
      </c>
      <c r="S640">
        <f>ROUND(Table2[[#This Row],[rating]], 0)</f>
        <v>4</v>
      </c>
      <c r="T640" s="21">
        <v>5736</v>
      </c>
      <c r="U640" s="21" t="str">
        <f>IF(Table2[[#This Row],[rating_count]] &lt; 1000, "Yes", "No")</f>
        <v>No</v>
      </c>
      <c r="V640" s="21">
        <f>Table2[[#This Row],[Rounded Rating Column]] * Table2[[#This Row],[rating_count]]</f>
        <v>22944</v>
      </c>
      <c r="W640" s="25">
        <f t="shared" si="29"/>
        <v>8546640</v>
      </c>
      <c r="X640" t="s">
        <v>7581</v>
      </c>
      <c r="Y640" t="s">
        <v>7582</v>
      </c>
      <c r="Z640" t="s">
        <v>7583</v>
      </c>
      <c r="AA640" t="s">
        <v>7584</v>
      </c>
      <c r="AB640" t="s">
        <v>7585</v>
      </c>
      <c r="AC640" t="s">
        <v>7586</v>
      </c>
      <c r="AD640" t="s">
        <v>7587</v>
      </c>
      <c r="AE640" t="s">
        <v>7588</v>
      </c>
    </row>
    <row r="641" spans="1:31" ht="15.75" customHeight="1">
      <c r="A641" t="s">
        <v>5846</v>
      </c>
      <c r="B641" t="s">
        <v>5847</v>
      </c>
      <c r="C641" t="s">
        <v>5848</v>
      </c>
      <c r="D641" t="s">
        <v>12821</v>
      </c>
      <c r="E641" t="s">
        <v>12822</v>
      </c>
      <c r="F641" t="s">
        <v>12931</v>
      </c>
      <c r="G641" t="str">
        <f>Table2[category] &amp; "-" &amp; Table2[product name]</f>
        <v>Computers&amp;Accessories|Accessories&amp;Peripherals|TabletAccessories|ScreenProtectors-Robustrion Tempered Glass Screen Protector for iPad 10.2 inch 9th Gen Generation 2021 8th Gen 2020 7th Gen 2019</v>
      </c>
      <c r="H641" t="s">
        <v>12872</v>
      </c>
      <c r="I641" s="23">
        <v>399</v>
      </c>
      <c r="J641" s="23" t="str">
        <f t="shared" si="27"/>
        <v>₹200 - ₹500</v>
      </c>
      <c r="K641" s="25">
        <v>1499</v>
      </c>
      <c r="L641" s="24">
        <v>0.73</v>
      </c>
      <c r="M641" s="25">
        <f>Table2[[#This Row],[Actual Price]] - Table2[[#This Row],[Discounted Price]] / Table2[[#This Row],[Actual Price]] * 100</f>
        <v>1472.3822548365576</v>
      </c>
      <c r="N641" s="24" t="str">
        <f t="shared" si="28"/>
        <v>50% or More</v>
      </c>
      <c r="O641" s="21">
        <f>Table2[[#This Row],[Rounded Rating Column]] + (Table2[[#This Row],[rating_count]] / 1000)</f>
        <v>9.73</v>
      </c>
      <c r="P641" s="24" t="str">
        <f>IF(Table2[[#This Row],[Discount Percentage]] &gt;= 0.5, "Yes", "No")</f>
        <v>Yes</v>
      </c>
      <c r="Q641" s="26">
        <f>Table2[[#This Row],[Actual Price]] * Table2[[#This Row],[rating_count]]</f>
        <v>8589270</v>
      </c>
      <c r="R641">
        <v>4.0999999999999996</v>
      </c>
      <c r="S641">
        <f>ROUND(Table2[[#This Row],[rating]], 0)</f>
        <v>4</v>
      </c>
      <c r="T641" s="21">
        <v>5730</v>
      </c>
      <c r="U641" s="21" t="str">
        <f>IF(Table2[[#This Row],[rating_count]] &lt; 1000, "Yes", "No")</f>
        <v>No</v>
      </c>
      <c r="V641" s="21">
        <f>Table2[[#This Row],[Rounded Rating Column]] * Table2[[#This Row],[rating_count]]</f>
        <v>22920</v>
      </c>
      <c r="W641" s="25">
        <f t="shared" si="29"/>
        <v>8589270</v>
      </c>
      <c r="X641" t="s">
        <v>5849</v>
      </c>
      <c r="Y641" t="s">
        <v>5850</v>
      </c>
      <c r="Z641" t="s">
        <v>5851</v>
      </c>
      <c r="AA641" t="s">
        <v>5852</v>
      </c>
      <c r="AB641" t="s">
        <v>5853</v>
      </c>
      <c r="AC641" t="s">
        <v>5854</v>
      </c>
      <c r="AD641" t="s">
        <v>5855</v>
      </c>
      <c r="AE641" t="s">
        <v>5856</v>
      </c>
    </row>
    <row r="642" spans="1:31" ht="15.75" customHeight="1">
      <c r="A642" t="s">
        <v>6161</v>
      </c>
      <c r="B642" t="s">
        <v>6162</v>
      </c>
      <c r="C642" t="s">
        <v>6163</v>
      </c>
      <c r="D642" t="s">
        <v>12891</v>
      </c>
      <c r="E642" t="s">
        <v>12892</v>
      </c>
      <c r="F642" t="s">
        <v>12893</v>
      </c>
      <c r="G642" t="str">
        <f>Table2[category] &amp; "-" &amp; Table2[product name]</f>
        <v>OfficeProducts|OfficePaperProducts|Paper|Stationery|Pens,Pencils&amp;WritingSupplies|Pens&amp;Refills|RetractableBallpointPens-Parker Classic Gold Gold Trim Ball Pen</v>
      </c>
      <c r="H642" t="s">
        <v>12894</v>
      </c>
      <c r="I642" s="23">
        <v>480</v>
      </c>
      <c r="J642" s="23" t="str">
        <f t="shared" ref="J642:J705" si="30">IF(I642&lt;200,"&lt;₹200",IF(OR(I642=200,I642&lt;=500),"₹200 - ₹500","&gt;₹500"))</f>
        <v>₹200 - ₹500</v>
      </c>
      <c r="K642" s="23">
        <v>600</v>
      </c>
      <c r="L642" s="24">
        <v>0.2</v>
      </c>
      <c r="M642" s="25">
        <f>Table2[[#This Row],[Actual Price]] - Table2[[#This Row],[Discounted Price]] / Table2[[#This Row],[Actual Price]] * 100</f>
        <v>520</v>
      </c>
      <c r="N642" s="24" t="str">
        <f t="shared" ref="N642:N705" si="31">IF(L642&gt;=50%,"50% or More","&lt;50%")</f>
        <v>&lt;50%</v>
      </c>
      <c r="O642" s="21">
        <f>Table2[[#This Row],[Rounded Rating Column]] + (Table2[[#This Row],[rating_count]] / 1000)</f>
        <v>9.7190000000000012</v>
      </c>
      <c r="P642" s="24" t="str">
        <f>IF(Table2[[#This Row],[Discount Percentage]] &gt;= 0.5, "Yes", "No")</f>
        <v>No</v>
      </c>
      <c r="Q642" s="26">
        <f>Table2[[#This Row],[Actual Price]] * Table2[[#This Row],[rating_count]]</f>
        <v>3431400</v>
      </c>
      <c r="R642">
        <v>4.3</v>
      </c>
      <c r="S642">
        <f>ROUND(Table2[[#This Row],[rating]], 0)</f>
        <v>4</v>
      </c>
      <c r="T642" s="21">
        <v>5719</v>
      </c>
      <c r="U642" s="21" t="str">
        <f>IF(Table2[[#This Row],[rating_count]] &lt; 1000, "Yes", "No")</f>
        <v>No</v>
      </c>
      <c r="V642" s="21">
        <f>Table2[[#This Row],[Rounded Rating Column]] * Table2[[#This Row],[rating_count]]</f>
        <v>22876</v>
      </c>
      <c r="W642" s="25">
        <f t="shared" ref="W642:W705" si="32">K642*T642</f>
        <v>3431400</v>
      </c>
      <c r="X642" t="s">
        <v>6164</v>
      </c>
      <c r="Y642" t="s">
        <v>6165</v>
      </c>
      <c r="Z642" t="s">
        <v>6166</v>
      </c>
      <c r="AA642" t="s">
        <v>6167</v>
      </c>
      <c r="AB642" t="s">
        <v>6168</v>
      </c>
      <c r="AC642" t="s">
        <v>6169</v>
      </c>
      <c r="AD642" t="s">
        <v>6170</v>
      </c>
      <c r="AE642" t="s">
        <v>6171</v>
      </c>
    </row>
    <row r="643" spans="1:31" ht="15.75" customHeight="1">
      <c r="A643" t="s">
        <v>2031</v>
      </c>
      <c r="B643" t="s">
        <v>2032</v>
      </c>
      <c r="C643" t="s">
        <v>13</v>
      </c>
      <c r="D643" t="s">
        <v>12821</v>
      </c>
      <c r="E643" t="s">
        <v>12822</v>
      </c>
      <c r="F643" t="s">
        <v>12823</v>
      </c>
      <c r="G643" t="str">
        <f>Table2[category] &amp; "-" &amp; Table2[product name]</f>
        <v>Computers&amp;Accessories|Accessories&amp;Peripherals|Cables&amp;Accessories|Cables|USBCables-boAt LTG 500 Apple MFI Certified for iPhone, iPad and iPod 2Mtr Data Cable(Metallic Silver)</v>
      </c>
      <c r="H643" t="s">
        <v>12824</v>
      </c>
      <c r="I643" s="23">
        <v>799</v>
      </c>
      <c r="J643" s="23" t="str">
        <f t="shared" si="30"/>
        <v>&gt;₹500</v>
      </c>
      <c r="K643" s="25">
        <v>1749</v>
      </c>
      <c r="L643" s="24">
        <v>0.54</v>
      </c>
      <c r="M643" s="25">
        <f>Table2[[#This Row],[Actual Price]] - Table2[[#This Row],[Discounted Price]] / Table2[[#This Row],[Actual Price]] * 100</f>
        <v>1703.3167524299599</v>
      </c>
      <c r="N643" s="24" t="str">
        <f t="shared" si="31"/>
        <v>50% or More</v>
      </c>
      <c r="O643" s="21">
        <f>Table2[[#This Row],[Rounded Rating Column]] + (Table2[[#This Row],[rating_count]] / 1000)</f>
        <v>9.6260000000000012</v>
      </c>
      <c r="P643" s="24" t="str">
        <f>IF(Table2[[#This Row],[Discount Percentage]] &gt;= 0.5, "Yes", "No")</f>
        <v>Yes</v>
      </c>
      <c r="Q643" s="26">
        <f>Table2[[#This Row],[Actual Price]] * Table2[[#This Row],[rating_count]]</f>
        <v>9839874</v>
      </c>
      <c r="R643">
        <v>4.0999999999999996</v>
      </c>
      <c r="S643">
        <f>ROUND(Table2[[#This Row],[rating]], 0)</f>
        <v>4</v>
      </c>
      <c r="T643" s="21">
        <v>5626</v>
      </c>
      <c r="U643" s="21" t="str">
        <f>IF(Table2[[#This Row],[rating_count]] &lt; 1000, "Yes", "No")</f>
        <v>No</v>
      </c>
      <c r="V643" s="21">
        <f>Table2[[#This Row],[Rounded Rating Column]] * Table2[[#This Row],[rating_count]]</f>
        <v>22504</v>
      </c>
      <c r="W643" s="25">
        <f t="shared" si="32"/>
        <v>9839874</v>
      </c>
      <c r="X643" t="s">
        <v>2033</v>
      </c>
      <c r="Y643" t="s">
        <v>2034</v>
      </c>
      <c r="Z643" t="s">
        <v>2035</v>
      </c>
      <c r="AA643" t="s">
        <v>2036</v>
      </c>
      <c r="AB643" t="s">
        <v>2037</v>
      </c>
      <c r="AC643" t="s">
        <v>2038</v>
      </c>
      <c r="AD643" t="s">
        <v>2039</v>
      </c>
      <c r="AE643" t="s">
        <v>2040</v>
      </c>
    </row>
    <row r="644" spans="1:31" ht="15.75" customHeight="1">
      <c r="A644" t="s">
        <v>7211</v>
      </c>
      <c r="B644" t="s">
        <v>7212</v>
      </c>
      <c r="C644" t="s">
        <v>6899</v>
      </c>
      <c r="D644" t="s">
        <v>12821</v>
      </c>
      <c r="E644" t="s">
        <v>12822</v>
      </c>
      <c r="F644" t="s">
        <v>12931</v>
      </c>
      <c r="G644" t="str">
        <f>Table2[category] &amp; "-" &amp; Table2[product name]</f>
        <v>Computers&amp;Accessories|Accessories&amp;Peripherals|TabletAccessories|Bags,Cases&amp;Sleeves|Cases-Robustrion Smart Trifold Hard Back Flip Stand Case Cover for Apple iPad 10.2 Cover iPad 9th Generation Cover 2021 8th Gen 2020 7th Gen 2019 Generation Case - Black</v>
      </c>
      <c r="H644" t="s">
        <v>12957</v>
      </c>
      <c r="I644" s="23">
        <v>549</v>
      </c>
      <c r="J644" s="23" t="str">
        <f t="shared" si="30"/>
        <v>&gt;₹500</v>
      </c>
      <c r="K644" s="25">
        <v>2499</v>
      </c>
      <c r="L644" s="24">
        <v>0.78</v>
      </c>
      <c r="M644" s="25">
        <f>Table2[[#This Row],[Actual Price]] - Table2[[#This Row],[Discounted Price]] / Table2[[#This Row],[Actual Price]] * 100</f>
        <v>2477.0312124849938</v>
      </c>
      <c r="N644" s="24" t="str">
        <f t="shared" si="31"/>
        <v>50% or More</v>
      </c>
      <c r="O644" s="21">
        <f>Table2[[#This Row],[Rounded Rating Column]] + (Table2[[#This Row],[rating_count]] / 1000)</f>
        <v>9.5560000000000009</v>
      </c>
      <c r="P644" s="24" t="str">
        <f>IF(Table2[[#This Row],[Discount Percentage]] &gt;= 0.5, "Yes", "No")</f>
        <v>Yes</v>
      </c>
      <c r="Q644" s="26">
        <f>Table2[[#This Row],[Actual Price]] * Table2[[#This Row],[rating_count]]</f>
        <v>13884444</v>
      </c>
      <c r="R644">
        <v>4.3</v>
      </c>
      <c r="S644">
        <f>ROUND(Table2[[#This Row],[rating]], 0)</f>
        <v>4</v>
      </c>
      <c r="T644" s="21">
        <v>5556</v>
      </c>
      <c r="U644" s="21" t="str">
        <f>IF(Table2[[#This Row],[rating_count]] &lt; 1000, "Yes", "No")</f>
        <v>No</v>
      </c>
      <c r="V644" s="21">
        <f>Table2[[#This Row],[Rounded Rating Column]] * Table2[[#This Row],[rating_count]]</f>
        <v>22224</v>
      </c>
      <c r="W644" s="25">
        <f t="shared" si="32"/>
        <v>13884444</v>
      </c>
      <c r="X644" t="s">
        <v>7213</v>
      </c>
      <c r="Y644" t="s">
        <v>7214</v>
      </c>
      <c r="Z644" t="s">
        <v>7215</v>
      </c>
      <c r="AA644" t="s">
        <v>7216</v>
      </c>
      <c r="AB644" t="s">
        <v>7217</v>
      </c>
      <c r="AC644" t="s">
        <v>7218</v>
      </c>
      <c r="AD644" t="s">
        <v>7219</v>
      </c>
      <c r="AE644" t="s">
        <v>7220</v>
      </c>
    </row>
    <row r="645" spans="1:31" ht="15.75" customHeight="1">
      <c r="A645" t="s">
        <v>7946</v>
      </c>
      <c r="B645" t="s">
        <v>7947</v>
      </c>
      <c r="C645" t="s">
        <v>5762</v>
      </c>
      <c r="D645" t="s">
        <v>12831</v>
      </c>
      <c r="E645" t="s">
        <v>12900</v>
      </c>
      <c r="F645" t="s">
        <v>12929</v>
      </c>
      <c r="G645" t="str">
        <f>Table2[category] &amp; "-" &amp; Table2[product name]</f>
        <v>Electronics|Cameras&amp;Photography|SecurityCameras|DomeCameras-Imou 360¬∞ 1080P Full HD Security Camera, Human Detection, Motion Tracking, 2-Way Audio, Night Vision, Dome Camera with WiFi &amp; Ethernet Connection, Alexa Google Assistant, Up to 256GB SD Card Support</v>
      </c>
      <c r="H645" t="s">
        <v>12930</v>
      </c>
      <c r="I645" s="25">
        <v>2299</v>
      </c>
      <c r="J645" s="23" t="str">
        <f t="shared" si="30"/>
        <v>&gt;₹500</v>
      </c>
      <c r="K645" s="25">
        <v>7500</v>
      </c>
      <c r="L645" s="24">
        <v>0.69</v>
      </c>
      <c r="M645" s="25">
        <f>Table2[[#This Row],[Actual Price]] - Table2[[#This Row],[Discounted Price]] / Table2[[#This Row],[Actual Price]] * 100</f>
        <v>7469.3466666666664</v>
      </c>
      <c r="N645" s="24" t="str">
        <f t="shared" si="31"/>
        <v>50% or More</v>
      </c>
      <c r="O645" s="21">
        <f>Table2[[#This Row],[Rounded Rating Column]] + (Table2[[#This Row],[rating_count]] / 1000)</f>
        <v>9.5540000000000003</v>
      </c>
      <c r="P645" s="24" t="str">
        <f>IF(Table2[[#This Row],[Discount Percentage]] &gt;= 0.5, "Yes", "No")</f>
        <v>Yes</v>
      </c>
      <c r="Q645" s="26">
        <f>Table2[[#This Row],[Actual Price]] * Table2[[#This Row],[rating_count]]</f>
        <v>41655000</v>
      </c>
      <c r="R645">
        <v>4.0999999999999996</v>
      </c>
      <c r="S645">
        <f>ROUND(Table2[[#This Row],[rating]], 0)</f>
        <v>4</v>
      </c>
      <c r="T645" s="21">
        <v>5554</v>
      </c>
      <c r="U645" s="21" t="str">
        <f>IF(Table2[[#This Row],[rating_count]] &lt; 1000, "Yes", "No")</f>
        <v>No</v>
      </c>
      <c r="V645" s="21">
        <f>Table2[[#This Row],[Rounded Rating Column]] * Table2[[#This Row],[rating_count]]</f>
        <v>22216</v>
      </c>
      <c r="W645" s="25">
        <f t="shared" si="32"/>
        <v>41655000</v>
      </c>
      <c r="X645" t="s">
        <v>7948</v>
      </c>
      <c r="Y645" t="s">
        <v>7949</v>
      </c>
      <c r="Z645" t="s">
        <v>7950</v>
      </c>
      <c r="AA645" t="s">
        <v>7951</v>
      </c>
      <c r="AB645" t="s">
        <v>7952</v>
      </c>
      <c r="AC645" t="s">
        <v>7953</v>
      </c>
      <c r="AD645" t="s">
        <v>7954</v>
      </c>
      <c r="AE645" t="s">
        <v>7955</v>
      </c>
    </row>
    <row r="646" spans="1:31" ht="15.75" customHeight="1">
      <c r="A646" t="s">
        <v>1635</v>
      </c>
      <c r="B646" t="s">
        <v>1636</v>
      </c>
      <c r="C646" t="s">
        <v>13</v>
      </c>
      <c r="D646" t="s">
        <v>12821</v>
      </c>
      <c r="E646" t="s">
        <v>12822</v>
      </c>
      <c r="F646" t="s">
        <v>12823</v>
      </c>
      <c r="G646" t="str">
        <f>Table2[category] &amp; "-" &amp; Table2[product name]</f>
        <v>Computers&amp;Accessories|Accessories&amp;Peripherals|Cables&amp;Accessories|Cables|USBCables-AmazonBasics Double Braided Nylon USB Type-C to Type-C 2.0 Cable Smartphone (Dark Grey, 3 feet)</v>
      </c>
      <c r="H646" t="s">
        <v>12824</v>
      </c>
      <c r="I646" s="23">
        <v>499</v>
      </c>
      <c r="J646" s="23" t="str">
        <f t="shared" si="30"/>
        <v>₹200 - ₹500</v>
      </c>
      <c r="K646" s="25">
        <v>1200</v>
      </c>
      <c r="L646" s="24">
        <v>0.57999999999999996</v>
      </c>
      <c r="M646" s="25">
        <f>Table2[[#This Row],[Actual Price]] - Table2[[#This Row],[Discounted Price]] / Table2[[#This Row],[Actual Price]] * 100</f>
        <v>1158.4166666666667</v>
      </c>
      <c r="N646" s="24" t="str">
        <f t="shared" si="31"/>
        <v>50% or More</v>
      </c>
      <c r="O646" s="21">
        <f>Table2[[#This Row],[Rounded Rating Column]] + (Table2[[#This Row],[rating_count]] / 1000)</f>
        <v>9.4510000000000005</v>
      </c>
      <c r="P646" s="24" t="str">
        <f>IF(Table2[[#This Row],[Discount Percentage]] &gt;= 0.5, "Yes", "No")</f>
        <v>Yes</v>
      </c>
      <c r="Q646" s="26">
        <f>Table2[[#This Row],[Actual Price]] * Table2[[#This Row],[rating_count]]</f>
        <v>6541200</v>
      </c>
      <c r="R646">
        <v>4.3</v>
      </c>
      <c r="S646">
        <f>ROUND(Table2[[#This Row],[rating]], 0)</f>
        <v>4</v>
      </c>
      <c r="T646" s="21">
        <v>5451</v>
      </c>
      <c r="U646" s="21" t="str">
        <f>IF(Table2[[#This Row],[rating_count]] &lt; 1000, "Yes", "No")</f>
        <v>No</v>
      </c>
      <c r="V646" s="21">
        <f>Table2[[#This Row],[Rounded Rating Column]] * Table2[[#This Row],[rating_count]]</f>
        <v>21804</v>
      </c>
      <c r="W646" s="25">
        <f t="shared" si="32"/>
        <v>6541200</v>
      </c>
      <c r="X646" t="s">
        <v>1637</v>
      </c>
      <c r="Y646" t="s">
        <v>1638</v>
      </c>
      <c r="Z646" t="s">
        <v>1639</v>
      </c>
      <c r="AA646" t="s">
        <v>1640</v>
      </c>
      <c r="AB646" t="s">
        <v>1641</v>
      </c>
      <c r="AC646" t="s">
        <v>1642</v>
      </c>
      <c r="AD646" t="s">
        <v>1643</v>
      </c>
      <c r="AE646" t="s">
        <v>1644</v>
      </c>
    </row>
    <row r="647" spans="1:31" ht="15.75" customHeight="1">
      <c r="A647" t="s">
        <v>2543</v>
      </c>
      <c r="B647" t="s">
        <v>2544</v>
      </c>
      <c r="C647" t="s">
        <v>13</v>
      </c>
      <c r="D647" t="s">
        <v>12821</v>
      </c>
      <c r="E647" t="s">
        <v>12822</v>
      </c>
      <c r="F647" t="s">
        <v>12823</v>
      </c>
      <c r="G647" t="str">
        <f>Table2[category] &amp; "-" &amp; Table2[product name]</f>
        <v>Computers&amp;Accessories|Accessories&amp;Peripherals|Cables&amp;Accessories|Cables|USBCables-AmazonBasics Double Braided Nylon USB Type-C to Type-C 2.0 Cable, Charging Adapter, Smartphone 6 feet, Dark Grey</v>
      </c>
      <c r="H647" t="s">
        <v>12824</v>
      </c>
      <c r="I647" s="23">
        <v>649</v>
      </c>
      <c r="J647" s="23" t="str">
        <f t="shared" si="30"/>
        <v>&gt;₹500</v>
      </c>
      <c r="K647" s="25">
        <v>1600</v>
      </c>
      <c r="L647" s="24">
        <v>0.59</v>
      </c>
      <c r="M647" s="25">
        <f>Table2[[#This Row],[Actual Price]] - Table2[[#This Row],[Discounted Price]] / Table2[[#This Row],[Actual Price]] * 100</f>
        <v>1559.4375</v>
      </c>
      <c r="N647" s="24" t="str">
        <f t="shared" si="31"/>
        <v>50% or More</v>
      </c>
      <c r="O647" s="21">
        <f>Table2[[#This Row],[Rounded Rating Column]] + (Table2[[#This Row],[rating_count]] / 1000)</f>
        <v>9.4510000000000005</v>
      </c>
      <c r="P647" s="24" t="str">
        <f>IF(Table2[[#This Row],[Discount Percentage]] &gt;= 0.5, "Yes", "No")</f>
        <v>Yes</v>
      </c>
      <c r="Q647" s="26">
        <f>Table2[[#This Row],[Actual Price]] * Table2[[#This Row],[rating_count]]</f>
        <v>8721600</v>
      </c>
      <c r="R647">
        <v>4.3</v>
      </c>
      <c r="S647">
        <f>ROUND(Table2[[#This Row],[rating]], 0)</f>
        <v>4</v>
      </c>
      <c r="T647" s="21">
        <v>5451</v>
      </c>
      <c r="U647" s="21" t="str">
        <f>IF(Table2[[#This Row],[rating_count]] &lt; 1000, "Yes", "No")</f>
        <v>No</v>
      </c>
      <c r="V647" s="21">
        <f>Table2[[#This Row],[Rounded Rating Column]] * Table2[[#This Row],[rating_count]]</f>
        <v>21804</v>
      </c>
      <c r="W647" s="25">
        <f t="shared" si="32"/>
        <v>8721600</v>
      </c>
      <c r="X647" t="s">
        <v>2545</v>
      </c>
      <c r="Y647" t="s">
        <v>1638</v>
      </c>
      <c r="Z647" t="s">
        <v>1639</v>
      </c>
      <c r="AA647" t="s">
        <v>1640</v>
      </c>
      <c r="AB647" t="s">
        <v>1641</v>
      </c>
      <c r="AC647" t="s">
        <v>1642</v>
      </c>
      <c r="AD647" t="s">
        <v>2546</v>
      </c>
      <c r="AE647" t="s">
        <v>2547</v>
      </c>
    </row>
    <row r="648" spans="1:31" ht="15.75" customHeight="1">
      <c r="A648" t="s">
        <v>7070</v>
      </c>
      <c r="B648" t="s">
        <v>7071</v>
      </c>
      <c r="C648" t="s">
        <v>5502</v>
      </c>
      <c r="D648" t="s">
        <v>12891</v>
      </c>
      <c r="E648" t="s">
        <v>12892</v>
      </c>
      <c r="F648" t="s">
        <v>12893</v>
      </c>
      <c r="G648" t="str">
        <f>Table2[category] &amp; "-" &amp; Table2[product name]</f>
        <v>OfficeProducts|OfficePaperProducts|Paper|Stationery|Notebooks,WritingPads&amp;Diaries|WireboundNotebooks-Classmate Soft Cover 6 Subject Spiral Binding Notebook, Unruled, 300 Pages</v>
      </c>
      <c r="H648" t="s">
        <v>12894</v>
      </c>
      <c r="I648" s="23">
        <v>157</v>
      </c>
      <c r="J648" s="23" t="str">
        <f t="shared" si="30"/>
        <v>&lt;₹200</v>
      </c>
      <c r="K648" s="23">
        <v>160</v>
      </c>
      <c r="L648" s="24">
        <v>0.02</v>
      </c>
      <c r="M648" s="25">
        <f>Table2[[#This Row],[Actual Price]] - Table2[[#This Row],[Discounted Price]] / Table2[[#This Row],[Actual Price]] * 100</f>
        <v>61.875</v>
      </c>
      <c r="N648" s="24" t="str">
        <f t="shared" si="31"/>
        <v>&lt;50%</v>
      </c>
      <c r="O648" s="21">
        <f>Table2[[#This Row],[Rounded Rating Column]] + (Table2[[#This Row],[rating_count]] / 1000)</f>
        <v>9.4280000000000008</v>
      </c>
      <c r="P648" s="24" t="str">
        <f>IF(Table2[[#This Row],[Discount Percentage]] &gt;= 0.5, "Yes", "No")</f>
        <v>No</v>
      </c>
      <c r="Q648" s="26">
        <f>Table2[[#This Row],[Actual Price]] * Table2[[#This Row],[rating_count]]</f>
        <v>708480</v>
      </c>
      <c r="R648">
        <v>4.5</v>
      </c>
      <c r="S648">
        <f>ROUND(Table2[[#This Row],[rating]], 0)</f>
        <v>5</v>
      </c>
      <c r="T648" s="21">
        <v>4428</v>
      </c>
      <c r="U648" s="21" t="str">
        <f>IF(Table2[[#This Row],[rating_count]] &lt; 1000, "Yes", "No")</f>
        <v>No</v>
      </c>
      <c r="V648" s="21">
        <f>Table2[[#This Row],[Rounded Rating Column]] * Table2[[#This Row],[rating_count]]</f>
        <v>22140</v>
      </c>
      <c r="W648" s="25">
        <f t="shared" si="32"/>
        <v>708480</v>
      </c>
      <c r="X648" t="s">
        <v>7072</v>
      </c>
      <c r="Y648" t="s">
        <v>7073</v>
      </c>
      <c r="Z648" t="s">
        <v>7074</v>
      </c>
      <c r="AA648" t="s">
        <v>7075</v>
      </c>
      <c r="AB648" t="s">
        <v>7076</v>
      </c>
      <c r="AC648" t="s">
        <v>7077</v>
      </c>
      <c r="AD648" t="s">
        <v>7078</v>
      </c>
      <c r="AE648" t="s">
        <v>7079</v>
      </c>
    </row>
    <row r="649" spans="1:31" ht="15.75" customHeight="1">
      <c r="A649" t="s">
        <v>8669</v>
      </c>
      <c r="B649" t="s">
        <v>8670</v>
      </c>
      <c r="C649" t="s">
        <v>8671</v>
      </c>
      <c r="D649" t="s">
        <v>12817</v>
      </c>
      <c r="E649" t="s">
        <v>13005</v>
      </c>
      <c r="F649" t="s">
        <v>13006</v>
      </c>
      <c r="G649" t="str">
        <f>Table2[category] &amp; "-" &amp; Table2[product name]</f>
        <v>Home&amp;Kitchen|HomeStorage&amp;Organization|LaundryOrganization|LaundryBaskets-PrettyKrafts Laundry Basket for clothes with Lid &amp; Handles, Toys Organiser, 75 Ltr Black &amp; Grey</v>
      </c>
      <c r="H649" t="s">
        <v>13007</v>
      </c>
      <c r="I649" s="23">
        <v>351</v>
      </c>
      <c r="J649" s="23" t="str">
        <f t="shared" si="30"/>
        <v>₹200 - ₹500</v>
      </c>
      <c r="K649" s="23">
        <v>999</v>
      </c>
      <c r="L649" s="24">
        <v>0.65</v>
      </c>
      <c r="M649" s="25">
        <f>Table2[[#This Row],[Actual Price]] - Table2[[#This Row],[Discounted Price]] / Table2[[#This Row],[Actual Price]] * 100</f>
        <v>963.8648648648649</v>
      </c>
      <c r="N649" s="24" t="str">
        <f t="shared" si="31"/>
        <v>50% or More</v>
      </c>
      <c r="O649" s="21">
        <f>Table2[[#This Row],[Rounded Rating Column]] + (Table2[[#This Row],[rating_count]] / 1000)</f>
        <v>9.379999999999999</v>
      </c>
      <c r="P649" s="24" t="str">
        <f>IF(Table2[[#This Row],[Discount Percentage]] &gt;= 0.5, "Yes", "No")</f>
        <v>Yes</v>
      </c>
      <c r="Q649" s="26">
        <f>Table2[[#This Row],[Actual Price]] * Table2[[#This Row],[rating_count]]</f>
        <v>5374620</v>
      </c>
      <c r="R649">
        <v>4</v>
      </c>
      <c r="S649">
        <f>ROUND(Table2[[#This Row],[rating]], 0)</f>
        <v>4</v>
      </c>
      <c r="T649" s="21">
        <v>5380</v>
      </c>
      <c r="U649" s="21" t="str">
        <f>IF(Table2[[#This Row],[rating_count]] &lt; 1000, "Yes", "No")</f>
        <v>No</v>
      </c>
      <c r="V649" s="21">
        <f>Table2[[#This Row],[Rounded Rating Column]] * Table2[[#This Row],[rating_count]]</f>
        <v>21520</v>
      </c>
      <c r="W649" s="25">
        <f t="shared" si="32"/>
        <v>5374620</v>
      </c>
      <c r="X649" t="s">
        <v>8672</v>
      </c>
      <c r="Y649" t="s">
        <v>8673</v>
      </c>
      <c r="Z649" t="s">
        <v>8674</v>
      </c>
      <c r="AA649" t="s">
        <v>8675</v>
      </c>
      <c r="AB649" t="s">
        <v>8676</v>
      </c>
      <c r="AC649" t="s">
        <v>8677</v>
      </c>
      <c r="AD649" t="s">
        <v>8678</v>
      </c>
      <c r="AE649" t="s">
        <v>8679</v>
      </c>
    </row>
    <row r="650" spans="1:31" ht="15.75" customHeight="1">
      <c r="A650" t="s">
        <v>9150</v>
      </c>
      <c r="B650" t="s">
        <v>9151</v>
      </c>
      <c r="C650" t="s">
        <v>8483</v>
      </c>
      <c r="D650" t="s">
        <v>12817</v>
      </c>
      <c r="E650" t="s">
        <v>12818</v>
      </c>
      <c r="F650" t="s">
        <v>12819</v>
      </c>
      <c r="G650" t="str">
        <f>Table2[category] &amp; "-" &amp; Table2[product name]</f>
        <v>Home&amp;Kitchen|Kitchen&amp;HomeAppliances|Vacuum,Cleaning&amp;Ironing|Irons,Steamers&amp;Accessories|Irons|DryIrons-Bajaj DX-2 600W Dry Iron with Advance Soleplate and Anti-bacterial German Coating Technology, Black</v>
      </c>
      <c r="H650" t="s">
        <v>12992</v>
      </c>
      <c r="I650" s="23">
        <v>499</v>
      </c>
      <c r="J650" s="23" t="str">
        <f t="shared" si="30"/>
        <v>₹200 - ₹500</v>
      </c>
      <c r="K650" s="23">
        <v>625</v>
      </c>
      <c r="L650" s="24">
        <v>0.2</v>
      </c>
      <c r="M650" s="25">
        <f>Table2[[#This Row],[Actual Price]] - Table2[[#This Row],[Discounted Price]] / Table2[[#This Row],[Actual Price]] * 100</f>
        <v>545.16</v>
      </c>
      <c r="N650" s="24" t="str">
        <f t="shared" si="31"/>
        <v>&lt;50%</v>
      </c>
      <c r="O650" s="21">
        <f>Table2[[#This Row],[Rounded Rating Column]] + (Table2[[#This Row],[rating_count]] / 1000)</f>
        <v>9.3550000000000004</v>
      </c>
      <c r="P650" s="24" t="str">
        <f>IF(Table2[[#This Row],[Discount Percentage]] &gt;= 0.5, "Yes", "No")</f>
        <v>No</v>
      </c>
      <c r="Q650" s="26">
        <f>Table2[[#This Row],[Actual Price]] * Table2[[#This Row],[rating_count]]</f>
        <v>3346875</v>
      </c>
      <c r="R650">
        <v>4.2</v>
      </c>
      <c r="S650">
        <f>ROUND(Table2[[#This Row],[rating]], 0)</f>
        <v>4</v>
      </c>
      <c r="T650" s="21">
        <v>5355</v>
      </c>
      <c r="U650" s="21" t="str">
        <f>IF(Table2[[#This Row],[rating_count]] &lt; 1000, "Yes", "No")</f>
        <v>No</v>
      </c>
      <c r="V650" s="21">
        <f>Table2[[#This Row],[Rounded Rating Column]] * Table2[[#This Row],[rating_count]]</f>
        <v>21420</v>
      </c>
      <c r="W650" s="25">
        <f t="shared" si="32"/>
        <v>3346875</v>
      </c>
      <c r="X650" t="s">
        <v>9152</v>
      </c>
      <c r="Y650" t="s">
        <v>9153</v>
      </c>
      <c r="Z650" t="s">
        <v>9154</v>
      </c>
      <c r="AA650" t="s">
        <v>9155</v>
      </c>
      <c r="AB650" t="s">
        <v>9156</v>
      </c>
      <c r="AC650" t="s">
        <v>9157</v>
      </c>
      <c r="AD650" t="s">
        <v>9158</v>
      </c>
      <c r="AE650" t="s">
        <v>9159</v>
      </c>
    </row>
    <row r="651" spans="1:31" ht="15.75" customHeight="1">
      <c r="A651" t="s">
        <v>11216</v>
      </c>
      <c r="B651" t="s">
        <v>11217</v>
      </c>
      <c r="C651" t="s">
        <v>11218</v>
      </c>
      <c r="D651" t="s">
        <v>12817</v>
      </c>
      <c r="E651" t="s">
        <v>12818</v>
      </c>
      <c r="F651" t="s">
        <v>12819</v>
      </c>
      <c r="G651" t="str">
        <f>Table2[category] &amp; "-" &amp; Table2[product name]</f>
        <v>Home&amp;Kitchen|Kitchen&amp;HomeAppliances|Vacuum,Cleaning&amp;Ironing|Vacuums&amp;FloorCare|Vacuums|RoboticVacuums-ECOVACS DEEBOT N8 2-in-1 Robotic Vacuum Cleaner, 2022 New Launch, Most Powerful Suction, Covers 2000+ Sq. Ft in One Charge, Advanced dToF Technology with OZMO Mopping (DEEBOT N8) - White</v>
      </c>
      <c r="H651" t="s">
        <v>12820</v>
      </c>
      <c r="I651" s="25">
        <v>27900</v>
      </c>
      <c r="J651" s="23" t="str">
        <f t="shared" si="30"/>
        <v>&gt;₹500</v>
      </c>
      <c r="K651" s="25">
        <v>59900</v>
      </c>
      <c r="L651" s="24">
        <v>0.53</v>
      </c>
      <c r="M651" s="25">
        <f>Table2[[#This Row],[Actual Price]] - Table2[[#This Row],[Discounted Price]] / Table2[[#This Row],[Actual Price]] * 100</f>
        <v>59853.422370617693</v>
      </c>
      <c r="N651" s="24" t="str">
        <f t="shared" si="31"/>
        <v>50% or More</v>
      </c>
      <c r="O651" s="21">
        <f>Table2[[#This Row],[Rounded Rating Column]] + (Table2[[#This Row],[rating_count]] / 1000)</f>
        <v>9.298</v>
      </c>
      <c r="P651" s="24" t="str">
        <f>IF(Table2[[#This Row],[Discount Percentage]] &gt;= 0.5, "Yes", "No")</f>
        <v>Yes</v>
      </c>
      <c r="Q651" s="26">
        <f>Table2[[#This Row],[Actual Price]] * Table2[[#This Row],[rating_count]]</f>
        <v>317350200</v>
      </c>
      <c r="R651">
        <v>4.4000000000000004</v>
      </c>
      <c r="S651">
        <f>ROUND(Table2[[#This Row],[rating]], 0)</f>
        <v>4</v>
      </c>
      <c r="T651" s="21">
        <v>5298</v>
      </c>
      <c r="U651" s="21" t="str">
        <f>IF(Table2[[#This Row],[rating_count]] &lt; 1000, "Yes", "No")</f>
        <v>No</v>
      </c>
      <c r="V651" s="21">
        <f>Table2[[#This Row],[Rounded Rating Column]] * Table2[[#This Row],[rating_count]]</f>
        <v>21192</v>
      </c>
      <c r="W651" s="25">
        <f t="shared" si="32"/>
        <v>317350200</v>
      </c>
      <c r="X651" t="s">
        <v>11219</v>
      </c>
      <c r="Y651" t="s">
        <v>11220</v>
      </c>
      <c r="Z651" t="s">
        <v>11221</v>
      </c>
      <c r="AA651" t="s">
        <v>11222</v>
      </c>
      <c r="AB651" t="s">
        <v>11223</v>
      </c>
      <c r="AC651" t="s">
        <v>11224</v>
      </c>
      <c r="AD651" t="s">
        <v>11225</v>
      </c>
      <c r="AE651" t="s">
        <v>11226</v>
      </c>
    </row>
    <row r="652" spans="1:31" ht="15.75" customHeight="1">
      <c r="A652" t="s">
        <v>9610</v>
      </c>
      <c r="B652" t="s">
        <v>9611</v>
      </c>
      <c r="C652" t="s">
        <v>8505</v>
      </c>
      <c r="D652" t="s">
        <v>12817</v>
      </c>
      <c r="E652" t="s">
        <v>12988</v>
      </c>
      <c r="F652" t="s">
        <v>13000</v>
      </c>
      <c r="G652" t="str">
        <f>Table2[category] &amp; "-" &amp; Table2[product name]</f>
        <v>Home&amp;Kitchen|Heating,Cooling&amp;AirQuality|WaterHeaters&amp;Geysers|InstantWaterHeaters-Lifelong LLWH106 Flash 3 Litres Instant Water Heater for Home Use, 8 Bar Pressure,Power On/Off Indicator and Advanced Safety, (3000W, ISI Certified, 2 Years Warranty)</v>
      </c>
      <c r="H652" t="s">
        <v>13001</v>
      </c>
      <c r="I652" s="25">
        <v>2088</v>
      </c>
      <c r="J652" s="23" t="str">
        <f t="shared" si="30"/>
        <v>&gt;₹500</v>
      </c>
      <c r="K652" s="25">
        <v>5550</v>
      </c>
      <c r="L652" s="24">
        <v>0.62</v>
      </c>
      <c r="M652" s="25">
        <f>Table2[[#This Row],[Actual Price]] - Table2[[#This Row],[Discounted Price]] / Table2[[#This Row],[Actual Price]] * 100</f>
        <v>5512.3783783783783</v>
      </c>
      <c r="N652" s="24" t="str">
        <f t="shared" si="31"/>
        <v>50% or More</v>
      </c>
      <c r="O652" s="21">
        <f>Table2[[#This Row],[Rounded Rating Column]] + (Table2[[#This Row],[rating_count]] / 1000)</f>
        <v>9.2919999999999998</v>
      </c>
      <c r="P652" s="24" t="str">
        <f>IF(Table2[[#This Row],[Discount Percentage]] &gt;= 0.5, "Yes", "No")</f>
        <v>Yes</v>
      </c>
      <c r="Q652" s="26">
        <f>Table2[[#This Row],[Actual Price]] * Table2[[#This Row],[rating_count]]</f>
        <v>29370600</v>
      </c>
      <c r="R652">
        <v>4</v>
      </c>
      <c r="S652">
        <f>ROUND(Table2[[#This Row],[rating]], 0)</f>
        <v>4</v>
      </c>
      <c r="T652" s="21">
        <v>5292</v>
      </c>
      <c r="U652" s="21" t="str">
        <f>IF(Table2[[#This Row],[rating_count]] &lt; 1000, "Yes", "No")</f>
        <v>No</v>
      </c>
      <c r="V652" s="21">
        <f>Table2[[#This Row],[Rounded Rating Column]] * Table2[[#This Row],[rating_count]]</f>
        <v>21168</v>
      </c>
      <c r="W652" s="25">
        <f t="shared" si="32"/>
        <v>29370600</v>
      </c>
      <c r="X652" t="s">
        <v>9612</v>
      </c>
      <c r="Y652" t="s">
        <v>9613</v>
      </c>
      <c r="Z652" t="s">
        <v>9614</v>
      </c>
      <c r="AA652" t="s">
        <v>9615</v>
      </c>
      <c r="AB652" t="s">
        <v>9616</v>
      </c>
      <c r="AC652" t="s">
        <v>9617</v>
      </c>
      <c r="AD652" t="s">
        <v>9618</v>
      </c>
      <c r="AE652" t="s">
        <v>9619</v>
      </c>
    </row>
    <row r="653" spans="1:31" ht="15.75" customHeight="1">
      <c r="A653" t="s">
        <v>7191</v>
      </c>
      <c r="B653" t="s">
        <v>7192</v>
      </c>
      <c r="C653" t="s">
        <v>5244</v>
      </c>
      <c r="D653" t="s">
        <v>12821</v>
      </c>
      <c r="E653" t="s">
        <v>12822</v>
      </c>
      <c r="F653" t="s">
        <v>12880</v>
      </c>
      <c r="G653" t="str">
        <f>Table2[category] &amp; "-" &amp; Table2[product name]</f>
        <v>Computers&amp;Accessories|Accessories&amp;Peripherals|Keyboards,Mice&amp;InputDevices|Keyboard&amp;MiceAccessories|MousePads-Tukzer Gel Mouse Pad Wrist Rest Memory-Foam Ergonomic Mousepad| Cushion Wrist Support &amp; Pain Relief| Suitable for Gaming, Computer, Laptop, Home &amp; Office Non-Slip Rubber Base (Blue)</v>
      </c>
      <c r="H653" t="s">
        <v>12910</v>
      </c>
      <c r="I653" s="23">
        <v>425</v>
      </c>
      <c r="J653" s="23" t="str">
        <f t="shared" si="30"/>
        <v>₹200 - ₹500</v>
      </c>
      <c r="K653" s="23">
        <v>899</v>
      </c>
      <c r="L653" s="24">
        <v>0.53</v>
      </c>
      <c r="M653" s="25">
        <f>Table2[[#This Row],[Actual Price]] - Table2[[#This Row],[Discounted Price]] / Table2[[#This Row],[Actual Price]] * 100</f>
        <v>851.72525027808672</v>
      </c>
      <c r="N653" s="24" t="str">
        <f t="shared" si="31"/>
        <v>50% or More</v>
      </c>
      <c r="O653" s="21">
        <f>Table2[[#This Row],[Rounded Rating Column]] + (Table2[[#This Row],[rating_count]] / 1000)</f>
        <v>9.2190000000000012</v>
      </c>
      <c r="P653" s="24" t="str">
        <f>IF(Table2[[#This Row],[Discount Percentage]] &gt;= 0.5, "Yes", "No")</f>
        <v>Yes</v>
      </c>
      <c r="Q653" s="26">
        <f>Table2[[#This Row],[Actual Price]] * Table2[[#This Row],[rating_count]]</f>
        <v>3792881</v>
      </c>
      <c r="R653">
        <v>4.5</v>
      </c>
      <c r="S653">
        <f>ROUND(Table2[[#This Row],[rating]], 0)</f>
        <v>5</v>
      </c>
      <c r="T653" s="21">
        <v>4219</v>
      </c>
      <c r="U653" s="21" t="str">
        <f>IF(Table2[[#This Row],[rating_count]] &lt; 1000, "Yes", "No")</f>
        <v>No</v>
      </c>
      <c r="V653" s="21">
        <f>Table2[[#This Row],[Rounded Rating Column]] * Table2[[#This Row],[rating_count]]</f>
        <v>21095</v>
      </c>
      <c r="W653" s="25">
        <f t="shared" si="32"/>
        <v>3792881</v>
      </c>
      <c r="X653" t="s">
        <v>7193</v>
      </c>
      <c r="Y653" t="s">
        <v>7194</v>
      </c>
      <c r="Z653" t="s">
        <v>7195</v>
      </c>
      <c r="AA653" t="s">
        <v>7196</v>
      </c>
      <c r="AB653" t="s">
        <v>7197</v>
      </c>
      <c r="AC653" t="s">
        <v>7198</v>
      </c>
      <c r="AD653" t="s">
        <v>7199</v>
      </c>
      <c r="AE653" t="s">
        <v>7200</v>
      </c>
    </row>
    <row r="654" spans="1:31" ht="15.75" customHeight="1">
      <c r="A654" t="s">
        <v>11257</v>
      </c>
      <c r="B654" t="s">
        <v>11258</v>
      </c>
      <c r="C654" t="s">
        <v>8494</v>
      </c>
      <c r="D654" t="s">
        <v>12817</v>
      </c>
      <c r="E654" t="s">
        <v>12818</v>
      </c>
      <c r="F654" t="s">
        <v>12986</v>
      </c>
      <c r="G654" t="str">
        <f>Table2[category] &amp; "-" &amp; Table2[product name]</f>
        <v>Home&amp;Kitchen|Kitchen&amp;HomeAppliances|SmallKitchenAppliances|MixerGrinders-USHA RapidMix 500-Watt Copper Motor Mixer Grinder with 3 Jars and 5 Years Warranty(Sea Green/White)</v>
      </c>
      <c r="H654" t="s">
        <v>12999</v>
      </c>
      <c r="I654" s="25">
        <v>2449</v>
      </c>
      <c r="J654" s="23" t="str">
        <f t="shared" si="30"/>
        <v>&gt;₹500</v>
      </c>
      <c r="K654" s="25">
        <v>3390</v>
      </c>
      <c r="L654" s="24">
        <v>0.28000000000000003</v>
      </c>
      <c r="M654" s="25">
        <f>Table2[[#This Row],[Actual Price]] - Table2[[#This Row],[Discounted Price]] / Table2[[#This Row],[Actual Price]] * 100</f>
        <v>3317.7581120943951</v>
      </c>
      <c r="N654" s="24" t="str">
        <f t="shared" si="31"/>
        <v>&lt;50%</v>
      </c>
      <c r="O654" s="21">
        <f>Table2[[#This Row],[Rounded Rating Column]] + (Table2[[#This Row],[rating_count]] / 1000)</f>
        <v>9.2059999999999995</v>
      </c>
      <c r="P654" s="24" t="str">
        <f>IF(Table2[[#This Row],[Discount Percentage]] &gt;= 0.5, "Yes", "No")</f>
        <v>No</v>
      </c>
      <c r="Q654" s="26">
        <f>Table2[[#This Row],[Actual Price]] * Table2[[#This Row],[rating_count]]</f>
        <v>17648340</v>
      </c>
      <c r="R654">
        <v>4</v>
      </c>
      <c r="S654">
        <f>ROUND(Table2[[#This Row],[rating]], 0)</f>
        <v>4</v>
      </c>
      <c r="T654" s="21">
        <v>5206</v>
      </c>
      <c r="U654" s="21" t="str">
        <f>IF(Table2[[#This Row],[rating_count]] &lt; 1000, "Yes", "No")</f>
        <v>No</v>
      </c>
      <c r="V654" s="21">
        <f>Table2[[#This Row],[Rounded Rating Column]] * Table2[[#This Row],[rating_count]]</f>
        <v>20824</v>
      </c>
      <c r="W654" s="25">
        <f t="shared" si="32"/>
        <v>17648340</v>
      </c>
      <c r="X654" t="s">
        <v>11259</v>
      </c>
      <c r="Y654" t="s">
        <v>11260</v>
      </c>
      <c r="Z654" t="s">
        <v>11261</v>
      </c>
      <c r="AA654" t="s">
        <v>11262</v>
      </c>
      <c r="AB654" t="s">
        <v>11263</v>
      </c>
      <c r="AC654" t="s">
        <v>11264</v>
      </c>
      <c r="AD654" t="s">
        <v>11265</v>
      </c>
      <c r="AE654" t="s">
        <v>11266</v>
      </c>
    </row>
    <row r="655" spans="1:31" ht="15.75" customHeight="1">
      <c r="A655" t="s">
        <v>7651</v>
      </c>
      <c r="B655" t="s">
        <v>7652</v>
      </c>
      <c r="C655" t="s">
        <v>6857</v>
      </c>
      <c r="D655" t="s">
        <v>12821</v>
      </c>
      <c r="E655" t="s">
        <v>12822</v>
      </c>
      <c r="F655" t="s">
        <v>12935</v>
      </c>
      <c r="G655" t="str">
        <f>Table2[category] &amp; "-" &amp; Table2[product name]</f>
        <v>Computers&amp;Accessories|Accessories&amp;Peripherals|Audio&amp;VideoAccessories|PCSpeakers-ZEBRONICS Zeb-Warrior II 10 watts 2.0 Multimedia Speaker with RGB Lights, USB Powered, AUX Input, Volume Control Pod for PC, Laptops, Desktop</v>
      </c>
      <c r="H655" t="s">
        <v>12955</v>
      </c>
      <c r="I655" s="23">
        <v>649</v>
      </c>
      <c r="J655" s="23" t="str">
        <f t="shared" si="30"/>
        <v>&gt;₹500</v>
      </c>
      <c r="K655" s="25">
        <v>1300</v>
      </c>
      <c r="L655" s="24">
        <v>0.5</v>
      </c>
      <c r="M655" s="25">
        <f>Table2[[#This Row],[Actual Price]] - Table2[[#This Row],[Discounted Price]] / Table2[[#This Row],[Actual Price]] * 100</f>
        <v>1250.0769230769231</v>
      </c>
      <c r="N655" s="24" t="str">
        <f t="shared" si="31"/>
        <v>50% or More</v>
      </c>
      <c r="O655" s="21">
        <f>Table2[[#This Row],[Rounded Rating Column]] + (Table2[[#This Row],[rating_count]] / 1000)</f>
        <v>9.1950000000000003</v>
      </c>
      <c r="P655" s="24" t="str">
        <f>IF(Table2[[#This Row],[Discount Percentage]] &gt;= 0.5, "Yes", "No")</f>
        <v>Yes</v>
      </c>
      <c r="Q655" s="26">
        <f>Table2[[#This Row],[Actual Price]] * Table2[[#This Row],[rating_count]]</f>
        <v>6753500</v>
      </c>
      <c r="R655">
        <v>4.0999999999999996</v>
      </c>
      <c r="S655">
        <f>ROUND(Table2[[#This Row],[rating]], 0)</f>
        <v>4</v>
      </c>
      <c r="T655" s="21">
        <v>5195</v>
      </c>
      <c r="U655" s="21" t="str">
        <f>IF(Table2[[#This Row],[rating_count]] &lt; 1000, "Yes", "No")</f>
        <v>No</v>
      </c>
      <c r="V655" s="21">
        <f>Table2[[#This Row],[Rounded Rating Column]] * Table2[[#This Row],[rating_count]]</f>
        <v>20780</v>
      </c>
      <c r="W655" s="25">
        <f t="shared" si="32"/>
        <v>6753500</v>
      </c>
      <c r="X655" t="s">
        <v>7653</v>
      </c>
      <c r="Y655" t="s">
        <v>7654</v>
      </c>
      <c r="Z655" t="s">
        <v>7655</v>
      </c>
      <c r="AA655" t="s">
        <v>7656</v>
      </c>
      <c r="AB655" t="s">
        <v>7657</v>
      </c>
      <c r="AC655" t="s">
        <v>7658</v>
      </c>
      <c r="AD655" t="s">
        <v>7659</v>
      </c>
      <c r="AE655" t="s">
        <v>7660</v>
      </c>
    </row>
    <row r="656" spans="1:31" ht="15.75" customHeight="1">
      <c r="A656" t="s">
        <v>3296</v>
      </c>
      <c r="B656" t="s">
        <v>3297</v>
      </c>
      <c r="C656" t="s">
        <v>2956</v>
      </c>
      <c r="D656" t="s">
        <v>12831</v>
      </c>
      <c r="E656" t="s">
        <v>12852</v>
      </c>
      <c r="F656" t="s">
        <v>12853</v>
      </c>
      <c r="G656" t="str">
        <f>Table2[category] &amp; "-" &amp; Table2[product name]</f>
        <v>Electronics|WearableTechnology|SmartWatches-Noise ColorFit Pro 4 Advanced Bluetooth Calling Smart Watch with 1.72" TruView Display, Fully-Functional Digital Crown, 311 PPI, 60Hz Refresh Rate, 500 NITS Brightness (Charcoal Black)</v>
      </c>
      <c r="H656" s="2" t="s">
        <v>13108</v>
      </c>
      <c r="I656" s="25">
        <v>2998</v>
      </c>
      <c r="J656" s="23" t="str">
        <f t="shared" si="30"/>
        <v>&gt;₹500</v>
      </c>
      <c r="K656" s="25">
        <v>5999</v>
      </c>
      <c r="L656" s="24">
        <v>0.5</v>
      </c>
      <c r="M656" s="25">
        <f>Table2[[#This Row],[Actual Price]] - Table2[[#This Row],[Discounted Price]] / Table2[[#This Row],[Actual Price]] * 100</f>
        <v>5949.0250041673617</v>
      </c>
      <c r="N656" s="24" t="str">
        <f t="shared" si="31"/>
        <v>50% or More</v>
      </c>
      <c r="O656" s="21">
        <f>Table2[[#This Row],[Rounded Rating Column]] + (Table2[[#This Row],[rating_count]] / 1000)</f>
        <v>9.1790000000000003</v>
      </c>
      <c r="P656" s="24" t="str">
        <f>IF(Table2[[#This Row],[Discount Percentage]] &gt;= 0.5, "Yes", "No")</f>
        <v>Yes</v>
      </c>
      <c r="Q656" s="26">
        <f>Table2[[#This Row],[Actual Price]] * Table2[[#This Row],[rating_count]]</f>
        <v>31068821</v>
      </c>
      <c r="R656">
        <v>4.0999999999999996</v>
      </c>
      <c r="S656">
        <f>ROUND(Table2[[#This Row],[rating]], 0)</f>
        <v>4</v>
      </c>
      <c r="T656" s="21">
        <v>5179</v>
      </c>
      <c r="U656" s="21" t="str">
        <f>IF(Table2[[#This Row],[rating_count]] &lt; 1000, "Yes", "No")</f>
        <v>No</v>
      </c>
      <c r="V656" s="21">
        <f>Table2[[#This Row],[Rounded Rating Column]] * Table2[[#This Row],[rating_count]]</f>
        <v>20716</v>
      </c>
      <c r="W656" s="25">
        <f t="shared" si="32"/>
        <v>31068821</v>
      </c>
      <c r="X656" t="s">
        <v>3298</v>
      </c>
      <c r="Y656" t="s">
        <v>3299</v>
      </c>
      <c r="Z656" t="s">
        <v>3300</v>
      </c>
      <c r="AA656" t="s">
        <v>3301</v>
      </c>
      <c r="AB656" t="s">
        <v>3302</v>
      </c>
      <c r="AC656" t="s">
        <v>3303</v>
      </c>
      <c r="AD656" t="s">
        <v>3304</v>
      </c>
      <c r="AE656" t="s">
        <v>3305</v>
      </c>
    </row>
    <row r="657" spans="1:31" ht="15.75" customHeight="1">
      <c r="A657" t="s">
        <v>10299</v>
      </c>
      <c r="B657" t="s">
        <v>10300</v>
      </c>
      <c r="C657" t="s">
        <v>8547</v>
      </c>
      <c r="D657" t="s">
        <v>12817</v>
      </c>
      <c r="E657" t="s">
        <v>12818</v>
      </c>
      <c r="F657" t="s">
        <v>12986</v>
      </c>
      <c r="G657" t="str">
        <f>Table2[category] &amp; "-" &amp; Table2[product name]</f>
        <v>Home&amp;Kitchen|Kitchen&amp;HomeAppliances|SmallKitchenAppliances|Kettles&amp;HotWaterDispensers|Kettle&amp;ToasterSets-Inalsa Electric Kettle Prism Inox - 1350 W with LED Illumination &amp; Boro-Silicate Body, 1.8 L Capacity along with Cordless Base, 2 Year Warranty (Black)</v>
      </c>
      <c r="H657" t="s">
        <v>12987</v>
      </c>
      <c r="I657" s="25">
        <v>1182</v>
      </c>
      <c r="J657" s="23" t="str">
        <f t="shared" si="30"/>
        <v>&gt;₹500</v>
      </c>
      <c r="K657" s="25">
        <v>2995</v>
      </c>
      <c r="L657" s="24">
        <v>0.61</v>
      </c>
      <c r="M657" s="25">
        <f>Table2[[#This Row],[Actual Price]] - Table2[[#This Row],[Discounted Price]] / Table2[[#This Row],[Actual Price]] * 100</f>
        <v>2955.5342237061768</v>
      </c>
      <c r="N657" s="24" t="str">
        <f t="shared" si="31"/>
        <v>50% or More</v>
      </c>
      <c r="O657" s="21">
        <f>Table2[[#This Row],[Rounded Rating Column]] + (Table2[[#This Row],[rating_count]] / 1000)</f>
        <v>9.1780000000000008</v>
      </c>
      <c r="P657" s="24" t="str">
        <f>IF(Table2[[#This Row],[Discount Percentage]] &gt;= 0.5, "Yes", "No")</f>
        <v>Yes</v>
      </c>
      <c r="Q657" s="26">
        <f>Table2[[#This Row],[Actual Price]] * Table2[[#This Row],[rating_count]]</f>
        <v>15508110</v>
      </c>
      <c r="R657">
        <v>4.2</v>
      </c>
      <c r="S657">
        <f>ROUND(Table2[[#This Row],[rating]], 0)</f>
        <v>4</v>
      </c>
      <c r="T657" s="21">
        <v>5178</v>
      </c>
      <c r="U657" s="21" t="str">
        <f>IF(Table2[[#This Row],[rating_count]] &lt; 1000, "Yes", "No")</f>
        <v>No</v>
      </c>
      <c r="V657" s="21">
        <f>Table2[[#This Row],[Rounded Rating Column]] * Table2[[#This Row],[rating_count]]</f>
        <v>20712</v>
      </c>
      <c r="W657" s="25">
        <f t="shared" si="32"/>
        <v>15508110</v>
      </c>
      <c r="X657" t="s">
        <v>10301</v>
      </c>
      <c r="Y657" t="s">
        <v>10302</v>
      </c>
      <c r="Z657" t="s">
        <v>10303</v>
      </c>
      <c r="AA657" t="s">
        <v>10304</v>
      </c>
      <c r="AB657" t="s">
        <v>10305</v>
      </c>
      <c r="AC657" t="s">
        <v>10306</v>
      </c>
      <c r="AD657" t="s">
        <v>10307</v>
      </c>
      <c r="AE657" t="s">
        <v>10308</v>
      </c>
    </row>
    <row r="658" spans="1:31" ht="15.75" customHeight="1">
      <c r="A658" t="s">
        <v>5440</v>
      </c>
      <c r="B658" t="s">
        <v>5441</v>
      </c>
      <c r="C658" t="s">
        <v>5244</v>
      </c>
      <c r="D658" t="s">
        <v>12821</v>
      </c>
      <c r="E658" t="s">
        <v>12822</v>
      </c>
      <c r="F658" t="s">
        <v>12880</v>
      </c>
      <c r="G658" t="str">
        <f>Table2[category] &amp; "-" &amp; Table2[product name]</f>
        <v>Computers&amp;Accessories|Accessories&amp;Peripherals|Keyboards,Mice&amp;InputDevices|Keyboard&amp;MiceAccessories|MousePads-Tizum Mouse Pad/ Computer Mouse Mat with Anti-Slip Rubber Base | Smooth Mouse Control | Spill-Resistant Surface for Laptop, Notebook, MacBook, Gaming, Laser/ Optical Mouse, 9.4‚Äùx 7.9‚Äù, Multicolored</v>
      </c>
      <c r="H658" t="s">
        <v>12910</v>
      </c>
      <c r="I658" s="23">
        <v>169</v>
      </c>
      <c r="J658" s="23" t="str">
        <f t="shared" si="30"/>
        <v>&lt;₹200</v>
      </c>
      <c r="K658" s="23">
        <v>299</v>
      </c>
      <c r="L658" s="24">
        <v>0.43</v>
      </c>
      <c r="M658" s="25">
        <f>Table2[[#This Row],[Actual Price]] - Table2[[#This Row],[Discounted Price]] / Table2[[#This Row],[Actual Price]] * 100</f>
        <v>242.47826086956522</v>
      </c>
      <c r="N658" s="24" t="str">
        <f t="shared" si="31"/>
        <v>&lt;50%</v>
      </c>
      <c r="O658" s="21">
        <f>Table2[[#This Row],[Rounded Rating Column]] + (Table2[[#This Row],[rating_count]] / 1000)</f>
        <v>9.1760000000000002</v>
      </c>
      <c r="P658" s="24" t="str">
        <f>IF(Table2[[#This Row],[Discount Percentage]] &gt;= 0.5, "Yes", "No")</f>
        <v>No</v>
      </c>
      <c r="Q658" s="26">
        <f>Table2[[#This Row],[Actual Price]] * Table2[[#This Row],[rating_count]]</f>
        <v>1547624</v>
      </c>
      <c r="R658">
        <v>4.4000000000000004</v>
      </c>
      <c r="S658">
        <f>ROUND(Table2[[#This Row],[rating]], 0)</f>
        <v>4</v>
      </c>
      <c r="T658" s="21">
        <v>5176</v>
      </c>
      <c r="U658" s="21" t="str">
        <f>IF(Table2[[#This Row],[rating_count]] &lt; 1000, "Yes", "No")</f>
        <v>No</v>
      </c>
      <c r="V658" s="21">
        <f>Table2[[#This Row],[Rounded Rating Column]] * Table2[[#This Row],[rating_count]]</f>
        <v>20704</v>
      </c>
      <c r="W658" s="25">
        <f t="shared" si="32"/>
        <v>1547624</v>
      </c>
      <c r="X658" t="s">
        <v>5442</v>
      </c>
      <c r="Y658" t="s">
        <v>5443</v>
      </c>
      <c r="Z658" t="s">
        <v>5444</v>
      </c>
      <c r="AA658" t="s">
        <v>5445</v>
      </c>
      <c r="AB658" t="s">
        <v>5446</v>
      </c>
      <c r="AC658" t="s">
        <v>5447</v>
      </c>
      <c r="AD658" t="s">
        <v>5448</v>
      </c>
      <c r="AE658" t="s">
        <v>5449</v>
      </c>
    </row>
    <row r="659" spans="1:31" ht="15.75" customHeight="1">
      <c r="A659" t="s">
        <v>11638</v>
      </c>
      <c r="B659" t="s">
        <v>11639</v>
      </c>
      <c r="C659" t="s">
        <v>8558</v>
      </c>
      <c r="D659" t="s">
        <v>12817</v>
      </c>
      <c r="E659" t="s">
        <v>12988</v>
      </c>
      <c r="F659" t="s">
        <v>13000</v>
      </c>
      <c r="G659" t="str">
        <f>Table2[category] &amp; "-" &amp; Table2[product name]</f>
        <v>Home&amp;Kitchen|Heating,Cooling&amp;AirQuality|WaterHeaters&amp;Geysers|StorageWaterHeaters-Crompton Solarium Qube 15-L 5 Star Rated Storage Water Heater (Geyser) with Free Installation and Connection Pipes (White and Black)</v>
      </c>
      <c r="H659" t="s">
        <v>13002</v>
      </c>
      <c r="I659" s="25">
        <v>7799</v>
      </c>
      <c r="J659" s="23" t="str">
        <f t="shared" si="30"/>
        <v>&gt;₹500</v>
      </c>
      <c r="K659" s="25">
        <v>12500</v>
      </c>
      <c r="L659" s="24">
        <v>0.38</v>
      </c>
      <c r="M659" s="25">
        <f>Table2[[#This Row],[Actual Price]] - Table2[[#This Row],[Discounted Price]] / Table2[[#This Row],[Actual Price]] * 100</f>
        <v>12437.608</v>
      </c>
      <c r="N659" s="24" t="str">
        <f t="shared" si="31"/>
        <v>&lt;50%</v>
      </c>
      <c r="O659" s="21">
        <f>Table2[[#This Row],[Rounded Rating Column]] + (Table2[[#This Row],[rating_count]] / 1000)</f>
        <v>9.16</v>
      </c>
      <c r="P659" s="24" t="str">
        <f>IF(Table2[[#This Row],[Discount Percentage]] &gt;= 0.5, "Yes", "No")</f>
        <v>No</v>
      </c>
      <c r="Q659" s="26">
        <f>Table2[[#This Row],[Actual Price]] * Table2[[#This Row],[rating_count]]</f>
        <v>64500000</v>
      </c>
      <c r="R659">
        <v>4</v>
      </c>
      <c r="S659">
        <f>ROUND(Table2[[#This Row],[rating]], 0)</f>
        <v>4</v>
      </c>
      <c r="T659" s="21">
        <v>5160</v>
      </c>
      <c r="U659" s="21" t="str">
        <f>IF(Table2[[#This Row],[rating_count]] &lt; 1000, "Yes", "No")</f>
        <v>No</v>
      </c>
      <c r="V659" s="21">
        <f>Table2[[#This Row],[Rounded Rating Column]] * Table2[[#This Row],[rating_count]]</f>
        <v>20640</v>
      </c>
      <c r="W659" s="25">
        <f t="shared" si="32"/>
        <v>64500000</v>
      </c>
      <c r="X659" t="s">
        <v>11640</v>
      </c>
      <c r="Y659" t="s">
        <v>11641</v>
      </c>
      <c r="Z659" t="s">
        <v>11642</v>
      </c>
      <c r="AA659" t="s">
        <v>11643</v>
      </c>
      <c r="AB659" t="s">
        <v>11644</v>
      </c>
      <c r="AC659" t="s">
        <v>11645</v>
      </c>
      <c r="AD659" t="s">
        <v>11646</v>
      </c>
      <c r="AE659" t="s">
        <v>11647</v>
      </c>
    </row>
    <row r="660" spans="1:31" ht="15.75" customHeight="1">
      <c r="A660" t="s">
        <v>7051</v>
      </c>
      <c r="B660" t="s">
        <v>7052</v>
      </c>
      <c r="C660" t="s">
        <v>4785</v>
      </c>
      <c r="D660" t="s">
        <v>12821</v>
      </c>
      <c r="E660" t="s">
        <v>12822</v>
      </c>
      <c r="F660" t="s">
        <v>12880</v>
      </c>
      <c r="G660" t="str">
        <f>Table2[category] &amp; "-" &amp; Table2[product name]</f>
        <v>Computers&amp;Accessories|Accessories&amp;Peripherals|Keyboards,Mice&amp;InputDevices|Mice-Lenovo 600 Bluetooth 5.0 Silent Mouse: Compact, Portable, Dongle-Free Multi-Device connectivity with Microsoft Swift Pair | 3-Level Adjustable DPI up to 2400 | Battery Life: up to 1 yr</v>
      </c>
      <c r="H660" t="s">
        <v>12881</v>
      </c>
      <c r="I660" s="25">
        <v>1439</v>
      </c>
      <c r="J660" s="23" t="str">
        <f t="shared" si="30"/>
        <v>&gt;₹500</v>
      </c>
      <c r="K660" s="25">
        <v>2890</v>
      </c>
      <c r="L660" s="24">
        <v>0.5</v>
      </c>
      <c r="M660" s="25">
        <f>Table2[[#This Row],[Actual Price]] - Table2[[#This Row],[Discounted Price]] / Table2[[#This Row],[Actual Price]] * 100</f>
        <v>2840.2076124567475</v>
      </c>
      <c r="N660" s="24" t="str">
        <f t="shared" si="31"/>
        <v>50% or More</v>
      </c>
      <c r="O660" s="21">
        <f>Table2[[#This Row],[Rounded Rating Column]] + (Table2[[#This Row],[rating_count]] / 1000)</f>
        <v>9.0990000000000002</v>
      </c>
      <c r="P660" s="24" t="str">
        <f>IF(Table2[[#This Row],[Discount Percentage]] &gt;= 0.5, "Yes", "No")</f>
        <v>Yes</v>
      </c>
      <c r="Q660" s="26">
        <f>Table2[[#This Row],[Actual Price]] * Table2[[#This Row],[rating_count]]</f>
        <v>11846110</v>
      </c>
      <c r="R660">
        <v>4.5</v>
      </c>
      <c r="S660">
        <f>ROUND(Table2[[#This Row],[rating]], 0)</f>
        <v>5</v>
      </c>
      <c r="T660" s="21">
        <v>4099</v>
      </c>
      <c r="U660" s="21" t="str">
        <f>IF(Table2[[#This Row],[rating_count]] &lt; 1000, "Yes", "No")</f>
        <v>No</v>
      </c>
      <c r="V660" s="21">
        <f>Table2[[#This Row],[Rounded Rating Column]] * Table2[[#This Row],[rating_count]]</f>
        <v>20495</v>
      </c>
      <c r="W660" s="25">
        <f t="shared" si="32"/>
        <v>11846110</v>
      </c>
      <c r="X660" t="s">
        <v>7053</v>
      </c>
      <c r="Y660" t="s">
        <v>7054</v>
      </c>
      <c r="Z660" t="s">
        <v>7055</v>
      </c>
      <c r="AA660" t="s">
        <v>7056</v>
      </c>
      <c r="AB660" t="s">
        <v>7057</v>
      </c>
      <c r="AC660" t="s">
        <v>7058</v>
      </c>
      <c r="AD660" t="s">
        <v>7059</v>
      </c>
      <c r="AE660" t="s">
        <v>7060</v>
      </c>
    </row>
    <row r="661" spans="1:31" ht="15.75" customHeight="1">
      <c r="A661" t="s">
        <v>8007</v>
      </c>
      <c r="B661" t="s">
        <v>8008</v>
      </c>
      <c r="C661" t="s">
        <v>3485</v>
      </c>
      <c r="D661" t="s">
        <v>12831</v>
      </c>
      <c r="E661" t="s">
        <v>12854</v>
      </c>
      <c r="F661" t="s">
        <v>12855</v>
      </c>
      <c r="G661" t="str">
        <f>Table2[category] &amp; "-" &amp; Table2[product name]</f>
        <v>Electronics|Mobiles&amp;Accessories|MobileAccessories|Stands-Tukzer Fully Foldable Tabletop Desktop Tablet Mobile Stand Holder - Angle &amp; Height Adjustable for Desk, Cradle, Dock, Compatible with Smartphones &amp; Tablets (White)</v>
      </c>
      <c r="H661" t="s">
        <v>12868</v>
      </c>
      <c r="I661" s="23">
        <v>279</v>
      </c>
      <c r="J661" s="23" t="str">
        <f t="shared" si="30"/>
        <v>₹200 - ₹500</v>
      </c>
      <c r="K661" s="25">
        <v>1299</v>
      </c>
      <c r="L661" s="24">
        <v>0.79</v>
      </c>
      <c r="M661" s="25">
        <f>Table2[[#This Row],[Actual Price]] - Table2[[#This Row],[Discounted Price]] / Table2[[#This Row],[Actual Price]] * 100</f>
        <v>1277.5219399538107</v>
      </c>
      <c r="N661" s="24" t="str">
        <f t="shared" si="31"/>
        <v>50% or More</v>
      </c>
      <c r="O661" s="21">
        <f>Table2[[#This Row],[Rounded Rating Column]] + (Table2[[#This Row],[rating_count]] / 1000)</f>
        <v>9.0719999999999992</v>
      </c>
      <c r="P661" s="24" t="str">
        <f>IF(Table2[[#This Row],[Discount Percentage]] &gt;= 0.5, "Yes", "No")</f>
        <v>Yes</v>
      </c>
      <c r="Q661" s="26">
        <f>Table2[[#This Row],[Actual Price]] * Table2[[#This Row],[rating_count]]</f>
        <v>6588528</v>
      </c>
      <c r="R661">
        <v>4</v>
      </c>
      <c r="S661">
        <f>ROUND(Table2[[#This Row],[rating]], 0)</f>
        <v>4</v>
      </c>
      <c r="T661" s="21">
        <v>5072</v>
      </c>
      <c r="U661" s="21" t="str">
        <f>IF(Table2[[#This Row],[rating_count]] &lt; 1000, "Yes", "No")</f>
        <v>No</v>
      </c>
      <c r="V661" s="21">
        <f>Table2[[#This Row],[Rounded Rating Column]] * Table2[[#This Row],[rating_count]]</f>
        <v>20288</v>
      </c>
      <c r="W661" s="25">
        <f t="shared" si="32"/>
        <v>6588528</v>
      </c>
      <c r="X661" t="s">
        <v>8009</v>
      </c>
      <c r="Y661" t="s">
        <v>8010</v>
      </c>
      <c r="Z661" t="s">
        <v>8011</v>
      </c>
      <c r="AA661" t="s">
        <v>8012</v>
      </c>
      <c r="AB661" t="s">
        <v>8013</v>
      </c>
      <c r="AC661" t="s">
        <v>8014</v>
      </c>
      <c r="AD661" t="s">
        <v>8015</v>
      </c>
      <c r="AE661" t="s">
        <v>8016</v>
      </c>
    </row>
    <row r="662" spans="1:31" ht="15.75" customHeight="1">
      <c r="A662" t="s">
        <v>11548</v>
      </c>
      <c r="B662" t="s">
        <v>11549</v>
      </c>
      <c r="C662" t="s">
        <v>8629</v>
      </c>
      <c r="D662" t="s">
        <v>12817</v>
      </c>
      <c r="E662" t="s">
        <v>12988</v>
      </c>
      <c r="F662" t="s">
        <v>13000</v>
      </c>
      <c r="G662" t="str">
        <f>Table2[category] &amp; "-" &amp; Table2[product name]</f>
        <v>Home&amp;Kitchen|Heating,Cooling&amp;AirQuality|WaterHeaters&amp;Geysers|ImmersionRods-Crompton IHL 251 1500-Watt Immersion Water Heater with Copper Heating Element and IP 68 Protection</v>
      </c>
      <c r="H662" t="s">
        <v>13003</v>
      </c>
      <c r="I662" s="23">
        <v>640</v>
      </c>
      <c r="J662" s="23" t="str">
        <f t="shared" si="30"/>
        <v>&gt;₹500</v>
      </c>
      <c r="K662" s="25">
        <v>1020</v>
      </c>
      <c r="L662" s="24">
        <v>0.37</v>
      </c>
      <c r="M662" s="25">
        <f>Table2[[#This Row],[Actual Price]] - Table2[[#This Row],[Discounted Price]] / Table2[[#This Row],[Actual Price]] * 100</f>
        <v>957.25490196078431</v>
      </c>
      <c r="N662" s="24" t="str">
        <f t="shared" si="31"/>
        <v>&lt;50%</v>
      </c>
      <c r="O662" s="21">
        <f>Table2[[#This Row],[Rounded Rating Column]] + (Table2[[#This Row],[rating_count]] / 1000)</f>
        <v>9.0590000000000011</v>
      </c>
      <c r="P662" s="24" t="str">
        <f>IF(Table2[[#This Row],[Discount Percentage]] &gt;= 0.5, "Yes", "No")</f>
        <v>No</v>
      </c>
      <c r="Q662" s="26">
        <f>Table2[[#This Row],[Actual Price]] * Table2[[#This Row],[rating_count]]</f>
        <v>5160180</v>
      </c>
      <c r="R662">
        <v>4.0999999999999996</v>
      </c>
      <c r="S662">
        <f>ROUND(Table2[[#This Row],[rating]], 0)</f>
        <v>4</v>
      </c>
      <c r="T662" s="21">
        <v>5059</v>
      </c>
      <c r="U662" s="21" t="str">
        <f>IF(Table2[[#This Row],[rating_count]] &lt; 1000, "Yes", "No")</f>
        <v>No</v>
      </c>
      <c r="V662" s="21">
        <f>Table2[[#This Row],[Rounded Rating Column]] * Table2[[#This Row],[rating_count]]</f>
        <v>20236</v>
      </c>
      <c r="W662" s="25">
        <f t="shared" si="32"/>
        <v>5160180</v>
      </c>
      <c r="X662" t="s">
        <v>11550</v>
      </c>
      <c r="Y662" t="s">
        <v>11551</v>
      </c>
      <c r="Z662" t="s">
        <v>11552</v>
      </c>
      <c r="AA662" t="s">
        <v>11553</v>
      </c>
      <c r="AB662" t="s">
        <v>11554</v>
      </c>
      <c r="AC662" t="s">
        <v>11555</v>
      </c>
      <c r="AD662" t="s">
        <v>11556</v>
      </c>
      <c r="AE662" t="s">
        <v>11557</v>
      </c>
    </row>
    <row r="663" spans="1:31" ht="15.75" customHeight="1">
      <c r="A663" t="s">
        <v>6950</v>
      </c>
      <c r="B663" t="s">
        <v>6951</v>
      </c>
      <c r="C663" t="s">
        <v>4785</v>
      </c>
      <c r="D663" t="s">
        <v>12821</v>
      </c>
      <c r="E663" t="s">
        <v>12822</v>
      </c>
      <c r="F663" t="s">
        <v>12880</v>
      </c>
      <c r="G663" t="str">
        <f>Table2[category] &amp; "-" &amp; Table2[product name]</f>
        <v>Computers&amp;Accessories|Accessories&amp;Peripherals|Keyboards,Mice&amp;InputDevices|Mice-Zebronics Zeb-Power Wired USB Mouse, 3-Button, 1200 DPI Optical Sensor, Plug &amp; Play, for Windows/Mac</v>
      </c>
      <c r="H663" t="s">
        <v>12881</v>
      </c>
      <c r="I663" s="23">
        <v>149</v>
      </c>
      <c r="J663" s="23" t="str">
        <f t="shared" si="30"/>
        <v>&lt;₹200</v>
      </c>
      <c r="K663" s="23">
        <v>249</v>
      </c>
      <c r="L663" s="24">
        <v>0.4</v>
      </c>
      <c r="M663" s="25">
        <f>Table2[[#This Row],[Actual Price]] - Table2[[#This Row],[Discounted Price]] / Table2[[#This Row],[Actual Price]] * 100</f>
        <v>189.16064257028114</v>
      </c>
      <c r="N663" s="24" t="str">
        <f t="shared" si="31"/>
        <v>&lt;50%</v>
      </c>
      <c r="O663" s="21">
        <f>Table2[[#This Row],[Rounded Rating Column]] + (Table2[[#This Row],[rating_count]] / 1000)</f>
        <v>9.0570000000000004</v>
      </c>
      <c r="P663" s="24" t="str">
        <f>IF(Table2[[#This Row],[Discount Percentage]] &gt;= 0.5, "Yes", "No")</f>
        <v>No</v>
      </c>
      <c r="Q663" s="26">
        <f>Table2[[#This Row],[Actual Price]] * Table2[[#This Row],[rating_count]]</f>
        <v>1259193</v>
      </c>
      <c r="R663">
        <v>4</v>
      </c>
      <c r="S663">
        <f>ROUND(Table2[[#This Row],[rating]], 0)</f>
        <v>4</v>
      </c>
      <c r="T663" s="21">
        <v>5057</v>
      </c>
      <c r="U663" s="21" t="str">
        <f>IF(Table2[[#This Row],[rating_count]] &lt; 1000, "Yes", "No")</f>
        <v>No</v>
      </c>
      <c r="V663" s="21">
        <f>Table2[[#This Row],[Rounded Rating Column]] * Table2[[#This Row],[rating_count]]</f>
        <v>20228</v>
      </c>
      <c r="W663" s="25">
        <f t="shared" si="32"/>
        <v>1259193</v>
      </c>
      <c r="X663" t="s">
        <v>6952</v>
      </c>
      <c r="Y663" t="s">
        <v>6953</v>
      </c>
      <c r="Z663" t="s">
        <v>6954</v>
      </c>
      <c r="AA663" t="s">
        <v>6955</v>
      </c>
      <c r="AB663" t="s">
        <v>6956</v>
      </c>
      <c r="AC663" t="s">
        <v>6957</v>
      </c>
      <c r="AD663" t="s">
        <v>6958</v>
      </c>
      <c r="AE663" t="s">
        <v>6959</v>
      </c>
    </row>
    <row r="664" spans="1:31" ht="15.75" customHeight="1">
      <c r="A664" t="s">
        <v>6939</v>
      </c>
      <c r="B664" t="s">
        <v>6940</v>
      </c>
      <c r="C664" t="s">
        <v>6941</v>
      </c>
      <c r="D664" t="s">
        <v>12817</v>
      </c>
      <c r="E664" t="s">
        <v>12895</v>
      </c>
      <c r="F664" t="s">
        <v>12958</v>
      </c>
      <c r="G664" t="str">
        <f>Table2[category] &amp; "-" &amp; Table2[product name]</f>
        <v>Home&amp;Kitchen|CraftMaterials|DrawingMaterials|DrawingMedia|Pencils|WoodenPencils-Apsara Platinum Pencils Value Pack - Pack of 20</v>
      </c>
      <c r="H664" t="s">
        <v>12959</v>
      </c>
      <c r="I664" s="23">
        <v>99</v>
      </c>
      <c r="J664" s="23" t="str">
        <f t="shared" si="30"/>
        <v>&lt;₹200</v>
      </c>
      <c r="K664" s="23">
        <v>99</v>
      </c>
      <c r="L664" s="24">
        <v>0</v>
      </c>
      <c r="M664" s="25">
        <f>Table2[[#This Row],[Actual Price]] - Table2[[#This Row],[Discounted Price]] / Table2[[#This Row],[Actual Price]] * 100</f>
        <v>-1</v>
      </c>
      <c r="N664" s="24" t="str">
        <f t="shared" si="31"/>
        <v>&lt;50%</v>
      </c>
      <c r="O664" s="21">
        <f>Table2[[#This Row],[Rounded Rating Column]] + (Table2[[#This Row],[rating_count]] / 1000)</f>
        <v>9.0359999999999996</v>
      </c>
      <c r="P664" s="24" t="str">
        <f>IF(Table2[[#This Row],[Discount Percentage]] &gt;= 0.5, "Yes", "No")</f>
        <v>No</v>
      </c>
      <c r="Q664" s="26">
        <f>Table2[[#This Row],[Actual Price]] * Table2[[#This Row],[rating_count]]</f>
        <v>498564</v>
      </c>
      <c r="R664">
        <v>4.3</v>
      </c>
      <c r="S664">
        <f>ROUND(Table2[[#This Row],[rating]], 0)</f>
        <v>4</v>
      </c>
      <c r="T664" s="21">
        <v>5036</v>
      </c>
      <c r="U664" s="21" t="str">
        <f>IF(Table2[[#This Row],[rating_count]] &lt; 1000, "Yes", "No")</f>
        <v>No</v>
      </c>
      <c r="V664" s="21">
        <f>Table2[[#This Row],[Rounded Rating Column]] * Table2[[#This Row],[rating_count]]</f>
        <v>20144</v>
      </c>
      <c r="W664" s="25">
        <f t="shared" si="32"/>
        <v>498564</v>
      </c>
      <c r="X664" t="s">
        <v>6942</v>
      </c>
      <c r="Y664" t="s">
        <v>6943</v>
      </c>
      <c r="Z664" t="s">
        <v>6944</v>
      </c>
      <c r="AA664" t="s">
        <v>6945</v>
      </c>
      <c r="AB664" t="s">
        <v>6946</v>
      </c>
      <c r="AC664" t="s">
        <v>6947</v>
      </c>
      <c r="AD664" t="s">
        <v>6948</v>
      </c>
      <c r="AE664" t="s">
        <v>6949</v>
      </c>
    </row>
    <row r="665" spans="1:31" ht="15.75" customHeight="1">
      <c r="A665" t="s">
        <v>9994</v>
      </c>
      <c r="B665" t="s">
        <v>9995</v>
      </c>
      <c r="C665" t="s">
        <v>8494</v>
      </c>
      <c r="D665" t="s">
        <v>12817</v>
      </c>
      <c r="E665" t="s">
        <v>12818</v>
      </c>
      <c r="F665" t="s">
        <v>12986</v>
      </c>
      <c r="G665" t="str">
        <f>Table2[category] &amp; "-" &amp; Table2[product name]</f>
        <v>Home&amp;Kitchen|Kitchen&amp;HomeAppliances|SmallKitchenAppliances|MixerGrinders-Bajaj Rex 750W Mixer Grinder with Nutri Pro Feature, 4 Jars, White</v>
      </c>
      <c r="H665" t="s">
        <v>12999</v>
      </c>
      <c r="I665" s="25">
        <v>3249</v>
      </c>
      <c r="J665" s="23" t="str">
        <f t="shared" si="30"/>
        <v>&gt;₹500</v>
      </c>
      <c r="K665" s="25">
        <v>6375</v>
      </c>
      <c r="L665" s="24">
        <v>0.49</v>
      </c>
      <c r="M665" s="25">
        <f>Table2[[#This Row],[Actual Price]] - Table2[[#This Row],[Discounted Price]] / Table2[[#This Row],[Actual Price]] * 100</f>
        <v>6324.035294117647</v>
      </c>
      <c r="N665" s="24" t="str">
        <f t="shared" si="31"/>
        <v>&lt;50%</v>
      </c>
      <c r="O665" s="21">
        <f>Table2[[#This Row],[Rounded Rating Column]] + (Table2[[#This Row],[rating_count]] / 1000)</f>
        <v>8.9779999999999998</v>
      </c>
      <c r="P665" s="24" t="str">
        <f>IF(Table2[[#This Row],[Discount Percentage]] &gt;= 0.5, "Yes", "No")</f>
        <v>No</v>
      </c>
      <c r="Q665" s="26">
        <f>Table2[[#This Row],[Actual Price]] * Table2[[#This Row],[rating_count]]</f>
        <v>31734750</v>
      </c>
      <c r="R665">
        <v>4</v>
      </c>
      <c r="S665">
        <f>ROUND(Table2[[#This Row],[rating]], 0)</f>
        <v>4</v>
      </c>
      <c r="T665" s="21">
        <v>4978</v>
      </c>
      <c r="U665" s="21" t="str">
        <f>IF(Table2[[#This Row],[rating_count]] &lt; 1000, "Yes", "No")</f>
        <v>No</v>
      </c>
      <c r="V665" s="21">
        <f>Table2[[#This Row],[Rounded Rating Column]] * Table2[[#This Row],[rating_count]]</f>
        <v>19912</v>
      </c>
      <c r="W665" s="25">
        <f t="shared" si="32"/>
        <v>31734750</v>
      </c>
      <c r="X665" t="s">
        <v>9996</v>
      </c>
      <c r="Y665" t="s">
        <v>9997</v>
      </c>
      <c r="Z665" t="s">
        <v>9998</v>
      </c>
      <c r="AA665" t="s">
        <v>9999</v>
      </c>
      <c r="AB665" t="s">
        <v>10000</v>
      </c>
      <c r="AC665" t="s">
        <v>10001</v>
      </c>
      <c r="AD665" t="s">
        <v>10002</v>
      </c>
      <c r="AE665" t="s">
        <v>10003</v>
      </c>
    </row>
    <row r="666" spans="1:31" ht="15.75" customHeight="1">
      <c r="A666" t="s">
        <v>4738</v>
      </c>
      <c r="B666" t="s">
        <v>4739</v>
      </c>
      <c r="C666" t="s">
        <v>3281</v>
      </c>
      <c r="D666" t="s">
        <v>12831</v>
      </c>
      <c r="E666" t="s">
        <v>12854</v>
      </c>
      <c r="F666" t="s">
        <v>12855</v>
      </c>
      <c r="G666" t="str">
        <f>Table2[category] &amp; "-" &amp; Table2[product name]</f>
        <v>Electronics|Mobiles&amp;Accessories|MobileAccessories|Cables&amp;Adapters|OTGAdapters-DYAZO USB 3.0 Type C Female to USB A Male Connector/Converter/Adapter Compatible for Samsung Galaxy Note s 20 10 Plus Ultra,Google Pixel 4 5 3 2 &amp; Other Type-c Devices</v>
      </c>
      <c r="H666" t="s">
        <v>12866</v>
      </c>
      <c r="I666" s="23">
        <v>139</v>
      </c>
      <c r="J666" s="23" t="str">
        <f t="shared" si="30"/>
        <v>&lt;₹200</v>
      </c>
      <c r="K666" s="23">
        <v>499</v>
      </c>
      <c r="L666" s="24">
        <v>0.72</v>
      </c>
      <c r="M666" s="25">
        <f>Table2[[#This Row],[Actual Price]] - Table2[[#This Row],[Discounted Price]] / Table2[[#This Row],[Actual Price]] * 100</f>
        <v>471.14428857715433</v>
      </c>
      <c r="N666" s="24" t="str">
        <f t="shared" si="31"/>
        <v>50% or More</v>
      </c>
      <c r="O666" s="21">
        <f>Table2[[#This Row],[Rounded Rating Column]] + (Table2[[#This Row],[rating_count]] / 1000)</f>
        <v>8.9710000000000001</v>
      </c>
      <c r="P666" s="24" t="str">
        <f>IF(Table2[[#This Row],[Discount Percentage]] &gt;= 0.5, "Yes", "No")</f>
        <v>Yes</v>
      </c>
      <c r="Q666" s="26">
        <f>Table2[[#This Row],[Actual Price]] * Table2[[#This Row],[rating_count]]</f>
        <v>2480529</v>
      </c>
      <c r="R666">
        <v>4.2</v>
      </c>
      <c r="S666">
        <f>ROUND(Table2[[#This Row],[rating]], 0)</f>
        <v>4</v>
      </c>
      <c r="T666" s="21">
        <v>4971</v>
      </c>
      <c r="U666" s="21" t="str">
        <f>IF(Table2[[#This Row],[rating_count]] &lt; 1000, "Yes", "No")</f>
        <v>No</v>
      </c>
      <c r="V666" s="21">
        <f>Table2[[#This Row],[Rounded Rating Column]] * Table2[[#This Row],[rating_count]]</f>
        <v>19884</v>
      </c>
      <c r="W666" s="25">
        <f t="shared" si="32"/>
        <v>2480529</v>
      </c>
      <c r="X666" t="s">
        <v>4740</v>
      </c>
      <c r="Y666" t="s">
        <v>4741</v>
      </c>
      <c r="Z666" t="s">
        <v>4742</v>
      </c>
      <c r="AA666" t="s">
        <v>4743</v>
      </c>
      <c r="AB666" t="s">
        <v>4744</v>
      </c>
      <c r="AC666" t="s">
        <v>4745</v>
      </c>
      <c r="AD666" t="s">
        <v>4746</v>
      </c>
      <c r="AE666" t="s">
        <v>4747</v>
      </c>
    </row>
    <row r="667" spans="1:31" ht="15.75" customHeight="1">
      <c r="A667" t="s">
        <v>12365</v>
      </c>
      <c r="B667" t="s">
        <v>12366</v>
      </c>
      <c r="C667" t="s">
        <v>11914</v>
      </c>
      <c r="D667" t="s">
        <v>12817</v>
      </c>
      <c r="E667" t="s">
        <v>12818</v>
      </c>
      <c r="F667" t="s">
        <v>13019</v>
      </c>
      <c r="G667" t="str">
        <f>Table2[category] &amp; "-" &amp; Table2[product name]</f>
        <v>Home&amp;Kitchen|Kitchen&amp;HomeAppliances|Coffee,Tea&amp;Espresso|CoffeeMakerAccessories|MeasuringSpoons-Dynore Stainless Steel Set of 4 Measuring Cup and 4 Measuring Spoon</v>
      </c>
      <c r="H667" t="s">
        <v>13056</v>
      </c>
      <c r="I667" s="23">
        <v>184</v>
      </c>
      <c r="J667" s="23" t="str">
        <f t="shared" si="30"/>
        <v>&lt;₹200</v>
      </c>
      <c r="K667" s="23">
        <v>450</v>
      </c>
      <c r="L667" s="24">
        <v>0.59</v>
      </c>
      <c r="M667" s="25">
        <f>Table2[[#This Row],[Actual Price]] - Table2[[#This Row],[Discounted Price]] / Table2[[#This Row],[Actual Price]] * 100</f>
        <v>409.11111111111109</v>
      </c>
      <c r="N667" s="24" t="str">
        <f t="shared" si="31"/>
        <v>50% or More</v>
      </c>
      <c r="O667" s="21">
        <f>Table2[[#This Row],[Rounded Rating Column]] + (Table2[[#This Row],[rating_count]] / 1000)</f>
        <v>8.9710000000000001</v>
      </c>
      <c r="P667" s="24" t="str">
        <f>IF(Table2[[#This Row],[Discount Percentage]] &gt;= 0.5, "Yes", "No")</f>
        <v>Yes</v>
      </c>
      <c r="Q667" s="26">
        <f>Table2[[#This Row],[Actual Price]] * Table2[[#This Row],[rating_count]]</f>
        <v>2236950</v>
      </c>
      <c r="R667">
        <v>4.2</v>
      </c>
      <c r="S667">
        <f>ROUND(Table2[[#This Row],[rating]], 0)</f>
        <v>4</v>
      </c>
      <c r="T667" s="21">
        <v>4971</v>
      </c>
      <c r="U667" s="21" t="str">
        <f>IF(Table2[[#This Row],[rating_count]] &lt; 1000, "Yes", "No")</f>
        <v>No</v>
      </c>
      <c r="V667" s="21">
        <f>Table2[[#This Row],[Rounded Rating Column]] * Table2[[#This Row],[rating_count]]</f>
        <v>19884</v>
      </c>
      <c r="W667" s="25">
        <f t="shared" si="32"/>
        <v>2236950</v>
      </c>
      <c r="X667" t="s">
        <v>12367</v>
      </c>
      <c r="Y667" t="s">
        <v>12368</v>
      </c>
      <c r="Z667" t="s">
        <v>12369</v>
      </c>
      <c r="AA667" t="s">
        <v>12370</v>
      </c>
      <c r="AB667" t="s">
        <v>12371</v>
      </c>
      <c r="AC667" t="s">
        <v>12372</v>
      </c>
      <c r="AD667" t="s">
        <v>12373</v>
      </c>
      <c r="AE667" t="s">
        <v>12374</v>
      </c>
    </row>
    <row r="668" spans="1:31" ht="15.75" customHeight="1">
      <c r="A668" t="s">
        <v>3855</v>
      </c>
      <c r="B668" t="s">
        <v>3856</v>
      </c>
      <c r="C668" t="s">
        <v>3115</v>
      </c>
      <c r="D668" t="s">
        <v>12831</v>
      </c>
      <c r="E668" t="s">
        <v>12854</v>
      </c>
      <c r="F668" t="s">
        <v>12855</v>
      </c>
      <c r="G668" t="str">
        <f>Table2[category] &amp; "-" &amp; Table2[product name]</f>
        <v>Electronics|Mobiles&amp;Accessories|MobileAccessories|Chargers|AutomobileChargers-Portronics CarPower Mini Car Charger with Dual Output, Fast Charging (Type C PD 18W + QC 3.0A) Compatible with All Smartphones(Black)</v>
      </c>
      <c r="H668" t="s">
        <v>12856</v>
      </c>
      <c r="I668" s="23">
        <v>337</v>
      </c>
      <c r="J668" s="23" t="str">
        <f t="shared" si="30"/>
        <v>₹200 - ₹500</v>
      </c>
      <c r="K668" s="23">
        <v>699</v>
      </c>
      <c r="L668" s="24">
        <v>0.52</v>
      </c>
      <c r="M668" s="25">
        <f>Table2[[#This Row],[Actual Price]] - Table2[[#This Row],[Discounted Price]] / Table2[[#This Row],[Actual Price]] * 100</f>
        <v>650.78826895565089</v>
      </c>
      <c r="N668" s="24" t="str">
        <f t="shared" si="31"/>
        <v>50% or More</v>
      </c>
      <c r="O668" s="21">
        <f>Table2[[#This Row],[Rounded Rating Column]] + (Table2[[#This Row],[rating_count]] / 1000)</f>
        <v>8.9690000000000012</v>
      </c>
      <c r="P668" s="24" t="str">
        <f>IF(Table2[[#This Row],[Discount Percentage]] &gt;= 0.5, "Yes", "No")</f>
        <v>Yes</v>
      </c>
      <c r="Q668" s="26">
        <f>Table2[[#This Row],[Actual Price]] * Table2[[#This Row],[rating_count]]</f>
        <v>3473331</v>
      </c>
      <c r="R668">
        <v>4.2</v>
      </c>
      <c r="S668">
        <f>ROUND(Table2[[#This Row],[rating]], 0)</f>
        <v>4</v>
      </c>
      <c r="T668" s="21">
        <v>4969</v>
      </c>
      <c r="U668" s="21" t="str">
        <f>IF(Table2[[#This Row],[rating_count]] &lt; 1000, "Yes", "No")</f>
        <v>No</v>
      </c>
      <c r="V668" s="21">
        <f>Table2[[#This Row],[Rounded Rating Column]] * Table2[[#This Row],[rating_count]]</f>
        <v>19876</v>
      </c>
      <c r="W668" s="25">
        <f t="shared" si="32"/>
        <v>3473331</v>
      </c>
      <c r="X668" t="s">
        <v>3857</v>
      </c>
      <c r="Y668" t="s">
        <v>3858</v>
      </c>
      <c r="Z668" t="s">
        <v>3859</v>
      </c>
      <c r="AA668" t="s">
        <v>3860</v>
      </c>
      <c r="AB668" t="s">
        <v>3861</v>
      </c>
      <c r="AC668" t="s">
        <v>3862</v>
      </c>
      <c r="AD668" t="s">
        <v>3863</v>
      </c>
      <c r="AE668" t="s">
        <v>3864</v>
      </c>
    </row>
    <row r="669" spans="1:31" ht="15.75" customHeight="1">
      <c r="A669" t="s">
        <v>11145</v>
      </c>
      <c r="B669" t="s">
        <v>11146</v>
      </c>
      <c r="C669" t="s">
        <v>8660</v>
      </c>
      <c r="D669" t="s">
        <v>12817</v>
      </c>
      <c r="E669" t="s">
        <v>12818</v>
      </c>
      <c r="F669" t="s">
        <v>12986</v>
      </c>
      <c r="G669" t="str">
        <f>Table2[category] &amp; "-" &amp; Table2[product name]</f>
        <v>Home&amp;Kitchen|Kitchen&amp;HomeAppliances|SmallKitchenAppliances|DeepFatFryers|AirFryers-Instant Pot Air Fryer, Vortex 2QT, Touch Control Panel, 360¬∞ EvenCrisp‚Ñ¢ Technology, Uses 95 % less Oil, 4-in-1 Appliance: Air Fry, Roast, Bake, Reheat (Vortex 1.97Litre, Black)</v>
      </c>
      <c r="H669" t="s">
        <v>13004</v>
      </c>
      <c r="I669" s="25">
        <v>4995</v>
      </c>
      <c r="J669" s="23" t="str">
        <f t="shared" si="30"/>
        <v>&gt;₹500</v>
      </c>
      <c r="K669" s="25">
        <v>20049</v>
      </c>
      <c r="L669" s="24">
        <v>0.75</v>
      </c>
      <c r="M669" s="25">
        <f>Table2[[#This Row],[Actual Price]] - Table2[[#This Row],[Discounted Price]] / Table2[[#This Row],[Actual Price]] * 100</f>
        <v>20024.08603920395</v>
      </c>
      <c r="N669" s="24" t="str">
        <f t="shared" si="31"/>
        <v>50% or More</v>
      </c>
      <c r="O669" s="21">
        <f>Table2[[#This Row],[Rounded Rating Column]] + (Table2[[#This Row],[rating_count]] / 1000)</f>
        <v>8.9640000000000004</v>
      </c>
      <c r="P669" s="24" t="str">
        <f>IF(Table2[[#This Row],[Discount Percentage]] &gt;= 0.5, "Yes", "No")</f>
        <v>Yes</v>
      </c>
      <c r="Q669" s="26">
        <f>Table2[[#This Row],[Actual Price]] * Table2[[#This Row],[rating_count]]</f>
        <v>79474236</v>
      </c>
      <c r="R669">
        <v>4.8</v>
      </c>
      <c r="S669">
        <f>ROUND(Table2[[#This Row],[rating]], 0)</f>
        <v>5</v>
      </c>
      <c r="T669" s="21">
        <v>3964</v>
      </c>
      <c r="U669" s="21" t="str">
        <f>IF(Table2[[#This Row],[rating_count]] &lt; 1000, "Yes", "No")</f>
        <v>No</v>
      </c>
      <c r="V669" s="21">
        <f>Table2[[#This Row],[Rounded Rating Column]] * Table2[[#This Row],[rating_count]]</f>
        <v>19820</v>
      </c>
      <c r="W669" s="25">
        <f t="shared" si="32"/>
        <v>79474236</v>
      </c>
      <c r="X669" t="s">
        <v>11147</v>
      </c>
      <c r="Y669" t="s">
        <v>11148</v>
      </c>
      <c r="Z669" t="s">
        <v>11149</v>
      </c>
      <c r="AA669" t="s">
        <v>11150</v>
      </c>
      <c r="AB669" t="s">
        <v>11151</v>
      </c>
      <c r="AC669" t="s">
        <v>11152</v>
      </c>
      <c r="AD669" t="s">
        <v>11153</v>
      </c>
      <c r="AE669" t="s">
        <v>11154</v>
      </c>
    </row>
    <row r="670" spans="1:31" ht="15.75" customHeight="1">
      <c r="A670" t="s">
        <v>8242</v>
      </c>
      <c r="B670" t="s">
        <v>8243</v>
      </c>
      <c r="C670" t="s">
        <v>4774</v>
      </c>
      <c r="D670" t="s">
        <v>12821</v>
      </c>
      <c r="E670" t="s">
        <v>12878</v>
      </c>
      <c r="F670" t="s">
        <v>12879</v>
      </c>
      <c r="G670" t="str">
        <f>Table2[category] &amp; "-" &amp; Table2[product name]</f>
        <v>Computers&amp;Accessories|ExternalDevices&amp;DataStorage|PenDrives-HP v222w 64GB USB 2.0 Pen Drive (Silver)</v>
      </c>
      <c r="H670" s="2" t="s">
        <v>13108</v>
      </c>
      <c r="I670" s="23">
        <v>449</v>
      </c>
      <c r="J670" s="23" t="str">
        <f t="shared" si="30"/>
        <v>₹200 - ₹500</v>
      </c>
      <c r="K670" s="25">
        <v>1300</v>
      </c>
      <c r="L670" s="24">
        <v>0.65</v>
      </c>
      <c r="M670" s="25">
        <f>Table2[[#This Row],[Actual Price]] - Table2[[#This Row],[Discounted Price]] / Table2[[#This Row],[Actual Price]] * 100</f>
        <v>1265.4615384615386</v>
      </c>
      <c r="N670" s="24" t="str">
        <f t="shared" si="31"/>
        <v>50% or More</v>
      </c>
      <c r="O670" s="21">
        <f>Table2[[#This Row],[Rounded Rating Column]] + (Table2[[#This Row],[rating_count]] / 1000)</f>
        <v>8.9589999999999996</v>
      </c>
      <c r="P670" s="24" t="str">
        <f>IF(Table2[[#This Row],[Discount Percentage]] &gt;= 0.5, "Yes", "No")</f>
        <v>Yes</v>
      </c>
      <c r="Q670" s="26">
        <f>Table2[[#This Row],[Actual Price]] * Table2[[#This Row],[rating_count]]</f>
        <v>6446700</v>
      </c>
      <c r="R670">
        <v>4.2</v>
      </c>
      <c r="S670">
        <f>ROUND(Table2[[#This Row],[rating]], 0)</f>
        <v>4</v>
      </c>
      <c r="T670" s="21">
        <v>4959</v>
      </c>
      <c r="U670" s="21" t="str">
        <f>IF(Table2[[#This Row],[rating_count]] &lt; 1000, "Yes", "No")</f>
        <v>No</v>
      </c>
      <c r="V670" s="21">
        <f>Table2[[#This Row],[Rounded Rating Column]] * Table2[[#This Row],[rating_count]]</f>
        <v>19836</v>
      </c>
      <c r="W670" s="25">
        <f t="shared" si="32"/>
        <v>6446700</v>
      </c>
      <c r="X670" t="s">
        <v>8244</v>
      </c>
      <c r="Y670" t="s">
        <v>8245</v>
      </c>
      <c r="Z670" t="s">
        <v>8246</v>
      </c>
      <c r="AA670" t="s">
        <v>8247</v>
      </c>
      <c r="AB670" t="s">
        <v>8248</v>
      </c>
      <c r="AC670" t="s">
        <v>8249</v>
      </c>
      <c r="AD670" t="s">
        <v>8250</v>
      </c>
      <c r="AE670" t="s">
        <v>8251</v>
      </c>
    </row>
    <row r="671" spans="1:31" ht="15.75" customHeight="1">
      <c r="A671" t="s">
        <v>8721</v>
      </c>
      <c r="B671" t="s">
        <v>8722</v>
      </c>
      <c r="C671" t="s">
        <v>8723</v>
      </c>
      <c r="D671" t="s">
        <v>12817</v>
      </c>
      <c r="E671" t="s">
        <v>12818</v>
      </c>
      <c r="F671" t="s">
        <v>12986</v>
      </c>
      <c r="G671" t="str">
        <f>Table2[category] &amp; "-" &amp; Table2[product name]</f>
        <v>Home&amp;Kitchen|Kitchen&amp;HomeAppliances|SmallKitchenAppliances|JuicerMixerGrinders-NutriPro Juicer Mixer Grinder - Smoothie Maker - 500 Watts (3 Jars 2 Blades)</v>
      </c>
      <c r="H671" t="s">
        <v>13008</v>
      </c>
      <c r="I671" s="25">
        <v>1969</v>
      </c>
      <c r="J671" s="23" t="str">
        <f t="shared" si="30"/>
        <v>&gt;₹500</v>
      </c>
      <c r="K671" s="25">
        <v>5000</v>
      </c>
      <c r="L671" s="24">
        <v>0.61</v>
      </c>
      <c r="M671" s="25">
        <f>Table2[[#This Row],[Actual Price]] - Table2[[#This Row],[Discounted Price]] / Table2[[#This Row],[Actual Price]] * 100</f>
        <v>4960.62</v>
      </c>
      <c r="N671" s="24" t="str">
        <f t="shared" si="31"/>
        <v>50% or More</v>
      </c>
      <c r="O671" s="21">
        <f>Table2[[#This Row],[Rounded Rating Column]] + (Table2[[#This Row],[rating_count]] / 1000)</f>
        <v>8.9269999999999996</v>
      </c>
      <c r="P671" s="24" t="str">
        <f>IF(Table2[[#This Row],[Discount Percentage]] &gt;= 0.5, "Yes", "No")</f>
        <v>Yes</v>
      </c>
      <c r="Q671" s="26">
        <f>Table2[[#This Row],[Actual Price]] * Table2[[#This Row],[rating_count]]</f>
        <v>24635000</v>
      </c>
      <c r="R671">
        <v>4.0999999999999996</v>
      </c>
      <c r="S671">
        <f>ROUND(Table2[[#This Row],[rating]], 0)</f>
        <v>4</v>
      </c>
      <c r="T671" s="21">
        <v>4927</v>
      </c>
      <c r="U671" s="21" t="str">
        <f>IF(Table2[[#This Row],[rating_count]] &lt; 1000, "Yes", "No")</f>
        <v>No</v>
      </c>
      <c r="V671" s="21">
        <f>Table2[[#This Row],[Rounded Rating Column]] * Table2[[#This Row],[rating_count]]</f>
        <v>19708</v>
      </c>
      <c r="W671" s="25">
        <f t="shared" si="32"/>
        <v>24635000</v>
      </c>
      <c r="X671" t="s">
        <v>8724</v>
      </c>
      <c r="Y671" t="s">
        <v>8725</v>
      </c>
      <c r="Z671" t="s">
        <v>8726</v>
      </c>
      <c r="AA671" t="s">
        <v>8727</v>
      </c>
      <c r="AB671" t="s">
        <v>8728</v>
      </c>
      <c r="AC671" t="s">
        <v>8729</v>
      </c>
      <c r="AD671" t="s">
        <v>8730</v>
      </c>
      <c r="AE671" t="s">
        <v>8731</v>
      </c>
    </row>
    <row r="672" spans="1:31" ht="15.75" customHeight="1">
      <c r="A672" t="s">
        <v>10065</v>
      </c>
      <c r="B672" t="s">
        <v>10066</v>
      </c>
      <c r="C672" t="s">
        <v>8682</v>
      </c>
      <c r="D672" t="s">
        <v>12817</v>
      </c>
      <c r="E672" t="s">
        <v>12818</v>
      </c>
      <c r="F672" t="s">
        <v>12819</v>
      </c>
      <c r="G672" t="str">
        <f>Table2[category] &amp; "-" &amp; Table2[product name]</f>
        <v>Home&amp;Kitchen|Kitchen&amp;HomeAppliances|Vacuum,Cleaning&amp;Ironing|Irons,Steamers&amp;Accessories|Irons|SteamIrons-Usha Steam Pro SI 3713, 1300 W Steam Iron, Powerful steam Output up to 18 g/min, Non-Stick Soleplate (White &amp; Blue)</v>
      </c>
      <c r="H672" t="s">
        <v>12992</v>
      </c>
      <c r="I672" s="23">
        <v>999</v>
      </c>
      <c r="J672" s="23" t="str">
        <f t="shared" si="30"/>
        <v>&gt;₹500</v>
      </c>
      <c r="K672" s="25">
        <v>1560</v>
      </c>
      <c r="L672" s="24">
        <v>0.36</v>
      </c>
      <c r="M672" s="25">
        <f>Table2[[#This Row],[Actual Price]] - Table2[[#This Row],[Discounted Price]] / Table2[[#This Row],[Actual Price]] * 100</f>
        <v>1495.9615384615386</v>
      </c>
      <c r="N672" s="24" t="str">
        <f t="shared" si="31"/>
        <v>&lt;50%</v>
      </c>
      <c r="O672" s="21">
        <f>Table2[[#This Row],[Rounded Rating Column]] + (Table2[[#This Row],[rating_count]] / 1000)</f>
        <v>8.8810000000000002</v>
      </c>
      <c r="P672" s="24" t="str">
        <f>IF(Table2[[#This Row],[Discount Percentage]] &gt;= 0.5, "Yes", "No")</f>
        <v>No</v>
      </c>
      <c r="Q672" s="26">
        <f>Table2[[#This Row],[Actual Price]] * Table2[[#This Row],[rating_count]]</f>
        <v>7614360</v>
      </c>
      <c r="R672">
        <v>3.6</v>
      </c>
      <c r="S672">
        <f>ROUND(Table2[[#This Row],[rating]], 0)</f>
        <v>4</v>
      </c>
      <c r="T672" s="21">
        <v>4881</v>
      </c>
      <c r="U672" s="21" t="str">
        <f>IF(Table2[[#This Row],[rating_count]] &lt; 1000, "Yes", "No")</f>
        <v>No</v>
      </c>
      <c r="V672" s="21">
        <f>Table2[[#This Row],[Rounded Rating Column]] * Table2[[#This Row],[rating_count]]</f>
        <v>19524</v>
      </c>
      <c r="W672" s="25">
        <f t="shared" si="32"/>
        <v>7614360</v>
      </c>
      <c r="X672" t="s">
        <v>10067</v>
      </c>
      <c r="Y672" t="s">
        <v>10068</v>
      </c>
      <c r="Z672" t="s">
        <v>10069</v>
      </c>
      <c r="AA672" t="s">
        <v>10070</v>
      </c>
      <c r="AB672" t="s">
        <v>10071</v>
      </c>
      <c r="AC672" t="s">
        <v>10072</v>
      </c>
      <c r="AD672" t="s">
        <v>10073</v>
      </c>
      <c r="AE672" t="s">
        <v>10074</v>
      </c>
    </row>
    <row r="673" spans="1:31" ht="15.75" customHeight="1">
      <c r="A673" t="s">
        <v>11206</v>
      </c>
      <c r="B673" t="s">
        <v>11207</v>
      </c>
      <c r="C673" t="s">
        <v>8483</v>
      </c>
      <c r="D673" t="s">
        <v>12817</v>
      </c>
      <c r="E673" t="s">
        <v>12818</v>
      </c>
      <c r="F673" t="s">
        <v>12819</v>
      </c>
      <c r="G673" t="str">
        <f>Table2[category] &amp; "-" &amp; Table2[product name]</f>
        <v>Home&amp;Kitchen|Kitchen&amp;HomeAppliances|Vacuum,Cleaning&amp;Ironing|Irons,Steamers&amp;Accessories|Irons|DryIrons-Usha Aurora 1000 W Dry Iron with Innovative Tail Light Indicator, Weilburger Soleplate (White &amp; Grey)</v>
      </c>
      <c r="H673" t="s">
        <v>12992</v>
      </c>
      <c r="I673" s="23">
        <v>717</v>
      </c>
      <c r="J673" s="23" t="str">
        <f t="shared" si="30"/>
        <v>&gt;₹500</v>
      </c>
      <c r="K673" s="25">
        <v>1390</v>
      </c>
      <c r="L673" s="24">
        <v>0.48</v>
      </c>
      <c r="M673" s="25">
        <f>Table2[[#This Row],[Actual Price]] - Table2[[#This Row],[Discounted Price]] / Table2[[#This Row],[Actual Price]] * 100</f>
        <v>1338.4172661870502</v>
      </c>
      <c r="N673" s="24" t="str">
        <f t="shared" si="31"/>
        <v>&lt;50%</v>
      </c>
      <c r="O673" s="21">
        <f>Table2[[#This Row],[Rounded Rating Column]] + (Table2[[#This Row],[rating_count]] / 1000)</f>
        <v>8.8670000000000009</v>
      </c>
      <c r="P673" s="24" t="str">
        <f>IF(Table2[[#This Row],[Discount Percentage]] &gt;= 0.5, "Yes", "No")</f>
        <v>No</v>
      </c>
      <c r="Q673" s="26">
        <f>Table2[[#This Row],[Actual Price]] * Table2[[#This Row],[rating_count]]</f>
        <v>6765130</v>
      </c>
      <c r="R673">
        <v>4</v>
      </c>
      <c r="S673">
        <f>ROUND(Table2[[#This Row],[rating]], 0)</f>
        <v>4</v>
      </c>
      <c r="T673" s="21">
        <v>4867</v>
      </c>
      <c r="U673" s="21" t="str">
        <f>IF(Table2[[#This Row],[rating_count]] &lt; 1000, "Yes", "No")</f>
        <v>No</v>
      </c>
      <c r="V673" s="21">
        <f>Table2[[#This Row],[Rounded Rating Column]] * Table2[[#This Row],[rating_count]]</f>
        <v>19468</v>
      </c>
      <c r="W673" s="25">
        <f t="shared" si="32"/>
        <v>6765130</v>
      </c>
      <c r="X673" t="s">
        <v>11208</v>
      </c>
      <c r="Y673" t="s">
        <v>11209</v>
      </c>
      <c r="Z673" t="s">
        <v>11210</v>
      </c>
      <c r="AA673" t="s">
        <v>11211</v>
      </c>
      <c r="AB673" t="s">
        <v>11212</v>
      </c>
      <c r="AC673" t="s">
        <v>11213</v>
      </c>
      <c r="AD673" t="s">
        <v>11214</v>
      </c>
      <c r="AE673" t="s">
        <v>11215</v>
      </c>
    </row>
    <row r="674" spans="1:31" ht="15.75" customHeight="1">
      <c r="A674" t="s">
        <v>8450</v>
      </c>
      <c r="B674" t="s">
        <v>8451</v>
      </c>
      <c r="C674" t="s">
        <v>8358</v>
      </c>
      <c r="D674" t="s">
        <v>12817</v>
      </c>
      <c r="E674" t="s">
        <v>12818</v>
      </c>
      <c r="F674" t="s">
        <v>12819</v>
      </c>
      <c r="G674" t="str">
        <f>Table2[category] &amp; "-" &amp; Table2[product name]</f>
        <v>Home&amp;Kitchen|Kitchen&amp;HomeAppliances|Vacuum,Cleaning&amp;Ironing|Irons,Steamers&amp;Accessories|LintShavers-SHOPTOSHOP Electric Lint Remover, Best Lint Shaver for Clothes,Lint Remover for Woolen Clothes ,Lint Remover for Sweaters</v>
      </c>
      <c r="H674" t="s">
        <v>12992</v>
      </c>
      <c r="I674" s="23">
        <v>499</v>
      </c>
      <c r="J674" s="23" t="str">
        <f t="shared" si="30"/>
        <v>₹200 - ₹500</v>
      </c>
      <c r="K674" s="23">
        <v>999</v>
      </c>
      <c r="L674" s="24">
        <v>0.5</v>
      </c>
      <c r="M674" s="25">
        <f>Table2[[#This Row],[Actual Price]] - Table2[[#This Row],[Discounted Price]] / Table2[[#This Row],[Actual Price]] * 100</f>
        <v>949.05005005005</v>
      </c>
      <c r="N674" s="24" t="str">
        <f t="shared" si="31"/>
        <v>50% or More</v>
      </c>
      <c r="O674" s="21">
        <f>Table2[[#This Row],[Rounded Rating Column]] + (Table2[[#This Row],[rating_count]] / 1000)</f>
        <v>8.859</v>
      </c>
      <c r="P674" s="24" t="str">
        <f>IF(Table2[[#This Row],[Discount Percentage]] &gt;= 0.5, "Yes", "No")</f>
        <v>Yes</v>
      </c>
      <c r="Q674" s="26">
        <f>Table2[[#This Row],[Actual Price]] * Table2[[#This Row],[rating_count]]</f>
        <v>4854141</v>
      </c>
      <c r="R674">
        <v>4.0999999999999996</v>
      </c>
      <c r="S674">
        <f>ROUND(Table2[[#This Row],[rating]], 0)</f>
        <v>4</v>
      </c>
      <c r="T674" s="21">
        <v>4859</v>
      </c>
      <c r="U674" s="21" t="str">
        <f>IF(Table2[[#This Row],[rating_count]] &lt; 1000, "Yes", "No")</f>
        <v>No</v>
      </c>
      <c r="V674" s="21">
        <f>Table2[[#This Row],[Rounded Rating Column]] * Table2[[#This Row],[rating_count]]</f>
        <v>19436</v>
      </c>
      <c r="W674" s="25">
        <f t="shared" si="32"/>
        <v>4854141</v>
      </c>
      <c r="X674" t="s">
        <v>8452</v>
      </c>
      <c r="Y674" t="s">
        <v>8453</v>
      </c>
      <c r="Z674" t="s">
        <v>8454</v>
      </c>
      <c r="AA674" t="s">
        <v>8455</v>
      </c>
      <c r="AB674" t="s">
        <v>8456</v>
      </c>
      <c r="AC674" t="s">
        <v>8457</v>
      </c>
      <c r="AD674" t="s">
        <v>8458</v>
      </c>
      <c r="AE674" t="s">
        <v>8459</v>
      </c>
    </row>
    <row r="675" spans="1:31" ht="15.75" customHeight="1">
      <c r="A675" t="s">
        <v>8200</v>
      </c>
      <c r="B675" t="s">
        <v>8201</v>
      </c>
      <c r="C675" t="s">
        <v>8202</v>
      </c>
      <c r="D675" t="s">
        <v>12891</v>
      </c>
      <c r="E675" t="s">
        <v>12892</v>
      </c>
      <c r="F675" t="s">
        <v>12893</v>
      </c>
      <c r="G675" t="str">
        <f>Table2[category] &amp; "-" &amp; Table2[product name]</f>
        <v>OfficeProducts|OfficePaperProducts|Paper|Stationery|Pens,Pencils&amp;WritingSupplies|Pens&amp;Refills|FountainPens-Camlin Elegante Fountain Pen - Black/Blue/Red</v>
      </c>
      <c r="H675" t="s">
        <v>12894</v>
      </c>
      <c r="I675" s="23">
        <v>225</v>
      </c>
      <c r="J675" s="23" t="str">
        <f t="shared" si="30"/>
        <v>₹200 - ₹500</v>
      </c>
      <c r="K675" s="23">
        <v>225</v>
      </c>
      <c r="L675" s="24">
        <v>0</v>
      </c>
      <c r="M675" s="25">
        <f>Table2[[#This Row],[Actual Price]] - Table2[[#This Row],[Discounted Price]] / Table2[[#This Row],[Actual Price]] * 100</f>
        <v>125</v>
      </c>
      <c r="N675" s="24" t="str">
        <f t="shared" si="31"/>
        <v>&lt;50%</v>
      </c>
      <c r="O675" s="21">
        <f>Table2[[#This Row],[Rounded Rating Column]] + (Table2[[#This Row],[rating_count]] / 1000)</f>
        <v>8.798</v>
      </c>
      <c r="P675" s="24" t="str">
        <f>IF(Table2[[#This Row],[Discount Percentage]] &gt;= 0.5, "Yes", "No")</f>
        <v>No</v>
      </c>
      <c r="Q675" s="26">
        <f>Table2[[#This Row],[Actual Price]] * Table2[[#This Row],[rating_count]]</f>
        <v>1079550</v>
      </c>
      <c r="R675">
        <v>4.0999999999999996</v>
      </c>
      <c r="S675">
        <f>ROUND(Table2[[#This Row],[rating]], 0)</f>
        <v>4</v>
      </c>
      <c r="T675" s="21">
        <v>4798</v>
      </c>
      <c r="U675" s="21" t="str">
        <f>IF(Table2[[#This Row],[rating_count]] &lt; 1000, "Yes", "No")</f>
        <v>No</v>
      </c>
      <c r="V675" s="21">
        <f>Table2[[#This Row],[Rounded Rating Column]] * Table2[[#This Row],[rating_count]]</f>
        <v>19192</v>
      </c>
      <c r="W675" s="25">
        <f t="shared" si="32"/>
        <v>1079550</v>
      </c>
      <c r="X675" t="s">
        <v>8203</v>
      </c>
      <c r="Y675" t="s">
        <v>8204</v>
      </c>
      <c r="Z675" t="s">
        <v>8205</v>
      </c>
      <c r="AA675" t="s">
        <v>8206</v>
      </c>
      <c r="AB675" t="s">
        <v>8207</v>
      </c>
      <c r="AC675" t="s">
        <v>8208</v>
      </c>
      <c r="AD675" t="s">
        <v>8209</v>
      </c>
      <c r="AE675" t="s">
        <v>8210</v>
      </c>
    </row>
    <row r="676" spans="1:31" ht="15.75" customHeight="1">
      <c r="A676" t="s">
        <v>6120</v>
      </c>
      <c r="B676" t="s">
        <v>6121</v>
      </c>
      <c r="C676" t="s">
        <v>6122</v>
      </c>
      <c r="D676" t="s">
        <v>12891</v>
      </c>
      <c r="E676" t="s">
        <v>12892</v>
      </c>
      <c r="F676" t="s">
        <v>12893</v>
      </c>
      <c r="G676" t="str">
        <f>Table2[category] &amp; "-" &amp; Table2[product name]</f>
        <v>OfficeProducts|OfficePaperProducts|Paper|Stationery|Notebooks,WritingPads&amp;Diaries|CompositionNotebooks-Luxor 5 Subject Single Ruled Notebook - A4, 70 GSM, 300 pages</v>
      </c>
      <c r="H676" t="s">
        <v>12894</v>
      </c>
      <c r="I676" s="23">
        <v>252</v>
      </c>
      <c r="J676" s="23" t="str">
        <f t="shared" si="30"/>
        <v>₹200 - ₹500</v>
      </c>
      <c r="K676" s="23">
        <v>315</v>
      </c>
      <c r="L676" s="24">
        <v>0.2</v>
      </c>
      <c r="M676" s="25">
        <f>Table2[[#This Row],[Actual Price]] - Table2[[#This Row],[Discounted Price]] / Table2[[#This Row],[Actual Price]] * 100</f>
        <v>235</v>
      </c>
      <c r="N676" s="24" t="str">
        <f t="shared" si="31"/>
        <v>&lt;50%</v>
      </c>
      <c r="O676" s="21">
        <f>Table2[[#This Row],[Rounded Rating Column]] + (Table2[[#This Row],[rating_count]] / 1000)</f>
        <v>8.7850000000000001</v>
      </c>
      <c r="P676" s="24" t="str">
        <f>IF(Table2[[#This Row],[Discount Percentage]] &gt;= 0.5, "Yes", "No")</f>
        <v>No</v>
      </c>
      <c r="Q676" s="26">
        <f>Table2[[#This Row],[Actual Price]] * Table2[[#This Row],[rating_count]]</f>
        <v>1192275</v>
      </c>
      <c r="R676">
        <v>4.5</v>
      </c>
      <c r="S676">
        <f>ROUND(Table2[[#This Row],[rating]], 0)</f>
        <v>5</v>
      </c>
      <c r="T676" s="21">
        <v>3785</v>
      </c>
      <c r="U676" s="21" t="str">
        <f>IF(Table2[[#This Row],[rating_count]] &lt; 1000, "Yes", "No")</f>
        <v>No</v>
      </c>
      <c r="V676" s="21">
        <f>Table2[[#This Row],[Rounded Rating Column]] * Table2[[#This Row],[rating_count]]</f>
        <v>18925</v>
      </c>
      <c r="W676" s="25">
        <f t="shared" si="32"/>
        <v>1192275</v>
      </c>
      <c r="X676" t="s">
        <v>6123</v>
      </c>
      <c r="Y676" t="s">
        <v>6124</v>
      </c>
      <c r="Z676" t="s">
        <v>6125</v>
      </c>
      <c r="AA676" t="s">
        <v>6126</v>
      </c>
      <c r="AB676" t="s">
        <v>6127</v>
      </c>
      <c r="AC676" t="s">
        <v>6128</v>
      </c>
      <c r="AD676" t="s">
        <v>6129</v>
      </c>
      <c r="AE676" t="s">
        <v>6130</v>
      </c>
    </row>
    <row r="677" spans="1:31" ht="15.75" customHeight="1">
      <c r="A677" t="s">
        <v>144</v>
      </c>
      <c r="B677" t="s">
        <v>145</v>
      </c>
      <c r="C677" t="s">
        <v>13</v>
      </c>
      <c r="D677" t="s">
        <v>12821</v>
      </c>
      <c r="E677" t="s">
        <v>12822</v>
      </c>
      <c r="F677" t="s">
        <v>12823</v>
      </c>
      <c r="G677" t="str">
        <f>Table2[category] &amp; "-" &amp; Table2[product name]</f>
        <v>Computers&amp;Accessories|Accessories&amp;Peripherals|Cables&amp;Accessories|Cables|USBCables-Portronics Konnect L 1.2M POR-1401 Fast Charging 3A 8 Pin USB Cable with Charge &amp; Sync Function (White)</v>
      </c>
      <c r="H677" t="s">
        <v>12824</v>
      </c>
      <c r="I677" s="23">
        <v>159</v>
      </c>
      <c r="J677" s="23" t="str">
        <f t="shared" si="30"/>
        <v>&lt;₹200</v>
      </c>
      <c r="K677" s="23">
        <v>399</v>
      </c>
      <c r="L677" s="24">
        <v>0.6</v>
      </c>
      <c r="M677" s="25">
        <f>Table2[[#This Row],[Actual Price]] - Table2[[#This Row],[Discounted Price]] / Table2[[#This Row],[Actual Price]] * 100</f>
        <v>359.1503759398496</v>
      </c>
      <c r="N677" s="24" t="str">
        <f t="shared" si="31"/>
        <v>50% or More</v>
      </c>
      <c r="O677" s="21">
        <f>Table2[[#This Row],[Rounded Rating Column]] + (Table2[[#This Row],[rating_count]] / 1000)</f>
        <v>8.7680000000000007</v>
      </c>
      <c r="P677" s="24" t="str">
        <f>IF(Table2[[#This Row],[Discount Percentage]] &gt;= 0.5, "Yes", "No")</f>
        <v>Yes</v>
      </c>
      <c r="Q677" s="26">
        <f>Table2[[#This Row],[Actual Price]] * Table2[[#This Row],[rating_count]]</f>
        <v>1902432</v>
      </c>
      <c r="R677">
        <v>4.0999999999999996</v>
      </c>
      <c r="S677">
        <f>ROUND(Table2[[#This Row],[rating]], 0)</f>
        <v>4</v>
      </c>
      <c r="T677" s="21">
        <v>4768</v>
      </c>
      <c r="U677" s="21" t="str">
        <f>IF(Table2[[#This Row],[rating_count]] &lt; 1000, "Yes", "No")</f>
        <v>No</v>
      </c>
      <c r="V677" s="21">
        <f>Table2[[#This Row],[Rounded Rating Column]] * Table2[[#This Row],[rating_count]]</f>
        <v>19072</v>
      </c>
      <c r="W677" s="25">
        <f t="shared" si="32"/>
        <v>1902432</v>
      </c>
      <c r="X677" t="s">
        <v>54</v>
      </c>
      <c r="Y677" t="s">
        <v>146</v>
      </c>
      <c r="Z677" t="s">
        <v>147</v>
      </c>
      <c r="AA677" t="s">
        <v>148</v>
      </c>
      <c r="AB677" t="s">
        <v>149</v>
      </c>
      <c r="AC677" t="s">
        <v>150</v>
      </c>
      <c r="AD677" t="s">
        <v>151</v>
      </c>
      <c r="AE677" t="s">
        <v>152</v>
      </c>
    </row>
    <row r="678" spans="1:31" ht="15.75" customHeight="1">
      <c r="A678" t="s">
        <v>5637</v>
      </c>
      <c r="B678" t="s">
        <v>5638</v>
      </c>
      <c r="C678" t="s">
        <v>2956</v>
      </c>
      <c r="D678" t="s">
        <v>12831</v>
      </c>
      <c r="E678" t="s">
        <v>12852</v>
      </c>
      <c r="F678" t="s">
        <v>12853</v>
      </c>
      <c r="G678" t="str">
        <f>Table2[category] &amp; "-" &amp; Table2[product name]</f>
        <v>Electronics|WearableTechnology|SmartWatches-Samsung Galaxy Watch4 Bluetooth(4.4 cm, Black, Compatible with Android only)</v>
      </c>
      <c r="H678" s="2" t="s">
        <v>13108</v>
      </c>
      <c r="I678" s="25">
        <v>12000</v>
      </c>
      <c r="J678" s="23" t="str">
        <f t="shared" si="30"/>
        <v>&gt;₹500</v>
      </c>
      <c r="K678" s="25">
        <v>29999</v>
      </c>
      <c r="L678" s="24">
        <v>0.6</v>
      </c>
      <c r="M678" s="25">
        <f>Table2[[#This Row],[Actual Price]] - Table2[[#This Row],[Discounted Price]] / Table2[[#This Row],[Actual Price]] * 100</f>
        <v>29958.998666622221</v>
      </c>
      <c r="N678" s="24" t="str">
        <f t="shared" si="31"/>
        <v>50% or More</v>
      </c>
      <c r="O678" s="21">
        <f>Table2[[#This Row],[Rounded Rating Column]] + (Table2[[#This Row],[rating_count]] / 1000)</f>
        <v>8.7439999999999998</v>
      </c>
      <c r="P678" s="24" t="str">
        <f>IF(Table2[[#This Row],[Discount Percentage]] &gt;= 0.5, "Yes", "No")</f>
        <v>Yes</v>
      </c>
      <c r="Q678" s="26">
        <f>Table2[[#This Row],[Actual Price]] * Table2[[#This Row],[rating_count]]</f>
        <v>142315256</v>
      </c>
      <c r="R678">
        <v>4.3</v>
      </c>
      <c r="S678">
        <f>ROUND(Table2[[#This Row],[rating]], 0)</f>
        <v>4</v>
      </c>
      <c r="T678" s="21">
        <v>4744</v>
      </c>
      <c r="U678" s="21" t="str">
        <f>IF(Table2[[#This Row],[rating_count]] &lt; 1000, "Yes", "No")</f>
        <v>No</v>
      </c>
      <c r="V678" s="21">
        <f>Table2[[#This Row],[Rounded Rating Column]] * Table2[[#This Row],[rating_count]]</f>
        <v>18976</v>
      </c>
      <c r="W678" s="25">
        <f t="shared" si="32"/>
        <v>142315256</v>
      </c>
      <c r="X678" t="s">
        <v>5639</v>
      </c>
      <c r="Y678" t="s">
        <v>5640</v>
      </c>
      <c r="Z678" t="s">
        <v>5641</v>
      </c>
      <c r="AA678" t="s">
        <v>5642</v>
      </c>
      <c r="AB678" t="s">
        <v>5643</v>
      </c>
      <c r="AC678" t="s">
        <v>5644</v>
      </c>
      <c r="AD678" t="s">
        <v>5645</v>
      </c>
      <c r="AE678" t="s">
        <v>5646</v>
      </c>
    </row>
    <row r="679" spans="1:31" ht="15.75" customHeight="1">
      <c r="A679" t="s">
        <v>4421</v>
      </c>
      <c r="B679" t="s">
        <v>4422</v>
      </c>
      <c r="C679" t="s">
        <v>3940</v>
      </c>
      <c r="D679" t="s">
        <v>12831</v>
      </c>
      <c r="E679" t="s">
        <v>12854</v>
      </c>
      <c r="F679" t="s">
        <v>12855</v>
      </c>
      <c r="G679" t="str">
        <f>Table2[category] &amp; "-" &amp; Table2[product name]</f>
        <v>Electronics|Mobiles&amp;Accessories|MobileAccessories|Cases&amp;Covers|BasicCases-Sounce Protective Case Cover Compatible Boat Xtend Overall Protective Case TPU HD Clear Ultra-Thin Cover with Unbreakable Screen Guard</v>
      </c>
      <c r="H679" t="s">
        <v>12874</v>
      </c>
      <c r="I679" s="23">
        <v>199</v>
      </c>
      <c r="J679" s="23" t="str">
        <f t="shared" si="30"/>
        <v>&lt;₹200</v>
      </c>
      <c r="K679" s="25">
        <v>1899</v>
      </c>
      <c r="L679" s="24">
        <v>0.9</v>
      </c>
      <c r="M679" s="25">
        <f>Table2[[#This Row],[Actual Price]] - Table2[[#This Row],[Discounted Price]] / Table2[[#This Row],[Actual Price]] * 100</f>
        <v>1888.5208004212743</v>
      </c>
      <c r="N679" s="24" t="str">
        <f t="shared" si="31"/>
        <v>50% or More</v>
      </c>
      <c r="O679" s="21">
        <f>Table2[[#This Row],[Rounded Rating Column]] + (Table2[[#This Row],[rating_count]] / 1000)</f>
        <v>8.74</v>
      </c>
      <c r="P679" s="24" t="str">
        <f>IF(Table2[[#This Row],[Discount Percentage]] &gt;= 0.5, "Yes", "No")</f>
        <v>Yes</v>
      </c>
      <c r="Q679" s="26">
        <f>Table2[[#This Row],[Actual Price]] * Table2[[#This Row],[rating_count]]</f>
        <v>9001260</v>
      </c>
      <c r="R679">
        <v>4</v>
      </c>
      <c r="S679">
        <f>ROUND(Table2[[#This Row],[rating]], 0)</f>
        <v>4</v>
      </c>
      <c r="T679" s="21">
        <v>4740</v>
      </c>
      <c r="U679" s="21" t="str">
        <f>IF(Table2[[#This Row],[rating_count]] &lt; 1000, "Yes", "No")</f>
        <v>No</v>
      </c>
      <c r="V679" s="21">
        <f>Table2[[#This Row],[Rounded Rating Column]] * Table2[[#This Row],[rating_count]]</f>
        <v>18960</v>
      </c>
      <c r="W679" s="25">
        <f t="shared" si="32"/>
        <v>9001260</v>
      </c>
      <c r="X679" t="s">
        <v>4423</v>
      </c>
      <c r="Y679" t="s">
        <v>4424</v>
      </c>
      <c r="Z679" t="s">
        <v>4425</v>
      </c>
      <c r="AA679" t="s">
        <v>4426</v>
      </c>
      <c r="AB679" t="s">
        <v>4427</v>
      </c>
      <c r="AC679" t="s">
        <v>4428</v>
      </c>
      <c r="AD679" t="s">
        <v>4429</v>
      </c>
      <c r="AE679" t="s">
        <v>4430</v>
      </c>
    </row>
    <row r="680" spans="1:31" ht="15.75" customHeight="1">
      <c r="A680" t="s">
        <v>10833</v>
      </c>
      <c r="B680" t="s">
        <v>10834</v>
      </c>
      <c r="C680" t="s">
        <v>9419</v>
      </c>
      <c r="D680" t="s">
        <v>12817</v>
      </c>
      <c r="E680" t="s">
        <v>12818</v>
      </c>
      <c r="F680" t="s">
        <v>13023</v>
      </c>
      <c r="G680" t="str">
        <f>Table2[category] &amp; "-" &amp; Table2[product name]</f>
        <v>Home&amp;Kitchen|Kitchen&amp;HomeAppliances|WaterPurifiers&amp;Accessories|WaterPurifierAccessories-HUL Pureit Germkill kit for Advanced 23 L water purifier - 3000 L Capacity, Sand, Multicolour</v>
      </c>
      <c r="H680" t="s">
        <v>13024</v>
      </c>
      <c r="I680" s="23">
        <v>980</v>
      </c>
      <c r="J680" s="23" t="str">
        <f t="shared" si="30"/>
        <v>&gt;₹500</v>
      </c>
      <c r="K680" s="23">
        <v>980</v>
      </c>
      <c r="L680" s="24">
        <v>0</v>
      </c>
      <c r="M680" s="25">
        <f>Table2[[#This Row],[Actual Price]] - Table2[[#This Row],[Discounted Price]] / Table2[[#This Row],[Actual Price]] * 100</f>
        <v>880</v>
      </c>
      <c r="N680" s="24" t="str">
        <f t="shared" si="31"/>
        <v>&lt;50%</v>
      </c>
      <c r="O680" s="21">
        <f>Table2[[#This Row],[Rounded Rating Column]] + (Table2[[#This Row],[rating_count]] / 1000)</f>
        <v>8.74</v>
      </c>
      <c r="P680" s="24" t="str">
        <f>IF(Table2[[#This Row],[Discount Percentage]] &gt;= 0.5, "Yes", "No")</f>
        <v>No</v>
      </c>
      <c r="Q680" s="26">
        <f>Table2[[#This Row],[Actual Price]] * Table2[[#This Row],[rating_count]]</f>
        <v>4645200</v>
      </c>
      <c r="R680">
        <v>4.2</v>
      </c>
      <c r="S680">
        <f>ROUND(Table2[[#This Row],[rating]], 0)</f>
        <v>4</v>
      </c>
      <c r="T680" s="21">
        <v>4740</v>
      </c>
      <c r="U680" s="21" t="str">
        <f>IF(Table2[[#This Row],[rating_count]] &lt; 1000, "Yes", "No")</f>
        <v>No</v>
      </c>
      <c r="V680" s="21">
        <f>Table2[[#This Row],[Rounded Rating Column]] * Table2[[#This Row],[rating_count]]</f>
        <v>18960</v>
      </c>
      <c r="W680" s="25">
        <f t="shared" si="32"/>
        <v>4645200</v>
      </c>
      <c r="X680" t="s">
        <v>10835</v>
      </c>
      <c r="Y680" t="s">
        <v>10836</v>
      </c>
      <c r="Z680" t="s">
        <v>10837</v>
      </c>
      <c r="AA680" t="s">
        <v>10838</v>
      </c>
      <c r="AB680" t="s">
        <v>10839</v>
      </c>
      <c r="AC680" t="s">
        <v>10840</v>
      </c>
      <c r="AD680" t="s">
        <v>10841</v>
      </c>
      <c r="AE680" t="s">
        <v>10842</v>
      </c>
    </row>
    <row r="681" spans="1:31" ht="15.75" customHeight="1">
      <c r="A681" t="s">
        <v>6396</v>
      </c>
      <c r="B681" t="s">
        <v>6397</v>
      </c>
      <c r="C681" t="s">
        <v>4838</v>
      </c>
      <c r="D681" t="s">
        <v>12821</v>
      </c>
      <c r="E681" t="s">
        <v>12822</v>
      </c>
      <c r="F681" t="s">
        <v>12876</v>
      </c>
      <c r="G681" t="str">
        <f>Table2[category] &amp; "-" &amp; Table2[product name]</f>
        <v>Computers&amp;Accessories|Accessories&amp;Peripherals|LaptopAccessories|NotebookComputerStands-Dyazo 6 Angles Adjustable Aluminum Ergonomic Foldable Portable Tabletop Laptop/Desktop Riser Stand Holder Compatible for MacBook, HP, Dell, Lenovo &amp; All Other Notebook (Silver)</v>
      </c>
      <c r="H681" t="s">
        <v>12884</v>
      </c>
      <c r="I681" s="23">
        <v>599</v>
      </c>
      <c r="J681" s="23" t="str">
        <f t="shared" si="30"/>
        <v>&gt;₹500</v>
      </c>
      <c r="K681" s="25">
        <v>1999</v>
      </c>
      <c r="L681" s="24">
        <v>0.7</v>
      </c>
      <c r="M681" s="25">
        <f>Table2[[#This Row],[Actual Price]] - Table2[[#This Row],[Discounted Price]] / Table2[[#This Row],[Actual Price]] * 100</f>
        <v>1969.0350175087544</v>
      </c>
      <c r="N681" s="24" t="str">
        <f t="shared" si="31"/>
        <v>50% or More</v>
      </c>
      <c r="O681" s="21">
        <f>Table2[[#This Row],[Rounded Rating Column]] + (Table2[[#This Row],[rating_count]] / 1000)</f>
        <v>8.7360000000000007</v>
      </c>
      <c r="P681" s="24" t="str">
        <f>IF(Table2[[#This Row],[Discount Percentage]] &gt;= 0.5, "Yes", "No")</f>
        <v>Yes</v>
      </c>
      <c r="Q681" s="26">
        <f>Table2[[#This Row],[Actual Price]] * Table2[[#This Row],[rating_count]]</f>
        <v>9467264</v>
      </c>
      <c r="R681">
        <v>4.4000000000000004</v>
      </c>
      <c r="S681">
        <f>ROUND(Table2[[#This Row],[rating]], 0)</f>
        <v>4</v>
      </c>
      <c r="T681" s="21">
        <v>4736</v>
      </c>
      <c r="U681" s="21" t="str">
        <f>IF(Table2[[#This Row],[rating_count]] &lt; 1000, "Yes", "No")</f>
        <v>No</v>
      </c>
      <c r="V681" s="21">
        <f>Table2[[#This Row],[Rounded Rating Column]] * Table2[[#This Row],[rating_count]]</f>
        <v>18944</v>
      </c>
      <c r="W681" s="25">
        <f t="shared" si="32"/>
        <v>9467264</v>
      </c>
      <c r="X681" t="s">
        <v>6398</v>
      </c>
      <c r="Y681" t="s">
        <v>6399</v>
      </c>
      <c r="Z681" t="s">
        <v>6400</v>
      </c>
      <c r="AA681" t="s">
        <v>6401</v>
      </c>
      <c r="AB681" t="s">
        <v>6402</v>
      </c>
      <c r="AC681" t="s">
        <v>6403</v>
      </c>
      <c r="AD681" t="s">
        <v>6404</v>
      </c>
      <c r="AE681" t="s">
        <v>6405</v>
      </c>
    </row>
    <row r="682" spans="1:31" ht="15.75" customHeight="1">
      <c r="A682" t="s">
        <v>8111</v>
      </c>
      <c r="B682" t="s">
        <v>8112</v>
      </c>
      <c r="C682" t="s">
        <v>7401</v>
      </c>
      <c r="D682" t="s">
        <v>12821</v>
      </c>
      <c r="E682" t="s">
        <v>12822</v>
      </c>
      <c r="F682" t="s">
        <v>12911</v>
      </c>
      <c r="G682" t="str">
        <f>Table2[category] &amp; "-" &amp; Table2[product name]</f>
        <v>Computers&amp;Accessories|Accessories&amp;Peripherals|PCGamingPeripherals|GamingKeyboards-HP K500F Backlit Membrane Wired Gaming Keyboard with Mixed Color Lighting, Metal Panel with Logo Lighting, 26 Anti-Ghosting Keys, and Windows Lock Key / 3 Years Warranty(7ZZ97AA)</v>
      </c>
      <c r="H682" t="s">
        <v>12963</v>
      </c>
      <c r="I682" s="25">
        <v>1149</v>
      </c>
      <c r="J682" s="23" t="str">
        <f t="shared" si="30"/>
        <v>&gt;₹500</v>
      </c>
      <c r="K682" s="25">
        <v>1800</v>
      </c>
      <c r="L682" s="24">
        <v>0.36</v>
      </c>
      <c r="M682" s="25">
        <f>Table2[[#This Row],[Actual Price]] - Table2[[#This Row],[Discounted Price]] / Table2[[#This Row],[Actual Price]] * 100</f>
        <v>1736.1666666666667</v>
      </c>
      <c r="N682" s="24" t="str">
        <f t="shared" si="31"/>
        <v>&lt;50%</v>
      </c>
      <c r="O682" s="21">
        <f>Table2[[#This Row],[Rounded Rating Column]] + (Table2[[#This Row],[rating_count]] / 1000)</f>
        <v>8.722999999999999</v>
      </c>
      <c r="P682" s="24" t="str">
        <f>IF(Table2[[#This Row],[Discount Percentage]] &gt;= 0.5, "Yes", "No")</f>
        <v>No</v>
      </c>
      <c r="Q682" s="26">
        <f>Table2[[#This Row],[Actual Price]] * Table2[[#This Row],[rating_count]]</f>
        <v>8501400</v>
      </c>
      <c r="R682">
        <v>4.3</v>
      </c>
      <c r="S682">
        <f>ROUND(Table2[[#This Row],[rating]], 0)</f>
        <v>4</v>
      </c>
      <c r="T682" s="21">
        <v>4723</v>
      </c>
      <c r="U682" s="21" t="str">
        <f>IF(Table2[[#This Row],[rating_count]] &lt; 1000, "Yes", "No")</f>
        <v>No</v>
      </c>
      <c r="V682" s="21">
        <f>Table2[[#This Row],[Rounded Rating Column]] * Table2[[#This Row],[rating_count]]</f>
        <v>18892</v>
      </c>
      <c r="W682" s="25">
        <f t="shared" si="32"/>
        <v>8501400</v>
      </c>
      <c r="X682" t="s">
        <v>8113</v>
      </c>
      <c r="Y682" t="s">
        <v>8114</v>
      </c>
      <c r="Z682" t="s">
        <v>8115</v>
      </c>
      <c r="AA682" t="s">
        <v>8116</v>
      </c>
      <c r="AB682" t="s">
        <v>8117</v>
      </c>
      <c r="AC682" t="s">
        <v>8118</v>
      </c>
      <c r="AD682" t="s">
        <v>8119</v>
      </c>
      <c r="AE682" t="s">
        <v>8120</v>
      </c>
    </row>
    <row r="683" spans="1:31" ht="15.75" customHeight="1">
      <c r="A683" t="s">
        <v>10955</v>
      </c>
      <c r="B683" t="s">
        <v>10956</v>
      </c>
      <c r="C683" t="s">
        <v>8846</v>
      </c>
      <c r="D683" t="s">
        <v>12817</v>
      </c>
      <c r="E683" t="s">
        <v>12818</v>
      </c>
      <c r="F683" t="s">
        <v>12986</v>
      </c>
      <c r="G683" t="str">
        <f>Table2[category] &amp; "-" &amp; Table2[product name]</f>
        <v>Home&amp;Kitchen|Kitchen&amp;HomeAppliances|SmallKitchenAppliances|SandwichMakers-KENT 16025 Sandwich Grill 700W | Non-Toxic Ceramic Coating | Automatic Temperature Cut-off with LED Indicator | Adjustable Height Control, Metallic Silver, Standard</v>
      </c>
      <c r="H683" t="s">
        <v>13010</v>
      </c>
      <c r="I683" s="25">
        <v>1699</v>
      </c>
      <c r="J683" s="23" t="str">
        <f t="shared" si="30"/>
        <v>&gt;₹500</v>
      </c>
      <c r="K683" s="25">
        <v>1975</v>
      </c>
      <c r="L683" s="24">
        <v>0.14000000000000001</v>
      </c>
      <c r="M683" s="25">
        <f>Table2[[#This Row],[Actual Price]] - Table2[[#This Row],[Discounted Price]] / Table2[[#This Row],[Actual Price]] * 100</f>
        <v>1888.9746835443038</v>
      </c>
      <c r="N683" s="24" t="str">
        <f t="shared" si="31"/>
        <v>&lt;50%</v>
      </c>
      <c r="O683" s="21">
        <f>Table2[[#This Row],[Rounded Rating Column]] + (Table2[[#This Row],[rating_count]] / 1000)</f>
        <v>8.7160000000000011</v>
      </c>
      <c r="P683" s="24" t="str">
        <f>IF(Table2[[#This Row],[Discount Percentage]] &gt;= 0.5, "Yes", "No")</f>
        <v>No</v>
      </c>
      <c r="Q683" s="26">
        <f>Table2[[#This Row],[Actual Price]] * Table2[[#This Row],[rating_count]]</f>
        <v>9314100</v>
      </c>
      <c r="R683">
        <v>4.0999999999999996</v>
      </c>
      <c r="S683">
        <f>ROUND(Table2[[#This Row],[rating]], 0)</f>
        <v>4</v>
      </c>
      <c r="T683" s="21">
        <v>4716</v>
      </c>
      <c r="U683" s="21" t="str">
        <f>IF(Table2[[#This Row],[rating_count]] &lt; 1000, "Yes", "No")</f>
        <v>No</v>
      </c>
      <c r="V683" s="21">
        <f>Table2[[#This Row],[Rounded Rating Column]] * Table2[[#This Row],[rating_count]]</f>
        <v>18864</v>
      </c>
      <c r="W683" s="25">
        <f t="shared" si="32"/>
        <v>9314100</v>
      </c>
      <c r="X683" t="s">
        <v>10957</v>
      </c>
      <c r="Y683" t="s">
        <v>10958</v>
      </c>
      <c r="Z683" t="s">
        <v>10959</v>
      </c>
      <c r="AA683" t="s">
        <v>10960</v>
      </c>
      <c r="AB683" t="s">
        <v>10961</v>
      </c>
      <c r="AC683" t="s">
        <v>10962</v>
      </c>
      <c r="AD683" t="s">
        <v>10963</v>
      </c>
      <c r="AE683" t="s">
        <v>10964</v>
      </c>
    </row>
    <row r="684" spans="1:31" ht="15.75" customHeight="1">
      <c r="A684" t="s">
        <v>239</v>
      </c>
      <c r="B684" t="s">
        <v>240</v>
      </c>
      <c r="C684" t="s">
        <v>165</v>
      </c>
      <c r="D684" t="s">
        <v>12831</v>
      </c>
      <c r="E684" t="s">
        <v>12832</v>
      </c>
      <c r="F684" t="s">
        <v>12834</v>
      </c>
      <c r="G684" t="str">
        <f>Table2[category] &amp; "-" &amp; Table2[product name]</f>
        <v>Electronics|HomeTheater,TV&amp;Video|Televisions|SmartTelevisions-Acer 80 cm (32 inches) I Series HD Ready Android Smart LED TV AR32AR2841HDFL (Black)</v>
      </c>
      <c r="H684" t="s">
        <v>12835</v>
      </c>
      <c r="I684" s="25">
        <v>11499</v>
      </c>
      <c r="J684" s="23" t="str">
        <f t="shared" si="30"/>
        <v>&gt;₹500</v>
      </c>
      <c r="K684" s="25">
        <v>19990</v>
      </c>
      <c r="L684" s="24">
        <v>0.42</v>
      </c>
      <c r="M684" s="25">
        <f>Table2[[#This Row],[Actual Price]] - Table2[[#This Row],[Discounted Price]] / Table2[[#This Row],[Actual Price]] * 100</f>
        <v>19932.476238119059</v>
      </c>
      <c r="N684" s="24" t="str">
        <f t="shared" si="31"/>
        <v>&lt;50%</v>
      </c>
      <c r="O684" s="21">
        <f>Table2[[#This Row],[Rounded Rating Column]] + (Table2[[#This Row],[rating_count]] / 1000)</f>
        <v>8.7029999999999994</v>
      </c>
      <c r="P684" s="24" t="str">
        <f>IF(Table2[[#This Row],[Discount Percentage]] &gt;= 0.5, "Yes", "No")</f>
        <v>No</v>
      </c>
      <c r="Q684" s="26">
        <f>Table2[[#This Row],[Actual Price]] * Table2[[#This Row],[rating_count]]</f>
        <v>94012970</v>
      </c>
      <c r="R684">
        <v>4.3</v>
      </c>
      <c r="S684">
        <f>ROUND(Table2[[#This Row],[rating]], 0)</f>
        <v>4</v>
      </c>
      <c r="T684" s="21">
        <v>4703</v>
      </c>
      <c r="U684" s="21" t="str">
        <f>IF(Table2[[#This Row],[rating_count]] &lt; 1000, "Yes", "No")</f>
        <v>No</v>
      </c>
      <c r="V684" s="21">
        <f>Table2[[#This Row],[Rounded Rating Column]] * Table2[[#This Row],[rating_count]]</f>
        <v>18812</v>
      </c>
      <c r="W684" s="25">
        <f t="shared" si="32"/>
        <v>94012970</v>
      </c>
      <c r="X684" t="s">
        <v>241</v>
      </c>
      <c r="Y684" t="s">
        <v>242</v>
      </c>
      <c r="Z684" t="s">
        <v>243</v>
      </c>
      <c r="AA684" t="s">
        <v>244</v>
      </c>
      <c r="AB684" t="s">
        <v>245</v>
      </c>
      <c r="AC684" t="s">
        <v>246</v>
      </c>
      <c r="AD684" t="s">
        <v>247</v>
      </c>
      <c r="AE684" t="s">
        <v>248</v>
      </c>
    </row>
    <row r="685" spans="1:31" ht="15.75" customHeight="1">
      <c r="A685" t="s">
        <v>805</v>
      </c>
      <c r="B685" t="s">
        <v>806</v>
      </c>
      <c r="C685" t="s">
        <v>165</v>
      </c>
      <c r="D685" t="s">
        <v>12831</v>
      </c>
      <c r="E685" t="s">
        <v>12832</v>
      </c>
      <c r="F685" t="s">
        <v>12834</v>
      </c>
      <c r="G685" t="str">
        <f>Table2[category] &amp; "-" &amp; Table2[product name]</f>
        <v>Electronics|HomeTheater,TV&amp;Video|Televisions|SmartTelevisions-Acer 127 cm (50 inches) I Series 4K Ultra HD Android Smart LED TV AR50AR2851UDFL (Black)</v>
      </c>
      <c r="H685" t="s">
        <v>12835</v>
      </c>
      <c r="I685" s="25">
        <v>27999</v>
      </c>
      <c r="J685" s="23" t="str">
        <f t="shared" si="30"/>
        <v>&gt;₹500</v>
      </c>
      <c r="K685" s="25">
        <v>40990</v>
      </c>
      <c r="L685" s="24">
        <v>0.32</v>
      </c>
      <c r="M685" s="25">
        <f>Table2[[#This Row],[Actual Price]] - Table2[[#This Row],[Discounted Price]] / Table2[[#This Row],[Actual Price]] * 100</f>
        <v>40921.693095877046</v>
      </c>
      <c r="N685" s="24" t="str">
        <f t="shared" si="31"/>
        <v>&lt;50%</v>
      </c>
      <c r="O685" s="21">
        <f>Table2[[#This Row],[Rounded Rating Column]] + (Table2[[#This Row],[rating_count]] / 1000)</f>
        <v>8.7029999999999994</v>
      </c>
      <c r="P685" s="24" t="str">
        <f>IF(Table2[[#This Row],[Discount Percentage]] &gt;= 0.5, "Yes", "No")</f>
        <v>No</v>
      </c>
      <c r="Q685" s="26">
        <f>Table2[[#This Row],[Actual Price]] * Table2[[#This Row],[rating_count]]</f>
        <v>192775970</v>
      </c>
      <c r="R685">
        <v>4.3</v>
      </c>
      <c r="S685">
        <f>ROUND(Table2[[#This Row],[rating]], 0)</f>
        <v>4</v>
      </c>
      <c r="T685" s="21">
        <v>4703</v>
      </c>
      <c r="U685" s="21" t="str">
        <f>IF(Table2[[#This Row],[rating_count]] &lt; 1000, "Yes", "No")</f>
        <v>No</v>
      </c>
      <c r="V685" s="21">
        <f>Table2[[#This Row],[Rounded Rating Column]] * Table2[[#This Row],[rating_count]]</f>
        <v>18812</v>
      </c>
      <c r="W685" s="25">
        <f t="shared" si="32"/>
        <v>192775970</v>
      </c>
      <c r="X685" t="s">
        <v>807</v>
      </c>
      <c r="Y685" t="s">
        <v>242</v>
      </c>
      <c r="Z685" t="s">
        <v>243</v>
      </c>
      <c r="AA685" t="s">
        <v>244</v>
      </c>
      <c r="AB685" t="s">
        <v>245</v>
      </c>
      <c r="AC685" t="s">
        <v>246</v>
      </c>
      <c r="AD685" t="s">
        <v>808</v>
      </c>
      <c r="AE685" t="s">
        <v>809</v>
      </c>
    </row>
    <row r="686" spans="1:31" ht="15.75" customHeight="1">
      <c r="A686" t="s">
        <v>1184</v>
      </c>
      <c r="B686" t="s">
        <v>1185</v>
      </c>
      <c r="C686" t="s">
        <v>165</v>
      </c>
      <c r="D686" t="s">
        <v>12831</v>
      </c>
      <c r="E686" t="s">
        <v>12832</v>
      </c>
      <c r="F686" t="s">
        <v>12834</v>
      </c>
      <c r="G686" t="str">
        <f>Table2[category] &amp; "-" &amp; Table2[product name]</f>
        <v>Electronics|HomeTheater,TV&amp;Video|Televisions|SmartTelevisions-Acer 109 cm (43 inches) I Series 4K Ultra HD Android Smart LED TV AR43AR2851UDFL (Black)</v>
      </c>
      <c r="H686" t="s">
        <v>12835</v>
      </c>
      <c r="I686" s="25">
        <v>23999</v>
      </c>
      <c r="J686" s="23" t="str">
        <f t="shared" si="30"/>
        <v>&gt;₹500</v>
      </c>
      <c r="K686" s="25">
        <v>34990</v>
      </c>
      <c r="L686" s="24">
        <v>0.31</v>
      </c>
      <c r="M686" s="25">
        <f>Table2[[#This Row],[Actual Price]] - Table2[[#This Row],[Discounted Price]] / Table2[[#This Row],[Actual Price]] * 100</f>
        <v>34921.411831951984</v>
      </c>
      <c r="N686" s="24" t="str">
        <f t="shared" si="31"/>
        <v>&lt;50%</v>
      </c>
      <c r="O686" s="21">
        <f>Table2[[#This Row],[Rounded Rating Column]] + (Table2[[#This Row],[rating_count]] / 1000)</f>
        <v>8.7029999999999994</v>
      </c>
      <c r="P686" s="24" t="str">
        <f>IF(Table2[[#This Row],[Discount Percentage]] &gt;= 0.5, "Yes", "No")</f>
        <v>No</v>
      </c>
      <c r="Q686" s="26">
        <f>Table2[[#This Row],[Actual Price]] * Table2[[#This Row],[rating_count]]</f>
        <v>164557970</v>
      </c>
      <c r="R686">
        <v>4.3</v>
      </c>
      <c r="S686">
        <f>ROUND(Table2[[#This Row],[rating]], 0)</f>
        <v>4</v>
      </c>
      <c r="T686" s="21">
        <v>4703</v>
      </c>
      <c r="U686" s="21" t="str">
        <f>IF(Table2[[#This Row],[rating_count]] &lt; 1000, "Yes", "No")</f>
        <v>No</v>
      </c>
      <c r="V686" s="21">
        <f>Table2[[#This Row],[Rounded Rating Column]] * Table2[[#This Row],[rating_count]]</f>
        <v>18812</v>
      </c>
      <c r="W686" s="25">
        <f t="shared" si="32"/>
        <v>164557970</v>
      </c>
      <c r="X686" t="s">
        <v>807</v>
      </c>
      <c r="Y686" t="s">
        <v>242</v>
      </c>
      <c r="Z686" t="s">
        <v>243</v>
      </c>
      <c r="AA686" t="s">
        <v>244</v>
      </c>
      <c r="AB686" t="s">
        <v>245</v>
      </c>
      <c r="AC686" t="s">
        <v>246</v>
      </c>
      <c r="AD686" t="s">
        <v>1186</v>
      </c>
      <c r="AE686" t="s">
        <v>1187</v>
      </c>
    </row>
    <row r="687" spans="1:31" ht="15.75" customHeight="1">
      <c r="A687" t="s">
        <v>1535</v>
      </c>
      <c r="B687" t="s">
        <v>1536</v>
      </c>
      <c r="C687" t="s">
        <v>165</v>
      </c>
      <c r="D687" t="s">
        <v>12831</v>
      </c>
      <c r="E687" t="s">
        <v>12832</v>
      </c>
      <c r="F687" t="s">
        <v>12834</v>
      </c>
      <c r="G687" t="str">
        <f>Table2[category] &amp; "-" &amp; Table2[product name]</f>
        <v>Electronics|HomeTheater,TV&amp;Video|Televisions|SmartTelevisions-Acer 139 cm (55 inches) I Series 4K Ultra HD Android Smart LED TV AR55AR2851UDFL (Black)</v>
      </c>
      <c r="H687" t="s">
        <v>12835</v>
      </c>
      <c r="I687" s="25">
        <v>32999</v>
      </c>
      <c r="J687" s="23" t="str">
        <f t="shared" si="30"/>
        <v>&gt;₹500</v>
      </c>
      <c r="K687" s="25">
        <v>47990</v>
      </c>
      <c r="L687" s="24">
        <v>0.31</v>
      </c>
      <c r="M687" s="25">
        <f>Table2[[#This Row],[Actual Price]] - Table2[[#This Row],[Discounted Price]] / Table2[[#This Row],[Actual Price]] * 100</f>
        <v>47921.23775786622</v>
      </c>
      <c r="N687" s="24" t="str">
        <f t="shared" si="31"/>
        <v>&lt;50%</v>
      </c>
      <c r="O687" s="21">
        <f>Table2[[#This Row],[Rounded Rating Column]] + (Table2[[#This Row],[rating_count]] / 1000)</f>
        <v>8.7029999999999994</v>
      </c>
      <c r="P687" s="24" t="str">
        <f>IF(Table2[[#This Row],[Discount Percentage]] &gt;= 0.5, "Yes", "No")</f>
        <v>No</v>
      </c>
      <c r="Q687" s="26">
        <f>Table2[[#This Row],[Actual Price]] * Table2[[#This Row],[rating_count]]</f>
        <v>225696970</v>
      </c>
      <c r="R687">
        <v>4.3</v>
      </c>
      <c r="S687">
        <f>ROUND(Table2[[#This Row],[rating]], 0)</f>
        <v>4</v>
      </c>
      <c r="T687" s="21">
        <v>4703</v>
      </c>
      <c r="U687" s="21" t="str">
        <f>IF(Table2[[#This Row],[rating_count]] &lt; 1000, "Yes", "No")</f>
        <v>No</v>
      </c>
      <c r="V687" s="21">
        <f>Table2[[#This Row],[Rounded Rating Column]] * Table2[[#This Row],[rating_count]]</f>
        <v>18812</v>
      </c>
      <c r="W687" s="25">
        <f t="shared" si="32"/>
        <v>225696970</v>
      </c>
      <c r="X687" t="s">
        <v>807</v>
      </c>
      <c r="Y687" t="s">
        <v>242</v>
      </c>
      <c r="Z687" t="s">
        <v>243</v>
      </c>
      <c r="AA687" t="s">
        <v>244</v>
      </c>
      <c r="AB687" t="s">
        <v>245</v>
      </c>
      <c r="AC687" t="s">
        <v>246</v>
      </c>
      <c r="AD687" t="s">
        <v>1537</v>
      </c>
      <c r="AE687" t="s">
        <v>1538</v>
      </c>
    </row>
    <row r="688" spans="1:31" ht="15.75" customHeight="1">
      <c r="A688" t="s">
        <v>2337</v>
      </c>
      <c r="B688" t="s">
        <v>2338</v>
      </c>
      <c r="C688" t="s">
        <v>165</v>
      </c>
      <c r="D688" t="s">
        <v>12831</v>
      </c>
      <c r="E688" t="s">
        <v>12832</v>
      </c>
      <c r="F688" t="s">
        <v>12834</v>
      </c>
      <c r="G688" t="str">
        <f>Table2[category] &amp; "-" &amp; Table2[product name]</f>
        <v>Electronics|HomeTheater,TV&amp;Video|Televisions|SmartTelevisions-Acer 100 cm (40 inches) P Series Full HD Android Smart LED TV AR40AR2841FDFL (Black)</v>
      </c>
      <c r="H688" t="s">
        <v>12835</v>
      </c>
      <c r="I688" s="25">
        <v>18999</v>
      </c>
      <c r="J688" s="23" t="str">
        <f t="shared" si="30"/>
        <v>&gt;₹500</v>
      </c>
      <c r="K688" s="25">
        <v>24990</v>
      </c>
      <c r="L688" s="24">
        <v>0.24</v>
      </c>
      <c r="M688" s="25">
        <f>Table2[[#This Row],[Actual Price]] - Table2[[#This Row],[Discounted Price]] / Table2[[#This Row],[Actual Price]] * 100</f>
        <v>24913.973589435773</v>
      </c>
      <c r="N688" s="24" t="str">
        <f t="shared" si="31"/>
        <v>&lt;50%</v>
      </c>
      <c r="O688" s="21">
        <f>Table2[[#This Row],[Rounded Rating Column]] + (Table2[[#This Row],[rating_count]] / 1000)</f>
        <v>8.702</v>
      </c>
      <c r="P688" s="24" t="str">
        <f>IF(Table2[[#This Row],[Discount Percentage]] &gt;= 0.5, "Yes", "No")</f>
        <v>No</v>
      </c>
      <c r="Q688" s="26">
        <f>Table2[[#This Row],[Actual Price]] * Table2[[#This Row],[rating_count]]</f>
        <v>117502980</v>
      </c>
      <c r="R688">
        <v>4.3</v>
      </c>
      <c r="S688">
        <f>ROUND(Table2[[#This Row],[rating]], 0)</f>
        <v>4</v>
      </c>
      <c r="T688" s="21">
        <v>4702</v>
      </c>
      <c r="U688" s="21" t="str">
        <f>IF(Table2[[#This Row],[rating_count]] &lt; 1000, "Yes", "No")</f>
        <v>No</v>
      </c>
      <c r="V688" s="21">
        <f>Table2[[#This Row],[Rounded Rating Column]] * Table2[[#This Row],[rating_count]]</f>
        <v>18808</v>
      </c>
      <c r="W688" s="25">
        <f t="shared" si="32"/>
        <v>117502980</v>
      </c>
      <c r="X688" t="s">
        <v>2339</v>
      </c>
      <c r="Y688" t="s">
        <v>242</v>
      </c>
      <c r="Z688" t="s">
        <v>243</v>
      </c>
      <c r="AA688" t="s">
        <v>244</v>
      </c>
      <c r="AB688" t="s">
        <v>245</v>
      </c>
      <c r="AC688" t="s">
        <v>246</v>
      </c>
      <c r="AD688" t="s">
        <v>2340</v>
      </c>
      <c r="AE688" t="s">
        <v>2341</v>
      </c>
    </row>
    <row r="689" spans="1:31" ht="15.75" customHeight="1">
      <c r="A689" t="s">
        <v>7080</v>
      </c>
      <c r="B689" t="s">
        <v>7081</v>
      </c>
      <c r="C689" t="s">
        <v>5161</v>
      </c>
      <c r="D689" t="s">
        <v>12821</v>
      </c>
      <c r="E689" t="s">
        <v>12822</v>
      </c>
      <c r="F689" t="s">
        <v>12880</v>
      </c>
      <c r="G689" t="str">
        <f>Table2[category] &amp; "-" &amp; Table2[product name]</f>
        <v>Computers&amp;Accessories|Accessories&amp;Peripherals|Keyboards,Mice&amp;InputDevices|Keyboard&amp;MiceAccessories|DustCovers-LS LAPSTER Quality Assured Universal Silicone 15.6" Keyboard Protector Skin|| Keyboard Dust Cover|| Keyboard Skin for 15.6" Laptop| 15.6" Keyguard| (3.93 x 11.81 x 0.39 inches)</v>
      </c>
      <c r="H689" t="s">
        <v>12910</v>
      </c>
      <c r="I689" s="23">
        <v>115</v>
      </c>
      <c r="J689" s="23" t="str">
        <f t="shared" si="30"/>
        <v>&lt;₹200</v>
      </c>
      <c r="K689" s="23">
        <v>999</v>
      </c>
      <c r="L689" s="24">
        <v>0.88</v>
      </c>
      <c r="M689" s="25">
        <f>Table2[[#This Row],[Actual Price]] - Table2[[#This Row],[Discounted Price]] / Table2[[#This Row],[Actual Price]] * 100</f>
        <v>987.48848848848854</v>
      </c>
      <c r="N689" s="24" t="str">
        <f t="shared" si="31"/>
        <v>50% or More</v>
      </c>
      <c r="O689" s="21">
        <f>Table2[[#This Row],[Rounded Rating Column]] + (Table2[[#This Row],[rating_count]] / 1000)</f>
        <v>8.6920000000000002</v>
      </c>
      <c r="P689" s="24" t="str">
        <f>IF(Table2[[#This Row],[Discount Percentage]] &gt;= 0.5, "Yes", "No")</f>
        <v>Yes</v>
      </c>
      <c r="Q689" s="26">
        <f>Table2[[#This Row],[Actual Price]] * Table2[[#This Row],[rating_count]]</f>
        <v>5686308</v>
      </c>
      <c r="R689">
        <v>3.3</v>
      </c>
      <c r="S689">
        <f>ROUND(Table2[[#This Row],[rating]], 0)</f>
        <v>3</v>
      </c>
      <c r="T689" s="21">
        <v>5692</v>
      </c>
      <c r="U689" s="21" t="str">
        <f>IF(Table2[[#This Row],[rating_count]] &lt; 1000, "Yes", "No")</f>
        <v>No</v>
      </c>
      <c r="V689" s="21">
        <f>Table2[[#This Row],[Rounded Rating Column]] * Table2[[#This Row],[rating_count]]</f>
        <v>17076</v>
      </c>
      <c r="W689" s="25">
        <f t="shared" si="32"/>
        <v>5686308</v>
      </c>
      <c r="X689" t="s">
        <v>7082</v>
      </c>
      <c r="Y689" t="s">
        <v>7083</v>
      </c>
      <c r="Z689" t="s">
        <v>7084</v>
      </c>
      <c r="AA689" t="s">
        <v>7085</v>
      </c>
      <c r="AB689" t="s">
        <v>7086</v>
      </c>
      <c r="AC689" t="s">
        <v>7087</v>
      </c>
      <c r="AD689" t="s">
        <v>7088</v>
      </c>
      <c r="AE689" t="s">
        <v>7089</v>
      </c>
    </row>
    <row r="690" spans="1:31" ht="15.75" customHeight="1">
      <c r="A690" t="s">
        <v>4481</v>
      </c>
      <c r="B690" t="s">
        <v>4482</v>
      </c>
      <c r="C690" t="s">
        <v>3760</v>
      </c>
      <c r="D690" t="s">
        <v>12831</v>
      </c>
      <c r="E690" t="s">
        <v>12854</v>
      </c>
      <c r="F690" t="s">
        <v>12855</v>
      </c>
      <c r="G690" t="str">
        <f>Table2[category] &amp; "-" &amp; Table2[product name]</f>
        <v>Electronics|Mobiles&amp;Accessories|MobileAccessories|Maintenance,Upkeep&amp;Repairs|ScreenProtectors-POPIO Tempered Glass Screen Protector Compatible for iPhone 12 / iPhone 12 Pro with Case Friendly Edge to Edge Coverage and Easy Installation kit, Pack of 1</v>
      </c>
      <c r="H690" t="s">
        <v>12871</v>
      </c>
      <c r="I690" s="23">
        <v>299</v>
      </c>
      <c r="J690" s="23" t="str">
        <f t="shared" si="30"/>
        <v>₹200 - ₹500</v>
      </c>
      <c r="K690" s="23">
        <v>599</v>
      </c>
      <c r="L690" s="24">
        <v>0.5</v>
      </c>
      <c r="M690" s="25">
        <f>Table2[[#This Row],[Actual Price]] - Table2[[#This Row],[Discounted Price]] / Table2[[#This Row],[Actual Price]] * 100</f>
        <v>549.08347245409016</v>
      </c>
      <c r="N690" s="24" t="str">
        <f t="shared" si="31"/>
        <v>50% or More</v>
      </c>
      <c r="O690" s="21">
        <f>Table2[[#This Row],[Rounded Rating Column]] + (Table2[[#This Row],[rating_count]] / 1000)</f>
        <v>8.6739999999999995</v>
      </c>
      <c r="P690" s="24" t="str">
        <f>IF(Table2[[#This Row],[Discount Percentage]] &gt;= 0.5, "Yes", "No")</f>
        <v>Yes</v>
      </c>
      <c r="Q690" s="26">
        <f>Table2[[#This Row],[Actual Price]] * Table2[[#This Row],[rating_count]]</f>
        <v>2799726</v>
      </c>
      <c r="R690">
        <v>4.3</v>
      </c>
      <c r="S690">
        <f>ROUND(Table2[[#This Row],[rating]], 0)</f>
        <v>4</v>
      </c>
      <c r="T690" s="21">
        <v>4674</v>
      </c>
      <c r="U690" s="21" t="str">
        <f>IF(Table2[[#This Row],[rating_count]] &lt; 1000, "Yes", "No")</f>
        <v>No</v>
      </c>
      <c r="V690" s="21">
        <f>Table2[[#This Row],[Rounded Rating Column]] * Table2[[#This Row],[rating_count]]</f>
        <v>18696</v>
      </c>
      <c r="W690" s="25">
        <f t="shared" si="32"/>
        <v>2799726</v>
      </c>
      <c r="X690" t="s">
        <v>4483</v>
      </c>
      <c r="Y690" t="s">
        <v>4484</v>
      </c>
      <c r="Z690" t="s">
        <v>4485</v>
      </c>
      <c r="AA690" t="s">
        <v>4486</v>
      </c>
      <c r="AB690" t="s">
        <v>4487</v>
      </c>
      <c r="AC690" t="s">
        <v>4488</v>
      </c>
      <c r="AD690" t="s">
        <v>4489</v>
      </c>
      <c r="AE690" t="s">
        <v>4490</v>
      </c>
    </row>
    <row r="691" spans="1:31" ht="15.75" customHeight="1">
      <c r="A691" t="s">
        <v>10095</v>
      </c>
      <c r="B691" t="s">
        <v>10096</v>
      </c>
      <c r="C691" t="s">
        <v>8494</v>
      </c>
      <c r="D691" t="s">
        <v>12817</v>
      </c>
      <c r="E691" t="s">
        <v>12818</v>
      </c>
      <c r="F691" t="s">
        <v>12986</v>
      </c>
      <c r="G691" t="str">
        <f>Table2[category] &amp; "-" &amp; Table2[product name]</f>
        <v>Home&amp;Kitchen|Kitchen&amp;HomeAppliances|SmallKitchenAppliances|MixerGrinders-Morphy Richards Icon Superb 750W Mixer Grinder, 4 Jars, Silver and Black</v>
      </c>
      <c r="H691" t="s">
        <v>12999</v>
      </c>
      <c r="I691" s="25">
        <v>3249</v>
      </c>
      <c r="J691" s="23" t="str">
        <f t="shared" si="30"/>
        <v>&gt;₹500</v>
      </c>
      <c r="K691" s="25">
        <v>7795</v>
      </c>
      <c r="L691" s="24">
        <v>0.57999999999999996</v>
      </c>
      <c r="M691" s="25">
        <f>Table2[[#This Row],[Actual Price]] - Table2[[#This Row],[Discounted Price]] / Table2[[#This Row],[Actual Price]] * 100</f>
        <v>7753.3194355356</v>
      </c>
      <c r="N691" s="24" t="str">
        <f t="shared" si="31"/>
        <v>50% or More</v>
      </c>
      <c r="O691" s="21">
        <f>Table2[[#This Row],[Rounded Rating Column]] + (Table2[[#This Row],[rating_count]] / 1000)</f>
        <v>8.6639999999999997</v>
      </c>
      <c r="P691" s="24" t="str">
        <f>IF(Table2[[#This Row],[Discount Percentage]] &gt;= 0.5, "Yes", "No")</f>
        <v>Yes</v>
      </c>
      <c r="Q691" s="26">
        <f>Table2[[#This Row],[Actual Price]] * Table2[[#This Row],[rating_count]]</f>
        <v>36355880</v>
      </c>
      <c r="R691">
        <v>4.2</v>
      </c>
      <c r="S691">
        <f>ROUND(Table2[[#This Row],[rating]], 0)</f>
        <v>4</v>
      </c>
      <c r="T691" s="21">
        <v>4664</v>
      </c>
      <c r="U691" s="21" t="str">
        <f>IF(Table2[[#This Row],[rating_count]] &lt; 1000, "Yes", "No")</f>
        <v>No</v>
      </c>
      <c r="V691" s="21">
        <f>Table2[[#This Row],[Rounded Rating Column]] * Table2[[#This Row],[rating_count]]</f>
        <v>18656</v>
      </c>
      <c r="W691" s="25">
        <f t="shared" si="32"/>
        <v>36355880</v>
      </c>
      <c r="X691" t="s">
        <v>10097</v>
      </c>
      <c r="Y691" t="s">
        <v>10098</v>
      </c>
      <c r="Z691" t="s">
        <v>10099</v>
      </c>
      <c r="AA691" t="s">
        <v>10100</v>
      </c>
      <c r="AB691" t="s">
        <v>10101</v>
      </c>
      <c r="AC691" t="s">
        <v>10102</v>
      </c>
      <c r="AD691" t="s">
        <v>10103</v>
      </c>
      <c r="AE691" t="s">
        <v>10104</v>
      </c>
    </row>
    <row r="692" spans="1:31" ht="15.75" customHeight="1">
      <c r="A692" t="s">
        <v>1239</v>
      </c>
      <c r="B692" t="s">
        <v>1240</v>
      </c>
      <c r="C692" t="s">
        <v>125</v>
      </c>
      <c r="D692" t="s">
        <v>12831</v>
      </c>
      <c r="E692" t="s">
        <v>12832</v>
      </c>
      <c r="F692" t="s">
        <v>12833</v>
      </c>
      <c r="G692" t="str">
        <f>Table2[category] &amp; "-" &amp; Table2[product name]</f>
        <v>Electronics|HomeTheater,TV&amp;Video|Accessories|Cables|HDMICables-10k 8k 4k HDMI Cable, Certified 48Gbps 1ms Ultra High Speed HDMI 2.1 Cable 4k 120Hz 144Hz 2k 165Hz 8k 60Hz Dynamic HDR ARC eARC DTS:X Compatible for Mac Gaming PC Soundbar TV Monitor Laptop PS5 4 Xbox</v>
      </c>
      <c r="H692" t="s">
        <v>12824</v>
      </c>
      <c r="I692" s="23">
        <v>999</v>
      </c>
      <c r="J692" s="23" t="str">
        <f t="shared" si="30"/>
        <v>&gt;₹500</v>
      </c>
      <c r="K692" s="25">
        <v>2399</v>
      </c>
      <c r="L692" s="24">
        <v>0.57999999999999996</v>
      </c>
      <c r="M692" s="25">
        <f>Table2[[#This Row],[Actual Price]] - Table2[[#This Row],[Discounted Price]] / Table2[[#This Row],[Actual Price]] * 100</f>
        <v>2357.357649020425</v>
      </c>
      <c r="N692" s="24" t="str">
        <f t="shared" si="31"/>
        <v>50% or More</v>
      </c>
      <c r="O692" s="21">
        <f>Table2[[#This Row],[Rounded Rating Column]] + (Table2[[#This Row],[rating_count]] / 1000)</f>
        <v>8.6639999999999997</v>
      </c>
      <c r="P692" s="24" t="str">
        <f>IF(Table2[[#This Row],[Discount Percentage]] &gt;= 0.5, "Yes", "No")</f>
        <v>Yes</v>
      </c>
      <c r="Q692" s="26">
        <f>Table2[[#This Row],[Actual Price]] * Table2[[#This Row],[rating_count]]</f>
        <v>8789936</v>
      </c>
      <c r="R692">
        <v>4.5999999999999996</v>
      </c>
      <c r="S692">
        <f>ROUND(Table2[[#This Row],[rating]], 0)</f>
        <v>5</v>
      </c>
      <c r="T692" s="21">
        <v>3664</v>
      </c>
      <c r="U692" s="21" t="str">
        <f>IF(Table2[[#This Row],[rating_count]] &lt; 1000, "Yes", "No")</f>
        <v>No</v>
      </c>
      <c r="V692" s="21">
        <f>Table2[[#This Row],[Rounded Rating Column]] * Table2[[#This Row],[rating_count]]</f>
        <v>18320</v>
      </c>
      <c r="W692" s="25">
        <f t="shared" si="32"/>
        <v>8789936</v>
      </c>
      <c r="X692" t="s">
        <v>1241</v>
      </c>
      <c r="Y692" t="s">
        <v>1242</v>
      </c>
      <c r="Z692" t="s">
        <v>1243</v>
      </c>
      <c r="AA692" t="s">
        <v>1244</v>
      </c>
      <c r="AB692" t="s">
        <v>1245</v>
      </c>
      <c r="AC692" t="s">
        <v>1246</v>
      </c>
      <c r="AD692" t="s">
        <v>1247</v>
      </c>
      <c r="AE692" t="s">
        <v>1248</v>
      </c>
    </row>
    <row r="693" spans="1:31" ht="15.75" customHeight="1">
      <c r="A693" t="s">
        <v>7378</v>
      </c>
      <c r="B693" t="s">
        <v>7379</v>
      </c>
      <c r="C693" t="s">
        <v>6746</v>
      </c>
      <c r="D693" t="s">
        <v>12821</v>
      </c>
      <c r="E693" t="s">
        <v>12822</v>
      </c>
      <c r="F693" t="s">
        <v>12876</v>
      </c>
      <c r="G693" t="str">
        <f>Table2[category] &amp; "-" &amp; Table2[product name]</f>
        <v>Computers&amp;Accessories|Accessories&amp;Peripherals|LaptopAccessories|LaptopChargers&amp;PowerSupplies-Lenovo GX20L29764 65W Laptop Adapter/Charger with Power Cord for Select Models of Lenovo (Round pin) (Black)</v>
      </c>
      <c r="H693" t="s">
        <v>12954</v>
      </c>
      <c r="I693" s="25">
        <v>1249</v>
      </c>
      <c r="J693" s="23" t="str">
        <f t="shared" si="30"/>
        <v>&gt;₹500</v>
      </c>
      <c r="K693" s="25">
        <v>2796</v>
      </c>
      <c r="L693" s="24">
        <v>0.55000000000000004</v>
      </c>
      <c r="M693" s="25">
        <f>Table2[[#This Row],[Actual Price]] - Table2[[#This Row],[Discounted Price]] / Table2[[#This Row],[Actual Price]] * 100</f>
        <v>2751.3290414878397</v>
      </c>
      <c r="N693" s="24" t="str">
        <f t="shared" si="31"/>
        <v>50% or More</v>
      </c>
      <c r="O693" s="21">
        <f>Table2[[#This Row],[Rounded Rating Column]] + (Table2[[#This Row],[rating_count]] / 1000)</f>
        <v>8.597999999999999</v>
      </c>
      <c r="P693" s="24" t="str">
        <f>IF(Table2[[#This Row],[Discount Percentage]] &gt;= 0.5, "Yes", "No")</f>
        <v>Yes</v>
      </c>
      <c r="Q693" s="26">
        <f>Table2[[#This Row],[Actual Price]] * Table2[[#This Row],[rating_count]]</f>
        <v>12856008</v>
      </c>
      <c r="R693">
        <v>4.4000000000000004</v>
      </c>
      <c r="S693">
        <f>ROUND(Table2[[#This Row],[rating]], 0)</f>
        <v>4</v>
      </c>
      <c r="T693" s="21">
        <v>4598</v>
      </c>
      <c r="U693" s="21" t="str">
        <f>IF(Table2[[#This Row],[rating_count]] &lt; 1000, "Yes", "No")</f>
        <v>No</v>
      </c>
      <c r="V693" s="21">
        <f>Table2[[#This Row],[Rounded Rating Column]] * Table2[[#This Row],[rating_count]]</f>
        <v>18392</v>
      </c>
      <c r="W693" s="25">
        <f t="shared" si="32"/>
        <v>12856008</v>
      </c>
      <c r="X693" t="s">
        <v>7380</v>
      </c>
      <c r="Y693" t="s">
        <v>7381</v>
      </c>
      <c r="Z693" t="s">
        <v>7382</v>
      </c>
      <c r="AA693" t="s">
        <v>7383</v>
      </c>
      <c r="AB693" t="s">
        <v>7384</v>
      </c>
      <c r="AC693" t="s">
        <v>7385</v>
      </c>
      <c r="AD693" t="s">
        <v>7386</v>
      </c>
      <c r="AE693" t="s">
        <v>7387</v>
      </c>
    </row>
    <row r="694" spans="1:31" ht="15.75" customHeight="1">
      <c r="A694" t="s">
        <v>9630</v>
      </c>
      <c r="B694" t="s">
        <v>9631</v>
      </c>
      <c r="C694" t="s">
        <v>8369</v>
      </c>
      <c r="D694" t="s">
        <v>12817</v>
      </c>
      <c r="E694" t="s">
        <v>12818</v>
      </c>
      <c r="F694" t="s">
        <v>12986</v>
      </c>
      <c r="G694" t="str">
        <f>Table2[category] &amp; "-" &amp; Table2[product name]</f>
        <v>Home&amp;Kitchen|Kitchen&amp;HomeAppliances|SmallKitchenAppliances|DigitalKitchenScales-ATOM Selves-MH 200 GM Digital Pocket Scale</v>
      </c>
      <c r="H694" t="s">
        <v>12993</v>
      </c>
      <c r="I694" s="23">
        <v>308</v>
      </c>
      <c r="J694" s="23" t="str">
        <f t="shared" si="30"/>
        <v>₹200 - ₹500</v>
      </c>
      <c r="K694" s="23">
        <v>499</v>
      </c>
      <c r="L694" s="24">
        <v>0.38</v>
      </c>
      <c r="M694" s="25">
        <f>Table2[[#This Row],[Actual Price]] - Table2[[#This Row],[Discounted Price]] / Table2[[#This Row],[Actual Price]] * 100</f>
        <v>437.27655310621242</v>
      </c>
      <c r="N694" s="24" t="str">
        <f t="shared" si="31"/>
        <v>&lt;50%</v>
      </c>
      <c r="O694" s="21">
        <f>Table2[[#This Row],[Rounded Rating Column]] + (Table2[[#This Row],[rating_count]] / 1000)</f>
        <v>8.5839999999999996</v>
      </c>
      <c r="P694" s="24" t="str">
        <f>IF(Table2[[#This Row],[Discount Percentage]] &gt;= 0.5, "Yes", "No")</f>
        <v>No</v>
      </c>
      <c r="Q694" s="26">
        <f>Table2[[#This Row],[Actual Price]] * Table2[[#This Row],[rating_count]]</f>
        <v>2287416</v>
      </c>
      <c r="R694">
        <v>3.9</v>
      </c>
      <c r="S694">
        <f>ROUND(Table2[[#This Row],[rating]], 0)</f>
        <v>4</v>
      </c>
      <c r="T694" s="21">
        <v>4584</v>
      </c>
      <c r="U694" s="21" t="str">
        <f>IF(Table2[[#This Row],[rating_count]] &lt; 1000, "Yes", "No")</f>
        <v>No</v>
      </c>
      <c r="V694" s="21">
        <f>Table2[[#This Row],[Rounded Rating Column]] * Table2[[#This Row],[rating_count]]</f>
        <v>18336</v>
      </c>
      <c r="W694" s="25">
        <f t="shared" si="32"/>
        <v>2287416</v>
      </c>
      <c r="X694" t="s">
        <v>9632</v>
      </c>
      <c r="Y694" t="s">
        <v>9633</v>
      </c>
      <c r="Z694" t="s">
        <v>9634</v>
      </c>
      <c r="AA694" t="s">
        <v>9635</v>
      </c>
      <c r="AB694" t="s">
        <v>9636</v>
      </c>
      <c r="AC694" t="s">
        <v>9637</v>
      </c>
      <c r="AD694" t="s">
        <v>9638</v>
      </c>
      <c r="AE694" t="s">
        <v>9639</v>
      </c>
    </row>
    <row r="695" spans="1:31" ht="15.75" customHeight="1">
      <c r="A695" t="s">
        <v>10339</v>
      </c>
      <c r="B695" t="s">
        <v>10340</v>
      </c>
      <c r="C695" t="s">
        <v>8483</v>
      </c>
      <c r="D695" t="s">
        <v>12817</v>
      </c>
      <c r="E695" t="s">
        <v>12818</v>
      </c>
      <c r="F695" t="s">
        <v>12819</v>
      </c>
      <c r="G695" t="str">
        <f>Table2[category] &amp; "-" &amp; Table2[product name]</f>
        <v>Home&amp;Kitchen|Kitchen&amp;HomeAppliances|Vacuum,Cleaning&amp;Ironing|Irons,Steamers&amp;Accessories|Irons|DryIrons-Usha Goliath GO1200WG Heavy Weight 1200-Watt Dry Iron, 1.8 Kg(Red)</v>
      </c>
      <c r="H695" t="s">
        <v>12992</v>
      </c>
      <c r="I695" s="25">
        <v>1199</v>
      </c>
      <c r="J695" s="23" t="str">
        <f t="shared" si="30"/>
        <v>&gt;₹500</v>
      </c>
      <c r="K695" s="25">
        <v>1690</v>
      </c>
      <c r="L695" s="24">
        <v>0.28999999999999998</v>
      </c>
      <c r="M695" s="25">
        <f>Table2[[#This Row],[Actual Price]] - Table2[[#This Row],[Discounted Price]] / Table2[[#This Row],[Actual Price]] * 100</f>
        <v>1619.0532544378698</v>
      </c>
      <c r="N695" s="24" t="str">
        <f t="shared" si="31"/>
        <v>&lt;50%</v>
      </c>
      <c r="O695" s="21">
        <f>Table2[[#This Row],[Rounded Rating Column]] + (Table2[[#This Row],[rating_count]] / 1000)</f>
        <v>8.58</v>
      </c>
      <c r="P695" s="24" t="str">
        <f>IF(Table2[[#This Row],[Discount Percentage]] &gt;= 0.5, "Yes", "No")</f>
        <v>No</v>
      </c>
      <c r="Q695" s="26">
        <f>Table2[[#This Row],[Actual Price]] * Table2[[#This Row],[rating_count]]</f>
        <v>7740200</v>
      </c>
      <c r="R695">
        <v>4.2</v>
      </c>
      <c r="S695">
        <f>ROUND(Table2[[#This Row],[rating]], 0)</f>
        <v>4</v>
      </c>
      <c r="T695" s="21">
        <v>4580</v>
      </c>
      <c r="U695" s="21" t="str">
        <f>IF(Table2[[#This Row],[rating_count]] &lt; 1000, "Yes", "No")</f>
        <v>No</v>
      </c>
      <c r="V695" s="21">
        <f>Table2[[#This Row],[Rounded Rating Column]] * Table2[[#This Row],[rating_count]]</f>
        <v>18320</v>
      </c>
      <c r="W695" s="25">
        <f t="shared" si="32"/>
        <v>7740200</v>
      </c>
      <c r="X695" t="s">
        <v>10341</v>
      </c>
      <c r="Y695" t="s">
        <v>10342</v>
      </c>
      <c r="Z695" t="s">
        <v>10343</v>
      </c>
      <c r="AA695" t="s">
        <v>10344</v>
      </c>
      <c r="AB695" t="s">
        <v>10345</v>
      </c>
      <c r="AC695" t="s">
        <v>10346</v>
      </c>
      <c r="AD695" t="s">
        <v>10347</v>
      </c>
      <c r="AE695" t="s">
        <v>10348</v>
      </c>
    </row>
    <row r="696" spans="1:31" ht="15.75" customHeight="1">
      <c r="A696" t="s">
        <v>11195</v>
      </c>
      <c r="B696" t="s">
        <v>11196</v>
      </c>
      <c r="C696" t="s">
        <v>11197</v>
      </c>
      <c r="D696" t="s">
        <v>12817</v>
      </c>
      <c r="E696" t="s">
        <v>12818</v>
      </c>
      <c r="F696" t="s">
        <v>12986</v>
      </c>
      <c r="G696" t="str">
        <f>Table2[category] &amp; "-" &amp; Table2[product name]</f>
        <v>Home&amp;Kitchen|Kitchen&amp;HomeAppliances|SmallKitchenAppliances|SmallApplianceParts&amp;Accessories|StandMixerAccessories-Preethi MGA-502 0.4-Litre Grind and Store Jar (White), stainless steel, Set of 1</v>
      </c>
      <c r="H696" t="s">
        <v>13050</v>
      </c>
      <c r="I696" s="23">
        <v>635</v>
      </c>
      <c r="J696" s="23" t="str">
        <f t="shared" si="30"/>
        <v>&gt;₹500</v>
      </c>
      <c r="K696" s="23">
        <v>635</v>
      </c>
      <c r="L696" s="24">
        <v>0</v>
      </c>
      <c r="M696" s="25">
        <f>Table2[[#This Row],[Actual Price]] - Table2[[#This Row],[Discounted Price]] / Table2[[#This Row],[Actual Price]] * 100</f>
        <v>535</v>
      </c>
      <c r="N696" s="24" t="str">
        <f t="shared" si="31"/>
        <v>&lt;50%</v>
      </c>
      <c r="O696" s="21">
        <f>Table2[[#This Row],[Rounded Rating Column]] + (Table2[[#This Row],[rating_count]] / 1000)</f>
        <v>8.57</v>
      </c>
      <c r="P696" s="24" t="str">
        <f>IF(Table2[[#This Row],[Discount Percentage]] &gt;= 0.5, "Yes", "No")</f>
        <v>No</v>
      </c>
      <c r="Q696" s="26">
        <f>Table2[[#This Row],[Actual Price]] * Table2[[#This Row],[rating_count]]</f>
        <v>2901950</v>
      </c>
      <c r="R696">
        <v>4.3</v>
      </c>
      <c r="S696">
        <f>ROUND(Table2[[#This Row],[rating]], 0)</f>
        <v>4</v>
      </c>
      <c r="T696" s="21">
        <v>4570</v>
      </c>
      <c r="U696" s="21" t="str">
        <f>IF(Table2[[#This Row],[rating_count]] &lt; 1000, "Yes", "No")</f>
        <v>No</v>
      </c>
      <c r="V696" s="21">
        <f>Table2[[#This Row],[Rounded Rating Column]] * Table2[[#This Row],[rating_count]]</f>
        <v>18280</v>
      </c>
      <c r="W696" s="25">
        <f t="shared" si="32"/>
        <v>2901950</v>
      </c>
      <c r="X696" t="s">
        <v>11198</v>
      </c>
      <c r="Y696" t="s">
        <v>11199</v>
      </c>
      <c r="Z696" t="s">
        <v>11200</v>
      </c>
      <c r="AA696" t="s">
        <v>11201</v>
      </c>
      <c r="AB696" t="s">
        <v>11202</v>
      </c>
      <c r="AC696" t="s">
        <v>11203</v>
      </c>
      <c r="AD696" t="s">
        <v>11204</v>
      </c>
      <c r="AE696" t="s">
        <v>11205</v>
      </c>
    </row>
    <row r="697" spans="1:31" ht="15.75" customHeight="1">
      <c r="A697" t="s">
        <v>5574</v>
      </c>
      <c r="B697" t="s">
        <v>5575</v>
      </c>
      <c r="C697" t="s">
        <v>5150</v>
      </c>
      <c r="D697" t="s">
        <v>12821</v>
      </c>
      <c r="E697" t="s">
        <v>12907</v>
      </c>
      <c r="F697" t="s">
        <v>12908</v>
      </c>
      <c r="G697" t="str">
        <f>Table2[category] &amp; "-" &amp; Table2[product name]</f>
        <v>Computers&amp;Accessories|Printers,Inks&amp;Accessories|Inks,Toners&amp;Cartridges|InkjetInkCartridges-HP 682 Black Original Ink Cartridge</v>
      </c>
      <c r="H697" t="s">
        <v>12909</v>
      </c>
      <c r="I697" s="23">
        <v>828</v>
      </c>
      <c r="J697" s="23" t="str">
        <f t="shared" si="30"/>
        <v>&gt;₹500</v>
      </c>
      <c r="K697" s="23">
        <v>861</v>
      </c>
      <c r="L697" s="24">
        <v>0.04</v>
      </c>
      <c r="M697" s="25">
        <f>Table2[[#This Row],[Actual Price]] - Table2[[#This Row],[Discounted Price]] / Table2[[#This Row],[Actual Price]] * 100</f>
        <v>764.83275261324047</v>
      </c>
      <c r="N697" s="24" t="str">
        <f t="shared" si="31"/>
        <v>&lt;50%</v>
      </c>
      <c r="O697" s="21">
        <f>Table2[[#This Row],[Rounded Rating Column]] + (Table2[[#This Row],[rating_count]] / 1000)</f>
        <v>8.5670000000000002</v>
      </c>
      <c r="P697" s="24" t="str">
        <f>IF(Table2[[#This Row],[Discount Percentage]] &gt;= 0.5, "Yes", "No")</f>
        <v>No</v>
      </c>
      <c r="Q697" s="26">
        <f>Table2[[#This Row],[Actual Price]] * Table2[[#This Row],[rating_count]]</f>
        <v>3932187</v>
      </c>
      <c r="R697">
        <v>4.2</v>
      </c>
      <c r="S697">
        <f>ROUND(Table2[[#This Row],[rating]], 0)</f>
        <v>4</v>
      </c>
      <c r="T697" s="21">
        <v>4567</v>
      </c>
      <c r="U697" s="21" t="str">
        <f>IF(Table2[[#This Row],[rating_count]] &lt; 1000, "Yes", "No")</f>
        <v>No</v>
      </c>
      <c r="V697" s="21">
        <f>Table2[[#This Row],[Rounded Rating Column]] * Table2[[#This Row],[rating_count]]</f>
        <v>18268</v>
      </c>
      <c r="W697" s="25">
        <f t="shared" si="32"/>
        <v>3932187</v>
      </c>
      <c r="X697" t="s">
        <v>5576</v>
      </c>
      <c r="Y697" t="s">
        <v>5577</v>
      </c>
      <c r="Z697" t="s">
        <v>5578</v>
      </c>
      <c r="AA697" t="s">
        <v>5579</v>
      </c>
      <c r="AB697" t="s">
        <v>5580</v>
      </c>
      <c r="AC697" t="s">
        <v>5581</v>
      </c>
      <c r="AD697" t="s">
        <v>5582</v>
      </c>
      <c r="AE697" t="s">
        <v>5583</v>
      </c>
    </row>
    <row r="698" spans="1:31" ht="15.75" customHeight="1">
      <c r="A698" t="s">
        <v>7425</v>
      </c>
      <c r="B698" t="s">
        <v>7426</v>
      </c>
      <c r="C698" t="s">
        <v>7427</v>
      </c>
      <c r="D698" t="s">
        <v>12831</v>
      </c>
      <c r="E698" t="s">
        <v>12839</v>
      </c>
      <c r="F698" t="s">
        <v>12849</v>
      </c>
      <c r="G698" t="str">
        <f>Table2[category] &amp; "-" &amp; Table2[product name]</f>
        <v>Electronics|HomeAudio|Speakers|SoundbarSpeakers-Zebronics Zeb-JUKEBAR 3900, 80W Multimedia soundbar with subwoofer Supporting Bluetooth, HDMI(ARC), Coaxial Input, AUX, USB &amp; Remote Control (Black)</v>
      </c>
      <c r="H698" t="s">
        <v>12964</v>
      </c>
      <c r="I698" s="25">
        <v>4999</v>
      </c>
      <c r="J698" s="23" t="str">
        <f t="shared" si="30"/>
        <v>&gt;₹500</v>
      </c>
      <c r="K698" s="25">
        <v>12499</v>
      </c>
      <c r="L698" s="24">
        <v>0.6</v>
      </c>
      <c r="M698" s="25">
        <f>Table2[[#This Row],[Actual Price]] - Table2[[#This Row],[Discounted Price]] / Table2[[#This Row],[Actual Price]] * 100</f>
        <v>12459.004800384031</v>
      </c>
      <c r="N698" s="24" t="str">
        <f t="shared" si="31"/>
        <v>50% or More</v>
      </c>
      <c r="O698" s="21">
        <f>Table2[[#This Row],[Rounded Rating Column]] + (Table2[[#This Row],[rating_count]] / 1000)</f>
        <v>8.5410000000000004</v>
      </c>
      <c r="P698" s="24" t="str">
        <f>IF(Table2[[#This Row],[Discount Percentage]] &gt;= 0.5, "Yes", "No")</f>
        <v>Yes</v>
      </c>
      <c r="Q698" s="26">
        <f>Table2[[#This Row],[Actual Price]] * Table2[[#This Row],[rating_count]]</f>
        <v>56757959</v>
      </c>
      <c r="R698">
        <v>4.2</v>
      </c>
      <c r="S698">
        <f>ROUND(Table2[[#This Row],[rating]], 0)</f>
        <v>4</v>
      </c>
      <c r="T698" s="21">
        <v>4541</v>
      </c>
      <c r="U698" s="21" t="str">
        <f>IF(Table2[[#This Row],[rating_count]] &lt; 1000, "Yes", "No")</f>
        <v>No</v>
      </c>
      <c r="V698" s="21">
        <f>Table2[[#This Row],[Rounded Rating Column]] * Table2[[#This Row],[rating_count]]</f>
        <v>18164</v>
      </c>
      <c r="W698" s="25">
        <f t="shared" si="32"/>
        <v>56757959</v>
      </c>
      <c r="X698" t="s">
        <v>7428</v>
      </c>
      <c r="Y698" t="s">
        <v>7429</v>
      </c>
      <c r="Z698" t="s">
        <v>7430</v>
      </c>
      <c r="AA698" t="s">
        <v>7431</v>
      </c>
      <c r="AB698" t="s">
        <v>7432</v>
      </c>
      <c r="AC698" t="s">
        <v>7433</v>
      </c>
      <c r="AD698" t="s">
        <v>7434</v>
      </c>
      <c r="AE698" t="s">
        <v>7435</v>
      </c>
    </row>
    <row r="699" spans="1:31" ht="15.75" customHeight="1">
      <c r="A699" t="s">
        <v>5563</v>
      </c>
      <c r="B699" t="s">
        <v>5564</v>
      </c>
      <c r="C699" t="s">
        <v>5565</v>
      </c>
      <c r="D699" t="s">
        <v>12821</v>
      </c>
      <c r="E699" t="s">
        <v>12822</v>
      </c>
      <c r="F699" t="s">
        <v>12843</v>
      </c>
      <c r="G699" t="str">
        <f>Table2[category] &amp; "-" &amp; Table2[product name]</f>
        <v>Computers&amp;Accessories|Accessories&amp;Peripherals|Adapters|USBtoUSBAdapters-rts [2 Pack] Mini USB C Type C Adapter Plug, Type C Female to USB A Male Charger Charging Cable Adapter Converter compatible for iPhone, Samsung S20 ultra/S21/S10/S8/S9/MacBook Pro iPad Silver</v>
      </c>
      <c r="H699" t="s">
        <v>12923</v>
      </c>
      <c r="I699" s="23">
        <v>294</v>
      </c>
      <c r="J699" s="23" t="str">
        <f t="shared" si="30"/>
        <v>₹200 - ₹500</v>
      </c>
      <c r="K699" s="25">
        <v>4999</v>
      </c>
      <c r="L699" s="24">
        <v>0.94</v>
      </c>
      <c r="M699" s="25">
        <f>Table2[[#This Row],[Actual Price]] - Table2[[#This Row],[Discounted Price]] / Table2[[#This Row],[Actual Price]] * 100</f>
        <v>4993.118823764753</v>
      </c>
      <c r="N699" s="24" t="str">
        <f t="shared" si="31"/>
        <v>50% or More</v>
      </c>
      <c r="O699" s="21">
        <f>Table2[[#This Row],[Rounded Rating Column]] + (Table2[[#This Row],[rating_count]] / 1000)</f>
        <v>8.4260000000000002</v>
      </c>
      <c r="P699" s="24" t="str">
        <f>IF(Table2[[#This Row],[Discount Percentage]] &gt;= 0.5, "Yes", "No")</f>
        <v>Yes</v>
      </c>
      <c r="Q699" s="26">
        <f>Table2[[#This Row],[Actual Price]] * Table2[[#This Row],[rating_count]]</f>
        <v>22125574</v>
      </c>
      <c r="R699">
        <v>4.3</v>
      </c>
      <c r="S699">
        <f>ROUND(Table2[[#This Row],[rating]], 0)</f>
        <v>4</v>
      </c>
      <c r="T699" s="21">
        <v>4426</v>
      </c>
      <c r="U699" s="21" t="str">
        <f>IF(Table2[[#This Row],[rating_count]] &lt; 1000, "Yes", "No")</f>
        <v>No</v>
      </c>
      <c r="V699" s="21">
        <f>Table2[[#This Row],[Rounded Rating Column]] * Table2[[#This Row],[rating_count]]</f>
        <v>17704</v>
      </c>
      <c r="W699" s="25">
        <f t="shared" si="32"/>
        <v>22125574</v>
      </c>
      <c r="X699" t="s">
        <v>5566</v>
      </c>
      <c r="Y699" t="s">
        <v>5567</v>
      </c>
      <c r="Z699" t="s">
        <v>5568</v>
      </c>
      <c r="AA699" t="s">
        <v>5569</v>
      </c>
      <c r="AB699" t="s">
        <v>5570</v>
      </c>
      <c r="AC699" t="s">
        <v>5571</v>
      </c>
      <c r="AD699" t="s">
        <v>5572</v>
      </c>
      <c r="AE699" t="s">
        <v>5573</v>
      </c>
    </row>
    <row r="700" spans="1:31" ht="15.75" customHeight="1">
      <c r="A700" t="s">
        <v>7785</v>
      </c>
      <c r="B700" t="s">
        <v>7786</v>
      </c>
      <c r="C700" t="s">
        <v>7787</v>
      </c>
      <c r="D700" t="s">
        <v>12891</v>
      </c>
      <c r="E700" t="s">
        <v>12903</v>
      </c>
      <c r="F700" t="s">
        <v>12904</v>
      </c>
      <c r="G700" t="str">
        <f>Table2[category] &amp; "-" &amp; Table2[product name]</f>
        <v>OfficeProducts|OfficeElectronics|Calculators|Financial&amp;Business-Casio MJ-120D 150 Steps Check and Correct Desktop Calculator with Tax Keys, Black</v>
      </c>
      <c r="H700" t="s">
        <v>12976</v>
      </c>
      <c r="I700" s="23">
        <v>535</v>
      </c>
      <c r="J700" s="23" t="str">
        <f t="shared" si="30"/>
        <v>&gt;₹500</v>
      </c>
      <c r="K700" s="23">
        <v>535</v>
      </c>
      <c r="L700" s="24">
        <v>0</v>
      </c>
      <c r="M700" s="25">
        <f>Table2[[#This Row],[Actual Price]] - Table2[[#This Row],[Discounted Price]] / Table2[[#This Row],[Actual Price]] * 100</f>
        <v>435</v>
      </c>
      <c r="N700" s="24" t="str">
        <f t="shared" si="31"/>
        <v>&lt;50%</v>
      </c>
      <c r="O700" s="21">
        <f>Table2[[#This Row],[Rounded Rating Column]] + (Table2[[#This Row],[rating_count]] / 1000)</f>
        <v>8.4260000000000002</v>
      </c>
      <c r="P700" s="24" t="str">
        <f>IF(Table2[[#This Row],[Discount Percentage]] &gt;= 0.5, "Yes", "No")</f>
        <v>No</v>
      </c>
      <c r="Q700" s="26">
        <f>Table2[[#This Row],[Actual Price]] * Table2[[#This Row],[rating_count]]</f>
        <v>2367910</v>
      </c>
      <c r="R700">
        <v>4.4000000000000004</v>
      </c>
      <c r="S700">
        <f>ROUND(Table2[[#This Row],[rating]], 0)</f>
        <v>4</v>
      </c>
      <c r="T700" s="21">
        <v>4426</v>
      </c>
      <c r="U700" s="21" t="str">
        <f>IF(Table2[[#This Row],[rating_count]] &lt; 1000, "Yes", "No")</f>
        <v>No</v>
      </c>
      <c r="V700" s="21">
        <f>Table2[[#This Row],[Rounded Rating Column]] * Table2[[#This Row],[rating_count]]</f>
        <v>17704</v>
      </c>
      <c r="W700" s="25">
        <f t="shared" si="32"/>
        <v>2367910</v>
      </c>
      <c r="X700" t="s">
        <v>7788</v>
      </c>
      <c r="Y700" t="s">
        <v>7789</v>
      </c>
      <c r="Z700" t="s">
        <v>7790</v>
      </c>
      <c r="AA700" t="s">
        <v>7791</v>
      </c>
      <c r="AB700" t="s">
        <v>7792</v>
      </c>
      <c r="AC700" t="s">
        <v>7793</v>
      </c>
      <c r="AD700" t="s">
        <v>7794</v>
      </c>
      <c r="AE700" t="s">
        <v>7795</v>
      </c>
    </row>
    <row r="701" spans="1:31" ht="15.75" customHeight="1">
      <c r="A701" t="s">
        <v>11446</v>
      </c>
      <c r="B701" t="s">
        <v>11447</v>
      </c>
      <c r="C701" t="s">
        <v>10855</v>
      </c>
      <c r="D701" t="s">
        <v>12817</v>
      </c>
      <c r="E701" t="s">
        <v>12818</v>
      </c>
      <c r="F701" t="s">
        <v>13019</v>
      </c>
      <c r="G701" t="str">
        <f>Table2[category] &amp; "-" &amp; Table2[product name]</f>
        <v>Home&amp;Kitchen|Kitchen&amp;HomeAppliances|Coffee,Tea&amp;Espresso|MilkFrothers-InstaCuppa Milk Frother for Coffee - Handheld Battery-Operated Electric Milk and Coffee Frother, Stainless Steel Whisk and Stand, Portable Foam Maker for Coffee, Cappuccino, Lattes, and Egg Beaters</v>
      </c>
      <c r="H701" t="s">
        <v>13048</v>
      </c>
      <c r="I701" s="25">
        <v>1099</v>
      </c>
      <c r="J701" s="23" t="str">
        <f t="shared" si="30"/>
        <v>&gt;₹500</v>
      </c>
      <c r="K701" s="25">
        <v>1499</v>
      </c>
      <c r="L701" s="24">
        <v>0.27</v>
      </c>
      <c r="M701" s="25">
        <f>Table2[[#This Row],[Actual Price]] - Table2[[#This Row],[Discounted Price]] / Table2[[#This Row],[Actual Price]] * 100</f>
        <v>1425.6844563042027</v>
      </c>
      <c r="N701" s="24" t="str">
        <f t="shared" si="31"/>
        <v>&lt;50%</v>
      </c>
      <c r="O701" s="21">
        <f>Table2[[#This Row],[Rounded Rating Column]] + (Table2[[#This Row],[rating_count]] / 1000)</f>
        <v>8.4009999999999998</v>
      </c>
      <c r="P701" s="24" t="str">
        <f>IF(Table2[[#This Row],[Discount Percentage]] &gt;= 0.5, "Yes", "No")</f>
        <v>No</v>
      </c>
      <c r="Q701" s="26">
        <f>Table2[[#This Row],[Actual Price]] * Table2[[#This Row],[rating_count]]</f>
        <v>6597099</v>
      </c>
      <c r="R701">
        <v>4.0999999999999996</v>
      </c>
      <c r="S701">
        <f>ROUND(Table2[[#This Row],[rating]], 0)</f>
        <v>4</v>
      </c>
      <c r="T701" s="21">
        <v>4401</v>
      </c>
      <c r="U701" s="21" t="str">
        <f>IF(Table2[[#This Row],[rating_count]] &lt; 1000, "Yes", "No")</f>
        <v>No</v>
      </c>
      <c r="V701" s="21">
        <f>Table2[[#This Row],[Rounded Rating Column]] * Table2[[#This Row],[rating_count]]</f>
        <v>17604</v>
      </c>
      <c r="W701" s="25">
        <f t="shared" si="32"/>
        <v>6597099</v>
      </c>
      <c r="X701" t="s">
        <v>11448</v>
      </c>
      <c r="Y701" t="s">
        <v>11449</v>
      </c>
      <c r="Z701" t="s">
        <v>11450</v>
      </c>
      <c r="AA701" t="s">
        <v>11451</v>
      </c>
      <c r="AB701" t="s">
        <v>11452</v>
      </c>
      <c r="AC701" t="s">
        <v>11453</v>
      </c>
      <c r="AD701" t="s">
        <v>11454</v>
      </c>
      <c r="AE701" t="s">
        <v>11455</v>
      </c>
    </row>
    <row r="702" spans="1:31" ht="15.75" customHeight="1">
      <c r="A702" t="s">
        <v>3494</v>
      </c>
      <c r="B702" t="s">
        <v>3495</v>
      </c>
      <c r="C702" t="s">
        <v>3074</v>
      </c>
      <c r="D702" t="s">
        <v>12831</v>
      </c>
      <c r="E702" t="s">
        <v>12862</v>
      </c>
      <c r="F702" t="s">
        <v>12863</v>
      </c>
      <c r="G702" t="str">
        <f>Table2[category] &amp; "-" &amp; Table2[product name]</f>
        <v>Electronics|Headphones,Earbuds&amp;Accessories|Headphones|In-Ear-Samsung Galaxy Buds Live Bluetooth Truly Wireless in Ear Earbuds with Mic, Upto 21 Hours Playtime, Mystic Black</v>
      </c>
      <c r="H702" t="s">
        <v>12864</v>
      </c>
      <c r="I702" s="25">
        <v>4790</v>
      </c>
      <c r="J702" s="23" t="str">
        <f t="shared" si="30"/>
        <v>&gt;₹500</v>
      </c>
      <c r="K702" s="25">
        <v>15990</v>
      </c>
      <c r="L702" s="24">
        <v>0.7</v>
      </c>
      <c r="M702" s="25">
        <f>Table2[[#This Row],[Actual Price]] - Table2[[#This Row],[Discounted Price]] / Table2[[#This Row],[Actual Price]] * 100</f>
        <v>15960.04377736085</v>
      </c>
      <c r="N702" s="24" t="str">
        <f t="shared" si="31"/>
        <v>50% or More</v>
      </c>
      <c r="O702" s="21">
        <f>Table2[[#This Row],[Rounded Rating Column]] + (Table2[[#This Row],[rating_count]] / 1000)</f>
        <v>8.39</v>
      </c>
      <c r="P702" s="24" t="str">
        <f>IF(Table2[[#This Row],[Discount Percentage]] &gt;= 0.5, "Yes", "No")</f>
        <v>Yes</v>
      </c>
      <c r="Q702" s="26">
        <f>Table2[[#This Row],[Actual Price]] * Table2[[#This Row],[rating_count]]</f>
        <v>70196100</v>
      </c>
      <c r="R702">
        <v>4</v>
      </c>
      <c r="S702">
        <f>ROUND(Table2[[#This Row],[rating]], 0)</f>
        <v>4</v>
      </c>
      <c r="T702" s="21">
        <v>4390</v>
      </c>
      <c r="U702" s="21" t="str">
        <f>IF(Table2[[#This Row],[rating_count]] &lt; 1000, "Yes", "No")</f>
        <v>No</v>
      </c>
      <c r="V702" s="21">
        <f>Table2[[#This Row],[Rounded Rating Column]] * Table2[[#This Row],[rating_count]]</f>
        <v>17560</v>
      </c>
      <c r="W702" s="25">
        <f t="shared" si="32"/>
        <v>70196100</v>
      </c>
      <c r="X702" t="s">
        <v>3496</v>
      </c>
      <c r="Y702" t="s">
        <v>3497</v>
      </c>
      <c r="Z702" t="s">
        <v>3498</v>
      </c>
      <c r="AA702" t="s">
        <v>3499</v>
      </c>
      <c r="AB702" t="s">
        <v>3500</v>
      </c>
      <c r="AC702" t="s">
        <v>3501</v>
      </c>
      <c r="AD702" t="s">
        <v>3502</v>
      </c>
      <c r="AE702" t="s">
        <v>3503</v>
      </c>
    </row>
    <row r="703" spans="1:31" ht="15.75" customHeight="1">
      <c r="A703" t="s">
        <v>9294</v>
      </c>
      <c r="B703" t="s">
        <v>9295</v>
      </c>
      <c r="C703" t="s">
        <v>8494</v>
      </c>
      <c r="D703" t="s">
        <v>12817</v>
      </c>
      <c r="E703" t="s">
        <v>12818</v>
      </c>
      <c r="F703" t="s">
        <v>12986</v>
      </c>
      <c r="G703" t="str">
        <f>Table2[category] &amp; "-" &amp; Table2[product name]</f>
        <v>Home&amp;Kitchen|Kitchen&amp;HomeAppliances|SmallKitchenAppliances|MixerGrinders-Lifelong LLMG93 500 Watt Duos Mixer Grinder, 2 Stainless Steel Jar (Liquidizing and Chutney Jar)| ABS Body, Stainless Steel Blades, 3 Speed Options with Whip (1 Year Warranty, Black)</v>
      </c>
      <c r="H703" t="s">
        <v>12999</v>
      </c>
      <c r="I703" s="25">
        <v>1149</v>
      </c>
      <c r="J703" s="23" t="str">
        <f t="shared" si="30"/>
        <v>&gt;₹500</v>
      </c>
      <c r="K703" s="25">
        <v>2499</v>
      </c>
      <c r="L703" s="24">
        <v>0.54</v>
      </c>
      <c r="M703" s="25">
        <f>Table2[[#This Row],[Actual Price]] - Table2[[#This Row],[Discounted Price]] / Table2[[#This Row],[Actual Price]] * 100</f>
        <v>2453.0216086434575</v>
      </c>
      <c r="N703" s="24" t="str">
        <f t="shared" si="31"/>
        <v>50% or More</v>
      </c>
      <c r="O703" s="21">
        <f>Table2[[#This Row],[Rounded Rating Column]] + (Table2[[#This Row],[rating_count]] / 1000)</f>
        <v>8.3829999999999991</v>
      </c>
      <c r="P703" s="24" t="str">
        <f>IF(Table2[[#This Row],[Discount Percentage]] &gt;= 0.5, "Yes", "No")</f>
        <v>Yes</v>
      </c>
      <c r="Q703" s="26">
        <f>Table2[[#This Row],[Actual Price]] * Table2[[#This Row],[rating_count]]</f>
        <v>10953117</v>
      </c>
      <c r="R703">
        <v>3.8</v>
      </c>
      <c r="S703">
        <f>ROUND(Table2[[#This Row],[rating]], 0)</f>
        <v>4</v>
      </c>
      <c r="T703" s="21">
        <v>4383</v>
      </c>
      <c r="U703" s="21" t="str">
        <f>IF(Table2[[#This Row],[rating_count]] &lt; 1000, "Yes", "No")</f>
        <v>No</v>
      </c>
      <c r="V703" s="21">
        <f>Table2[[#This Row],[Rounded Rating Column]] * Table2[[#This Row],[rating_count]]</f>
        <v>17532</v>
      </c>
      <c r="W703" s="25">
        <f t="shared" si="32"/>
        <v>10953117</v>
      </c>
      <c r="X703" t="s">
        <v>9296</v>
      </c>
      <c r="Y703" t="s">
        <v>9297</v>
      </c>
      <c r="Z703" t="s">
        <v>9298</v>
      </c>
      <c r="AA703" t="s">
        <v>9299</v>
      </c>
      <c r="AB703" t="s">
        <v>9300</v>
      </c>
      <c r="AC703" t="s">
        <v>9301</v>
      </c>
      <c r="AD703" t="s">
        <v>9302</v>
      </c>
      <c r="AE703" t="s">
        <v>9303</v>
      </c>
    </row>
    <row r="704" spans="1:31" ht="15.75" customHeight="1">
      <c r="A704" t="s">
        <v>10782</v>
      </c>
      <c r="B704" t="s">
        <v>10783</v>
      </c>
      <c r="C704" t="s">
        <v>10784</v>
      </c>
      <c r="D704" t="s">
        <v>12817</v>
      </c>
      <c r="E704" t="s">
        <v>12988</v>
      </c>
      <c r="F704" t="s">
        <v>13013</v>
      </c>
      <c r="G704" t="str">
        <f>Table2[category] &amp; "-" &amp; Table2[product name]</f>
        <v>Home&amp;Kitchen|Heating,Cooling&amp;AirQuality|Fans|TableFans-BAJAJ PYGMY MINI 110 MM 10 W HIGH SPEED OPERATION, USB CHARGING, MULTI-CLIP FUNCTION PERSONAL FAN</v>
      </c>
      <c r="H704" t="s">
        <v>13047</v>
      </c>
      <c r="I704" s="23">
        <v>948</v>
      </c>
      <c r="J704" s="23" t="str">
        <f t="shared" si="30"/>
        <v>&gt;₹500</v>
      </c>
      <c r="K704" s="25">
        <v>1620</v>
      </c>
      <c r="L704" s="24">
        <v>0.41</v>
      </c>
      <c r="M704" s="25">
        <f>Table2[[#This Row],[Actual Price]] - Table2[[#This Row],[Discounted Price]] / Table2[[#This Row],[Actual Price]] * 100</f>
        <v>1561.4814814814815</v>
      </c>
      <c r="N704" s="24" t="str">
        <f t="shared" si="31"/>
        <v>&lt;50%</v>
      </c>
      <c r="O704" s="21">
        <f>Table2[[#This Row],[Rounded Rating Column]] + (Table2[[#This Row],[rating_count]] / 1000)</f>
        <v>8.370000000000001</v>
      </c>
      <c r="P704" s="24" t="str">
        <f>IF(Table2[[#This Row],[Discount Percentage]] &gt;= 0.5, "Yes", "No")</f>
        <v>No</v>
      </c>
      <c r="Q704" s="26">
        <f>Table2[[#This Row],[Actual Price]] * Table2[[#This Row],[rating_count]]</f>
        <v>7079400</v>
      </c>
      <c r="R704">
        <v>4.0999999999999996</v>
      </c>
      <c r="S704">
        <f>ROUND(Table2[[#This Row],[rating]], 0)</f>
        <v>4</v>
      </c>
      <c r="T704" s="21">
        <v>4370</v>
      </c>
      <c r="U704" s="21" t="str">
        <f>IF(Table2[[#This Row],[rating_count]] &lt; 1000, "Yes", "No")</f>
        <v>No</v>
      </c>
      <c r="V704" s="21">
        <f>Table2[[#This Row],[Rounded Rating Column]] * Table2[[#This Row],[rating_count]]</f>
        <v>17480</v>
      </c>
      <c r="W704" s="25">
        <f t="shared" si="32"/>
        <v>7079400</v>
      </c>
      <c r="X704" t="s">
        <v>10785</v>
      </c>
      <c r="Y704" t="s">
        <v>10786</v>
      </c>
      <c r="Z704" t="s">
        <v>10787</v>
      </c>
      <c r="AA704" t="s">
        <v>10788</v>
      </c>
      <c r="AB704" t="s">
        <v>10789</v>
      </c>
      <c r="AC704" t="s">
        <v>10790</v>
      </c>
      <c r="AD704" t="s">
        <v>10791</v>
      </c>
      <c r="AE704" t="s">
        <v>10792</v>
      </c>
    </row>
    <row r="705" spans="1:31" ht="15.75" customHeight="1">
      <c r="A705" t="s">
        <v>9731</v>
      </c>
      <c r="B705" t="s">
        <v>9732</v>
      </c>
      <c r="C705" t="s">
        <v>9733</v>
      </c>
      <c r="D705" t="s">
        <v>12817</v>
      </c>
      <c r="E705" t="s">
        <v>12818</v>
      </c>
      <c r="F705" t="s">
        <v>12819</v>
      </c>
      <c r="G705" t="str">
        <f>Table2[category] &amp; "-" &amp; Table2[product name]</f>
        <v>Home&amp;Kitchen|Kitchen&amp;HomeAppliances|Vacuum,Cleaning&amp;Ironing|Vacuums&amp;FloorCare|Vacuums|Wet-DryVacuums-Eureka Forbes Wet &amp; Dry Ultimo 1400 Watts Multipurpose Vacuum Cleaner,Power Suction &amp; Blower with 20 litres Tank Capacity,6 Accessories,1 Year Warranty,Compact,Light Weight &amp; Easy to use (Red)</v>
      </c>
      <c r="H705" t="s">
        <v>12820</v>
      </c>
      <c r="I705" s="25">
        <v>5499</v>
      </c>
      <c r="J705" s="23" t="str">
        <f t="shared" si="30"/>
        <v>&gt;₹500</v>
      </c>
      <c r="K705" s="25">
        <v>9999</v>
      </c>
      <c r="L705" s="24">
        <v>0.45</v>
      </c>
      <c r="M705" s="25">
        <f>Table2[[#This Row],[Actual Price]] - Table2[[#This Row],[Discounted Price]] / Table2[[#This Row],[Actual Price]] * 100</f>
        <v>9944.0045004500444</v>
      </c>
      <c r="N705" s="24" t="str">
        <f t="shared" si="31"/>
        <v>&lt;50%</v>
      </c>
      <c r="O705" s="21">
        <f>Table2[[#This Row],[Rounded Rating Column]] + (Table2[[#This Row],[rating_count]] / 1000)</f>
        <v>8.3529999999999998</v>
      </c>
      <c r="P705" s="24" t="str">
        <f>IF(Table2[[#This Row],[Discount Percentage]] &gt;= 0.5, "Yes", "No")</f>
        <v>No</v>
      </c>
      <c r="Q705" s="26">
        <f>Table2[[#This Row],[Actual Price]] * Table2[[#This Row],[rating_count]]</f>
        <v>43525647</v>
      </c>
      <c r="R705">
        <v>3.8</v>
      </c>
      <c r="S705">
        <f>ROUND(Table2[[#This Row],[rating]], 0)</f>
        <v>4</v>
      </c>
      <c r="T705" s="21">
        <v>4353</v>
      </c>
      <c r="U705" s="21" t="str">
        <f>IF(Table2[[#This Row],[rating_count]] &lt; 1000, "Yes", "No")</f>
        <v>No</v>
      </c>
      <c r="V705" s="21">
        <f>Table2[[#This Row],[Rounded Rating Column]] * Table2[[#This Row],[rating_count]]</f>
        <v>17412</v>
      </c>
      <c r="W705" s="25">
        <f t="shared" si="32"/>
        <v>43525647</v>
      </c>
      <c r="X705" t="s">
        <v>9734</v>
      </c>
      <c r="Y705" t="s">
        <v>9735</v>
      </c>
      <c r="Z705" t="s">
        <v>9736</v>
      </c>
      <c r="AA705" t="s">
        <v>9737</v>
      </c>
      <c r="AB705" t="s">
        <v>9738</v>
      </c>
      <c r="AC705" t="s">
        <v>9739</v>
      </c>
      <c r="AD705" t="s">
        <v>9740</v>
      </c>
      <c r="AE705" t="s">
        <v>9741</v>
      </c>
    </row>
    <row r="706" spans="1:31" ht="15.75" customHeight="1">
      <c r="A706" t="s">
        <v>6918</v>
      </c>
      <c r="B706" t="s">
        <v>6919</v>
      </c>
      <c r="C706" t="s">
        <v>6920</v>
      </c>
      <c r="D706" t="s">
        <v>12891</v>
      </c>
      <c r="E706" t="s">
        <v>12892</v>
      </c>
      <c r="F706" t="s">
        <v>12893</v>
      </c>
      <c r="G706" t="str">
        <f>Table2[category] &amp; "-" &amp; Table2[product name]</f>
        <v>OfficeProducts|OfficePaperProducts|Paper|Stationery|Pens,Pencils&amp;WritingSupplies|Pens&amp;Refills|StickBallpointPens-Pentonic Multicolor Ball Point Pen, Pack of 10</v>
      </c>
      <c r="H706" t="s">
        <v>12894</v>
      </c>
      <c r="I706" s="23">
        <v>120</v>
      </c>
      <c r="J706" s="23" t="str">
        <f t="shared" ref="J706:J769" si="33">IF(I706&lt;200,"&lt;₹200",IF(OR(I706=200,I706&lt;=500),"₹200 - ₹500","&gt;₹500"))</f>
        <v>&lt;₹200</v>
      </c>
      <c r="K706" s="23">
        <v>120</v>
      </c>
      <c r="L706" s="24">
        <v>0</v>
      </c>
      <c r="M706" s="25">
        <f>Table2[[#This Row],[Actual Price]] - Table2[[#This Row],[Discounted Price]] / Table2[[#This Row],[Actual Price]] * 100</f>
        <v>20</v>
      </c>
      <c r="N706" s="24" t="str">
        <f t="shared" ref="N706:N769" si="34">IF(L706&gt;=50%,"50% or More","&lt;50%")</f>
        <v>&lt;50%</v>
      </c>
      <c r="O706" s="21">
        <f>Table2[[#This Row],[Rounded Rating Column]] + (Table2[[#This Row],[rating_count]] / 1000)</f>
        <v>8.3079999999999998</v>
      </c>
      <c r="P706" s="24" t="str">
        <f>IF(Table2[[#This Row],[Discount Percentage]] &gt;= 0.5, "Yes", "No")</f>
        <v>No</v>
      </c>
      <c r="Q706" s="26">
        <f>Table2[[#This Row],[Actual Price]] * Table2[[#This Row],[rating_count]]</f>
        <v>516960</v>
      </c>
      <c r="R706">
        <v>4.0999999999999996</v>
      </c>
      <c r="S706">
        <f>ROUND(Table2[[#This Row],[rating]], 0)</f>
        <v>4</v>
      </c>
      <c r="T706" s="21">
        <v>4308</v>
      </c>
      <c r="U706" s="21" t="str">
        <f>IF(Table2[[#This Row],[rating_count]] &lt; 1000, "Yes", "No")</f>
        <v>No</v>
      </c>
      <c r="V706" s="21">
        <f>Table2[[#This Row],[Rounded Rating Column]] * Table2[[#This Row],[rating_count]]</f>
        <v>17232</v>
      </c>
      <c r="W706" s="25">
        <f t="shared" ref="W706:W769" si="35">K706*T706</f>
        <v>516960</v>
      </c>
      <c r="X706" t="s">
        <v>6921</v>
      </c>
      <c r="Y706" t="s">
        <v>6922</v>
      </c>
      <c r="Z706" t="s">
        <v>6923</v>
      </c>
      <c r="AA706" t="s">
        <v>6924</v>
      </c>
      <c r="AB706" t="s">
        <v>6925</v>
      </c>
      <c r="AC706" t="s">
        <v>6926</v>
      </c>
      <c r="AD706" t="s">
        <v>6927</v>
      </c>
      <c r="AE706" t="s">
        <v>6928</v>
      </c>
    </row>
    <row r="707" spans="1:31" ht="15.75" customHeight="1">
      <c r="A707" t="s">
        <v>2267</v>
      </c>
      <c r="B707" t="s">
        <v>2268</v>
      </c>
      <c r="C707" t="s">
        <v>1175</v>
      </c>
      <c r="D707" t="s">
        <v>12831</v>
      </c>
      <c r="E707" t="s">
        <v>12832</v>
      </c>
      <c r="F707" t="s">
        <v>12833</v>
      </c>
      <c r="G707" t="str">
        <f>Table2[category] &amp; "-" &amp; Table2[product name]</f>
        <v>Electronics|HomeTheater,TV&amp;Video|Accessories|Cables|RCACables-CableCreation RCA to 3.5mm Male Audio Cable, 3.5mm to 2RCA Cable Male RCA Cable,Y Splitter Stereo Jack Cable for Home Theater,Subwoofer, Receiver, Speakers and More (3Feet/0.9Meter,Black)</v>
      </c>
      <c r="H707" t="s">
        <v>12824</v>
      </c>
      <c r="I707" s="23">
        <v>439</v>
      </c>
      <c r="J707" s="23" t="str">
        <f t="shared" si="33"/>
        <v>₹200 - ₹500</v>
      </c>
      <c r="K707" s="23">
        <v>758</v>
      </c>
      <c r="L707" s="24">
        <v>0.42</v>
      </c>
      <c r="M707" s="25">
        <f>Table2[[#This Row],[Actual Price]] - Table2[[#This Row],[Discounted Price]] / Table2[[#This Row],[Actual Price]] * 100</f>
        <v>700.08443271767806</v>
      </c>
      <c r="N707" s="24" t="str">
        <f t="shared" si="34"/>
        <v>&lt;50%</v>
      </c>
      <c r="O707" s="21">
        <f>Table2[[#This Row],[Rounded Rating Column]] + (Table2[[#This Row],[rating_count]] / 1000)</f>
        <v>8.2959999999999994</v>
      </c>
      <c r="P707" s="24" t="str">
        <f>IF(Table2[[#This Row],[Discount Percentage]] &gt;= 0.5, "Yes", "No")</f>
        <v>No</v>
      </c>
      <c r="Q707" s="26">
        <f>Table2[[#This Row],[Actual Price]] * Table2[[#This Row],[rating_count]]</f>
        <v>3256368</v>
      </c>
      <c r="R707">
        <v>4.2</v>
      </c>
      <c r="S707">
        <f>ROUND(Table2[[#This Row],[rating]], 0)</f>
        <v>4</v>
      </c>
      <c r="T707" s="21">
        <v>4296</v>
      </c>
      <c r="U707" s="21" t="str">
        <f>IF(Table2[[#This Row],[rating_count]] &lt; 1000, "Yes", "No")</f>
        <v>No</v>
      </c>
      <c r="V707" s="21">
        <f>Table2[[#This Row],[Rounded Rating Column]] * Table2[[#This Row],[rating_count]]</f>
        <v>17184</v>
      </c>
      <c r="W707" s="25">
        <f t="shared" si="35"/>
        <v>3256368</v>
      </c>
      <c r="X707" t="s">
        <v>2269</v>
      </c>
      <c r="Y707" t="s">
        <v>2270</v>
      </c>
      <c r="Z707" t="s">
        <v>2271</v>
      </c>
      <c r="AA707" t="s">
        <v>2272</v>
      </c>
      <c r="AB707" t="s">
        <v>2273</v>
      </c>
      <c r="AC707" t="s">
        <v>2274</v>
      </c>
      <c r="AD707" t="s">
        <v>2275</v>
      </c>
      <c r="AE707" t="s">
        <v>2276</v>
      </c>
    </row>
    <row r="708" spans="1:31" ht="15.75" customHeight="1">
      <c r="A708" t="s">
        <v>9355</v>
      </c>
      <c r="B708" t="s">
        <v>9356</v>
      </c>
      <c r="C708" t="s">
        <v>9244</v>
      </c>
      <c r="D708" t="s">
        <v>12817</v>
      </c>
      <c r="E708" t="s">
        <v>12818</v>
      </c>
      <c r="F708" t="s">
        <v>12986</v>
      </c>
      <c r="G708" t="str">
        <f>Table2[category] &amp; "-" &amp; Table2[product name]</f>
        <v>Home&amp;Kitchen|Kitchen&amp;HomeAppliances|SmallKitchenAppliances|Pop-upToasters-Pigeon by Stovekraft 2 Slice Auto Pop up Toaster. A Smart Bread Toaster for Your Home (750 Watt) (black)</v>
      </c>
      <c r="H708" t="s">
        <v>13017</v>
      </c>
      <c r="I708" s="25">
        <v>1099</v>
      </c>
      <c r="J708" s="23" t="str">
        <f t="shared" si="33"/>
        <v>&gt;₹500</v>
      </c>
      <c r="K708" s="25">
        <v>1795</v>
      </c>
      <c r="L708" s="24">
        <v>0.39</v>
      </c>
      <c r="M708" s="25">
        <f>Table2[[#This Row],[Actual Price]] - Table2[[#This Row],[Discounted Price]] / Table2[[#This Row],[Actual Price]] * 100</f>
        <v>1733.7743732590529</v>
      </c>
      <c r="N708" s="24" t="str">
        <f t="shared" si="34"/>
        <v>&lt;50%</v>
      </c>
      <c r="O708" s="21">
        <f>Table2[[#This Row],[Rounded Rating Column]] + (Table2[[#This Row],[rating_count]] / 1000)</f>
        <v>8.2439999999999998</v>
      </c>
      <c r="P708" s="24" t="str">
        <f>IF(Table2[[#This Row],[Discount Percentage]] &gt;= 0.5, "Yes", "No")</f>
        <v>No</v>
      </c>
      <c r="Q708" s="26">
        <f>Table2[[#This Row],[Actual Price]] * Table2[[#This Row],[rating_count]]</f>
        <v>7617980</v>
      </c>
      <c r="R708">
        <v>4.2</v>
      </c>
      <c r="S708">
        <f>ROUND(Table2[[#This Row],[rating]], 0)</f>
        <v>4</v>
      </c>
      <c r="T708" s="21">
        <v>4244</v>
      </c>
      <c r="U708" s="21" t="str">
        <f>IF(Table2[[#This Row],[rating_count]] &lt; 1000, "Yes", "No")</f>
        <v>No</v>
      </c>
      <c r="V708" s="21">
        <f>Table2[[#This Row],[Rounded Rating Column]] * Table2[[#This Row],[rating_count]]</f>
        <v>16976</v>
      </c>
      <c r="W708" s="25">
        <f t="shared" si="35"/>
        <v>7617980</v>
      </c>
      <c r="X708" t="s">
        <v>9357</v>
      </c>
      <c r="Y708" t="s">
        <v>9358</v>
      </c>
      <c r="Z708" t="s">
        <v>9359</v>
      </c>
      <c r="AA708" t="s">
        <v>9360</v>
      </c>
      <c r="AB708" t="s">
        <v>9361</v>
      </c>
      <c r="AC708" t="s">
        <v>9362</v>
      </c>
      <c r="AD708" t="s">
        <v>9363</v>
      </c>
      <c r="AE708" t="s">
        <v>9364</v>
      </c>
    </row>
    <row r="709" spans="1:31" ht="15.75" customHeight="1">
      <c r="A709" t="s">
        <v>9396</v>
      </c>
      <c r="B709" t="s">
        <v>9397</v>
      </c>
      <c r="C709" t="s">
        <v>9398</v>
      </c>
      <c r="D709" t="s">
        <v>12817</v>
      </c>
      <c r="E709" t="s">
        <v>12818</v>
      </c>
      <c r="F709" t="s">
        <v>13019</v>
      </c>
      <c r="G709" t="str">
        <f>Table2[category] &amp; "-" &amp; Table2[product name]</f>
        <v>Home&amp;Kitchen|Kitchen&amp;HomeAppliances|Coffee,Tea&amp;Espresso|DripCoffeeMachines-Kitchen Mart Stainless Steel South Indian Filter Coffee Drip Maker, Madras Kappi, Drip Decotion Maker160ml (2 Cup)</v>
      </c>
      <c r="H709" t="s">
        <v>13022</v>
      </c>
      <c r="I709" s="23">
        <v>292</v>
      </c>
      <c r="J709" s="23" t="str">
        <f t="shared" si="33"/>
        <v>₹200 - ₹500</v>
      </c>
      <c r="K709" s="23">
        <v>499</v>
      </c>
      <c r="L709" s="24">
        <v>0.41</v>
      </c>
      <c r="M709" s="25">
        <f>Table2[[#This Row],[Actual Price]] - Table2[[#This Row],[Discounted Price]] / Table2[[#This Row],[Actual Price]] * 100</f>
        <v>440.4829659318637</v>
      </c>
      <c r="N709" s="24" t="str">
        <f t="shared" si="34"/>
        <v>&lt;50%</v>
      </c>
      <c r="O709" s="21">
        <f>Table2[[#This Row],[Rounded Rating Column]] + (Table2[[#This Row],[rating_count]] / 1000)</f>
        <v>8.2379999999999995</v>
      </c>
      <c r="P709" s="24" t="str">
        <f>IF(Table2[[#This Row],[Discount Percentage]] &gt;= 0.5, "Yes", "No")</f>
        <v>No</v>
      </c>
      <c r="Q709" s="26">
        <f>Table2[[#This Row],[Actual Price]] * Table2[[#This Row],[rating_count]]</f>
        <v>2114762</v>
      </c>
      <c r="R709">
        <v>4.0999999999999996</v>
      </c>
      <c r="S709">
        <f>ROUND(Table2[[#This Row],[rating]], 0)</f>
        <v>4</v>
      </c>
      <c r="T709" s="21">
        <v>4238</v>
      </c>
      <c r="U709" s="21" t="str">
        <f>IF(Table2[[#This Row],[rating_count]] &lt; 1000, "Yes", "No")</f>
        <v>No</v>
      </c>
      <c r="V709" s="21">
        <f>Table2[[#This Row],[Rounded Rating Column]] * Table2[[#This Row],[rating_count]]</f>
        <v>16952</v>
      </c>
      <c r="W709" s="25">
        <f t="shared" si="35"/>
        <v>2114762</v>
      </c>
      <c r="X709" t="s">
        <v>9399</v>
      </c>
      <c r="Y709" t="s">
        <v>9400</v>
      </c>
      <c r="Z709" t="s">
        <v>9401</v>
      </c>
      <c r="AA709" t="s">
        <v>9402</v>
      </c>
      <c r="AB709" t="s">
        <v>9403</v>
      </c>
      <c r="AC709" t="s">
        <v>9404</v>
      </c>
      <c r="AD709" t="s">
        <v>9405</v>
      </c>
      <c r="AE709" t="s">
        <v>9406</v>
      </c>
    </row>
    <row r="710" spans="1:31" ht="15.75" customHeight="1">
      <c r="A710" t="s">
        <v>12204</v>
      </c>
      <c r="B710" t="s">
        <v>12205</v>
      </c>
      <c r="C710" t="s">
        <v>8723</v>
      </c>
      <c r="D710" t="s">
        <v>12817</v>
      </c>
      <c r="E710" t="s">
        <v>12818</v>
      </c>
      <c r="F710" t="s">
        <v>12986</v>
      </c>
      <c r="G710" t="str">
        <f>Table2[category] &amp; "-" &amp; Table2[product name]</f>
        <v>Home&amp;Kitchen|Kitchen&amp;HomeAppliances|SmallKitchenAppliances|JuicerMixerGrinders-Maharaja Whiteline Odacio Plus 550-Watt Juicer Mixer Grinder with 3 Jars (Black/Silver)</v>
      </c>
      <c r="H710" t="s">
        <v>13008</v>
      </c>
      <c r="I710" s="25">
        <v>3349</v>
      </c>
      <c r="J710" s="23" t="str">
        <f t="shared" si="33"/>
        <v>&gt;₹500</v>
      </c>
      <c r="K710" s="25">
        <v>4799</v>
      </c>
      <c r="L710" s="24">
        <v>0.3</v>
      </c>
      <c r="M710" s="25">
        <f>Table2[[#This Row],[Actual Price]] - Table2[[#This Row],[Discounted Price]] / Table2[[#This Row],[Actual Price]] * 100</f>
        <v>4729.2146280475099</v>
      </c>
      <c r="N710" s="24" t="str">
        <f t="shared" si="34"/>
        <v>&lt;50%</v>
      </c>
      <c r="O710" s="21">
        <f>Table2[[#This Row],[Rounded Rating Column]] + (Table2[[#This Row],[rating_count]] / 1000)</f>
        <v>8.1999999999999993</v>
      </c>
      <c r="P710" s="24" t="str">
        <f>IF(Table2[[#This Row],[Discount Percentage]] &gt;= 0.5, "Yes", "No")</f>
        <v>No</v>
      </c>
      <c r="Q710" s="26">
        <f>Table2[[#This Row],[Actual Price]] * Table2[[#This Row],[rating_count]]</f>
        <v>20155800</v>
      </c>
      <c r="R710">
        <v>3.7</v>
      </c>
      <c r="S710">
        <f>ROUND(Table2[[#This Row],[rating]], 0)</f>
        <v>4</v>
      </c>
      <c r="T710" s="21">
        <v>4200</v>
      </c>
      <c r="U710" s="21" t="str">
        <f>IF(Table2[[#This Row],[rating_count]] &lt; 1000, "Yes", "No")</f>
        <v>No</v>
      </c>
      <c r="V710" s="21">
        <f>Table2[[#This Row],[Rounded Rating Column]] * Table2[[#This Row],[rating_count]]</f>
        <v>16800</v>
      </c>
      <c r="W710" s="25">
        <f t="shared" si="35"/>
        <v>20155800</v>
      </c>
      <c r="X710" t="s">
        <v>12206</v>
      </c>
      <c r="Y710" t="s">
        <v>12207</v>
      </c>
      <c r="Z710" t="s">
        <v>12208</v>
      </c>
      <c r="AA710" t="s">
        <v>12209</v>
      </c>
      <c r="AB710" t="s">
        <v>12210</v>
      </c>
      <c r="AC710" t="s">
        <v>12211</v>
      </c>
      <c r="AD710" t="s">
        <v>12212</v>
      </c>
      <c r="AE710" t="s">
        <v>12213</v>
      </c>
    </row>
    <row r="711" spans="1:31" ht="15.75" customHeight="1">
      <c r="A711" t="s">
        <v>7825</v>
      </c>
      <c r="B711" t="s">
        <v>7826</v>
      </c>
      <c r="C711" t="s">
        <v>7112</v>
      </c>
      <c r="D711" t="s">
        <v>12821</v>
      </c>
      <c r="E711" t="s">
        <v>12907</v>
      </c>
      <c r="F711" t="s">
        <v>12961</v>
      </c>
      <c r="G711" t="str">
        <f>Table2[category] &amp; "-" &amp; Table2[product name]</f>
        <v>Computers&amp;Accessories|Printers,Inks&amp;Accessories|Printers-HP Deskjet 2723 AIO Printer, Copy, Scan, WiFi, Bluetooth, USB, Simple Setup Smart App, Ideal for Home.</v>
      </c>
      <c r="H711" s="2" t="s">
        <v>13108</v>
      </c>
      <c r="I711" s="25">
        <v>5899</v>
      </c>
      <c r="J711" s="23" t="str">
        <f t="shared" si="33"/>
        <v>&gt;₹500</v>
      </c>
      <c r="K711" s="25">
        <v>7005</v>
      </c>
      <c r="L711" s="24">
        <v>0.16</v>
      </c>
      <c r="M711" s="25">
        <f>Table2[[#This Row],[Actual Price]] - Table2[[#This Row],[Discounted Price]] / Table2[[#This Row],[Actual Price]] * 100</f>
        <v>6920.7887223411844</v>
      </c>
      <c r="N711" s="24" t="str">
        <f t="shared" si="34"/>
        <v>&lt;50%</v>
      </c>
      <c r="O711" s="21">
        <f>Table2[[#This Row],[Rounded Rating Column]] + (Table2[[#This Row],[rating_count]] / 1000)</f>
        <v>8.1989999999999998</v>
      </c>
      <c r="P711" s="24" t="str">
        <f>IF(Table2[[#This Row],[Discount Percentage]] &gt;= 0.5, "Yes", "No")</f>
        <v>No</v>
      </c>
      <c r="Q711" s="26">
        <f>Table2[[#This Row],[Actual Price]] * Table2[[#This Row],[rating_count]]</f>
        <v>29413995</v>
      </c>
      <c r="R711">
        <v>3.6</v>
      </c>
      <c r="S711">
        <f>ROUND(Table2[[#This Row],[rating]], 0)</f>
        <v>4</v>
      </c>
      <c r="T711" s="21">
        <v>4199</v>
      </c>
      <c r="U711" s="21" t="str">
        <f>IF(Table2[[#This Row],[rating_count]] &lt; 1000, "Yes", "No")</f>
        <v>No</v>
      </c>
      <c r="V711" s="21">
        <f>Table2[[#This Row],[Rounded Rating Column]] * Table2[[#This Row],[rating_count]]</f>
        <v>16796</v>
      </c>
      <c r="W711" s="25">
        <f t="shared" si="35"/>
        <v>29413995</v>
      </c>
      <c r="X711" t="s">
        <v>7827</v>
      </c>
      <c r="Y711" t="s">
        <v>7828</v>
      </c>
      <c r="Z711" t="s">
        <v>7829</v>
      </c>
      <c r="AA711" t="s">
        <v>7830</v>
      </c>
      <c r="AB711" t="s">
        <v>7831</v>
      </c>
      <c r="AC711" t="s">
        <v>7832</v>
      </c>
      <c r="AD711" t="s">
        <v>7833</v>
      </c>
      <c r="AE711" t="s">
        <v>7834</v>
      </c>
    </row>
    <row r="712" spans="1:31" ht="15.75" customHeight="1">
      <c r="A712" t="s">
        <v>12545</v>
      </c>
      <c r="B712" t="s">
        <v>12546</v>
      </c>
      <c r="C712" t="s">
        <v>8660</v>
      </c>
      <c r="D712" t="s">
        <v>12817</v>
      </c>
      <c r="E712" t="s">
        <v>12818</v>
      </c>
      <c r="F712" t="s">
        <v>12986</v>
      </c>
      <c r="G712" t="str">
        <f>Table2[category] &amp; "-" &amp; Table2[product name]</f>
        <v>Home&amp;Kitchen|Kitchen&amp;HomeAppliances|SmallKitchenAppliances|DeepFatFryers|AirFryers-INALSA Air Fryer Digital 4L Nutri Fry - 1400W with Smart AirCrisp Technology| 8-Preset Menu, Touch Control &amp; Digital Display|Variable Temperature &amp; Timer Control|Free Recipe book|2 Yr Warranty (Black)</v>
      </c>
      <c r="H712" t="s">
        <v>13004</v>
      </c>
      <c r="I712" s="25">
        <v>6790</v>
      </c>
      <c r="J712" s="23" t="str">
        <f t="shared" si="33"/>
        <v>&gt;₹500</v>
      </c>
      <c r="K712" s="25">
        <v>10995</v>
      </c>
      <c r="L712" s="24">
        <v>0.38</v>
      </c>
      <c r="M712" s="25">
        <f>Table2[[#This Row],[Actual Price]] - Table2[[#This Row],[Discounted Price]] / Table2[[#This Row],[Actual Price]] * 100</f>
        <v>10933.244656662118</v>
      </c>
      <c r="N712" s="24" t="str">
        <f t="shared" si="34"/>
        <v>&lt;50%</v>
      </c>
      <c r="O712" s="21">
        <f>Table2[[#This Row],[Rounded Rating Column]] + (Table2[[#This Row],[rating_count]] / 1000)</f>
        <v>8.1920000000000002</v>
      </c>
      <c r="P712" s="24" t="str">
        <f>IF(Table2[[#This Row],[Discount Percentage]] &gt;= 0.5, "Yes", "No")</f>
        <v>No</v>
      </c>
      <c r="Q712" s="26">
        <f>Table2[[#This Row],[Actual Price]] * Table2[[#This Row],[rating_count]]</f>
        <v>35096040</v>
      </c>
      <c r="R712">
        <v>4.5</v>
      </c>
      <c r="S712">
        <f>ROUND(Table2[[#This Row],[rating]], 0)</f>
        <v>5</v>
      </c>
      <c r="T712" s="21">
        <v>3192</v>
      </c>
      <c r="U712" s="21" t="str">
        <f>IF(Table2[[#This Row],[rating_count]] &lt; 1000, "Yes", "No")</f>
        <v>No</v>
      </c>
      <c r="V712" s="21">
        <f>Table2[[#This Row],[Rounded Rating Column]] * Table2[[#This Row],[rating_count]]</f>
        <v>15960</v>
      </c>
      <c r="W712" s="25">
        <f t="shared" si="35"/>
        <v>35096040</v>
      </c>
      <c r="X712" t="s">
        <v>12547</v>
      </c>
      <c r="Y712" t="s">
        <v>12548</v>
      </c>
      <c r="Z712" t="s">
        <v>12549</v>
      </c>
      <c r="AA712" t="s">
        <v>12550</v>
      </c>
      <c r="AB712" t="s">
        <v>12551</v>
      </c>
      <c r="AC712" t="s">
        <v>12552</v>
      </c>
      <c r="AD712" t="s">
        <v>12553</v>
      </c>
      <c r="AE712" t="s">
        <v>12554</v>
      </c>
    </row>
    <row r="713" spans="1:31" ht="15.75" customHeight="1">
      <c r="A713" t="s">
        <v>11872</v>
      </c>
      <c r="B713" t="s">
        <v>11873</v>
      </c>
      <c r="C713" t="s">
        <v>8483</v>
      </c>
      <c r="D713" t="s">
        <v>12817</v>
      </c>
      <c r="E713" t="s">
        <v>12818</v>
      </c>
      <c r="F713" t="s">
        <v>12819</v>
      </c>
      <c r="G713" t="str">
        <f>Table2[category] &amp; "-" &amp; Table2[product name]</f>
        <v>Home&amp;Kitchen|Kitchen&amp;HomeAppliances|Vacuum,Cleaning&amp;Ironing|Irons,Steamers&amp;Accessories|Irons|DryIrons-Havells Glydo 1000 watt Dry Iron With American Heritage Non Stick Sole Plate, Aerodynamic Design, Easy Grip Temperature Knob &amp; 2 years Warranty. (Charcoal Blue)</v>
      </c>
      <c r="H713" t="s">
        <v>12992</v>
      </c>
      <c r="I713" s="23">
        <v>849</v>
      </c>
      <c r="J713" s="23" t="str">
        <f t="shared" si="33"/>
        <v>&gt;₹500</v>
      </c>
      <c r="K713" s="25">
        <v>1190</v>
      </c>
      <c r="L713" s="24">
        <v>0.28999999999999998</v>
      </c>
      <c r="M713" s="25">
        <f>Table2[[#This Row],[Actual Price]] - Table2[[#This Row],[Discounted Price]] / Table2[[#This Row],[Actual Price]] * 100</f>
        <v>1118.6554621848741</v>
      </c>
      <c r="N713" s="24" t="str">
        <f t="shared" si="34"/>
        <v>&lt;50%</v>
      </c>
      <c r="O713" s="21">
        <f>Table2[[#This Row],[Rounded Rating Column]] + (Table2[[#This Row],[rating_count]] / 1000)</f>
        <v>8.1840000000000011</v>
      </c>
      <c r="P713" s="24" t="str">
        <f>IF(Table2[[#This Row],[Discount Percentage]] &gt;= 0.5, "Yes", "No")</f>
        <v>No</v>
      </c>
      <c r="Q713" s="26">
        <f>Table2[[#This Row],[Actual Price]] * Table2[[#This Row],[rating_count]]</f>
        <v>4978960</v>
      </c>
      <c r="R713">
        <v>4.2</v>
      </c>
      <c r="S713">
        <f>ROUND(Table2[[#This Row],[rating]], 0)</f>
        <v>4</v>
      </c>
      <c r="T713" s="21">
        <v>4184</v>
      </c>
      <c r="U713" s="21" t="str">
        <f>IF(Table2[[#This Row],[rating_count]] &lt; 1000, "Yes", "No")</f>
        <v>No</v>
      </c>
      <c r="V713" s="21">
        <f>Table2[[#This Row],[Rounded Rating Column]] * Table2[[#This Row],[rating_count]]</f>
        <v>16736</v>
      </c>
      <c r="W713" s="25">
        <f t="shared" si="35"/>
        <v>4978960</v>
      </c>
      <c r="X713" t="s">
        <v>11874</v>
      </c>
      <c r="Y713" t="s">
        <v>11875</v>
      </c>
      <c r="Z713" t="s">
        <v>11876</v>
      </c>
      <c r="AA713" t="s">
        <v>11877</v>
      </c>
      <c r="AB713" t="s">
        <v>11878</v>
      </c>
      <c r="AC713" t="s">
        <v>11879</v>
      </c>
      <c r="AD713" t="s">
        <v>11880</v>
      </c>
      <c r="AE713" t="s">
        <v>11881</v>
      </c>
    </row>
    <row r="714" spans="1:31" ht="15.75" customHeight="1">
      <c r="A714" t="s">
        <v>10319</v>
      </c>
      <c r="B714" t="s">
        <v>10320</v>
      </c>
      <c r="C714" t="s">
        <v>9873</v>
      </c>
      <c r="D714" t="s">
        <v>12817</v>
      </c>
      <c r="E714" t="s">
        <v>12988</v>
      </c>
      <c r="F714" t="s">
        <v>13031</v>
      </c>
      <c r="G714" t="str">
        <f>Table2[category] &amp; "-" &amp; Table2[product name]</f>
        <v>Home&amp;Kitchen|Heating,Cooling&amp;AirQuality|AirPurifiers|HEPAAirPurifiers-Philips AC1215/20 Air purifier, removes 99.97% airborne pollutants, 4-stage filtration with True HEPA filter (white)</v>
      </c>
      <c r="H714" t="s">
        <v>13032</v>
      </c>
      <c r="I714" s="25">
        <v>8799</v>
      </c>
      <c r="J714" s="23" t="str">
        <f t="shared" si="33"/>
        <v>&gt;₹500</v>
      </c>
      <c r="K714" s="25">
        <v>11995</v>
      </c>
      <c r="L714" s="24">
        <v>0.27</v>
      </c>
      <c r="M714" s="25">
        <f>Table2[[#This Row],[Actual Price]] - Table2[[#This Row],[Discounted Price]] / Table2[[#This Row],[Actual Price]] * 100</f>
        <v>11921.644435181326</v>
      </c>
      <c r="N714" s="24" t="str">
        <f t="shared" si="34"/>
        <v>&lt;50%</v>
      </c>
      <c r="O714" s="21">
        <f>Table2[[#This Row],[Rounded Rating Column]] + (Table2[[#This Row],[rating_count]] / 1000)</f>
        <v>8.157</v>
      </c>
      <c r="P714" s="24" t="str">
        <f>IF(Table2[[#This Row],[Discount Percentage]] &gt;= 0.5, "Yes", "No")</f>
        <v>No</v>
      </c>
      <c r="Q714" s="26">
        <f>Table2[[#This Row],[Actual Price]] * Table2[[#This Row],[rating_count]]</f>
        <v>49863215</v>
      </c>
      <c r="R714">
        <v>4.0999999999999996</v>
      </c>
      <c r="S714">
        <f>ROUND(Table2[[#This Row],[rating]], 0)</f>
        <v>4</v>
      </c>
      <c r="T714" s="21">
        <v>4157</v>
      </c>
      <c r="U714" s="21" t="str">
        <f>IF(Table2[[#This Row],[rating_count]] &lt; 1000, "Yes", "No")</f>
        <v>No</v>
      </c>
      <c r="V714" s="21">
        <f>Table2[[#This Row],[Rounded Rating Column]] * Table2[[#This Row],[rating_count]]</f>
        <v>16628</v>
      </c>
      <c r="W714" s="25">
        <f t="shared" si="35"/>
        <v>49863215</v>
      </c>
      <c r="X714" t="s">
        <v>10321</v>
      </c>
      <c r="Y714" t="s">
        <v>10322</v>
      </c>
      <c r="Z714" t="s">
        <v>10323</v>
      </c>
      <c r="AA714" t="s">
        <v>10324</v>
      </c>
      <c r="AB714" t="s">
        <v>10325</v>
      </c>
      <c r="AC714" t="s">
        <v>10326</v>
      </c>
      <c r="AD714" t="s">
        <v>10327</v>
      </c>
      <c r="AE714" t="s">
        <v>10328</v>
      </c>
    </row>
    <row r="715" spans="1:31" ht="15.75" customHeight="1">
      <c r="A715" t="s">
        <v>7620</v>
      </c>
      <c r="B715" t="s">
        <v>7621</v>
      </c>
      <c r="C715" t="s">
        <v>5848</v>
      </c>
      <c r="D715" t="s">
        <v>12821</v>
      </c>
      <c r="E715" t="s">
        <v>12822</v>
      </c>
      <c r="F715" t="s">
        <v>12931</v>
      </c>
      <c r="G715" t="str">
        <f>Table2[category] &amp; "-" &amp; Table2[product name]</f>
        <v>Computers&amp;Accessories|Accessories&amp;Peripherals|TabletAccessories|ScreenProtectors-Robustrion [Anti-Scratch] &amp; [Smudge Proof] [S Pen Compatible] Premium Tempered Glass Screen Protector for Samsung Tab S6 Lite 10.4 inch SM-P610/615 [Bubble Free]</v>
      </c>
      <c r="H715" t="s">
        <v>12872</v>
      </c>
      <c r="I715" s="23">
        <v>379</v>
      </c>
      <c r="J715" s="23" t="str">
        <f t="shared" si="33"/>
        <v>₹200 - ₹500</v>
      </c>
      <c r="K715" s="25">
        <v>1499</v>
      </c>
      <c r="L715" s="24">
        <v>0.75</v>
      </c>
      <c r="M715" s="25">
        <f>Table2[[#This Row],[Actual Price]] - Table2[[#This Row],[Discounted Price]] / Table2[[#This Row],[Actual Price]] * 100</f>
        <v>1473.7164776517679</v>
      </c>
      <c r="N715" s="24" t="str">
        <f t="shared" si="34"/>
        <v>50% or More</v>
      </c>
      <c r="O715" s="21">
        <f>Table2[[#This Row],[Rounded Rating Column]] + (Table2[[#This Row],[rating_count]] / 1000)</f>
        <v>8.1490000000000009</v>
      </c>
      <c r="P715" s="24" t="str">
        <f>IF(Table2[[#This Row],[Discount Percentage]] &gt;= 0.5, "Yes", "No")</f>
        <v>Yes</v>
      </c>
      <c r="Q715" s="26">
        <f>Table2[[#This Row],[Actual Price]] * Table2[[#This Row],[rating_count]]</f>
        <v>6219351</v>
      </c>
      <c r="R715">
        <v>4.2</v>
      </c>
      <c r="S715">
        <f>ROUND(Table2[[#This Row],[rating]], 0)</f>
        <v>4</v>
      </c>
      <c r="T715" s="21">
        <v>4149</v>
      </c>
      <c r="U715" s="21" t="str">
        <f>IF(Table2[[#This Row],[rating_count]] &lt; 1000, "Yes", "No")</f>
        <v>No</v>
      </c>
      <c r="V715" s="21">
        <f>Table2[[#This Row],[Rounded Rating Column]] * Table2[[#This Row],[rating_count]]</f>
        <v>16596</v>
      </c>
      <c r="W715" s="25">
        <f t="shared" si="35"/>
        <v>6219351</v>
      </c>
      <c r="X715" t="s">
        <v>7622</v>
      </c>
      <c r="Y715" t="s">
        <v>7623</v>
      </c>
      <c r="Z715" t="s">
        <v>7624</v>
      </c>
      <c r="AA715" t="s">
        <v>7625</v>
      </c>
      <c r="AB715" t="s">
        <v>7626</v>
      </c>
      <c r="AC715" t="s">
        <v>7627</v>
      </c>
      <c r="AD715" t="s">
        <v>7628</v>
      </c>
      <c r="AE715" t="s">
        <v>7629</v>
      </c>
    </row>
    <row r="716" spans="1:31" ht="15.75" customHeight="1">
      <c r="A716" t="s">
        <v>919</v>
      </c>
      <c r="B716" t="s">
        <v>920</v>
      </c>
      <c r="C716" t="s">
        <v>462</v>
      </c>
      <c r="D716" t="s">
        <v>12831</v>
      </c>
      <c r="E716" t="s">
        <v>12832</v>
      </c>
      <c r="F716" t="s">
        <v>12833</v>
      </c>
      <c r="G716" t="str">
        <f>Table2[category] &amp; "-" &amp; Table2[product name]</f>
        <v>Electronics|HomeTheater,TV&amp;Video|Accessories|RemoteControls-Dealfreez Case Compatible with Fire TV Stick 3rd Gen 2021 Full Wrap Silicone Remote Cover Anti-Lost with Loop (D-Black)</v>
      </c>
      <c r="H716" t="s">
        <v>12836</v>
      </c>
      <c r="I716" s="23">
        <v>349</v>
      </c>
      <c r="J716" s="23" t="str">
        <f t="shared" si="33"/>
        <v>₹200 - ₹500</v>
      </c>
      <c r="K716" s="25">
        <v>1499</v>
      </c>
      <c r="L716" s="24">
        <v>0.77</v>
      </c>
      <c r="M716" s="25">
        <f>Table2[[#This Row],[Actual Price]] - Table2[[#This Row],[Discounted Price]] / Table2[[#This Row],[Actual Price]] * 100</f>
        <v>1475.717811874583</v>
      </c>
      <c r="N716" s="24" t="str">
        <f t="shared" si="34"/>
        <v>50% or More</v>
      </c>
      <c r="O716" s="21">
        <f>Table2[[#This Row],[Rounded Rating Column]] + (Table2[[#This Row],[rating_count]] / 1000)</f>
        <v>8.1449999999999996</v>
      </c>
      <c r="P716" s="24" t="str">
        <f>IF(Table2[[#This Row],[Discount Percentage]] &gt;= 0.5, "Yes", "No")</f>
        <v>Yes</v>
      </c>
      <c r="Q716" s="26">
        <f>Table2[[#This Row],[Actual Price]] * Table2[[#This Row],[rating_count]]</f>
        <v>6213355</v>
      </c>
      <c r="R716">
        <v>4.3</v>
      </c>
      <c r="S716">
        <f>ROUND(Table2[[#This Row],[rating]], 0)</f>
        <v>4</v>
      </c>
      <c r="T716" s="21">
        <v>4145</v>
      </c>
      <c r="U716" s="21" t="str">
        <f>IF(Table2[[#This Row],[rating_count]] &lt; 1000, "Yes", "No")</f>
        <v>No</v>
      </c>
      <c r="V716" s="21">
        <f>Table2[[#This Row],[Rounded Rating Column]] * Table2[[#This Row],[rating_count]]</f>
        <v>16580</v>
      </c>
      <c r="W716" s="25">
        <f t="shared" si="35"/>
        <v>6213355</v>
      </c>
      <c r="X716" t="s">
        <v>921</v>
      </c>
      <c r="Y716" t="s">
        <v>922</v>
      </c>
      <c r="Z716" t="s">
        <v>923</v>
      </c>
      <c r="AA716" t="s">
        <v>924</v>
      </c>
      <c r="AB716" t="s">
        <v>925</v>
      </c>
      <c r="AC716" t="s">
        <v>926</v>
      </c>
      <c r="AD716" t="s">
        <v>927</v>
      </c>
      <c r="AE716" t="s">
        <v>928</v>
      </c>
    </row>
    <row r="717" spans="1:31" ht="15.75" customHeight="1">
      <c r="A717" t="s">
        <v>12777</v>
      </c>
      <c r="B717" t="s">
        <v>12778</v>
      </c>
      <c r="C717" t="s">
        <v>9481</v>
      </c>
      <c r="D717" t="s">
        <v>12817</v>
      </c>
      <c r="E717" t="s">
        <v>12818</v>
      </c>
      <c r="F717" t="s">
        <v>12986</v>
      </c>
      <c r="G717" t="str">
        <f>Table2[category] &amp; "-" &amp; Table2[product name]</f>
        <v>Home&amp;Kitchen|Kitchen&amp;HomeAppliances|SmallKitchenAppliances|Rice&amp;PastaCookers-Prestige Delight PRWO Electric Rice Cooker (1 L, White)</v>
      </c>
      <c r="H717" t="s">
        <v>13026</v>
      </c>
      <c r="I717" s="25">
        <v>2280</v>
      </c>
      <c r="J717" s="23" t="str">
        <f t="shared" si="33"/>
        <v>&gt;₹500</v>
      </c>
      <c r="K717" s="25">
        <v>3045</v>
      </c>
      <c r="L717" s="24">
        <v>0.25</v>
      </c>
      <c r="M717" s="25">
        <f>Table2[[#This Row],[Actual Price]] - Table2[[#This Row],[Discounted Price]] / Table2[[#This Row],[Actual Price]] * 100</f>
        <v>2970.1231527093596</v>
      </c>
      <c r="N717" s="24" t="str">
        <f t="shared" si="34"/>
        <v>&lt;50%</v>
      </c>
      <c r="O717" s="21">
        <f>Table2[[#This Row],[Rounded Rating Column]] + (Table2[[#This Row],[rating_count]] / 1000)</f>
        <v>8.1180000000000003</v>
      </c>
      <c r="P717" s="24" t="str">
        <f>IF(Table2[[#This Row],[Discount Percentage]] &gt;= 0.5, "Yes", "No")</f>
        <v>No</v>
      </c>
      <c r="Q717" s="26">
        <f>Table2[[#This Row],[Actual Price]] * Table2[[#This Row],[rating_count]]</f>
        <v>12539310</v>
      </c>
      <c r="R717">
        <v>4.0999999999999996</v>
      </c>
      <c r="S717">
        <f>ROUND(Table2[[#This Row],[rating]], 0)</f>
        <v>4</v>
      </c>
      <c r="T717" s="21">
        <v>4118</v>
      </c>
      <c r="U717" s="21" t="str">
        <f>IF(Table2[[#This Row],[rating_count]] &lt; 1000, "Yes", "No")</f>
        <v>No</v>
      </c>
      <c r="V717" s="21">
        <f>Table2[[#This Row],[Rounded Rating Column]] * Table2[[#This Row],[rating_count]]</f>
        <v>16472</v>
      </c>
      <c r="W717" s="25">
        <f t="shared" si="35"/>
        <v>12539310</v>
      </c>
      <c r="X717" t="s">
        <v>12779</v>
      </c>
      <c r="Y717" t="s">
        <v>12780</v>
      </c>
      <c r="Z717" t="s">
        <v>12781</v>
      </c>
      <c r="AA717" t="s">
        <v>12782</v>
      </c>
      <c r="AB717" t="s">
        <v>12783</v>
      </c>
      <c r="AC717" t="s">
        <v>12784</v>
      </c>
      <c r="AD717" t="s">
        <v>12785</v>
      </c>
      <c r="AE717" t="s">
        <v>12786</v>
      </c>
    </row>
    <row r="718" spans="1:31" ht="15.75" customHeight="1">
      <c r="A718" t="s">
        <v>12254</v>
      </c>
      <c r="B718" t="s">
        <v>12255</v>
      </c>
      <c r="C718" t="s">
        <v>11914</v>
      </c>
      <c r="D718" t="s">
        <v>12817</v>
      </c>
      <c r="E718" t="s">
        <v>12818</v>
      </c>
      <c r="F718" t="s">
        <v>13019</v>
      </c>
      <c r="G718" t="str">
        <f>Table2[category] &amp; "-" &amp; Table2[product name]</f>
        <v>Home&amp;Kitchen|Kitchen&amp;HomeAppliances|Coffee,Tea&amp;Espresso|CoffeeMakerAccessories|MeasuringSpoons-Abode Kitchen Essential Measuring Cup &amp; Spoon for Spices | for Cooking and Baking Cake | Multipurpose Tablespoon Cups with Ring Holder | (Black)</v>
      </c>
      <c r="H718" t="s">
        <v>13056</v>
      </c>
      <c r="I718" s="23">
        <v>149</v>
      </c>
      <c r="J718" s="23" t="str">
        <f t="shared" si="33"/>
        <v>&lt;₹200</v>
      </c>
      <c r="K718" s="23">
        <v>300</v>
      </c>
      <c r="L718" s="24">
        <v>0.5</v>
      </c>
      <c r="M718" s="25">
        <f>Table2[[#This Row],[Actual Price]] - Table2[[#This Row],[Discounted Price]] / Table2[[#This Row],[Actual Price]] * 100</f>
        <v>250.33333333333334</v>
      </c>
      <c r="N718" s="24" t="str">
        <f t="shared" si="34"/>
        <v>50% or More</v>
      </c>
      <c r="O718" s="21">
        <f>Table2[[#This Row],[Rounded Rating Column]] + (Table2[[#This Row],[rating_count]] / 1000)</f>
        <v>8.0739999999999998</v>
      </c>
      <c r="P718" s="24" t="str">
        <f>IF(Table2[[#This Row],[Discount Percentage]] &gt;= 0.5, "Yes", "No")</f>
        <v>Yes</v>
      </c>
      <c r="Q718" s="26">
        <f>Table2[[#This Row],[Actual Price]] * Table2[[#This Row],[rating_count]]</f>
        <v>1222200</v>
      </c>
      <c r="R718">
        <v>4.0999999999999996</v>
      </c>
      <c r="S718">
        <f>ROUND(Table2[[#This Row],[rating]], 0)</f>
        <v>4</v>
      </c>
      <c r="T718" s="21">
        <v>4074</v>
      </c>
      <c r="U718" s="21" t="str">
        <f>IF(Table2[[#This Row],[rating_count]] &lt; 1000, "Yes", "No")</f>
        <v>No</v>
      </c>
      <c r="V718" s="21">
        <f>Table2[[#This Row],[Rounded Rating Column]] * Table2[[#This Row],[rating_count]]</f>
        <v>16296</v>
      </c>
      <c r="W718" s="25">
        <f t="shared" si="35"/>
        <v>1222200</v>
      </c>
      <c r="X718" t="s">
        <v>12256</v>
      </c>
      <c r="Y718" t="s">
        <v>12257</v>
      </c>
      <c r="Z718" t="s">
        <v>12258</v>
      </c>
      <c r="AA718" t="s">
        <v>12259</v>
      </c>
      <c r="AB718" t="s">
        <v>12260</v>
      </c>
      <c r="AC718" t="s">
        <v>12261</v>
      </c>
      <c r="AD718" t="s">
        <v>12262</v>
      </c>
      <c r="AE718" t="s">
        <v>12263</v>
      </c>
    </row>
    <row r="719" spans="1:31" ht="15.75" customHeight="1">
      <c r="A719" t="s">
        <v>9871</v>
      </c>
      <c r="B719" t="s">
        <v>9872</v>
      </c>
      <c r="C719" t="s">
        <v>9873</v>
      </c>
      <c r="D719" t="s">
        <v>12817</v>
      </c>
      <c r="E719" t="s">
        <v>12988</v>
      </c>
      <c r="F719" t="s">
        <v>13031</v>
      </c>
      <c r="G719" t="str">
        <f>Table2[category] &amp; "-" &amp; Table2[product name]</f>
        <v>Home&amp;Kitchen|Heating,Cooling&amp;AirQuality|AirPurifiers|HEPAAirPurifiers-Mi Air Purifier 3 with True HEPA Filter, removes air pollutants, smoke, odor, bacteria &amp; viruses with 99.97% efficiency, coverage area up to 484 sq. ft., Wi-Fi &amp; Voice control - Alexa/GA (white)</v>
      </c>
      <c r="H719" t="s">
        <v>13032</v>
      </c>
      <c r="I719" s="25">
        <v>9970</v>
      </c>
      <c r="J719" s="23" t="str">
        <f t="shared" si="33"/>
        <v>&gt;₹500</v>
      </c>
      <c r="K719" s="25">
        <v>12999</v>
      </c>
      <c r="L719" s="24">
        <v>0.23</v>
      </c>
      <c r="M719" s="25">
        <f>Table2[[#This Row],[Actual Price]] - Table2[[#This Row],[Discounted Price]] / Table2[[#This Row],[Actual Price]] * 100</f>
        <v>12922.301792445573</v>
      </c>
      <c r="N719" s="24" t="str">
        <f t="shared" si="34"/>
        <v>&lt;50%</v>
      </c>
      <c r="O719" s="21">
        <f>Table2[[#This Row],[Rounded Rating Column]] + (Table2[[#This Row],[rating_count]] / 1000)</f>
        <v>8.0489999999999995</v>
      </c>
      <c r="P719" s="24" t="str">
        <f>IF(Table2[[#This Row],[Discount Percentage]] &gt;= 0.5, "Yes", "No")</f>
        <v>No</v>
      </c>
      <c r="Q719" s="26">
        <f>Table2[[#This Row],[Actual Price]] * Table2[[#This Row],[rating_count]]</f>
        <v>52632951</v>
      </c>
      <c r="R719">
        <v>4.3</v>
      </c>
      <c r="S719">
        <f>ROUND(Table2[[#This Row],[rating]], 0)</f>
        <v>4</v>
      </c>
      <c r="T719" s="21">
        <v>4049</v>
      </c>
      <c r="U719" s="21" t="str">
        <f>IF(Table2[[#This Row],[rating_count]] &lt; 1000, "Yes", "No")</f>
        <v>No</v>
      </c>
      <c r="V719" s="21">
        <f>Table2[[#This Row],[Rounded Rating Column]] * Table2[[#This Row],[rating_count]]</f>
        <v>16196</v>
      </c>
      <c r="W719" s="25">
        <f t="shared" si="35"/>
        <v>52632951</v>
      </c>
      <c r="X719" t="s">
        <v>9874</v>
      </c>
      <c r="Y719" t="s">
        <v>9875</v>
      </c>
      <c r="Z719" t="s">
        <v>9876</v>
      </c>
      <c r="AA719" t="s">
        <v>9877</v>
      </c>
      <c r="AB719" t="s">
        <v>9878</v>
      </c>
      <c r="AC719" t="s">
        <v>9879</v>
      </c>
      <c r="AD719" t="s">
        <v>9880</v>
      </c>
      <c r="AE719" t="s">
        <v>9881</v>
      </c>
    </row>
    <row r="720" spans="1:31" ht="15.75" customHeight="1">
      <c r="A720" t="s">
        <v>12033</v>
      </c>
      <c r="B720" t="s">
        <v>12034</v>
      </c>
      <c r="C720" t="s">
        <v>8483</v>
      </c>
      <c r="D720" t="s">
        <v>12817</v>
      </c>
      <c r="E720" t="s">
        <v>12818</v>
      </c>
      <c r="F720" t="s">
        <v>12819</v>
      </c>
      <c r="G720" t="str">
        <f>Table2[category] &amp; "-" &amp; Table2[product name]</f>
        <v>Home&amp;Kitchen|Kitchen&amp;HomeAppliances|Vacuum,Cleaning&amp;Ironing|Irons,Steamers&amp;Accessories|Irons|DryIrons-Usha EI 3710 Heavy Weight 1000-Watt Dry Iron with Golden American Heritage Soleplate, 1.75 Kg(White)</v>
      </c>
      <c r="H720" t="s">
        <v>12992</v>
      </c>
      <c r="I720" s="25">
        <v>1110</v>
      </c>
      <c r="J720" s="23" t="str">
        <f t="shared" si="33"/>
        <v>&gt;₹500</v>
      </c>
      <c r="K720" s="25">
        <v>1599</v>
      </c>
      <c r="L720" s="24">
        <v>0.31</v>
      </c>
      <c r="M720" s="25">
        <f>Table2[[#This Row],[Actual Price]] - Table2[[#This Row],[Discounted Price]] / Table2[[#This Row],[Actual Price]] * 100</f>
        <v>1529.5816135084428</v>
      </c>
      <c r="N720" s="24" t="str">
        <f t="shared" si="34"/>
        <v>&lt;50%</v>
      </c>
      <c r="O720" s="21">
        <f>Table2[[#This Row],[Rounded Rating Column]] + (Table2[[#This Row],[rating_count]] / 1000)</f>
        <v>8.0220000000000002</v>
      </c>
      <c r="P720" s="24" t="str">
        <f>IF(Table2[[#This Row],[Discount Percentage]] &gt;= 0.5, "Yes", "No")</f>
        <v>No</v>
      </c>
      <c r="Q720" s="26">
        <f>Table2[[#This Row],[Actual Price]] * Table2[[#This Row],[rating_count]]</f>
        <v>6431178</v>
      </c>
      <c r="R720">
        <v>4.3</v>
      </c>
      <c r="S720">
        <f>ROUND(Table2[[#This Row],[rating]], 0)</f>
        <v>4</v>
      </c>
      <c r="T720" s="21">
        <v>4022</v>
      </c>
      <c r="U720" s="21" t="str">
        <f>IF(Table2[[#This Row],[rating_count]] &lt; 1000, "Yes", "No")</f>
        <v>No</v>
      </c>
      <c r="V720" s="21">
        <f>Table2[[#This Row],[Rounded Rating Column]] * Table2[[#This Row],[rating_count]]</f>
        <v>16088</v>
      </c>
      <c r="W720" s="25">
        <f t="shared" si="35"/>
        <v>6431178</v>
      </c>
      <c r="X720" t="s">
        <v>12035</v>
      </c>
      <c r="Y720" t="s">
        <v>12036</v>
      </c>
      <c r="Z720" t="s">
        <v>12037</v>
      </c>
      <c r="AA720" t="s">
        <v>12038</v>
      </c>
      <c r="AB720" t="s">
        <v>12039</v>
      </c>
      <c r="AC720" t="s">
        <v>12040</v>
      </c>
      <c r="AD720" t="s">
        <v>12041</v>
      </c>
      <c r="AE720" t="s">
        <v>12042</v>
      </c>
    </row>
    <row r="721" spans="1:31" ht="15.75" customHeight="1">
      <c r="A721" t="s">
        <v>5511</v>
      </c>
      <c r="B721" t="s">
        <v>5512</v>
      </c>
      <c r="C721" t="s">
        <v>4785</v>
      </c>
      <c r="D721" t="s">
        <v>12821</v>
      </c>
      <c r="E721" t="s">
        <v>12822</v>
      </c>
      <c r="F721" t="s">
        <v>12880</v>
      </c>
      <c r="G721" t="str">
        <f>Table2[category] &amp; "-" &amp; Table2[product name]</f>
        <v>Computers&amp;Accessories|Accessories&amp;Peripherals|Keyboards,Mice&amp;InputDevices|Mice-HP 150 Wireless USB Mouse with Ergonomic and ambidextrous Design, 1600 DPI Optical Tracking, 2.4 GHz Wireless connectivity, Dual-Function Scroll Wheel and 12 Month Long Battery Life. 3-Years Warranty.</v>
      </c>
      <c r="H721" t="s">
        <v>12881</v>
      </c>
      <c r="I721" s="23">
        <v>599</v>
      </c>
      <c r="J721" s="23" t="str">
        <f t="shared" si="33"/>
        <v>&gt;₹500</v>
      </c>
      <c r="K721" s="23">
        <v>899</v>
      </c>
      <c r="L721" s="24">
        <v>0.33</v>
      </c>
      <c r="M721" s="25">
        <f>Table2[[#This Row],[Actual Price]] - Table2[[#This Row],[Discounted Price]] / Table2[[#This Row],[Actual Price]] * 100</f>
        <v>832.37041156840928</v>
      </c>
      <c r="N721" s="24" t="str">
        <f t="shared" si="34"/>
        <v>&lt;50%</v>
      </c>
      <c r="O721" s="21">
        <f>Table2[[#This Row],[Rounded Rating Column]] + (Table2[[#This Row],[rating_count]] / 1000)</f>
        <v>8.0180000000000007</v>
      </c>
      <c r="P721" s="24" t="str">
        <f>IF(Table2[[#This Row],[Discount Percentage]] &gt;= 0.5, "Yes", "No")</f>
        <v>No</v>
      </c>
      <c r="Q721" s="26">
        <f>Table2[[#This Row],[Actual Price]] * Table2[[#This Row],[rating_count]]</f>
        <v>3612182</v>
      </c>
      <c r="R721">
        <v>4</v>
      </c>
      <c r="S721">
        <f>ROUND(Table2[[#This Row],[rating]], 0)</f>
        <v>4</v>
      </c>
      <c r="T721" s="21">
        <v>4018</v>
      </c>
      <c r="U721" s="21" t="str">
        <f>IF(Table2[[#This Row],[rating_count]] &lt; 1000, "Yes", "No")</f>
        <v>No</v>
      </c>
      <c r="V721" s="21">
        <f>Table2[[#This Row],[Rounded Rating Column]] * Table2[[#This Row],[rating_count]]</f>
        <v>16072</v>
      </c>
      <c r="W721" s="25">
        <f t="shared" si="35"/>
        <v>3612182</v>
      </c>
      <c r="X721" t="s">
        <v>5513</v>
      </c>
      <c r="Y721" t="s">
        <v>5514</v>
      </c>
      <c r="Z721" t="s">
        <v>5515</v>
      </c>
      <c r="AA721" t="s">
        <v>5516</v>
      </c>
      <c r="AB721" t="s">
        <v>5517</v>
      </c>
      <c r="AC721" t="s">
        <v>5518</v>
      </c>
      <c r="AD721" t="s">
        <v>5519</v>
      </c>
      <c r="AE721" t="s">
        <v>5520</v>
      </c>
    </row>
    <row r="722" spans="1:31" ht="15.75" customHeight="1">
      <c r="A722" t="s">
        <v>506</v>
      </c>
      <c r="B722" t="s">
        <v>507</v>
      </c>
      <c r="C722" t="s">
        <v>508</v>
      </c>
      <c r="D722" t="s">
        <v>12831</v>
      </c>
      <c r="E722" t="s">
        <v>12832</v>
      </c>
      <c r="F722" t="s">
        <v>12834</v>
      </c>
      <c r="G722" t="str">
        <f>Table2[category] &amp; "-" &amp; Table2[product name]</f>
        <v>Electronics|HomeTheater,TV&amp;Video|Televisions|StandardTelevisions-VW 80 cm (32 inches) Frameless Series HD Ready LED TV VW32A (Black)</v>
      </c>
      <c r="H722" t="s">
        <v>12837</v>
      </c>
      <c r="I722" s="25">
        <v>6999</v>
      </c>
      <c r="J722" s="23" t="str">
        <f t="shared" si="33"/>
        <v>&gt;₹500</v>
      </c>
      <c r="K722" s="25">
        <v>12999</v>
      </c>
      <c r="L722" s="24">
        <v>0.46</v>
      </c>
      <c r="M722" s="25">
        <f>Table2[[#This Row],[Actual Price]] - Table2[[#This Row],[Discounted Price]] / Table2[[#This Row],[Actual Price]] * 100</f>
        <v>12945.157396722825</v>
      </c>
      <c r="N722" s="24" t="str">
        <f t="shared" si="34"/>
        <v>&lt;50%</v>
      </c>
      <c r="O722" s="21">
        <f>Table2[[#This Row],[Rounded Rating Column]] + (Table2[[#This Row],[rating_count]] / 1000)</f>
        <v>8.0030000000000001</v>
      </c>
      <c r="P722" s="24" t="str">
        <f>IF(Table2[[#This Row],[Discount Percentage]] &gt;= 0.5, "Yes", "No")</f>
        <v>No</v>
      </c>
      <c r="Q722" s="26">
        <f>Table2[[#This Row],[Actual Price]] * Table2[[#This Row],[rating_count]]</f>
        <v>52034997</v>
      </c>
      <c r="R722">
        <v>4.2</v>
      </c>
      <c r="S722">
        <f>ROUND(Table2[[#This Row],[rating]], 0)</f>
        <v>4</v>
      </c>
      <c r="T722" s="21">
        <v>4003</v>
      </c>
      <c r="U722" s="21" t="str">
        <f>IF(Table2[[#This Row],[rating_count]] &lt; 1000, "Yes", "No")</f>
        <v>No</v>
      </c>
      <c r="V722" s="21">
        <f>Table2[[#This Row],[Rounded Rating Column]] * Table2[[#This Row],[rating_count]]</f>
        <v>16012</v>
      </c>
      <c r="W722" s="25">
        <f t="shared" si="35"/>
        <v>52034997</v>
      </c>
      <c r="X722" t="s">
        <v>509</v>
      </c>
      <c r="Y722" t="s">
        <v>510</v>
      </c>
      <c r="Z722" t="s">
        <v>511</v>
      </c>
      <c r="AA722" t="s">
        <v>512</v>
      </c>
      <c r="AB722" t="s">
        <v>513</v>
      </c>
      <c r="AC722" t="s">
        <v>514</v>
      </c>
      <c r="AD722" t="s">
        <v>515</v>
      </c>
      <c r="AE722" t="s">
        <v>516</v>
      </c>
    </row>
    <row r="723" spans="1:31" ht="15.75" customHeight="1">
      <c r="A723" t="s">
        <v>1680</v>
      </c>
      <c r="B723" t="s">
        <v>1681</v>
      </c>
      <c r="C723" t="s">
        <v>508</v>
      </c>
      <c r="D723" t="s">
        <v>12831</v>
      </c>
      <c r="E723" t="s">
        <v>12832</v>
      </c>
      <c r="F723" t="s">
        <v>12834</v>
      </c>
      <c r="G723" t="str">
        <f>Table2[category] &amp; "-" &amp; Table2[product name]</f>
        <v>Electronics|HomeTheater,TV&amp;Video|Televisions|StandardTelevisions-VW 60 cm (24 inches) Premium Series HD Ready LED TV VW24A (Black)</v>
      </c>
      <c r="H723" t="s">
        <v>12837</v>
      </c>
      <c r="I723" s="25">
        <v>5699</v>
      </c>
      <c r="J723" s="23" t="str">
        <f t="shared" si="33"/>
        <v>&gt;₹500</v>
      </c>
      <c r="K723" s="25">
        <v>11000</v>
      </c>
      <c r="L723" s="24">
        <v>0.48</v>
      </c>
      <c r="M723" s="25">
        <f>Table2[[#This Row],[Actual Price]] - Table2[[#This Row],[Discounted Price]] / Table2[[#This Row],[Actual Price]] * 100</f>
        <v>10948.190909090908</v>
      </c>
      <c r="N723" s="24" t="str">
        <f t="shared" si="34"/>
        <v>&lt;50%</v>
      </c>
      <c r="O723" s="21">
        <f>Table2[[#This Row],[Rounded Rating Column]] + (Table2[[#This Row],[rating_count]] / 1000)</f>
        <v>8.0030000000000001</v>
      </c>
      <c r="P723" s="24" t="str">
        <f>IF(Table2[[#This Row],[Discount Percentage]] &gt;= 0.5, "Yes", "No")</f>
        <v>No</v>
      </c>
      <c r="Q723" s="26">
        <f>Table2[[#This Row],[Actual Price]] * Table2[[#This Row],[rating_count]]</f>
        <v>44033000</v>
      </c>
      <c r="R723">
        <v>4.2</v>
      </c>
      <c r="S723">
        <f>ROUND(Table2[[#This Row],[rating]], 0)</f>
        <v>4</v>
      </c>
      <c r="T723" s="21">
        <v>4003</v>
      </c>
      <c r="U723" s="21" t="str">
        <f>IF(Table2[[#This Row],[rating_count]] &lt; 1000, "Yes", "No")</f>
        <v>No</v>
      </c>
      <c r="V723" s="21">
        <f>Table2[[#This Row],[Rounded Rating Column]] * Table2[[#This Row],[rating_count]]</f>
        <v>16012</v>
      </c>
      <c r="W723" s="25">
        <f t="shared" si="35"/>
        <v>44033000</v>
      </c>
      <c r="X723" t="s">
        <v>1682</v>
      </c>
      <c r="Y723" t="s">
        <v>510</v>
      </c>
      <c r="Z723" t="s">
        <v>511</v>
      </c>
      <c r="AA723" t="s">
        <v>512</v>
      </c>
      <c r="AB723" t="s">
        <v>513</v>
      </c>
      <c r="AC723" t="s">
        <v>1683</v>
      </c>
      <c r="AD723" t="s">
        <v>1684</v>
      </c>
      <c r="AE723" t="s">
        <v>1685</v>
      </c>
    </row>
    <row r="724" spans="1:31" ht="15.75" customHeight="1">
      <c r="A724" t="s">
        <v>10894</v>
      </c>
      <c r="B724" t="s">
        <v>10895</v>
      </c>
      <c r="C724" t="s">
        <v>10896</v>
      </c>
      <c r="D724" t="s">
        <v>12817</v>
      </c>
      <c r="E724" t="s">
        <v>12988</v>
      </c>
      <c r="F724" t="s">
        <v>13049</v>
      </c>
      <c r="G724" t="str">
        <f>Table2[category] &amp; "-" &amp; Table2[product name]</f>
        <v>Home&amp;Kitchen|Heating,Cooling&amp;AirQuality|Humidifiers-Allin Exporters J66 Ultrasonic Humidifier Cool Mist Air Purifier for Dryness, Cold &amp; Cough Large Capacity for Room, Baby, Plants, Bedroom (2.4 L) (1 Year Warranty)</v>
      </c>
      <c r="H724" s="2" t="s">
        <v>13108</v>
      </c>
      <c r="I724" s="25">
        <v>2249</v>
      </c>
      <c r="J724" s="23" t="str">
        <f t="shared" si="33"/>
        <v>&gt;₹500</v>
      </c>
      <c r="K724" s="25">
        <v>3550</v>
      </c>
      <c r="L724" s="24">
        <v>0.37</v>
      </c>
      <c r="M724" s="25">
        <f>Table2[[#This Row],[Actual Price]] - Table2[[#This Row],[Discounted Price]] / Table2[[#This Row],[Actual Price]] * 100</f>
        <v>3486.6478873239435</v>
      </c>
      <c r="N724" s="24" t="str">
        <f t="shared" si="34"/>
        <v>&lt;50%</v>
      </c>
      <c r="O724" s="21">
        <f>Table2[[#This Row],[Rounded Rating Column]] + (Table2[[#This Row],[rating_count]] / 1000)</f>
        <v>7.9729999999999999</v>
      </c>
      <c r="P724" s="24" t="str">
        <f>IF(Table2[[#This Row],[Discount Percentage]] &gt;= 0.5, "Yes", "No")</f>
        <v>No</v>
      </c>
      <c r="Q724" s="26">
        <f>Table2[[#This Row],[Actual Price]] * Table2[[#This Row],[rating_count]]</f>
        <v>14104150</v>
      </c>
      <c r="R724">
        <v>4</v>
      </c>
      <c r="S724">
        <f>ROUND(Table2[[#This Row],[rating]], 0)</f>
        <v>4</v>
      </c>
      <c r="T724" s="21">
        <v>3973</v>
      </c>
      <c r="U724" s="21" t="str">
        <f>IF(Table2[[#This Row],[rating_count]] &lt; 1000, "Yes", "No")</f>
        <v>No</v>
      </c>
      <c r="V724" s="21">
        <f>Table2[[#This Row],[Rounded Rating Column]] * Table2[[#This Row],[rating_count]]</f>
        <v>15892</v>
      </c>
      <c r="W724" s="25">
        <f t="shared" si="35"/>
        <v>14104150</v>
      </c>
      <c r="X724" t="s">
        <v>10897</v>
      </c>
      <c r="Y724" t="s">
        <v>10898</v>
      </c>
      <c r="Z724" t="s">
        <v>10899</v>
      </c>
      <c r="AA724" t="s">
        <v>10900</v>
      </c>
      <c r="AB724" t="s">
        <v>10901</v>
      </c>
      <c r="AC724" t="s">
        <v>10902</v>
      </c>
      <c r="AD724" t="s">
        <v>10903</v>
      </c>
      <c r="AE724" t="s">
        <v>10904</v>
      </c>
    </row>
    <row r="725" spans="1:31" ht="15.75" customHeight="1">
      <c r="A725" t="s">
        <v>7966</v>
      </c>
      <c r="B725" t="s">
        <v>7967</v>
      </c>
      <c r="C725" t="s">
        <v>7968</v>
      </c>
      <c r="D725" t="s">
        <v>12821</v>
      </c>
      <c r="E725" t="s">
        <v>12979</v>
      </c>
      <c r="F725" s="2" t="s">
        <v>13108</v>
      </c>
      <c r="G725" t="str">
        <f>Table2[category] &amp; "-" &amp; Table2[product name]</f>
        <v>Computers&amp;Accessories|Tablets-Xiaomi Pad 5| Qualcomm Snapdragon 860| 120Hz Refresh Rate| 6GB, 128GB| 2.5K+ Display (10.95-inch/27.81cm)|1 Billion Colours| Dolby Vision Atmos| Quad Speakers| Wi-Fi| Gray</v>
      </c>
      <c r="H725" s="2" t="s">
        <v>13108</v>
      </c>
      <c r="I725" s="25">
        <v>26999</v>
      </c>
      <c r="J725" s="23" t="str">
        <f t="shared" si="33"/>
        <v>&gt;₹500</v>
      </c>
      <c r="K725" s="25">
        <v>37999</v>
      </c>
      <c r="L725" s="24">
        <v>0.28999999999999998</v>
      </c>
      <c r="M725" s="25">
        <f>Table2[[#This Row],[Actual Price]] - Table2[[#This Row],[Discounted Price]] / Table2[[#This Row],[Actual Price]] * 100</f>
        <v>37927.948130213954</v>
      </c>
      <c r="N725" s="24" t="str">
        <f t="shared" si="34"/>
        <v>&lt;50%</v>
      </c>
      <c r="O725" s="21">
        <f>Table2[[#This Row],[Rounded Rating Column]] + (Table2[[#This Row],[rating_count]] / 1000)</f>
        <v>7.8860000000000001</v>
      </c>
      <c r="P725" s="24" t="str">
        <f>IF(Table2[[#This Row],[Discount Percentage]] &gt;= 0.5, "Yes", "No")</f>
        <v>No</v>
      </c>
      <c r="Q725" s="26">
        <f>Table2[[#This Row],[Actual Price]] * Table2[[#This Row],[rating_count]]</f>
        <v>109665114</v>
      </c>
      <c r="R725">
        <v>4.5999999999999996</v>
      </c>
      <c r="S725">
        <f>ROUND(Table2[[#This Row],[rating]], 0)</f>
        <v>5</v>
      </c>
      <c r="T725" s="21">
        <v>2886</v>
      </c>
      <c r="U725" s="21" t="str">
        <f>IF(Table2[[#This Row],[rating_count]] &lt; 1000, "Yes", "No")</f>
        <v>No</v>
      </c>
      <c r="V725" s="21">
        <f>Table2[[#This Row],[Rounded Rating Column]] * Table2[[#This Row],[rating_count]]</f>
        <v>14430</v>
      </c>
      <c r="W725" s="25">
        <f t="shared" si="35"/>
        <v>109665114</v>
      </c>
      <c r="X725" t="s">
        <v>7969</v>
      </c>
      <c r="Y725" t="s">
        <v>7970</v>
      </c>
      <c r="Z725" t="s">
        <v>7971</v>
      </c>
      <c r="AA725" t="s">
        <v>7972</v>
      </c>
      <c r="AB725" t="s">
        <v>7973</v>
      </c>
      <c r="AC725" t="s">
        <v>7974</v>
      </c>
      <c r="AD725" t="s">
        <v>7975</v>
      </c>
      <c r="AE725" t="s">
        <v>7976</v>
      </c>
    </row>
    <row r="726" spans="1:31" ht="15.75" customHeight="1">
      <c r="A726" t="s">
        <v>12224</v>
      </c>
      <c r="B726" t="s">
        <v>12225</v>
      </c>
      <c r="C726" t="s">
        <v>8547</v>
      </c>
      <c r="D726" t="s">
        <v>12817</v>
      </c>
      <c r="E726" t="s">
        <v>12818</v>
      </c>
      <c r="F726" t="s">
        <v>12986</v>
      </c>
      <c r="G726" t="str">
        <f>Table2[category] &amp; "-" &amp; Table2[product name]</f>
        <v>Home&amp;Kitchen|Kitchen&amp;HomeAppliances|SmallKitchenAppliances|Kettles&amp;HotWaterDispensers|Kettle&amp;ToasterSets-Cello Quick Boil Popular Electric Kettle 1 Litre 1200 Watts | Stainless Steel body | Boiler for Water, Silver</v>
      </c>
      <c r="H726" t="s">
        <v>12987</v>
      </c>
      <c r="I726" s="25">
        <v>1199</v>
      </c>
      <c r="J726" s="23" t="str">
        <f t="shared" si="33"/>
        <v>&gt;₹500</v>
      </c>
      <c r="K726" s="25">
        <v>1899</v>
      </c>
      <c r="L726" s="24">
        <v>0.37</v>
      </c>
      <c r="M726" s="25">
        <f>Table2[[#This Row],[Actual Price]] - Table2[[#This Row],[Discounted Price]] / Table2[[#This Row],[Actual Price]] * 100</f>
        <v>1835.8615060558188</v>
      </c>
      <c r="N726" s="24" t="str">
        <f t="shared" si="34"/>
        <v>&lt;50%</v>
      </c>
      <c r="O726" s="21">
        <f>Table2[[#This Row],[Rounded Rating Column]] + (Table2[[#This Row],[rating_count]] / 1000)</f>
        <v>7.8580000000000005</v>
      </c>
      <c r="P726" s="24" t="str">
        <f>IF(Table2[[#This Row],[Discount Percentage]] &gt;= 0.5, "Yes", "No")</f>
        <v>No</v>
      </c>
      <c r="Q726" s="26">
        <f>Table2[[#This Row],[Actual Price]] * Table2[[#This Row],[rating_count]]</f>
        <v>7326342</v>
      </c>
      <c r="R726">
        <v>4.2</v>
      </c>
      <c r="S726">
        <f>ROUND(Table2[[#This Row],[rating]], 0)</f>
        <v>4</v>
      </c>
      <c r="T726" s="21">
        <v>3858</v>
      </c>
      <c r="U726" s="21" t="str">
        <f>IF(Table2[[#This Row],[rating_count]] &lt; 1000, "Yes", "No")</f>
        <v>No</v>
      </c>
      <c r="V726" s="21">
        <f>Table2[[#This Row],[Rounded Rating Column]] * Table2[[#This Row],[rating_count]]</f>
        <v>15432</v>
      </c>
      <c r="W726" s="25">
        <f t="shared" si="35"/>
        <v>7326342</v>
      </c>
      <c r="X726" t="s">
        <v>12226</v>
      </c>
      <c r="Y726" t="s">
        <v>12227</v>
      </c>
      <c r="Z726" t="s">
        <v>12228</v>
      </c>
      <c r="AA726" t="s">
        <v>12229</v>
      </c>
      <c r="AB726" t="s">
        <v>12230</v>
      </c>
      <c r="AC726" t="s">
        <v>12231</v>
      </c>
      <c r="AD726" t="s">
        <v>12232</v>
      </c>
      <c r="AE726" t="s">
        <v>12233</v>
      </c>
    </row>
    <row r="727" spans="1:31" ht="15.75" customHeight="1">
      <c r="A727" t="s">
        <v>9903</v>
      </c>
      <c r="B727" t="s">
        <v>9904</v>
      </c>
      <c r="C727" t="s">
        <v>9905</v>
      </c>
      <c r="D727" t="s">
        <v>12817</v>
      </c>
      <c r="E727" t="s">
        <v>13005</v>
      </c>
      <c r="F727" t="s">
        <v>13006</v>
      </c>
      <c r="G727" t="str">
        <f>Table2[category] &amp; "-" &amp; Table2[product name]</f>
        <v>Home&amp;Kitchen|HomeStorage&amp;Organization|LaundryOrganization|LaundryBags-PrettyKrafts Laundry Bag / Basket for Dirty Clothes, Folding Round Laundry Bag,Set of 2, Black Wave</v>
      </c>
      <c r="H727" t="s">
        <v>13034</v>
      </c>
      <c r="I727" s="23">
        <v>320</v>
      </c>
      <c r="J727" s="23" t="str">
        <f t="shared" si="33"/>
        <v>₹200 - ₹500</v>
      </c>
      <c r="K727" s="23">
        <v>799</v>
      </c>
      <c r="L727" s="24">
        <v>0.6</v>
      </c>
      <c r="M727" s="25">
        <f>Table2[[#This Row],[Actual Price]] - Table2[[#This Row],[Discounted Price]] / Table2[[#This Row],[Actual Price]] * 100</f>
        <v>758.94993742177724</v>
      </c>
      <c r="N727" s="24" t="str">
        <f t="shared" si="34"/>
        <v>50% or More</v>
      </c>
      <c r="O727" s="21">
        <f>Table2[[#This Row],[Rounded Rating Column]] + (Table2[[#This Row],[rating_count]] / 1000)</f>
        <v>7.8460000000000001</v>
      </c>
      <c r="P727" s="24" t="str">
        <f>IF(Table2[[#This Row],[Discount Percentage]] &gt;= 0.5, "Yes", "No")</f>
        <v>Yes</v>
      </c>
      <c r="Q727" s="26">
        <f>Table2[[#This Row],[Actual Price]] * Table2[[#This Row],[rating_count]]</f>
        <v>3072954</v>
      </c>
      <c r="R727">
        <v>4.2</v>
      </c>
      <c r="S727">
        <f>ROUND(Table2[[#This Row],[rating]], 0)</f>
        <v>4</v>
      </c>
      <c r="T727" s="21">
        <v>3846</v>
      </c>
      <c r="U727" s="21" t="str">
        <f>IF(Table2[[#This Row],[rating_count]] &lt; 1000, "Yes", "No")</f>
        <v>No</v>
      </c>
      <c r="V727" s="21">
        <f>Table2[[#This Row],[Rounded Rating Column]] * Table2[[#This Row],[rating_count]]</f>
        <v>15384</v>
      </c>
      <c r="W727" s="25">
        <f t="shared" si="35"/>
        <v>3072954</v>
      </c>
      <c r="X727" t="s">
        <v>9906</v>
      </c>
      <c r="Y727" t="s">
        <v>9907</v>
      </c>
      <c r="Z727" t="s">
        <v>9908</v>
      </c>
      <c r="AA727" t="s">
        <v>9909</v>
      </c>
      <c r="AB727" t="s">
        <v>9910</v>
      </c>
      <c r="AC727" t="s">
        <v>9911</v>
      </c>
      <c r="AD727" t="s">
        <v>9912</v>
      </c>
      <c r="AE727" t="s">
        <v>9913</v>
      </c>
    </row>
    <row r="728" spans="1:31" ht="15.75" customHeight="1">
      <c r="A728" t="s">
        <v>10431</v>
      </c>
      <c r="B728" t="s">
        <v>10432</v>
      </c>
      <c r="C728" t="s">
        <v>8505</v>
      </c>
      <c r="D728" t="s">
        <v>12817</v>
      </c>
      <c r="E728" t="s">
        <v>12988</v>
      </c>
      <c r="F728" t="s">
        <v>13000</v>
      </c>
      <c r="G728" t="str">
        <f>Table2[category] &amp; "-" &amp; Table2[product name]</f>
        <v>Home&amp;Kitchen|Heating,Cooling&amp;AirQuality|WaterHeaters&amp;Geysers|InstantWaterHeaters-ACTIVA Instant 3 LTR 3 KVA SPECIAL Anti Rust Coated Tank Geyser with Full ABS Body with 5 Year Warranty Premium (White)</v>
      </c>
      <c r="H728" t="s">
        <v>13001</v>
      </c>
      <c r="I728" s="25">
        <v>1899</v>
      </c>
      <c r="J728" s="23" t="str">
        <f t="shared" si="33"/>
        <v>&gt;₹500</v>
      </c>
      <c r="K728" s="25">
        <v>3790</v>
      </c>
      <c r="L728" s="24">
        <v>0.5</v>
      </c>
      <c r="M728" s="25">
        <f>Table2[[#This Row],[Actual Price]] - Table2[[#This Row],[Discounted Price]] / Table2[[#This Row],[Actual Price]] * 100</f>
        <v>3739.8944591029021</v>
      </c>
      <c r="N728" s="24" t="str">
        <f t="shared" si="34"/>
        <v>50% or More</v>
      </c>
      <c r="O728" s="21">
        <f>Table2[[#This Row],[Rounded Rating Column]] + (Table2[[#This Row],[rating_count]] / 1000)</f>
        <v>7.8420000000000005</v>
      </c>
      <c r="P728" s="24" t="str">
        <f>IF(Table2[[#This Row],[Discount Percentage]] &gt;= 0.5, "Yes", "No")</f>
        <v>Yes</v>
      </c>
      <c r="Q728" s="26">
        <f>Table2[[#This Row],[Actual Price]] * Table2[[#This Row],[rating_count]]</f>
        <v>14561180</v>
      </c>
      <c r="R728">
        <v>3.8</v>
      </c>
      <c r="S728">
        <f>ROUND(Table2[[#This Row],[rating]], 0)</f>
        <v>4</v>
      </c>
      <c r="T728" s="21">
        <v>3842</v>
      </c>
      <c r="U728" s="21" t="str">
        <f>IF(Table2[[#This Row],[rating_count]] &lt; 1000, "Yes", "No")</f>
        <v>No</v>
      </c>
      <c r="V728" s="21">
        <f>Table2[[#This Row],[Rounded Rating Column]] * Table2[[#This Row],[rating_count]]</f>
        <v>15368</v>
      </c>
      <c r="W728" s="25">
        <f t="shared" si="35"/>
        <v>14561180</v>
      </c>
      <c r="X728" t="s">
        <v>10433</v>
      </c>
      <c r="Y728" t="s">
        <v>10434</v>
      </c>
      <c r="Z728" t="s">
        <v>10435</v>
      </c>
      <c r="AA728" t="s">
        <v>10436</v>
      </c>
      <c r="AB728" t="s">
        <v>10437</v>
      </c>
      <c r="AC728" t="s">
        <v>10438</v>
      </c>
      <c r="AD728" t="s">
        <v>10439</v>
      </c>
      <c r="AE728" t="s">
        <v>10440</v>
      </c>
    </row>
    <row r="729" spans="1:31" ht="15.75" customHeight="1">
      <c r="A729" t="s">
        <v>9964</v>
      </c>
      <c r="B729" t="s">
        <v>9965</v>
      </c>
      <c r="C729" t="s">
        <v>9873</v>
      </c>
      <c r="D729" t="s">
        <v>12817</v>
      </c>
      <c r="E729" t="s">
        <v>12988</v>
      </c>
      <c r="F729" t="s">
        <v>13031</v>
      </c>
      <c r="G729" t="str">
        <f>Table2[category] &amp; "-" &amp; Table2[product name]</f>
        <v>Home&amp;Kitchen|Heating,Cooling&amp;AirQuality|AirPurifiers|HEPAAirPurifiers-Coway Professional Air Purifier for Home, Longest Filter Life 8500 Hrs, Green True HEPA Filter, Traps 99.99% Virus &amp; PM 0.1 Particles, Warranty 7 Years (AirMega 150 (AP-1019C))</v>
      </c>
      <c r="H729" t="s">
        <v>13032</v>
      </c>
      <c r="I729" s="25">
        <v>14400</v>
      </c>
      <c r="J729" s="23" t="str">
        <f t="shared" si="33"/>
        <v>&gt;₹500</v>
      </c>
      <c r="K729" s="25">
        <v>59900</v>
      </c>
      <c r="L729" s="24">
        <v>0.76</v>
      </c>
      <c r="M729" s="25">
        <f>Table2[[#This Row],[Actual Price]] - Table2[[#This Row],[Discounted Price]] / Table2[[#This Row],[Actual Price]] * 100</f>
        <v>59875.959933222039</v>
      </c>
      <c r="N729" s="24" t="str">
        <f t="shared" si="34"/>
        <v>50% or More</v>
      </c>
      <c r="O729" s="21">
        <f>Table2[[#This Row],[Rounded Rating Column]] + (Table2[[#This Row],[rating_count]] / 1000)</f>
        <v>7.8369999999999997</v>
      </c>
      <c r="P729" s="24" t="str">
        <f>IF(Table2[[#This Row],[Discount Percentage]] &gt;= 0.5, "Yes", "No")</f>
        <v>Yes</v>
      </c>
      <c r="Q729" s="26">
        <f>Table2[[#This Row],[Actual Price]] * Table2[[#This Row],[rating_count]]</f>
        <v>229836300</v>
      </c>
      <c r="R729">
        <v>4.4000000000000004</v>
      </c>
      <c r="S729">
        <f>ROUND(Table2[[#This Row],[rating]], 0)</f>
        <v>4</v>
      </c>
      <c r="T729" s="21">
        <v>3837</v>
      </c>
      <c r="U729" s="21" t="str">
        <f>IF(Table2[[#This Row],[rating_count]] &lt; 1000, "Yes", "No")</f>
        <v>No</v>
      </c>
      <c r="V729" s="21">
        <f>Table2[[#This Row],[Rounded Rating Column]] * Table2[[#This Row],[rating_count]]</f>
        <v>15348</v>
      </c>
      <c r="W729" s="25">
        <f t="shared" si="35"/>
        <v>229836300</v>
      </c>
      <c r="X729" t="s">
        <v>9966</v>
      </c>
      <c r="Y729" t="s">
        <v>9967</v>
      </c>
      <c r="Z729" t="s">
        <v>9968</v>
      </c>
      <c r="AA729" t="s">
        <v>9969</v>
      </c>
      <c r="AB729" t="s">
        <v>9970</v>
      </c>
      <c r="AC729" t="s">
        <v>9971</v>
      </c>
      <c r="AD729" t="s">
        <v>9972</v>
      </c>
      <c r="AE729" t="s">
        <v>9973</v>
      </c>
    </row>
    <row r="730" spans="1:31" ht="15.75" customHeight="1">
      <c r="A730" t="s">
        <v>10751</v>
      </c>
      <c r="B730" t="s">
        <v>10752</v>
      </c>
      <c r="C730" t="s">
        <v>10753</v>
      </c>
      <c r="D730" t="s">
        <v>12817</v>
      </c>
      <c r="E730" t="s">
        <v>12818</v>
      </c>
      <c r="F730" t="s">
        <v>13019</v>
      </c>
      <c r="G730" t="str">
        <f>Table2[category] &amp; "-" &amp; Table2[product name]</f>
        <v>Home&amp;Kitchen|Kitchen&amp;HomeAppliances|Coffee,Tea&amp;Espresso|EspressoMachines-Morphy Richards New Europa 800-Watt Espresso and Cappuccino 4-Cup Coffee Maker (Black)</v>
      </c>
      <c r="H730" t="s">
        <v>13046</v>
      </c>
      <c r="I730" s="25">
        <v>4799</v>
      </c>
      <c r="J730" s="23" t="str">
        <f t="shared" si="33"/>
        <v>&gt;₹500</v>
      </c>
      <c r="K730" s="25">
        <v>5795</v>
      </c>
      <c r="L730" s="24">
        <v>0.17</v>
      </c>
      <c r="M730" s="25">
        <f>Table2[[#This Row],[Actual Price]] - Table2[[#This Row],[Discounted Price]] / Table2[[#This Row],[Actual Price]] * 100</f>
        <v>5712.1872303710097</v>
      </c>
      <c r="N730" s="24" t="str">
        <f t="shared" si="34"/>
        <v>&lt;50%</v>
      </c>
      <c r="O730" s="21">
        <f>Table2[[#This Row],[Rounded Rating Column]] + (Table2[[#This Row],[rating_count]] / 1000)</f>
        <v>7.8149999999999995</v>
      </c>
      <c r="P730" s="24" t="str">
        <f>IF(Table2[[#This Row],[Discount Percentage]] &gt;= 0.5, "Yes", "No")</f>
        <v>No</v>
      </c>
      <c r="Q730" s="26">
        <f>Table2[[#This Row],[Actual Price]] * Table2[[#This Row],[rating_count]]</f>
        <v>22107925</v>
      </c>
      <c r="R730">
        <v>3.9</v>
      </c>
      <c r="S730">
        <f>ROUND(Table2[[#This Row],[rating]], 0)</f>
        <v>4</v>
      </c>
      <c r="T730" s="21">
        <v>3815</v>
      </c>
      <c r="U730" s="21" t="str">
        <f>IF(Table2[[#This Row],[rating_count]] &lt; 1000, "Yes", "No")</f>
        <v>No</v>
      </c>
      <c r="V730" s="21">
        <f>Table2[[#This Row],[Rounded Rating Column]] * Table2[[#This Row],[rating_count]]</f>
        <v>15260</v>
      </c>
      <c r="W730" s="25">
        <f t="shared" si="35"/>
        <v>22107925</v>
      </c>
      <c r="X730" t="s">
        <v>10754</v>
      </c>
      <c r="Y730" t="s">
        <v>10755</v>
      </c>
      <c r="Z730" t="s">
        <v>10756</v>
      </c>
      <c r="AA730" t="s">
        <v>10757</v>
      </c>
      <c r="AB730" t="s">
        <v>10758</v>
      </c>
      <c r="AC730" t="s">
        <v>10759</v>
      </c>
      <c r="AD730" t="s">
        <v>10760</v>
      </c>
      <c r="AE730" t="s">
        <v>10761</v>
      </c>
    </row>
    <row r="731" spans="1:31" ht="15.75" customHeight="1">
      <c r="A731" t="s">
        <v>9407</v>
      </c>
      <c r="B731" t="s">
        <v>9408</v>
      </c>
      <c r="C731" t="s">
        <v>9069</v>
      </c>
      <c r="D731" t="s">
        <v>12817</v>
      </c>
      <c r="E731" t="s">
        <v>12818</v>
      </c>
      <c r="F731" t="s">
        <v>12986</v>
      </c>
      <c r="G731" t="str">
        <f>Table2[category] &amp; "-" &amp; Table2[product name]</f>
        <v>Home&amp;Kitchen|Kitchen&amp;HomeAppliances|SmallKitchenAppliances|VacuumSealers-Ikea 903.391.72 Polypropylene Plastic Solid Bevara Sealing Clip (Multicolour) - 30 Pack, Adjustable</v>
      </c>
      <c r="H731" t="s">
        <v>13012</v>
      </c>
      <c r="I731" s="23">
        <v>160</v>
      </c>
      <c r="J731" s="23" t="str">
        <f t="shared" si="33"/>
        <v>&lt;₹200</v>
      </c>
      <c r="K731" s="23">
        <v>299</v>
      </c>
      <c r="L731" s="24">
        <v>0.46</v>
      </c>
      <c r="M731" s="25">
        <f>Table2[[#This Row],[Actual Price]] - Table2[[#This Row],[Discounted Price]] / Table2[[#This Row],[Actual Price]] * 100</f>
        <v>245.48829431438128</v>
      </c>
      <c r="N731" s="24" t="str">
        <f t="shared" si="34"/>
        <v>&lt;50%</v>
      </c>
      <c r="O731" s="21">
        <f>Table2[[#This Row],[Rounded Rating Column]] + (Table2[[#This Row],[rating_count]] / 1000)</f>
        <v>7.7810000000000006</v>
      </c>
      <c r="P731" s="24" t="str">
        <f>IF(Table2[[#This Row],[Discount Percentage]] &gt;= 0.5, "Yes", "No")</f>
        <v>No</v>
      </c>
      <c r="Q731" s="26">
        <f>Table2[[#This Row],[Actual Price]] * Table2[[#This Row],[rating_count]]</f>
        <v>831519</v>
      </c>
      <c r="R731">
        <v>4.5999999999999996</v>
      </c>
      <c r="S731">
        <f>ROUND(Table2[[#This Row],[rating]], 0)</f>
        <v>5</v>
      </c>
      <c r="T731" s="21">
        <v>2781</v>
      </c>
      <c r="U731" s="21" t="str">
        <f>IF(Table2[[#This Row],[rating_count]] &lt; 1000, "Yes", "No")</f>
        <v>No</v>
      </c>
      <c r="V731" s="21">
        <f>Table2[[#This Row],[Rounded Rating Column]] * Table2[[#This Row],[rating_count]]</f>
        <v>13905</v>
      </c>
      <c r="W731" s="25">
        <f t="shared" si="35"/>
        <v>831519</v>
      </c>
      <c r="X731" t="s">
        <v>9409</v>
      </c>
      <c r="Y731" t="s">
        <v>9410</v>
      </c>
      <c r="Z731" t="s">
        <v>9411</v>
      </c>
      <c r="AA731" t="s">
        <v>9412</v>
      </c>
      <c r="AB731" t="s">
        <v>9413</v>
      </c>
      <c r="AC731" t="s">
        <v>9414</v>
      </c>
      <c r="AD731" t="s">
        <v>9415</v>
      </c>
      <c r="AE731" t="s">
        <v>9416</v>
      </c>
    </row>
    <row r="732" spans="1:31" ht="15.75" customHeight="1">
      <c r="A732" t="s">
        <v>12446</v>
      </c>
      <c r="B732" t="s">
        <v>12447</v>
      </c>
      <c r="C732" t="s">
        <v>8494</v>
      </c>
      <c r="D732" t="s">
        <v>12817</v>
      </c>
      <c r="E732" t="s">
        <v>12818</v>
      </c>
      <c r="F732" t="s">
        <v>12986</v>
      </c>
      <c r="G732" t="str">
        <f>Table2[category] &amp; "-" &amp; Table2[product name]</f>
        <v>Home&amp;Kitchen|Kitchen&amp;HomeAppliances|SmallKitchenAppliances|MixerGrinders-Sujata Dynamix, Mixer Grinder, 900 Watts, 3 Jars (White)</v>
      </c>
      <c r="H732" t="s">
        <v>12999</v>
      </c>
      <c r="I732" s="25">
        <v>6120</v>
      </c>
      <c r="J732" s="23" t="str">
        <f t="shared" si="33"/>
        <v>&gt;₹500</v>
      </c>
      <c r="K732" s="25">
        <v>8073</v>
      </c>
      <c r="L732" s="24">
        <v>0.24</v>
      </c>
      <c r="M732" s="25">
        <f>Table2[[#This Row],[Actual Price]] - Table2[[#This Row],[Discounted Price]] / Table2[[#This Row],[Actual Price]] * 100</f>
        <v>7997.1917502787064</v>
      </c>
      <c r="N732" s="24" t="str">
        <f t="shared" si="34"/>
        <v>&lt;50%</v>
      </c>
      <c r="O732" s="21">
        <f>Table2[[#This Row],[Rounded Rating Column]] + (Table2[[#This Row],[rating_count]] / 1000)</f>
        <v>7.7509999999999994</v>
      </c>
      <c r="P732" s="24" t="str">
        <f>IF(Table2[[#This Row],[Discount Percentage]] &gt;= 0.5, "Yes", "No")</f>
        <v>No</v>
      </c>
      <c r="Q732" s="26">
        <f>Table2[[#This Row],[Actual Price]] * Table2[[#This Row],[rating_count]]</f>
        <v>22208823</v>
      </c>
      <c r="R732">
        <v>4.5999999999999996</v>
      </c>
      <c r="S732">
        <f>ROUND(Table2[[#This Row],[rating]], 0)</f>
        <v>5</v>
      </c>
      <c r="T732" s="21">
        <v>2751</v>
      </c>
      <c r="U732" s="21" t="str">
        <f>IF(Table2[[#This Row],[rating_count]] &lt; 1000, "Yes", "No")</f>
        <v>No</v>
      </c>
      <c r="V732" s="21">
        <f>Table2[[#This Row],[Rounded Rating Column]] * Table2[[#This Row],[rating_count]]</f>
        <v>13755</v>
      </c>
      <c r="W732" s="25">
        <f t="shared" si="35"/>
        <v>22208823</v>
      </c>
      <c r="X732" t="s">
        <v>12448</v>
      </c>
      <c r="Y732" t="s">
        <v>12449</v>
      </c>
      <c r="Z732" t="s">
        <v>12450</v>
      </c>
      <c r="AA732" t="s">
        <v>12451</v>
      </c>
      <c r="AB732" t="s">
        <v>12452</v>
      </c>
      <c r="AC732" t="s">
        <v>12453</v>
      </c>
      <c r="AD732" t="s">
        <v>12454</v>
      </c>
      <c r="AE732" t="s">
        <v>12455</v>
      </c>
    </row>
    <row r="733" spans="1:31" ht="15.75" customHeight="1">
      <c r="A733" t="s">
        <v>11436</v>
      </c>
      <c r="B733" t="s">
        <v>11437</v>
      </c>
      <c r="C733" t="s">
        <v>9481</v>
      </c>
      <c r="D733" t="s">
        <v>12817</v>
      </c>
      <c r="E733" t="s">
        <v>12818</v>
      </c>
      <c r="F733" t="s">
        <v>12986</v>
      </c>
      <c r="G733" t="str">
        <f>Table2[category] &amp; "-" &amp; Table2[product name]</f>
        <v>Home&amp;Kitchen|Kitchen&amp;HomeAppliances|SmallKitchenAppliances|Rice&amp;PastaCookers-Panasonic SR-WA22H (E) Automatic Rice Cooker, Apple Green, 2.2 Liters</v>
      </c>
      <c r="H733" t="s">
        <v>13026</v>
      </c>
      <c r="I733" s="25">
        <v>2976</v>
      </c>
      <c r="J733" s="23" t="str">
        <f t="shared" si="33"/>
        <v>&gt;₹500</v>
      </c>
      <c r="K733" s="25">
        <v>3945</v>
      </c>
      <c r="L733" s="24">
        <v>0.25</v>
      </c>
      <c r="M733" s="25">
        <f>Table2[[#This Row],[Actual Price]] - Table2[[#This Row],[Discounted Price]] / Table2[[#This Row],[Actual Price]] * 100</f>
        <v>3869.5627376425855</v>
      </c>
      <c r="N733" s="24" t="str">
        <f t="shared" si="34"/>
        <v>&lt;50%</v>
      </c>
      <c r="O733" s="21">
        <f>Table2[[#This Row],[Rounded Rating Column]] + (Table2[[#This Row],[rating_count]] / 1000)</f>
        <v>7.74</v>
      </c>
      <c r="P733" s="24" t="str">
        <f>IF(Table2[[#This Row],[Discount Percentage]] &gt;= 0.5, "Yes", "No")</f>
        <v>No</v>
      </c>
      <c r="Q733" s="26">
        <f>Table2[[#This Row],[Actual Price]] * Table2[[#This Row],[rating_count]]</f>
        <v>14754300</v>
      </c>
      <c r="R733">
        <v>4.2</v>
      </c>
      <c r="S733">
        <f>ROUND(Table2[[#This Row],[rating]], 0)</f>
        <v>4</v>
      </c>
      <c r="T733" s="21">
        <v>3740</v>
      </c>
      <c r="U733" s="21" t="str">
        <f>IF(Table2[[#This Row],[rating_count]] &lt; 1000, "Yes", "No")</f>
        <v>No</v>
      </c>
      <c r="V733" s="21">
        <f>Table2[[#This Row],[Rounded Rating Column]] * Table2[[#This Row],[rating_count]]</f>
        <v>14960</v>
      </c>
      <c r="W733" s="25">
        <f t="shared" si="35"/>
        <v>14754300</v>
      </c>
      <c r="X733" t="s">
        <v>11438</v>
      </c>
      <c r="Y733" t="s">
        <v>11439</v>
      </c>
      <c r="Z733" t="s">
        <v>11440</v>
      </c>
      <c r="AA733" t="s">
        <v>11441</v>
      </c>
      <c r="AB733" t="s">
        <v>11442</v>
      </c>
      <c r="AC733" t="s">
        <v>11443</v>
      </c>
      <c r="AD733" t="s">
        <v>11444</v>
      </c>
      <c r="AE733" t="s">
        <v>11445</v>
      </c>
    </row>
    <row r="734" spans="1:31" ht="15.75" customHeight="1">
      <c r="A734" t="s">
        <v>12274</v>
      </c>
      <c r="B734" t="s">
        <v>12275</v>
      </c>
      <c r="C734" t="s">
        <v>8369</v>
      </c>
      <c r="D734" t="s">
        <v>12817</v>
      </c>
      <c r="E734" t="s">
        <v>12818</v>
      </c>
      <c r="F734" t="s">
        <v>12986</v>
      </c>
      <c r="G734" t="str">
        <f>Table2[category] &amp; "-" &amp; Table2[product name]</f>
        <v>Home&amp;Kitchen|Kitchen&amp;HomeAppliances|SmallKitchenAppliances|DigitalKitchenScales-CARDEX Digital Kitchen Weighing Machine Multipurpose Electronic Weight Scale With Back Lite LCD Display for Measuring Food, Cake, Vegetable, Fruit (KITCHEN SCALE)</v>
      </c>
      <c r="H734" t="s">
        <v>12993</v>
      </c>
      <c r="I734" s="23">
        <v>379</v>
      </c>
      <c r="J734" s="23" t="str">
        <f t="shared" si="33"/>
        <v>₹200 - ₹500</v>
      </c>
      <c r="K734" s="23">
        <v>389</v>
      </c>
      <c r="L734" s="24">
        <v>0.03</v>
      </c>
      <c r="M734" s="25">
        <f>Table2[[#This Row],[Actual Price]] - Table2[[#This Row],[Discounted Price]] / Table2[[#This Row],[Actual Price]] * 100</f>
        <v>291.57069408740358</v>
      </c>
      <c r="N734" s="24" t="str">
        <f t="shared" si="34"/>
        <v>&lt;50%</v>
      </c>
      <c r="O734" s="21">
        <f>Table2[[#This Row],[Rounded Rating Column]] + (Table2[[#This Row],[rating_count]] / 1000)</f>
        <v>7.7389999999999999</v>
      </c>
      <c r="P734" s="24" t="str">
        <f>IF(Table2[[#This Row],[Discount Percentage]] &gt;= 0.5, "Yes", "No")</f>
        <v>No</v>
      </c>
      <c r="Q734" s="26">
        <f>Table2[[#This Row],[Actual Price]] * Table2[[#This Row],[rating_count]]</f>
        <v>1454471</v>
      </c>
      <c r="R734">
        <v>4.2</v>
      </c>
      <c r="S734">
        <f>ROUND(Table2[[#This Row],[rating]], 0)</f>
        <v>4</v>
      </c>
      <c r="T734" s="21">
        <v>3739</v>
      </c>
      <c r="U734" s="21" t="str">
        <f>IF(Table2[[#This Row],[rating_count]] &lt; 1000, "Yes", "No")</f>
        <v>No</v>
      </c>
      <c r="V734" s="21">
        <f>Table2[[#This Row],[Rounded Rating Column]] * Table2[[#This Row],[rating_count]]</f>
        <v>14956</v>
      </c>
      <c r="W734" s="25">
        <f t="shared" si="35"/>
        <v>1454471</v>
      </c>
      <c r="X734" t="s">
        <v>12276</v>
      </c>
      <c r="Y734" t="s">
        <v>12277</v>
      </c>
      <c r="Z734" t="s">
        <v>12278</v>
      </c>
      <c r="AA734" t="s">
        <v>12279</v>
      </c>
      <c r="AB734" t="s">
        <v>12280</v>
      </c>
      <c r="AC734" t="s">
        <v>12281</v>
      </c>
      <c r="AD734" t="s">
        <v>12282</v>
      </c>
      <c r="AE734" t="s">
        <v>12283</v>
      </c>
    </row>
    <row r="735" spans="1:31" ht="15.75" customHeight="1">
      <c r="A735" t="s">
        <v>9284</v>
      </c>
      <c r="B735" t="s">
        <v>9285</v>
      </c>
      <c r="C735" t="s">
        <v>8671</v>
      </c>
      <c r="D735" t="s">
        <v>12817</v>
      </c>
      <c r="E735" t="s">
        <v>13005</v>
      </c>
      <c r="F735" t="s">
        <v>13006</v>
      </c>
      <c r="G735" t="str">
        <f>Table2[category] &amp; "-" &amp; Table2[product name]</f>
        <v>Home&amp;Kitchen|HomeStorage&amp;Organization|LaundryOrganization|LaundryBaskets-Kuber Industries Waterproof Round Non Wovan Laundry Bag/Hamper|Metalic Printed With Handles|Foldable Bin &amp; 45 Liter Capicity|Size 37 x 37 x 49, Pack of 1 (Beige &amp; Brown)-KUBMART11450</v>
      </c>
      <c r="H735" t="s">
        <v>13007</v>
      </c>
      <c r="I735" s="23">
        <v>177</v>
      </c>
      <c r="J735" s="23" t="str">
        <f t="shared" si="33"/>
        <v>&lt;₹200</v>
      </c>
      <c r="K735" s="23">
        <v>199</v>
      </c>
      <c r="L735" s="24">
        <v>0.11</v>
      </c>
      <c r="M735" s="25">
        <f>Table2[[#This Row],[Actual Price]] - Table2[[#This Row],[Discounted Price]] / Table2[[#This Row],[Actual Price]] * 100</f>
        <v>110.05527638190955</v>
      </c>
      <c r="N735" s="24" t="str">
        <f t="shared" si="34"/>
        <v>&lt;50%</v>
      </c>
      <c r="O735" s="21">
        <f>Table2[[#This Row],[Rounded Rating Column]] + (Table2[[#This Row],[rating_count]] / 1000)</f>
        <v>7.6880000000000006</v>
      </c>
      <c r="P735" s="24" t="str">
        <f>IF(Table2[[#This Row],[Discount Percentage]] &gt;= 0.5, "Yes", "No")</f>
        <v>No</v>
      </c>
      <c r="Q735" s="26">
        <f>Table2[[#This Row],[Actual Price]] * Table2[[#This Row],[rating_count]]</f>
        <v>733912</v>
      </c>
      <c r="R735">
        <v>4.0999999999999996</v>
      </c>
      <c r="S735">
        <f>ROUND(Table2[[#This Row],[rating]], 0)</f>
        <v>4</v>
      </c>
      <c r="T735" s="21">
        <v>3688</v>
      </c>
      <c r="U735" s="21" t="str">
        <f>IF(Table2[[#This Row],[rating_count]] &lt; 1000, "Yes", "No")</f>
        <v>No</v>
      </c>
      <c r="V735" s="21">
        <f>Table2[[#This Row],[Rounded Rating Column]] * Table2[[#This Row],[rating_count]]</f>
        <v>14752</v>
      </c>
      <c r="W735" s="25">
        <f t="shared" si="35"/>
        <v>733912</v>
      </c>
      <c r="X735" t="s">
        <v>9286</v>
      </c>
      <c r="Y735" t="s">
        <v>9287</v>
      </c>
      <c r="Z735" t="s">
        <v>9288</v>
      </c>
      <c r="AA735" t="s">
        <v>9289</v>
      </c>
      <c r="AB735" t="s">
        <v>9290</v>
      </c>
      <c r="AC735" t="s">
        <v>9291</v>
      </c>
      <c r="AD735" t="s">
        <v>9292</v>
      </c>
      <c r="AE735" t="s">
        <v>9293</v>
      </c>
    </row>
    <row r="736" spans="1:31" ht="15.75" customHeight="1">
      <c r="A736" t="s">
        <v>7496</v>
      </c>
      <c r="B736" t="s">
        <v>7497</v>
      </c>
      <c r="C736" t="s">
        <v>6920</v>
      </c>
      <c r="D736" t="s">
        <v>12891</v>
      </c>
      <c r="E736" t="s">
        <v>12892</v>
      </c>
      <c r="F736" t="s">
        <v>12893</v>
      </c>
      <c r="G736" t="str">
        <f>Table2[category] &amp; "-" &amp; Table2[product name]</f>
        <v>OfficeProducts|OfficePaperProducts|Paper|Stationery|Pens,Pencils&amp;WritingSupplies|Pens&amp;Refills|StickBallpointPens-Parker Vector Standard Chrome Trim Ball Pen (Ink - Black)</v>
      </c>
      <c r="H736" t="s">
        <v>12894</v>
      </c>
      <c r="I736" s="23">
        <v>272</v>
      </c>
      <c r="J736" s="23" t="str">
        <f t="shared" si="33"/>
        <v>₹200 - ₹500</v>
      </c>
      <c r="K736" s="23">
        <v>320</v>
      </c>
      <c r="L736" s="24">
        <v>0.15</v>
      </c>
      <c r="M736" s="25">
        <f>Table2[[#This Row],[Actual Price]] - Table2[[#This Row],[Discounted Price]] / Table2[[#This Row],[Actual Price]] * 100</f>
        <v>235</v>
      </c>
      <c r="N736" s="24" t="str">
        <f t="shared" si="34"/>
        <v>&lt;50%</v>
      </c>
      <c r="O736" s="21">
        <f>Table2[[#This Row],[Rounded Rating Column]] + (Table2[[#This Row],[rating_count]] / 1000)</f>
        <v>7.6859999999999999</v>
      </c>
      <c r="P736" s="24" t="str">
        <f>IF(Table2[[#This Row],[Discount Percentage]] &gt;= 0.5, "Yes", "No")</f>
        <v>No</v>
      </c>
      <c r="Q736" s="26">
        <f>Table2[[#This Row],[Actual Price]] * Table2[[#This Row],[rating_count]]</f>
        <v>1179520</v>
      </c>
      <c r="R736">
        <v>4</v>
      </c>
      <c r="S736">
        <f>ROUND(Table2[[#This Row],[rating]], 0)</f>
        <v>4</v>
      </c>
      <c r="T736" s="21">
        <v>3686</v>
      </c>
      <c r="U736" s="21" t="str">
        <f>IF(Table2[[#This Row],[rating_count]] &lt; 1000, "Yes", "No")</f>
        <v>No</v>
      </c>
      <c r="V736" s="21">
        <f>Table2[[#This Row],[Rounded Rating Column]] * Table2[[#This Row],[rating_count]]</f>
        <v>14744</v>
      </c>
      <c r="W736" s="25">
        <f t="shared" si="35"/>
        <v>1179520</v>
      </c>
      <c r="X736" t="s">
        <v>7498</v>
      </c>
      <c r="Y736" t="s">
        <v>7499</v>
      </c>
      <c r="Z736" t="s">
        <v>7500</v>
      </c>
      <c r="AA736" t="s">
        <v>7501</v>
      </c>
      <c r="AB736" t="s">
        <v>7502</v>
      </c>
      <c r="AC736" t="s">
        <v>7503</v>
      </c>
      <c r="AD736" t="s">
        <v>7504</v>
      </c>
      <c r="AE736" t="s">
        <v>7505</v>
      </c>
    </row>
    <row r="737" spans="1:31" ht="15.75" customHeight="1">
      <c r="A737" t="s">
        <v>10620</v>
      </c>
      <c r="B737" t="s">
        <v>10621</v>
      </c>
      <c r="C737" t="s">
        <v>10622</v>
      </c>
      <c r="D737" t="s">
        <v>13042</v>
      </c>
      <c r="E737" t="s">
        <v>13043</v>
      </c>
      <c r="F737" t="s">
        <v>13044</v>
      </c>
      <c r="G737" t="str">
        <f>Table2[category] &amp; "-" &amp; Table2[product name]</f>
        <v>Health&amp;PersonalCare|HomeMedicalSupplies&amp;Equipment|HealthMonitors|WeighingScales|DigitalBathroomScales-Dr Trust Electronic Kitchen Digital Scale Weighing Machine (Blue)</v>
      </c>
      <c r="H737" t="s">
        <v>13045</v>
      </c>
      <c r="I737" s="23">
        <v>899</v>
      </c>
      <c r="J737" s="23" t="str">
        <f t="shared" si="33"/>
        <v>&gt;₹500</v>
      </c>
      <c r="K737" s="25">
        <v>1900</v>
      </c>
      <c r="L737" s="24">
        <v>0.53</v>
      </c>
      <c r="M737" s="25">
        <f>Table2[[#This Row],[Actual Price]] - Table2[[#This Row],[Discounted Price]] / Table2[[#This Row],[Actual Price]] * 100</f>
        <v>1852.6842105263158</v>
      </c>
      <c r="N737" s="24" t="str">
        <f t="shared" si="34"/>
        <v>50% or More</v>
      </c>
      <c r="O737" s="21">
        <f>Table2[[#This Row],[Rounded Rating Column]] + (Table2[[#This Row],[rating_count]] / 1000)</f>
        <v>7.6630000000000003</v>
      </c>
      <c r="P737" s="24" t="str">
        <f>IF(Table2[[#This Row],[Discount Percentage]] &gt;= 0.5, "Yes", "No")</f>
        <v>Yes</v>
      </c>
      <c r="Q737" s="26">
        <f>Table2[[#This Row],[Actual Price]] * Table2[[#This Row],[rating_count]]</f>
        <v>6959700</v>
      </c>
      <c r="R737">
        <v>4</v>
      </c>
      <c r="S737">
        <f>ROUND(Table2[[#This Row],[rating]], 0)</f>
        <v>4</v>
      </c>
      <c r="T737" s="21">
        <v>3663</v>
      </c>
      <c r="U737" s="21" t="str">
        <f>IF(Table2[[#This Row],[rating_count]] &lt; 1000, "Yes", "No")</f>
        <v>No</v>
      </c>
      <c r="V737" s="21">
        <f>Table2[[#This Row],[Rounded Rating Column]] * Table2[[#This Row],[rating_count]]</f>
        <v>14652</v>
      </c>
      <c r="W737" s="25">
        <f t="shared" si="35"/>
        <v>6959700</v>
      </c>
      <c r="X737" t="s">
        <v>10623</v>
      </c>
      <c r="Y737" t="s">
        <v>10624</v>
      </c>
      <c r="Z737" t="s">
        <v>10625</v>
      </c>
      <c r="AA737" t="s">
        <v>10626</v>
      </c>
      <c r="AB737" t="s">
        <v>10627</v>
      </c>
      <c r="AC737" t="s">
        <v>10628</v>
      </c>
      <c r="AD737" t="s">
        <v>10629</v>
      </c>
      <c r="AE737" t="s">
        <v>10630</v>
      </c>
    </row>
    <row r="738" spans="1:31" ht="15.75" customHeight="1">
      <c r="A738" t="s">
        <v>8222</v>
      </c>
      <c r="B738" t="s">
        <v>8223</v>
      </c>
      <c r="C738" t="s">
        <v>7519</v>
      </c>
      <c r="D738" t="s">
        <v>12821</v>
      </c>
      <c r="E738" t="s">
        <v>12907</v>
      </c>
      <c r="F738" t="s">
        <v>12961</v>
      </c>
      <c r="G738" t="str">
        <f>Table2[category] &amp; "-" &amp; Table2[product name]</f>
        <v>Computers&amp;Accessories|Printers,Inks&amp;Accessories|Printers|InkjetPrinters-Canon E4570 All-in-One Wi-Fi Ink Efficient Colour Printer with FAX/ADF/Duplex Printing (Black)- Smart Speaker Compatible, Standard</v>
      </c>
      <c r="H738" t="s">
        <v>12966</v>
      </c>
      <c r="I738" s="25">
        <v>8349</v>
      </c>
      <c r="J738" s="23" t="str">
        <f t="shared" si="33"/>
        <v>&gt;₹500</v>
      </c>
      <c r="K738" s="25">
        <v>9625</v>
      </c>
      <c r="L738" s="24">
        <v>0.13</v>
      </c>
      <c r="M738" s="25">
        <f>Table2[[#This Row],[Actual Price]] - Table2[[#This Row],[Discounted Price]] / Table2[[#This Row],[Actual Price]] * 100</f>
        <v>9538.2571428571428</v>
      </c>
      <c r="N738" s="24" t="str">
        <f t="shared" si="34"/>
        <v>&lt;50%</v>
      </c>
      <c r="O738" s="21">
        <f>Table2[[#This Row],[Rounded Rating Column]] + (Table2[[#This Row],[rating_count]] / 1000)</f>
        <v>7.6520000000000001</v>
      </c>
      <c r="P738" s="24" t="str">
        <f>IF(Table2[[#This Row],[Discount Percentage]] &gt;= 0.5, "Yes", "No")</f>
        <v>No</v>
      </c>
      <c r="Q738" s="26">
        <f>Table2[[#This Row],[Actual Price]] * Table2[[#This Row],[rating_count]]</f>
        <v>35150500</v>
      </c>
      <c r="R738">
        <v>3.8</v>
      </c>
      <c r="S738">
        <f>ROUND(Table2[[#This Row],[rating]], 0)</f>
        <v>4</v>
      </c>
      <c r="T738" s="21">
        <v>3652</v>
      </c>
      <c r="U738" s="21" t="str">
        <f>IF(Table2[[#This Row],[rating_count]] &lt; 1000, "Yes", "No")</f>
        <v>No</v>
      </c>
      <c r="V738" s="21">
        <f>Table2[[#This Row],[Rounded Rating Column]] * Table2[[#This Row],[rating_count]]</f>
        <v>14608</v>
      </c>
      <c r="W738" s="25">
        <f t="shared" si="35"/>
        <v>35150500</v>
      </c>
      <c r="X738" t="s">
        <v>8224</v>
      </c>
      <c r="Y738" t="s">
        <v>8225</v>
      </c>
      <c r="Z738" t="s">
        <v>8226</v>
      </c>
      <c r="AA738" t="s">
        <v>8227</v>
      </c>
      <c r="AB738" t="s">
        <v>8228</v>
      </c>
      <c r="AC738" t="s">
        <v>8229</v>
      </c>
      <c r="AD738" t="s">
        <v>8230</v>
      </c>
      <c r="AE738" t="s">
        <v>8231</v>
      </c>
    </row>
    <row r="739" spans="1:31" ht="15.75" customHeight="1">
      <c r="A739" t="s">
        <v>1379</v>
      </c>
      <c r="B739" t="s">
        <v>1380</v>
      </c>
      <c r="C739" t="s">
        <v>94</v>
      </c>
      <c r="D739" t="s">
        <v>12821</v>
      </c>
      <c r="E739" t="s">
        <v>12828</v>
      </c>
      <c r="F739" t="s">
        <v>12829</v>
      </c>
      <c r="G739" t="str">
        <f>Table2[category] &amp; "-" &amp; Table2[product name]</f>
        <v>Computers&amp;Accessories|NetworkingDevices|NetworkAdapters|WirelessUSBAdapters-GENERIC Ultra-Mini Bluetooth CSR 4.0 USB Dongle Adapter for Windows Computer ( Black:Golden)</v>
      </c>
      <c r="H739" t="s">
        <v>12830</v>
      </c>
      <c r="I739" s="23">
        <v>249</v>
      </c>
      <c r="J739" s="23" t="str">
        <f t="shared" si="33"/>
        <v>₹200 - ₹500</v>
      </c>
      <c r="K739" s="23">
        <v>399</v>
      </c>
      <c r="L739" s="24">
        <v>0.38</v>
      </c>
      <c r="M739" s="25">
        <f>Table2[[#This Row],[Actual Price]] - Table2[[#This Row],[Discounted Price]] / Table2[[#This Row],[Actual Price]] * 100</f>
        <v>336.59398496240601</v>
      </c>
      <c r="N739" s="24" t="str">
        <f t="shared" si="34"/>
        <v>&lt;50%</v>
      </c>
      <c r="O739" s="21">
        <f>Table2[[#This Row],[Rounded Rating Column]] + (Table2[[#This Row],[rating_count]] / 1000)</f>
        <v>7.6420000000000003</v>
      </c>
      <c r="P739" s="24" t="str">
        <f>IF(Table2[[#This Row],[Discount Percentage]] &gt;= 0.5, "Yes", "No")</f>
        <v>No</v>
      </c>
      <c r="Q739" s="26">
        <f>Table2[[#This Row],[Actual Price]] * Table2[[#This Row],[rating_count]]</f>
        <v>1852158</v>
      </c>
      <c r="R739">
        <v>3.4</v>
      </c>
      <c r="S739">
        <f>ROUND(Table2[[#This Row],[rating]], 0)</f>
        <v>3</v>
      </c>
      <c r="T739" s="21">
        <v>4642</v>
      </c>
      <c r="U739" s="21" t="str">
        <f>IF(Table2[[#This Row],[rating_count]] &lt; 1000, "Yes", "No")</f>
        <v>No</v>
      </c>
      <c r="V739" s="21">
        <f>Table2[[#This Row],[Rounded Rating Column]] * Table2[[#This Row],[rating_count]]</f>
        <v>13926</v>
      </c>
      <c r="W739" s="25">
        <f t="shared" si="35"/>
        <v>1852158</v>
      </c>
      <c r="X739" t="s">
        <v>1381</v>
      </c>
      <c r="Y739" t="s">
        <v>1382</v>
      </c>
      <c r="Z739" t="s">
        <v>1383</v>
      </c>
      <c r="AA739" t="s">
        <v>1384</v>
      </c>
      <c r="AB739" t="s">
        <v>1385</v>
      </c>
      <c r="AC739" t="s">
        <v>1386</v>
      </c>
      <c r="AD739" t="s">
        <v>1387</v>
      </c>
      <c r="AE739" t="s">
        <v>1388</v>
      </c>
    </row>
    <row r="740" spans="1:31" ht="15.75" customHeight="1">
      <c r="A740" t="s">
        <v>3668</v>
      </c>
      <c r="B740" t="s">
        <v>3669</v>
      </c>
      <c r="C740" t="s">
        <v>3159</v>
      </c>
      <c r="D740" t="s">
        <v>12831</v>
      </c>
      <c r="E740" t="s">
        <v>12854</v>
      </c>
      <c r="F740" t="s">
        <v>12855</v>
      </c>
      <c r="G740" t="str">
        <f>Table2[category] &amp; "-" &amp; Table2[product name]</f>
        <v>Electronics|Mobiles&amp;Accessories|MobileAccessories|AutomobileAccessories|Cradles-WeCool C1 Car Mobile Holder with One Click Technology,360¬∞ Rotational, Strong Suction Cup,Compatible with 4 to 6 Inch Devices, Wildshield and Dashboard Mobile Holder for Car, and Use</v>
      </c>
      <c r="H740" t="s">
        <v>12865</v>
      </c>
      <c r="I740" s="23">
        <v>489</v>
      </c>
      <c r="J740" s="23" t="str">
        <f t="shared" si="33"/>
        <v>₹200 - ₹500</v>
      </c>
      <c r="K740" s="25">
        <v>1999</v>
      </c>
      <c r="L740" s="24">
        <v>0.76</v>
      </c>
      <c r="M740" s="25">
        <f>Table2[[#This Row],[Actual Price]] - Table2[[#This Row],[Discounted Price]] / Table2[[#This Row],[Actual Price]] * 100</f>
        <v>1974.5377688844421</v>
      </c>
      <c r="N740" s="24" t="str">
        <f t="shared" si="34"/>
        <v>50% or More</v>
      </c>
      <c r="O740" s="21">
        <f>Table2[[#This Row],[Rounded Rating Column]] + (Table2[[#This Row],[rating_count]] / 1000)</f>
        <v>7.6259999999999994</v>
      </c>
      <c r="P740" s="24" t="str">
        <f>IF(Table2[[#This Row],[Discount Percentage]] &gt;= 0.5, "Yes", "No")</f>
        <v>Yes</v>
      </c>
      <c r="Q740" s="26">
        <f>Table2[[#This Row],[Actual Price]] * Table2[[#This Row],[rating_count]]</f>
        <v>7248374</v>
      </c>
      <c r="R740">
        <v>4</v>
      </c>
      <c r="S740">
        <f>ROUND(Table2[[#This Row],[rating]], 0)</f>
        <v>4</v>
      </c>
      <c r="T740" s="21">
        <v>3626</v>
      </c>
      <c r="U740" s="21" t="str">
        <f>IF(Table2[[#This Row],[rating_count]] &lt; 1000, "Yes", "No")</f>
        <v>No</v>
      </c>
      <c r="V740" s="21">
        <f>Table2[[#This Row],[Rounded Rating Column]] * Table2[[#This Row],[rating_count]]</f>
        <v>14504</v>
      </c>
      <c r="W740" s="25">
        <f t="shared" si="35"/>
        <v>7248374</v>
      </c>
      <c r="X740" t="s">
        <v>3670</v>
      </c>
      <c r="Y740" t="s">
        <v>3671</v>
      </c>
      <c r="Z740" t="s">
        <v>3672</v>
      </c>
      <c r="AA740" t="s">
        <v>3673</v>
      </c>
      <c r="AB740" t="s">
        <v>3674</v>
      </c>
      <c r="AC740" t="s">
        <v>3675</v>
      </c>
      <c r="AD740" t="s">
        <v>3676</v>
      </c>
      <c r="AE740" t="s">
        <v>3677</v>
      </c>
    </row>
    <row r="741" spans="1:31" ht="15.75" customHeight="1">
      <c r="A741" t="s">
        <v>7348</v>
      </c>
      <c r="B741" t="s">
        <v>7349</v>
      </c>
      <c r="C741" t="s">
        <v>5762</v>
      </c>
      <c r="D741" t="s">
        <v>12831</v>
      </c>
      <c r="E741" t="s">
        <v>12900</v>
      </c>
      <c r="F741" t="s">
        <v>12929</v>
      </c>
      <c r="G741" t="str">
        <f>Table2[category] &amp; "-" &amp; Table2[product name]</f>
        <v>Electronics|Cameras&amp;Photography|SecurityCameras|DomeCameras-Qubo Smart Cam 360 from Hero Group | Made in India | 2MP 1080p Full HD | CCTV Wi-Fi Camera | 360 Degree Coverage| Two Way Talk | Mobile App Connectivity | Night Vision | Cloud &amp; SD Card Recording</v>
      </c>
      <c r="H741" t="s">
        <v>12930</v>
      </c>
      <c r="I741" s="25">
        <v>2490</v>
      </c>
      <c r="J741" s="23" t="str">
        <f t="shared" si="33"/>
        <v>&gt;₹500</v>
      </c>
      <c r="K741" s="25">
        <v>3990</v>
      </c>
      <c r="L741" s="24">
        <v>0.38</v>
      </c>
      <c r="M741" s="25">
        <f>Table2[[#This Row],[Actual Price]] - Table2[[#This Row],[Discounted Price]] / Table2[[#This Row],[Actual Price]] * 100</f>
        <v>3927.593984962406</v>
      </c>
      <c r="N741" s="24" t="str">
        <f t="shared" si="34"/>
        <v>&lt;50%</v>
      </c>
      <c r="O741" s="21">
        <f>Table2[[#This Row],[Rounded Rating Column]] + (Table2[[#This Row],[rating_count]] / 1000)</f>
        <v>7.6059999999999999</v>
      </c>
      <c r="P741" s="24" t="str">
        <f>IF(Table2[[#This Row],[Discount Percentage]] &gt;= 0.5, "Yes", "No")</f>
        <v>No</v>
      </c>
      <c r="Q741" s="26">
        <f>Table2[[#This Row],[Actual Price]] * Table2[[#This Row],[rating_count]]</f>
        <v>14387940</v>
      </c>
      <c r="R741">
        <v>4.0999999999999996</v>
      </c>
      <c r="S741">
        <f>ROUND(Table2[[#This Row],[rating]], 0)</f>
        <v>4</v>
      </c>
      <c r="T741" s="21">
        <v>3606</v>
      </c>
      <c r="U741" s="21" t="str">
        <f>IF(Table2[[#This Row],[rating_count]] &lt; 1000, "Yes", "No")</f>
        <v>No</v>
      </c>
      <c r="V741" s="21">
        <f>Table2[[#This Row],[Rounded Rating Column]] * Table2[[#This Row],[rating_count]]</f>
        <v>14424</v>
      </c>
      <c r="W741" s="25">
        <f t="shared" si="35"/>
        <v>14387940</v>
      </c>
      <c r="X741" t="s">
        <v>7350</v>
      </c>
      <c r="Y741" t="s">
        <v>7351</v>
      </c>
      <c r="Z741" t="s">
        <v>7352</v>
      </c>
      <c r="AA741" t="s">
        <v>7353</v>
      </c>
      <c r="AB741" t="s">
        <v>7354</v>
      </c>
      <c r="AC741" t="s">
        <v>7355</v>
      </c>
      <c r="AD741" t="s">
        <v>7356</v>
      </c>
      <c r="AE741" t="s">
        <v>7357</v>
      </c>
    </row>
    <row r="742" spans="1:31" ht="15.75" customHeight="1">
      <c r="A742" t="s">
        <v>12043</v>
      </c>
      <c r="B742" t="s">
        <v>12044</v>
      </c>
      <c r="C742" t="s">
        <v>8505</v>
      </c>
      <c r="D742" t="s">
        <v>12817</v>
      </c>
      <c r="E742" t="s">
        <v>12988</v>
      </c>
      <c r="F742" t="s">
        <v>13000</v>
      </c>
      <c r="G742" t="str">
        <f>Table2[category] &amp; "-" &amp; Table2[product name]</f>
        <v>Home&amp;Kitchen|Heating,Cooling&amp;AirQuality|WaterHeaters&amp;Geysers|InstantWaterHeaters-Campfire Spring Chef Prolix Instant Portable Water Heater Geyser 1Ltr. for Use Home Stainless Steel Baking Rack | Restaurant | Office | Labs | Clinics | Saloon | with Installation Kit (With MCB)</v>
      </c>
      <c r="H742" t="s">
        <v>13001</v>
      </c>
      <c r="I742" s="25">
        <v>1499</v>
      </c>
      <c r="J742" s="23" t="str">
        <f t="shared" si="33"/>
        <v>&gt;₹500</v>
      </c>
      <c r="K742" s="25">
        <v>3500</v>
      </c>
      <c r="L742" s="24">
        <v>0.56999999999999995</v>
      </c>
      <c r="M742" s="25">
        <f>Table2[[#This Row],[Actual Price]] - Table2[[#This Row],[Discounted Price]] / Table2[[#This Row],[Actual Price]] * 100</f>
        <v>3457.1714285714284</v>
      </c>
      <c r="N742" s="24" t="str">
        <f t="shared" si="34"/>
        <v>50% or More</v>
      </c>
      <c r="O742" s="21">
        <f>Table2[[#This Row],[Rounded Rating Column]] + (Table2[[#This Row],[rating_count]] / 1000)</f>
        <v>7.5910000000000002</v>
      </c>
      <c r="P742" s="24" t="str">
        <f>IF(Table2[[#This Row],[Discount Percentage]] &gt;= 0.5, "Yes", "No")</f>
        <v>Yes</v>
      </c>
      <c r="Q742" s="26">
        <f>Table2[[#This Row],[Actual Price]] * Table2[[#This Row],[rating_count]]</f>
        <v>9068500</v>
      </c>
      <c r="R742">
        <v>4.7</v>
      </c>
      <c r="S742">
        <f>ROUND(Table2[[#This Row],[rating]], 0)</f>
        <v>5</v>
      </c>
      <c r="T742" s="21">
        <v>2591</v>
      </c>
      <c r="U742" s="21" t="str">
        <f>IF(Table2[[#This Row],[rating_count]] &lt; 1000, "Yes", "No")</f>
        <v>No</v>
      </c>
      <c r="V742" s="21">
        <f>Table2[[#This Row],[Rounded Rating Column]] * Table2[[#This Row],[rating_count]]</f>
        <v>12955</v>
      </c>
      <c r="W742" s="25">
        <f t="shared" si="35"/>
        <v>9068500</v>
      </c>
      <c r="X742" t="s">
        <v>12045</v>
      </c>
      <c r="Y742" t="s">
        <v>12046</v>
      </c>
      <c r="Z742" t="s">
        <v>12047</v>
      </c>
      <c r="AA742" t="s">
        <v>12048</v>
      </c>
      <c r="AB742" t="s">
        <v>12049</v>
      </c>
      <c r="AC742" t="s">
        <v>12050</v>
      </c>
      <c r="AD742" t="s">
        <v>12051</v>
      </c>
      <c r="AE742" t="s">
        <v>12052</v>
      </c>
    </row>
    <row r="743" spans="1:31" ht="15.75" customHeight="1">
      <c r="A743" t="s">
        <v>987</v>
      </c>
      <c r="B743" t="s">
        <v>988</v>
      </c>
      <c r="C743" t="s">
        <v>165</v>
      </c>
      <c r="D743" t="s">
        <v>12831</v>
      </c>
      <c r="E743" t="s">
        <v>12832</v>
      </c>
      <c r="F743" t="s">
        <v>12834</v>
      </c>
      <c r="G743" t="str">
        <f>Table2[category] &amp; "-" &amp; Table2[product name]</f>
        <v>Electronics|HomeTheater,TV&amp;Video|Televisions|SmartTelevisions-VU 139 cm (55 inches) The GloLED Series 4K Smart LED Google TV 55GloLED (Grey)</v>
      </c>
      <c r="H743" t="s">
        <v>12835</v>
      </c>
      <c r="I743" s="25">
        <v>37999</v>
      </c>
      <c r="J743" s="23" t="str">
        <f t="shared" si="33"/>
        <v>&gt;₹500</v>
      </c>
      <c r="K743" s="25">
        <v>65000</v>
      </c>
      <c r="L743" s="24">
        <v>0.42</v>
      </c>
      <c r="M743" s="25">
        <f>Table2[[#This Row],[Actual Price]] - Table2[[#This Row],[Discounted Price]] / Table2[[#This Row],[Actual Price]] * 100</f>
        <v>64941.54</v>
      </c>
      <c r="N743" s="24" t="str">
        <f t="shared" si="34"/>
        <v>&lt;50%</v>
      </c>
      <c r="O743" s="21">
        <f>Table2[[#This Row],[Rounded Rating Column]] + (Table2[[#This Row],[rating_count]] / 1000)</f>
        <v>7.5869999999999997</v>
      </c>
      <c r="P743" s="24" t="str">
        <f>IF(Table2[[#This Row],[Discount Percentage]] &gt;= 0.5, "Yes", "No")</f>
        <v>No</v>
      </c>
      <c r="Q743" s="26">
        <f>Table2[[#This Row],[Actual Price]] * Table2[[#This Row],[rating_count]]</f>
        <v>233155000</v>
      </c>
      <c r="R743">
        <v>4.3</v>
      </c>
      <c r="S743">
        <f>ROUND(Table2[[#This Row],[rating]], 0)</f>
        <v>4</v>
      </c>
      <c r="T743" s="21">
        <v>3587</v>
      </c>
      <c r="U743" s="21" t="str">
        <f>IF(Table2[[#This Row],[rating_count]] &lt; 1000, "Yes", "No")</f>
        <v>No</v>
      </c>
      <c r="V743" s="21">
        <f>Table2[[#This Row],[Rounded Rating Column]] * Table2[[#This Row],[rating_count]]</f>
        <v>14348</v>
      </c>
      <c r="W743" s="25">
        <f t="shared" si="35"/>
        <v>233155000</v>
      </c>
      <c r="X743" t="s">
        <v>989</v>
      </c>
      <c r="Y743" t="s">
        <v>990</v>
      </c>
      <c r="Z743" t="s">
        <v>991</v>
      </c>
      <c r="AA743" t="s">
        <v>992</v>
      </c>
      <c r="AB743" t="s">
        <v>993</v>
      </c>
      <c r="AC743" t="s">
        <v>994</v>
      </c>
      <c r="AD743" t="s">
        <v>995</v>
      </c>
      <c r="AE743" t="s">
        <v>996</v>
      </c>
    </row>
    <row r="744" spans="1:31" ht="15.75" customHeight="1">
      <c r="A744" t="s">
        <v>2263</v>
      </c>
      <c r="B744" t="s">
        <v>2264</v>
      </c>
      <c r="C744" t="s">
        <v>165</v>
      </c>
      <c r="D744" t="s">
        <v>12831</v>
      </c>
      <c r="E744" t="s">
        <v>12832</v>
      </c>
      <c r="F744" t="s">
        <v>12834</v>
      </c>
      <c r="G744" t="str">
        <f>Table2[category] &amp; "-" &amp; Table2[product name]</f>
        <v>Electronics|HomeTheater,TV&amp;Video|Televisions|SmartTelevisions-VU 164 cm (65 inches) The GloLED Series 4K Smart LED Google TV 65GloLED (Grey)</v>
      </c>
      <c r="H744" t="s">
        <v>12835</v>
      </c>
      <c r="I744" s="25">
        <v>54990</v>
      </c>
      <c r="J744" s="23" t="str">
        <f t="shared" si="33"/>
        <v>&gt;₹500</v>
      </c>
      <c r="K744" s="25">
        <v>85000</v>
      </c>
      <c r="L744" s="24">
        <v>0.35</v>
      </c>
      <c r="M744" s="25">
        <f>Table2[[#This Row],[Actual Price]] - Table2[[#This Row],[Discounted Price]] / Table2[[#This Row],[Actual Price]] * 100</f>
        <v>84935.305882352943</v>
      </c>
      <c r="N744" s="24" t="str">
        <f t="shared" si="34"/>
        <v>&lt;50%</v>
      </c>
      <c r="O744" s="21">
        <f>Table2[[#This Row],[Rounded Rating Column]] + (Table2[[#This Row],[rating_count]] / 1000)</f>
        <v>7.5869999999999997</v>
      </c>
      <c r="P744" s="24" t="str">
        <f>IF(Table2[[#This Row],[Discount Percentage]] &gt;= 0.5, "Yes", "No")</f>
        <v>No</v>
      </c>
      <c r="Q744" s="26">
        <f>Table2[[#This Row],[Actual Price]] * Table2[[#This Row],[rating_count]]</f>
        <v>304895000</v>
      </c>
      <c r="R744">
        <v>4.3</v>
      </c>
      <c r="S744">
        <f>ROUND(Table2[[#This Row],[rating]], 0)</f>
        <v>4</v>
      </c>
      <c r="T744" s="21">
        <v>3587</v>
      </c>
      <c r="U744" s="21" t="str">
        <f>IF(Table2[[#This Row],[rating_count]] &lt; 1000, "Yes", "No")</f>
        <v>No</v>
      </c>
      <c r="V744" s="21">
        <f>Table2[[#This Row],[Rounded Rating Column]] * Table2[[#This Row],[rating_count]]</f>
        <v>14348</v>
      </c>
      <c r="W744" s="25">
        <f t="shared" si="35"/>
        <v>304895000</v>
      </c>
      <c r="X744" t="s">
        <v>989</v>
      </c>
      <c r="Y744" t="s">
        <v>990</v>
      </c>
      <c r="Z744" t="s">
        <v>991</v>
      </c>
      <c r="AA744" t="s">
        <v>992</v>
      </c>
      <c r="AB744" t="s">
        <v>993</v>
      </c>
      <c r="AC744" t="s">
        <v>994</v>
      </c>
      <c r="AD744" t="s">
        <v>2265</v>
      </c>
      <c r="AE744" t="s">
        <v>2266</v>
      </c>
    </row>
    <row r="745" spans="1:31" ht="15.75" customHeight="1">
      <c r="A745" t="s">
        <v>11568</v>
      </c>
      <c r="B745" t="s">
        <v>11569</v>
      </c>
      <c r="C745" t="s">
        <v>8505</v>
      </c>
      <c r="D745" t="s">
        <v>12817</v>
      </c>
      <c r="E745" t="s">
        <v>12988</v>
      </c>
      <c r="F745" t="s">
        <v>13000</v>
      </c>
      <c r="G745" t="str">
        <f>Table2[category] &amp; "-" &amp; Table2[product name]</f>
        <v>Home&amp;Kitchen|Heating,Cooling&amp;AirQuality|WaterHeaters&amp;Geysers|InstantWaterHeaters-Bajaj Majesty Duetto Gas 6 Ltr Vertical Water Heater ( LPG), White</v>
      </c>
      <c r="H745" t="s">
        <v>13001</v>
      </c>
      <c r="I745" s="25">
        <v>5365</v>
      </c>
      <c r="J745" s="23" t="str">
        <f t="shared" si="33"/>
        <v>&gt;₹500</v>
      </c>
      <c r="K745" s="25">
        <v>7445</v>
      </c>
      <c r="L745" s="24">
        <v>0.28000000000000003</v>
      </c>
      <c r="M745" s="25">
        <f>Table2[[#This Row],[Actual Price]] - Table2[[#This Row],[Discounted Price]] / Table2[[#This Row],[Actual Price]] * 100</f>
        <v>7372.9382135661517</v>
      </c>
      <c r="N745" s="24" t="str">
        <f t="shared" si="34"/>
        <v>&lt;50%</v>
      </c>
      <c r="O745" s="21">
        <f>Table2[[#This Row],[Rounded Rating Column]] + (Table2[[#This Row],[rating_count]] / 1000)</f>
        <v>7.5839999999999996</v>
      </c>
      <c r="P745" s="24" t="str">
        <f>IF(Table2[[#This Row],[Discount Percentage]] &gt;= 0.5, "Yes", "No")</f>
        <v>No</v>
      </c>
      <c r="Q745" s="26">
        <f>Table2[[#This Row],[Actual Price]] * Table2[[#This Row],[rating_count]]</f>
        <v>26682880</v>
      </c>
      <c r="R745">
        <v>3.9</v>
      </c>
      <c r="S745">
        <f>ROUND(Table2[[#This Row],[rating]], 0)</f>
        <v>4</v>
      </c>
      <c r="T745" s="21">
        <v>3584</v>
      </c>
      <c r="U745" s="21" t="str">
        <f>IF(Table2[[#This Row],[rating_count]] &lt; 1000, "Yes", "No")</f>
        <v>No</v>
      </c>
      <c r="V745" s="21">
        <f>Table2[[#This Row],[Rounded Rating Column]] * Table2[[#This Row],[rating_count]]</f>
        <v>14336</v>
      </c>
      <c r="W745" s="25">
        <f t="shared" si="35"/>
        <v>26682880</v>
      </c>
      <c r="X745" t="s">
        <v>11570</v>
      </c>
      <c r="Y745" t="s">
        <v>11571</v>
      </c>
      <c r="Z745" t="s">
        <v>11572</v>
      </c>
      <c r="AA745" t="s">
        <v>11573</v>
      </c>
      <c r="AB745" t="s">
        <v>11574</v>
      </c>
      <c r="AC745" t="s">
        <v>11575</v>
      </c>
      <c r="AD745" t="s">
        <v>11576</v>
      </c>
      <c r="AE745" t="s">
        <v>11577</v>
      </c>
    </row>
    <row r="746" spans="1:31" ht="15.75" customHeight="1">
      <c r="A746" t="s">
        <v>8356</v>
      </c>
      <c r="B746" t="s">
        <v>8357</v>
      </c>
      <c r="C746" t="s">
        <v>8358</v>
      </c>
      <c r="D746" t="s">
        <v>12817</v>
      </c>
      <c r="E746" t="s">
        <v>12818</v>
      </c>
      <c r="F746" t="s">
        <v>12819</v>
      </c>
      <c r="G746" t="str">
        <f>Table2[category] &amp; "-" &amp; Table2[product name]</f>
        <v>Home&amp;Kitchen|Kitchen&amp;HomeAppliances|Vacuum,Cleaning&amp;Ironing|Irons,Steamers&amp;Accessories|LintShavers-StyleHouse Lint Remover for Woolen Clothes, Electric Lint Remover, Best Lint Shaver for Clothes</v>
      </c>
      <c r="H746" t="s">
        <v>12992</v>
      </c>
      <c r="I746" s="23">
        <v>455</v>
      </c>
      <c r="J746" s="23" t="str">
        <f t="shared" si="33"/>
        <v>₹200 - ₹500</v>
      </c>
      <c r="K746" s="23">
        <v>999</v>
      </c>
      <c r="L746" s="24">
        <v>0.54</v>
      </c>
      <c r="M746" s="25">
        <f>Table2[[#This Row],[Actual Price]] - Table2[[#This Row],[Discounted Price]] / Table2[[#This Row],[Actual Price]] * 100</f>
        <v>953.45445445445444</v>
      </c>
      <c r="N746" s="24" t="str">
        <f t="shared" si="34"/>
        <v>50% or More</v>
      </c>
      <c r="O746" s="21">
        <f>Table2[[#This Row],[Rounded Rating Column]] + (Table2[[#This Row],[rating_count]] / 1000)</f>
        <v>7.5779999999999994</v>
      </c>
      <c r="P746" s="24" t="str">
        <f>IF(Table2[[#This Row],[Discount Percentage]] &gt;= 0.5, "Yes", "No")</f>
        <v>Yes</v>
      </c>
      <c r="Q746" s="26">
        <f>Table2[[#This Row],[Actual Price]] * Table2[[#This Row],[rating_count]]</f>
        <v>3574422</v>
      </c>
      <c r="R746">
        <v>4.0999999999999996</v>
      </c>
      <c r="S746">
        <f>ROUND(Table2[[#This Row],[rating]], 0)</f>
        <v>4</v>
      </c>
      <c r="T746" s="21">
        <v>3578</v>
      </c>
      <c r="U746" s="21" t="str">
        <f>IF(Table2[[#This Row],[rating_count]] &lt; 1000, "Yes", "No")</f>
        <v>No</v>
      </c>
      <c r="V746" s="21">
        <f>Table2[[#This Row],[Rounded Rating Column]] * Table2[[#This Row],[rating_count]]</f>
        <v>14312</v>
      </c>
      <c r="W746" s="25">
        <f t="shared" si="35"/>
        <v>3574422</v>
      </c>
      <c r="X746" t="s">
        <v>8359</v>
      </c>
      <c r="Y746" t="s">
        <v>8360</v>
      </c>
      <c r="Z746" t="s">
        <v>8361</v>
      </c>
      <c r="AA746" t="s">
        <v>8362</v>
      </c>
      <c r="AB746" t="s">
        <v>8363</v>
      </c>
      <c r="AC746" t="s">
        <v>8364</v>
      </c>
      <c r="AD746" t="s">
        <v>8365</v>
      </c>
      <c r="AE746" t="s">
        <v>8366</v>
      </c>
    </row>
    <row r="747" spans="1:31" ht="15.75" customHeight="1">
      <c r="A747" t="s">
        <v>1435</v>
      </c>
      <c r="B747" t="s">
        <v>1436</v>
      </c>
      <c r="C747" t="s">
        <v>1335</v>
      </c>
      <c r="D747" t="s">
        <v>12831</v>
      </c>
      <c r="E747" t="s">
        <v>12832</v>
      </c>
      <c r="F747" t="s">
        <v>12833</v>
      </c>
      <c r="G747" t="str">
        <f>Table2[category] &amp; "-" &amp; Table2[product name]</f>
        <v>Electronics|HomeTheater,TV&amp;Video|Accessories|Cables|OpticalCables-AmazonBasics Digital Optical Coax to Analog RCA Audio Converter Adapter with Fiber Cable</v>
      </c>
      <c r="H747" t="s">
        <v>12824</v>
      </c>
      <c r="I747" s="25">
        <v>1089</v>
      </c>
      <c r="J747" s="23" t="str">
        <f t="shared" si="33"/>
        <v>&gt;₹500</v>
      </c>
      <c r="K747" s="25">
        <v>1600</v>
      </c>
      <c r="L747" s="24">
        <v>0.32</v>
      </c>
      <c r="M747" s="25">
        <f>Table2[[#This Row],[Actual Price]] - Table2[[#This Row],[Discounted Price]] / Table2[[#This Row],[Actual Price]] * 100</f>
        <v>1531.9375</v>
      </c>
      <c r="N747" s="24" t="str">
        <f t="shared" si="34"/>
        <v>&lt;50%</v>
      </c>
      <c r="O747" s="21">
        <f>Table2[[#This Row],[Rounded Rating Column]] + (Table2[[#This Row],[rating_count]] / 1000)</f>
        <v>7.5649999999999995</v>
      </c>
      <c r="P747" s="24" t="str">
        <f>IF(Table2[[#This Row],[Discount Percentage]] &gt;= 0.5, "Yes", "No")</f>
        <v>No</v>
      </c>
      <c r="Q747" s="26">
        <f>Table2[[#This Row],[Actual Price]] * Table2[[#This Row],[rating_count]]</f>
        <v>5704000</v>
      </c>
      <c r="R747">
        <v>4</v>
      </c>
      <c r="S747">
        <f>ROUND(Table2[[#This Row],[rating]], 0)</f>
        <v>4</v>
      </c>
      <c r="T747" s="21">
        <v>3565</v>
      </c>
      <c r="U747" s="21" t="str">
        <f>IF(Table2[[#This Row],[rating_count]] &lt; 1000, "Yes", "No")</f>
        <v>No</v>
      </c>
      <c r="V747" s="21">
        <f>Table2[[#This Row],[Rounded Rating Column]] * Table2[[#This Row],[rating_count]]</f>
        <v>14260</v>
      </c>
      <c r="W747" s="25">
        <f t="shared" si="35"/>
        <v>5704000</v>
      </c>
      <c r="X747" t="s">
        <v>1437</v>
      </c>
      <c r="Y747" t="s">
        <v>1438</v>
      </c>
      <c r="Z747" t="s">
        <v>1439</v>
      </c>
      <c r="AA747" t="s">
        <v>1440</v>
      </c>
      <c r="AB747" t="s">
        <v>1441</v>
      </c>
      <c r="AC747" t="s">
        <v>1442</v>
      </c>
      <c r="AD747" t="s">
        <v>1443</v>
      </c>
      <c r="AE747" t="s">
        <v>1444</v>
      </c>
    </row>
    <row r="748" spans="1:31" ht="15.75" customHeight="1">
      <c r="A748" t="s">
        <v>10641</v>
      </c>
      <c r="B748" t="s">
        <v>10642</v>
      </c>
      <c r="C748" t="s">
        <v>9733</v>
      </c>
      <c r="D748" t="s">
        <v>12817</v>
      </c>
      <c r="E748" t="s">
        <v>12818</v>
      </c>
      <c r="F748" t="s">
        <v>12819</v>
      </c>
      <c r="G748" t="str">
        <f>Table2[category] &amp; "-" &amp; Table2[product name]</f>
        <v>Home&amp;Kitchen|Kitchen&amp;HomeAppliances|Vacuum,Cleaning&amp;Ironing|Vacuums&amp;FloorCare|Vacuums|Wet-DryVacuums-AGARO Ace 1600 Watts, 21.5 kPa Suction Power, 21 litres Wet &amp; Dry Stainless Steel Vacuum Cleaner with Blower Function and Washable Dust Bag</v>
      </c>
      <c r="H748" t="s">
        <v>12820</v>
      </c>
      <c r="I748" s="25">
        <v>6236</v>
      </c>
      <c r="J748" s="23" t="str">
        <f t="shared" si="33"/>
        <v>&gt;₹500</v>
      </c>
      <c r="K748" s="25">
        <v>9999</v>
      </c>
      <c r="L748" s="24">
        <v>0.38</v>
      </c>
      <c r="M748" s="25">
        <f>Table2[[#This Row],[Actual Price]] - Table2[[#This Row],[Discounted Price]] / Table2[[#This Row],[Actual Price]] * 100</f>
        <v>9936.6337633763378</v>
      </c>
      <c r="N748" s="24" t="str">
        <f t="shared" si="34"/>
        <v>&lt;50%</v>
      </c>
      <c r="O748" s="21">
        <f>Table2[[#This Row],[Rounded Rating Column]] + (Table2[[#This Row],[rating_count]] / 1000)</f>
        <v>7.5519999999999996</v>
      </c>
      <c r="P748" s="24" t="str">
        <f>IF(Table2[[#This Row],[Discount Percentage]] &gt;= 0.5, "Yes", "No")</f>
        <v>No</v>
      </c>
      <c r="Q748" s="26">
        <f>Table2[[#This Row],[Actual Price]] * Table2[[#This Row],[rating_count]]</f>
        <v>35516448</v>
      </c>
      <c r="R748">
        <v>4.0999999999999996</v>
      </c>
      <c r="S748">
        <f>ROUND(Table2[[#This Row],[rating]], 0)</f>
        <v>4</v>
      </c>
      <c r="T748" s="21">
        <v>3552</v>
      </c>
      <c r="U748" s="21" t="str">
        <f>IF(Table2[[#This Row],[rating_count]] &lt; 1000, "Yes", "No")</f>
        <v>No</v>
      </c>
      <c r="V748" s="21">
        <f>Table2[[#This Row],[Rounded Rating Column]] * Table2[[#This Row],[rating_count]]</f>
        <v>14208</v>
      </c>
      <c r="W748" s="25">
        <f t="shared" si="35"/>
        <v>35516448</v>
      </c>
      <c r="X748" t="s">
        <v>10643</v>
      </c>
      <c r="Y748" t="s">
        <v>10644</v>
      </c>
      <c r="Z748" t="s">
        <v>10645</v>
      </c>
      <c r="AA748" t="s">
        <v>10646</v>
      </c>
      <c r="AB748" t="s">
        <v>10647</v>
      </c>
      <c r="AC748" t="s">
        <v>10648</v>
      </c>
      <c r="AD748" t="s">
        <v>10649</v>
      </c>
      <c r="AE748" t="s">
        <v>10650</v>
      </c>
    </row>
    <row r="749" spans="1:31" ht="15.75" customHeight="1">
      <c r="A749" t="s">
        <v>8732</v>
      </c>
      <c r="B749" t="s">
        <v>8733</v>
      </c>
      <c r="C749" t="s">
        <v>8358</v>
      </c>
      <c r="D749" t="s">
        <v>12817</v>
      </c>
      <c r="E749" t="s">
        <v>12818</v>
      </c>
      <c r="F749" t="s">
        <v>12819</v>
      </c>
      <c r="G749" t="str">
        <f>Table2[category] &amp; "-" &amp; Table2[product name]</f>
        <v>Home&amp;Kitchen|Kitchen&amp;HomeAppliances|Vacuum,Cleaning&amp;Ironing|Irons,Steamers&amp;Accessories|LintShavers-Philips GC026/30 Fabric Shaver, Lint Remover for Woolen Sweaters, Blankets, Jackets/Burr Remover Pill Remover from Carpets, Curtains (White)</v>
      </c>
      <c r="H749" t="s">
        <v>12992</v>
      </c>
      <c r="I749" s="25">
        <v>1490</v>
      </c>
      <c r="J749" s="23" t="str">
        <f t="shared" si="33"/>
        <v>&gt;₹500</v>
      </c>
      <c r="K749" s="25">
        <v>1695</v>
      </c>
      <c r="L749" s="24">
        <v>0.12</v>
      </c>
      <c r="M749" s="25">
        <f>Table2[[#This Row],[Actual Price]] - Table2[[#This Row],[Discounted Price]] / Table2[[#This Row],[Actual Price]] * 100</f>
        <v>1607.0943952802361</v>
      </c>
      <c r="N749" s="24" t="str">
        <f t="shared" si="34"/>
        <v>&lt;50%</v>
      </c>
      <c r="O749" s="21">
        <f>Table2[[#This Row],[Rounded Rating Column]] + (Table2[[#This Row],[rating_count]] / 1000)</f>
        <v>7.5430000000000001</v>
      </c>
      <c r="P749" s="24" t="str">
        <f>IF(Table2[[#This Row],[Discount Percentage]] &gt;= 0.5, "Yes", "No")</f>
        <v>No</v>
      </c>
      <c r="Q749" s="26">
        <f>Table2[[#This Row],[Actual Price]] * Table2[[#This Row],[rating_count]]</f>
        <v>6005385</v>
      </c>
      <c r="R749">
        <v>4.4000000000000004</v>
      </c>
      <c r="S749">
        <f>ROUND(Table2[[#This Row],[rating]], 0)</f>
        <v>4</v>
      </c>
      <c r="T749" s="21">
        <v>3543</v>
      </c>
      <c r="U749" s="21" t="str">
        <f>IF(Table2[[#This Row],[rating_count]] &lt; 1000, "Yes", "No")</f>
        <v>No</v>
      </c>
      <c r="V749" s="21">
        <f>Table2[[#This Row],[Rounded Rating Column]] * Table2[[#This Row],[rating_count]]</f>
        <v>14172</v>
      </c>
      <c r="W749" s="25">
        <f t="shared" si="35"/>
        <v>6005385</v>
      </c>
      <c r="X749" t="s">
        <v>8734</v>
      </c>
      <c r="Y749" t="s">
        <v>8735</v>
      </c>
      <c r="Z749" t="s">
        <v>8736</v>
      </c>
      <c r="AA749" t="s">
        <v>8737</v>
      </c>
      <c r="AB749" t="s">
        <v>8738</v>
      </c>
      <c r="AC749" t="s">
        <v>8739</v>
      </c>
      <c r="AD749" t="s">
        <v>8740</v>
      </c>
      <c r="AE749" t="s">
        <v>8741</v>
      </c>
    </row>
    <row r="750" spans="1:31" ht="15.75" customHeight="1">
      <c r="A750" t="s">
        <v>7743</v>
      </c>
      <c r="B750" t="s">
        <v>7744</v>
      </c>
      <c r="C750" t="s">
        <v>7745</v>
      </c>
      <c r="D750" t="s">
        <v>12891</v>
      </c>
      <c r="E750" t="s">
        <v>12892</v>
      </c>
      <c r="F750" t="s">
        <v>12893</v>
      </c>
      <c r="G750" t="str">
        <f>Table2[category] &amp; "-" &amp; Table2[product name]</f>
        <v>OfficeProducts|OfficePaperProducts|Paper|Stationery|Notebooks,WritingPads&amp;Diaries-Portronics Ruffpad 15 Re-Writable LCD Screen 38.1cm (15-inch) Writing Pad for Drawing, Playing, Handwriting Gifts for Kids &amp; Adults (Grey)</v>
      </c>
      <c r="H750" t="s">
        <v>12894</v>
      </c>
      <c r="I750" s="25">
        <v>1399</v>
      </c>
      <c r="J750" s="23" t="str">
        <f t="shared" si="33"/>
        <v>&gt;₹500</v>
      </c>
      <c r="K750" s="25">
        <v>2999</v>
      </c>
      <c r="L750" s="24">
        <v>0.53</v>
      </c>
      <c r="M750" s="25">
        <f>Table2[[#This Row],[Actual Price]] - Table2[[#This Row],[Discounted Price]] / Table2[[#This Row],[Actual Price]] * 100</f>
        <v>2952.3511170390129</v>
      </c>
      <c r="N750" s="24" t="str">
        <f t="shared" si="34"/>
        <v>50% or More</v>
      </c>
      <c r="O750" s="21">
        <f>Table2[[#This Row],[Rounded Rating Column]] + (Table2[[#This Row],[rating_count]] / 1000)</f>
        <v>7.5299999999999994</v>
      </c>
      <c r="P750" s="24" t="str">
        <f>IF(Table2[[#This Row],[Discount Percentage]] &gt;= 0.5, "Yes", "No")</f>
        <v>Yes</v>
      </c>
      <c r="Q750" s="26">
        <f>Table2[[#This Row],[Actual Price]] * Table2[[#This Row],[rating_count]]</f>
        <v>10586470</v>
      </c>
      <c r="R750">
        <v>4.3</v>
      </c>
      <c r="S750">
        <f>ROUND(Table2[[#This Row],[rating]], 0)</f>
        <v>4</v>
      </c>
      <c r="T750" s="21">
        <v>3530</v>
      </c>
      <c r="U750" s="21" t="str">
        <f>IF(Table2[[#This Row],[rating_count]] &lt; 1000, "Yes", "No")</f>
        <v>No</v>
      </c>
      <c r="V750" s="21">
        <f>Table2[[#This Row],[Rounded Rating Column]] * Table2[[#This Row],[rating_count]]</f>
        <v>14120</v>
      </c>
      <c r="W750" s="25">
        <f t="shared" si="35"/>
        <v>10586470</v>
      </c>
      <c r="X750" t="s">
        <v>7746</v>
      </c>
      <c r="Y750" t="s">
        <v>7747</v>
      </c>
      <c r="Z750" t="s">
        <v>7748</v>
      </c>
      <c r="AA750" t="s">
        <v>7749</v>
      </c>
      <c r="AB750" t="s">
        <v>7750</v>
      </c>
      <c r="AC750" t="s">
        <v>7751</v>
      </c>
      <c r="AD750" t="s">
        <v>7752</v>
      </c>
      <c r="AE750" t="s">
        <v>7753</v>
      </c>
    </row>
    <row r="751" spans="1:31" ht="15.75" customHeight="1">
      <c r="A751" t="s">
        <v>12385</v>
      </c>
      <c r="B751" t="s">
        <v>12386</v>
      </c>
      <c r="C751" t="s">
        <v>12387</v>
      </c>
      <c r="D751" t="s">
        <v>12817</v>
      </c>
      <c r="E751" t="s">
        <v>12988</v>
      </c>
      <c r="F751" t="s">
        <v>13059</v>
      </c>
      <c r="G751" t="str">
        <f>Table2[category] &amp; "-" &amp; Table2[product name]</f>
        <v>Home&amp;Kitchen|Heating,Cooling&amp;AirQuality|Parts&amp;Accessories|FanParts&amp;Accessories-Monitor AC Stand/Heavy Duty Air Conditioner Outdoor Unit Mounting Bracket</v>
      </c>
      <c r="H751" t="s">
        <v>13060</v>
      </c>
      <c r="I751" s="23">
        <v>699</v>
      </c>
      <c r="J751" s="23" t="str">
        <f t="shared" si="33"/>
        <v>&gt;₹500</v>
      </c>
      <c r="K751" s="25">
        <v>1690</v>
      </c>
      <c r="L751" s="24">
        <v>0.59</v>
      </c>
      <c r="M751" s="25">
        <f>Table2[[#This Row],[Actual Price]] - Table2[[#This Row],[Discounted Price]] / Table2[[#This Row],[Actual Price]] * 100</f>
        <v>1648.6390532544378</v>
      </c>
      <c r="N751" s="24" t="str">
        <f t="shared" si="34"/>
        <v>50% or More</v>
      </c>
      <c r="O751" s="21">
        <f>Table2[[#This Row],[Rounded Rating Column]] + (Table2[[#This Row],[rating_count]] / 1000)</f>
        <v>7.524</v>
      </c>
      <c r="P751" s="24" t="str">
        <f>IF(Table2[[#This Row],[Discount Percentage]] &gt;= 0.5, "Yes", "No")</f>
        <v>Yes</v>
      </c>
      <c r="Q751" s="26">
        <f>Table2[[#This Row],[Actual Price]] * Table2[[#This Row],[rating_count]]</f>
        <v>5955560</v>
      </c>
      <c r="R751">
        <v>4.0999999999999996</v>
      </c>
      <c r="S751">
        <f>ROUND(Table2[[#This Row],[rating]], 0)</f>
        <v>4</v>
      </c>
      <c r="T751" s="21">
        <v>3524</v>
      </c>
      <c r="U751" s="21" t="str">
        <f>IF(Table2[[#This Row],[rating_count]] &lt; 1000, "Yes", "No")</f>
        <v>No</v>
      </c>
      <c r="V751" s="21">
        <f>Table2[[#This Row],[Rounded Rating Column]] * Table2[[#This Row],[rating_count]]</f>
        <v>14096</v>
      </c>
      <c r="W751" s="25">
        <f t="shared" si="35"/>
        <v>5955560</v>
      </c>
      <c r="X751" t="s">
        <v>12388</v>
      </c>
      <c r="Y751" t="s">
        <v>12389</v>
      </c>
      <c r="Z751" t="s">
        <v>12390</v>
      </c>
      <c r="AA751" t="s">
        <v>12391</v>
      </c>
      <c r="AB751" t="s">
        <v>12392</v>
      </c>
      <c r="AC751" t="s">
        <v>12393</v>
      </c>
      <c r="AD751" t="s">
        <v>12394</v>
      </c>
      <c r="AE751" t="s">
        <v>12395</v>
      </c>
    </row>
    <row r="752" spans="1:31" ht="15.75" customHeight="1">
      <c r="A752" t="s">
        <v>2884</v>
      </c>
      <c r="B752" t="s">
        <v>2885</v>
      </c>
      <c r="C752" t="s">
        <v>165</v>
      </c>
      <c r="D752" t="s">
        <v>12831</v>
      </c>
      <c r="E752" t="s">
        <v>12832</v>
      </c>
      <c r="F752" t="s">
        <v>12834</v>
      </c>
      <c r="G752" t="str">
        <f>Table2[category] &amp; "-" &amp; Table2[product name]</f>
        <v>Electronics|HomeTheater,TV&amp;Video|Televisions|SmartTelevisions-AmazonBasics 108 cm (43 inches) 4K Ultra HD Smart LED Fire TV AB43U20PS (Black)</v>
      </c>
      <c r="H752" t="s">
        <v>12835</v>
      </c>
      <c r="I752" s="25">
        <v>24499</v>
      </c>
      <c r="J752" s="23" t="str">
        <f t="shared" si="33"/>
        <v>&gt;₹500</v>
      </c>
      <c r="K752" s="25">
        <v>50000</v>
      </c>
      <c r="L752" s="24">
        <v>0.51</v>
      </c>
      <c r="M752" s="25">
        <f>Table2[[#This Row],[Actual Price]] - Table2[[#This Row],[Discounted Price]] / Table2[[#This Row],[Actual Price]] * 100</f>
        <v>49951.002</v>
      </c>
      <c r="N752" s="24" t="str">
        <f t="shared" si="34"/>
        <v>50% or More</v>
      </c>
      <c r="O752" s="21">
        <f>Table2[[#This Row],[Rounded Rating Column]] + (Table2[[#This Row],[rating_count]] / 1000)</f>
        <v>7.5179999999999998</v>
      </c>
      <c r="P752" s="24" t="str">
        <f>IF(Table2[[#This Row],[Discount Percentage]] &gt;= 0.5, "Yes", "No")</f>
        <v>Yes</v>
      </c>
      <c r="Q752" s="26">
        <f>Table2[[#This Row],[Actual Price]] * Table2[[#This Row],[rating_count]]</f>
        <v>175900000</v>
      </c>
      <c r="R752">
        <v>3.9</v>
      </c>
      <c r="S752">
        <f>ROUND(Table2[[#This Row],[rating]], 0)</f>
        <v>4</v>
      </c>
      <c r="T752" s="21">
        <v>3518</v>
      </c>
      <c r="U752" s="21" t="str">
        <f>IF(Table2[[#This Row],[rating_count]] &lt; 1000, "Yes", "No")</f>
        <v>No</v>
      </c>
      <c r="V752" s="21">
        <f>Table2[[#This Row],[Rounded Rating Column]] * Table2[[#This Row],[rating_count]]</f>
        <v>14072</v>
      </c>
      <c r="W752" s="25">
        <f t="shared" si="35"/>
        <v>175900000</v>
      </c>
      <c r="X752" t="s">
        <v>2886</v>
      </c>
      <c r="Y752" t="s">
        <v>2887</v>
      </c>
      <c r="Z752" t="s">
        <v>2888</v>
      </c>
      <c r="AA752" t="s">
        <v>2889</v>
      </c>
      <c r="AB752" t="s">
        <v>2890</v>
      </c>
      <c r="AC752" t="s">
        <v>2891</v>
      </c>
      <c r="AD752" t="s">
        <v>2892</v>
      </c>
      <c r="AE752" t="s">
        <v>2893</v>
      </c>
    </row>
    <row r="753" spans="1:31" ht="15.75" customHeight="1">
      <c r="A753" t="s">
        <v>5826</v>
      </c>
      <c r="B753" t="s">
        <v>5827</v>
      </c>
      <c r="C753" t="s">
        <v>3074</v>
      </c>
      <c r="D753" t="s">
        <v>12831</v>
      </c>
      <c r="E753" t="s">
        <v>12862</v>
      </c>
      <c r="F753" t="s">
        <v>12863</v>
      </c>
      <c r="G753" t="str">
        <f>Table2[category] &amp; "-" &amp; Table2[product name]</f>
        <v>Electronics|Headphones,Earbuds&amp;Accessories|Headphones|In-Ear-Noise Buds VS402 Truly Wireless in Ear Earbuds, 35-Hours of Playtime, Instacharge, Quad Mic with ENC, Hyper Sync, Low Latency, 10mm Driver, Bluetooth v5.3 and Breathing LED Lights (Neon Black)</v>
      </c>
      <c r="H753" t="s">
        <v>12864</v>
      </c>
      <c r="I753" s="25">
        <v>1799</v>
      </c>
      <c r="J753" s="23" t="str">
        <f t="shared" si="33"/>
        <v>&gt;₹500</v>
      </c>
      <c r="K753" s="25">
        <v>3999</v>
      </c>
      <c r="L753" s="24">
        <v>0.55000000000000004</v>
      </c>
      <c r="M753" s="25">
        <f>Table2[[#This Row],[Actual Price]] - Table2[[#This Row],[Discounted Price]] / Table2[[#This Row],[Actual Price]] * 100</f>
        <v>3954.0137534383598</v>
      </c>
      <c r="N753" s="24" t="str">
        <f t="shared" si="34"/>
        <v>50% or More</v>
      </c>
      <c r="O753" s="21">
        <f>Table2[[#This Row],[Rounded Rating Column]] + (Table2[[#This Row],[rating_count]] / 1000)</f>
        <v>7.5169999999999995</v>
      </c>
      <c r="P753" s="24" t="str">
        <f>IF(Table2[[#This Row],[Discount Percentage]] &gt;= 0.5, "Yes", "No")</f>
        <v>Yes</v>
      </c>
      <c r="Q753" s="26">
        <f>Table2[[#This Row],[Actual Price]] * Table2[[#This Row],[rating_count]]</f>
        <v>14064483</v>
      </c>
      <c r="R753">
        <v>3.9</v>
      </c>
      <c r="S753">
        <f>ROUND(Table2[[#This Row],[rating]], 0)</f>
        <v>4</v>
      </c>
      <c r="T753" s="21">
        <v>3517</v>
      </c>
      <c r="U753" s="21" t="str">
        <f>IF(Table2[[#This Row],[rating_count]] &lt; 1000, "Yes", "No")</f>
        <v>No</v>
      </c>
      <c r="V753" s="21">
        <f>Table2[[#This Row],[Rounded Rating Column]] * Table2[[#This Row],[rating_count]]</f>
        <v>14068</v>
      </c>
      <c r="W753" s="25">
        <f t="shared" si="35"/>
        <v>14064483</v>
      </c>
      <c r="X753" t="s">
        <v>5828</v>
      </c>
      <c r="Y753" t="s">
        <v>5829</v>
      </c>
      <c r="Z753" t="s">
        <v>5830</v>
      </c>
      <c r="AA753" t="s">
        <v>5831</v>
      </c>
      <c r="AB753" t="s">
        <v>5832</v>
      </c>
      <c r="AC753" t="s">
        <v>5833</v>
      </c>
      <c r="AD753" t="s">
        <v>5834</v>
      </c>
      <c r="AE753" t="s">
        <v>5835</v>
      </c>
    </row>
    <row r="754" spans="1:31" ht="15.75" customHeight="1">
      <c r="A754" t="s">
        <v>4144</v>
      </c>
      <c r="B754" t="s">
        <v>4145</v>
      </c>
      <c r="C754" t="s">
        <v>3170</v>
      </c>
      <c r="D754" t="s">
        <v>12831</v>
      </c>
      <c r="E754" t="s">
        <v>12854</v>
      </c>
      <c r="F754" t="s">
        <v>12855</v>
      </c>
      <c r="G754" t="str">
        <f>Table2[category] &amp; "-" &amp; Table2[product name]</f>
        <v>Electronics|Mobiles&amp;Accessories|MobileAccessories|Chargers|WallChargers-Myvn 30W Warp/20W Dash Charging Usb Type C Charger Cable Compatible For Cellular Phones Oneplus 8T 8 8Pro 7 Pro / 7T / 7T Pro Nord And Oneplus 3 / 3T / 5 / 5T / 6 / 6T / 7</v>
      </c>
      <c r="H754" t="s">
        <v>12856</v>
      </c>
      <c r="I754" s="23">
        <v>329</v>
      </c>
      <c r="J754" s="23" t="str">
        <f t="shared" si="33"/>
        <v>₹200 - ₹500</v>
      </c>
      <c r="K754" s="23">
        <v>999</v>
      </c>
      <c r="L754" s="24">
        <v>0.67</v>
      </c>
      <c r="M754" s="25">
        <f>Table2[[#This Row],[Actual Price]] - Table2[[#This Row],[Discounted Price]] / Table2[[#This Row],[Actual Price]] * 100</f>
        <v>966.06706706706711</v>
      </c>
      <c r="N754" s="24" t="str">
        <f t="shared" si="34"/>
        <v>50% or More</v>
      </c>
      <c r="O754" s="21">
        <f>Table2[[#This Row],[Rounded Rating Column]] + (Table2[[#This Row],[rating_count]] / 1000)</f>
        <v>7.492</v>
      </c>
      <c r="P754" s="24" t="str">
        <f>IF(Table2[[#This Row],[Discount Percentage]] &gt;= 0.5, "Yes", "No")</f>
        <v>Yes</v>
      </c>
      <c r="Q754" s="26">
        <f>Table2[[#This Row],[Actual Price]] * Table2[[#This Row],[rating_count]]</f>
        <v>3488508</v>
      </c>
      <c r="R754">
        <v>4.2</v>
      </c>
      <c r="S754">
        <f>ROUND(Table2[[#This Row],[rating]], 0)</f>
        <v>4</v>
      </c>
      <c r="T754" s="21">
        <v>3492</v>
      </c>
      <c r="U754" s="21" t="str">
        <f>IF(Table2[[#This Row],[rating_count]] &lt; 1000, "Yes", "No")</f>
        <v>No</v>
      </c>
      <c r="V754" s="21">
        <f>Table2[[#This Row],[Rounded Rating Column]] * Table2[[#This Row],[rating_count]]</f>
        <v>13968</v>
      </c>
      <c r="W754" s="25">
        <f t="shared" si="35"/>
        <v>3488508</v>
      </c>
      <c r="X754" t="s">
        <v>4146</v>
      </c>
      <c r="Y754" t="s">
        <v>4147</v>
      </c>
      <c r="Z754" t="s">
        <v>4148</v>
      </c>
      <c r="AA754" t="s">
        <v>4149</v>
      </c>
      <c r="AB754" t="s">
        <v>4150</v>
      </c>
      <c r="AC754" t="s">
        <v>4151</v>
      </c>
      <c r="AD754" t="s">
        <v>4152</v>
      </c>
      <c r="AE754" t="s">
        <v>4153</v>
      </c>
    </row>
    <row r="755" spans="1:31" ht="15.75" customHeight="1">
      <c r="A755" t="s">
        <v>8080</v>
      </c>
      <c r="B755" t="s">
        <v>8081</v>
      </c>
      <c r="C755" t="s">
        <v>4785</v>
      </c>
      <c r="D755" t="s">
        <v>12821</v>
      </c>
      <c r="E755" t="s">
        <v>12822</v>
      </c>
      <c r="F755" t="s">
        <v>12880</v>
      </c>
      <c r="G755" t="str">
        <f>Table2[category] &amp; "-" &amp; Table2[product name]</f>
        <v>Computers&amp;Accessories|Accessories&amp;Peripherals|Keyboards,Mice&amp;InputDevices|Mice-Lenovo 130 Wireless Compact Mouse, 1K DPI Optical sensor, 2.4GHz Wireless NanoUSB, 10m range, 3button(left,right,scroll) upto 3M left/right clicks, 10 month battery, Ambidextrous, Ergonomic GY51C12380</v>
      </c>
      <c r="H755" t="s">
        <v>12881</v>
      </c>
      <c r="I755" s="23">
        <v>579</v>
      </c>
      <c r="J755" s="23" t="str">
        <f t="shared" si="33"/>
        <v>&gt;₹500</v>
      </c>
      <c r="K755" s="25">
        <v>1090</v>
      </c>
      <c r="L755" s="24">
        <v>0.47</v>
      </c>
      <c r="M755" s="25">
        <f>Table2[[#This Row],[Actual Price]] - Table2[[#This Row],[Discounted Price]] / Table2[[#This Row],[Actual Price]] * 100</f>
        <v>1036.880733944954</v>
      </c>
      <c r="N755" s="24" t="str">
        <f t="shared" si="34"/>
        <v>&lt;50%</v>
      </c>
      <c r="O755" s="21">
        <f>Table2[[#This Row],[Rounded Rating Column]] + (Table2[[#This Row],[rating_count]] / 1000)</f>
        <v>7.4820000000000002</v>
      </c>
      <c r="P755" s="24" t="str">
        <f>IF(Table2[[#This Row],[Discount Percentage]] &gt;= 0.5, "Yes", "No")</f>
        <v>No</v>
      </c>
      <c r="Q755" s="26">
        <f>Table2[[#This Row],[Actual Price]] * Table2[[#This Row],[rating_count]]</f>
        <v>3795380</v>
      </c>
      <c r="R755">
        <v>4.4000000000000004</v>
      </c>
      <c r="S755">
        <f>ROUND(Table2[[#This Row],[rating]], 0)</f>
        <v>4</v>
      </c>
      <c r="T755" s="21">
        <v>3482</v>
      </c>
      <c r="U755" s="21" t="str">
        <f>IF(Table2[[#This Row],[rating_count]] &lt; 1000, "Yes", "No")</f>
        <v>No</v>
      </c>
      <c r="V755" s="21">
        <f>Table2[[#This Row],[Rounded Rating Column]] * Table2[[#This Row],[rating_count]]</f>
        <v>13928</v>
      </c>
      <c r="W755" s="25">
        <f t="shared" si="35"/>
        <v>3795380</v>
      </c>
      <c r="X755" t="s">
        <v>8082</v>
      </c>
      <c r="Y755" t="s">
        <v>8083</v>
      </c>
      <c r="Z755" t="s">
        <v>8084</v>
      </c>
      <c r="AA755" t="s">
        <v>8085</v>
      </c>
      <c r="AB755" t="s">
        <v>8086</v>
      </c>
      <c r="AC755" t="s">
        <v>8087</v>
      </c>
      <c r="AD755" t="s">
        <v>8088</v>
      </c>
      <c r="AE755" t="s">
        <v>8089</v>
      </c>
    </row>
    <row r="756" spans="1:31" ht="15.75" customHeight="1">
      <c r="A756" t="s">
        <v>7131</v>
      </c>
      <c r="B756" t="s">
        <v>7132</v>
      </c>
      <c r="C756" t="s">
        <v>5244</v>
      </c>
      <c r="D756" t="s">
        <v>12821</v>
      </c>
      <c r="E756" t="s">
        <v>12822</v>
      </c>
      <c r="F756" t="s">
        <v>12880</v>
      </c>
      <c r="G756" t="str">
        <f>Table2[category] &amp; "-" &amp; Table2[product name]</f>
        <v>Computers&amp;Accessories|Accessories&amp;Peripherals|Keyboards,Mice&amp;InputDevices|Keyboard&amp;MiceAccessories|MousePads-RPM Euro Games Gaming Mousepad Speed Type Extended Large (Size - 800 mm x 300 mm x 3 mm)</v>
      </c>
      <c r="H756" t="s">
        <v>12910</v>
      </c>
      <c r="I756" s="23">
        <v>299</v>
      </c>
      <c r="J756" s="23" t="str">
        <f t="shared" si="33"/>
        <v>₹200 - ₹500</v>
      </c>
      <c r="K756" s="23">
        <v>990</v>
      </c>
      <c r="L756" s="24">
        <v>0.7</v>
      </c>
      <c r="M756" s="25">
        <f>Table2[[#This Row],[Actual Price]] - Table2[[#This Row],[Discounted Price]] / Table2[[#This Row],[Actual Price]] * 100</f>
        <v>959.79797979797979</v>
      </c>
      <c r="N756" s="24" t="str">
        <f t="shared" si="34"/>
        <v>50% or More</v>
      </c>
      <c r="O756" s="21">
        <f>Table2[[#This Row],[Rounded Rating Column]] + (Table2[[#This Row],[rating_count]] / 1000)</f>
        <v>7.4529999999999994</v>
      </c>
      <c r="P756" s="24" t="str">
        <f>IF(Table2[[#This Row],[Discount Percentage]] &gt;= 0.5, "Yes", "No")</f>
        <v>Yes</v>
      </c>
      <c r="Q756" s="26">
        <f>Table2[[#This Row],[Actual Price]] * Table2[[#This Row],[rating_count]]</f>
        <v>2428470</v>
      </c>
      <c r="R756">
        <v>4.5</v>
      </c>
      <c r="S756">
        <f>ROUND(Table2[[#This Row],[rating]], 0)</f>
        <v>5</v>
      </c>
      <c r="T756" s="21">
        <v>2453</v>
      </c>
      <c r="U756" s="21" t="str">
        <f>IF(Table2[[#This Row],[rating_count]] &lt; 1000, "Yes", "No")</f>
        <v>No</v>
      </c>
      <c r="V756" s="21">
        <f>Table2[[#This Row],[Rounded Rating Column]] * Table2[[#This Row],[rating_count]]</f>
        <v>12265</v>
      </c>
      <c r="W756" s="25">
        <f t="shared" si="35"/>
        <v>2428470</v>
      </c>
      <c r="X756" t="s">
        <v>7133</v>
      </c>
      <c r="Y756" t="s">
        <v>7134</v>
      </c>
      <c r="Z756" t="s">
        <v>7135</v>
      </c>
      <c r="AA756" t="s">
        <v>7136</v>
      </c>
      <c r="AB756" t="s">
        <v>7137</v>
      </c>
      <c r="AC756" t="s">
        <v>7138</v>
      </c>
      <c r="AD756" t="s">
        <v>7139</v>
      </c>
      <c r="AE756" t="s">
        <v>7140</v>
      </c>
    </row>
    <row r="757" spans="1:31" ht="15.75" customHeight="1">
      <c r="A757" t="s">
        <v>6866</v>
      </c>
      <c r="B757" t="s">
        <v>6867</v>
      </c>
      <c r="C757" t="s">
        <v>4785</v>
      </c>
      <c r="D757" t="s">
        <v>12821</v>
      </c>
      <c r="E757" t="s">
        <v>12822</v>
      </c>
      <c r="F757" t="s">
        <v>12880</v>
      </c>
      <c r="G757" t="str">
        <f>Table2[category] &amp; "-" &amp; Table2[product name]</f>
        <v>Computers&amp;Accessories|Accessories&amp;Peripherals|Keyboards,Mice&amp;InputDevices|Mice-HP Wired Mouse 100 with 1600 DPI Optical Sensor, USB Plug-and -Play,ambidextrous Design, Built-in Scrolling and 3 Handy Buttons. 3-Years Warranty (6VY96AA)</v>
      </c>
      <c r="H757" t="s">
        <v>12881</v>
      </c>
      <c r="I757" s="23">
        <v>328</v>
      </c>
      <c r="J757" s="23" t="str">
        <f t="shared" si="33"/>
        <v>₹200 - ₹500</v>
      </c>
      <c r="K757" s="23">
        <v>399</v>
      </c>
      <c r="L757" s="24">
        <v>0.18</v>
      </c>
      <c r="M757" s="25">
        <f>Table2[[#This Row],[Actual Price]] - Table2[[#This Row],[Discounted Price]] / Table2[[#This Row],[Actual Price]] * 100</f>
        <v>316.79448621553888</v>
      </c>
      <c r="N757" s="24" t="str">
        <f t="shared" si="34"/>
        <v>&lt;50%</v>
      </c>
      <c r="O757" s="21">
        <f>Table2[[#This Row],[Rounded Rating Column]] + (Table2[[#This Row],[rating_count]] / 1000)</f>
        <v>7.4409999999999998</v>
      </c>
      <c r="P757" s="24" t="str">
        <f>IF(Table2[[#This Row],[Discount Percentage]] &gt;= 0.5, "Yes", "No")</f>
        <v>No</v>
      </c>
      <c r="Q757" s="26">
        <f>Table2[[#This Row],[Actual Price]] * Table2[[#This Row],[rating_count]]</f>
        <v>1372959</v>
      </c>
      <c r="R757">
        <v>4.0999999999999996</v>
      </c>
      <c r="S757">
        <f>ROUND(Table2[[#This Row],[rating]], 0)</f>
        <v>4</v>
      </c>
      <c r="T757" s="21">
        <v>3441</v>
      </c>
      <c r="U757" s="21" t="str">
        <f>IF(Table2[[#This Row],[rating_count]] &lt; 1000, "Yes", "No")</f>
        <v>No</v>
      </c>
      <c r="V757" s="21">
        <f>Table2[[#This Row],[Rounded Rating Column]] * Table2[[#This Row],[rating_count]]</f>
        <v>13764</v>
      </c>
      <c r="W757" s="25">
        <f t="shared" si="35"/>
        <v>1372959</v>
      </c>
      <c r="X757" t="s">
        <v>6868</v>
      </c>
      <c r="Y757" t="s">
        <v>6869</v>
      </c>
      <c r="Z757" t="s">
        <v>6870</v>
      </c>
      <c r="AA757" t="s">
        <v>6871</v>
      </c>
      <c r="AB757" t="s">
        <v>6872</v>
      </c>
      <c r="AC757" t="s">
        <v>6873</v>
      </c>
      <c r="AD757" t="s">
        <v>6874</v>
      </c>
      <c r="AE757" t="s">
        <v>6875</v>
      </c>
    </row>
    <row r="758" spans="1:31" ht="15.75" customHeight="1">
      <c r="A758" t="s">
        <v>3875</v>
      </c>
      <c r="B758" t="s">
        <v>3876</v>
      </c>
      <c r="C758" t="s">
        <v>2956</v>
      </c>
      <c r="D758" t="s">
        <v>12831</v>
      </c>
      <c r="E758" t="s">
        <v>12852</v>
      </c>
      <c r="F758" t="s">
        <v>12853</v>
      </c>
      <c r="G758" t="str">
        <f>Table2[category] &amp; "-" &amp; Table2[product name]</f>
        <v>Electronics|WearableTechnology|SmartWatches-PTron Newly Launched Force X10 Bluetooth Calling Smartwatch with 1.7" Full Touch Color Display, Real Heart Rate Monitor, SpO2, Watch Faces, 5 Days Runtime, Fitness Trackers &amp; IP68 Waterproof (Pink)</v>
      </c>
      <c r="H758" s="2" t="s">
        <v>13108</v>
      </c>
      <c r="I758" s="25">
        <v>1299</v>
      </c>
      <c r="J758" s="23" t="str">
        <f t="shared" si="33"/>
        <v>&gt;₹500</v>
      </c>
      <c r="K758" s="25">
        <v>5999</v>
      </c>
      <c r="L758" s="24">
        <v>0.78</v>
      </c>
      <c r="M758" s="25">
        <f>Table2[[#This Row],[Actual Price]] - Table2[[#This Row],[Discounted Price]] / Table2[[#This Row],[Actual Price]] * 100</f>
        <v>5977.3463910651772</v>
      </c>
      <c r="N758" s="24" t="str">
        <f t="shared" si="34"/>
        <v>50% or More</v>
      </c>
      <c r="O758" s="21">
        <f>Table2[[#This Row],[Rounded Rating Column]] + (Table2[[#This Row],[rating_count]] / 1000)</f>
        <v>7.415</v>
      </c>
      <c r="P758" s="24" t="str">
        <f>IF(Table2[[#This Row],[Discount Percentage]] &gt;= 0.5, "Yes", "No")</f>
        <v>Yes</v>
      </c>
      <c r="Q758" s="26">
        <f>Table2[[#This Row],[Actual Price]] * Table2[[#This Row],[rating_count]]</f>
        <v>26485585</v>
      </c>
      <c r="R758">
        <v>3.3</v>
      </c>
      <c r="S758">
        <f>ROUND(Table2[[#This Row],[rating]], 0)</f>
        <v>3</v>
      </c>
      <c r="T758" s="21">
        <v>4415</v>
      </c>
      <c r="U758" s="21" t="str">
        <f>IF(Table2[[#This Row],[rating_count]] &lt; 1000, "Yes", "No")</f>
        <v>No</v>
      </c>
      <c r="V758" s="21">
        <f>Table2[[#This Row],[Rounded Rating Column]] * Table2[[#This Row],[rating_count]]</f>
        <v>13245</v>
      </c>
      <c r="W758" s="25">
        <f t="shared" si="35"/>
        <v>26485585</v>
      </c>
      <c r="X758" t="s">
        <v>3877</v>
      </c>
      <c r="Y758" t="s">
        <v>3878</v>
      </c>
      <c r="Z758" t="s">
        <v>3879</v>
      </c>
      <c r="AA758" t="s">
        <v>3880</v>
      </c>
      <c r="AB758" t="s">
        <v>3881</v>
      </c>
      <c r="AC758" t="s">
        <v>3882</v>
      </c>
      <c r="AD758" t="s">
        <v>3883</v>
      </c>
      <c r="AE758" t="s">
        <v>3884</v>
      </c>
    </row>
    <row r="759" spans="1:31" ht="15.75" customHeight="1">
      <c r="A759" t="s">
        <v>4062</v>
      </c>
      <c r="B759" t="s">
        <v>4063</v>
      </c>
      <c r="C759" t="s">
        <v>2956</v>
      </c>
      <c r="D759" t="s">
        <v>12831</v>
      </c>
      <c r="E759" t="s">
        <v>12852</v>
      </c>
      <c r="F759" t="s">
        <v>12853</v>
      </c>
      <c r="G759" t="str">
        <f>Table2[category] &amp; "-" &amp; Table2[product name]</f>
        <v>Electronics|WearableTechnology|SmartWatches-PTron Newly Launched Force X10 Bluetooth Calling Smartwatch with 1.7" Full Touch Display, Real Heart Rate Monitor, SpO2, Watch Faces, 5 Days Runtime, Health/Fitness Trackers &amp; IP68 Waterproof (Black)</v>
      </c>
      <c r="H759" s="2" t="s">
        <v>13108</v>
      </c>
      <c r="I759" s="25">
        <v>1399</v>
      </c>
      <c r="J759" s="23" t="str">
        <f t="shared" si="33"/>
        <v>&gt;₹500</v>
      </c>
      <c r="K759" s="25">
        <v>5999</v>
      </c>
      <c r="L759" s="24">
        <v>0.77</v>
      </c>
      <c r="M759" s="25">
        <f>Table2[[#This Row],[Actual Price]] - Table2[[#This Row],[Discounted Price]] / Table2[[#This Row],[Actual Price]] * 100</f>
        <v>5975.6794465744288</v>
      </c>
      <c r="N759" s="24" t="str">
        <f t="shared" si="34"/>
        <v>50% or More</v>
      </c>
      <c r="O759" s="21">
        <f>Table2[[#This Row],[Rounded Rating Column]] + (Table2[[#This Row],[rating_count]] / 1000)</f>
        <v>7.415</v>
      </c>
      <c r="P759" s="24" t="str">
        <f>IF(Table2[[#This Row],[Discount Percentage]] &gt;= 0.5, "Yes", "No")</f>
        <v>Yes</v>
      </c>
      <c r="Q759" s="26">
        <f>Table2[[#This Row],[Actual Price]] * Table2[[#This Row],[rating_count]]</f>
        <v>26485585</v>
      </c>
      <c r="R759">
        <v>3.3</v>
      </c>
      <c r="S759">
        <f>ROUND(Table2[[#This Row],[rating]], 0)</f>
        <v>3</v>
      </c>
      <c r="T759" s="21">
        <v>4415</v>
      </c>
      <c r="U759" s="21" t="str">
        <f>IF(Table2[[#This Row],[rating_count]] &lt; 1000, "Yes", "No")</f>
        <v>No</v>
      </c>
      <c r="V759" s="21">
        <f>Table2[[#This Row],[Rounded Rating Column]] * Table2[[#This Row],[rating_count]]</f>
        <v>13245</v>
      </c>
      <c r="W759" s="25">
        <f t="shared" si="35"/>
        <v>26485585</v>
      </c>
      <c r="X759" t="s">
        <v>4064</v>
      </c>
      <c r="Y759" t="s">
        <v>3878</v>
      </c>
      <c r="Z759" t="s">
        <v>3879</v>
      </c>
      <c r="AA759" t="s">
        <v>3880</v>
      </c>
      <c r="AB759" t="s">
        <v>3881</v>
      </c>
      <c r="AC759" t="s">
        <v>3882</v>
      </c>
      <c r="AD759" t="s">
        <v>4065</v>
      </c>
      <c r="AE759" t="s">
        <v>4066</v>
      </c>
    </row>
    <row r="760" spans="1:31" ht="15.75" customHeight="1">
      <c r="A760" t="s">
        <v>4154</v>
      </c>
      <c r="B760" t="s">
        <v>4155</v>
      </c>
      <c r="C760" t="s">
        <v>2956</v>
      </c>
      <c r="D760" t="s">
        <v>12831</v>
      </c>
      <c r="E760" t="s">
        <v>12852</v>
      </c>
      <c r="F760" t="s">
        <v>12853</v>
      </c>
      <c r="G760" t="str">
        <f>Table2[category] &amp; "-" &amp; Table2[product name]</f>
        <v>Electronics|WearableTechnology|SmartWatches-PTron Newly Launched Force X10 Bluetooth Calling Smartwatch with 1.7" Full Touch Color Display, Real Heart Rate Monitor, SpO2, Watch Faces, 5 Days Runtime, Fitness Trackers &amp; IP68 Waterproof (Blue)</v>
      </c>
      <c r="H760" s="2" t="s">
        <v>13108</v>
      </c>
      <c r="I760" s="25">
        <v>1299</v>
      </c>
      <c r="J760" s="23" t="str">
        <f t="shared" si="33"/>
        <v>&gt;₹500</v>
      </c>
      <c r="K760" s="25">
        <v>5999</v>
      </c>
      <c r="L760" s="24">
        <v>0.78</v>
      </c>
      <c r="M760" s="25">
        <f>Table2[[#This Row],[Actual Price]] - Table2[[#This Row],[Discounted Price]] / Table2[[#This Row],[Actual Price]] * 100</f>
        <v>5977.3463910651772</v>
      </c>
      <c r="N760" s="24" t="str">
        <f t="shared" si="34"/>
        <v>50% or More</v>
      </c>
      <c r="O760" s="21">
        <f>Table2[[#This Row],[Rounded Rating Column]] + (Table2[[#This Row],[rating_count]] / 1000)</f>
        <v>7.415</v>
      </c>
      <c r="P760" s="24" t="str">
        <f>IF(Table2[[#This Row],[Discount Percentage]] &gt;= 0.5, "Yes", "No")</f>
        <v>Yes</v>
      </c>
      <c r="Q760" s="26">
        <f>Table2[[#This Row],[Actual Price]] * Table2[[#This Row],[rating_count]]</f>
        <v>26485585</v>
      </c>
      <c r="R760">
        <v>3.3</v>
      </c>
      <c r="S760">
        <f>ROUND(Table2[[#This Row],[rating]], 0)</f>
        <v>3</v>
      </c>
      <c r="T760" s="21">
        <v>4415</v>
      </c>
      <c r="U760" s="21" t="str">
        <f>IF(Table2[[#This Row],[rating_count]] &lt; 1000, "Yes", "No")</f>
        <v>No</v>
      </c>
      <c r="V760" s="21">
        <f>Table2[[#This Row],[Rounded Rating Column]] * Table2[[#This Row],[rating_count]]</f>
        <v>13245</v>
      </c>
      <c r="W760" s="25">
        <f t="shared" si="35"/>
        <v>26485585</v>
      </c>
      <c r="X760" t="s">
        <v>4156</v>
      </c>
      <c r="Y760" t="s">
        <v>3878</v>
      </c>
      <c r="Z760" t="s">
        <v>3879</v>
      </c>
      <c r="AA760" t="s">
        <v>3880</v>
      </c>
      <c r="AB760" t="s">
        <v>3881</v>
      </c>
      <c r="AC760" t="s">
        <v>3882</v>
      </c>
      <c r="AD760" t="s">
        <v>4157</v>
      </c>
      <c r="AE760" t="s">
        <v>4158</v>
      </c>
    </row>
    <row r="761" spans="1:31" ht="15.75" customHeight="1">
      <c r="A761" t="s">
        <v>5264</v>
      </c>
      <c r="B761" t="s">
        <v>5265</v>
      </c>
      <c r="C761" t="s">
        <v>3074</v>
      </c>
      <c r="D761" t="s">
        <v>12831</v>
      </c>
      <c r="E761" t="s">
        <v>12862</v>
      </c>
      <c r="F761" t="s">
        <v>12863</v>
      </c>
      <c r="G761" t="str">
        <f>Table2[category] &amp; "-" &amp; Table2[product name]</f>
        <v>Electronics|Headphones,Earbuds&amp;Accessories|Headphones|In-Ear-Boult Audio FXCharge with ENC, 32H Playtime, 5min=7H Type C Fast Charging, Zen ENC, 14.2 mm BoomX Rich Bass, IPX5, Bluetooth Wireless in Ear Earphones Neckband with mic (Black)</v>
      </c>
      <c r="H761" t="s">
        <v>12864</v>
      </c>
      <c r="I761" s="23">
        <v>999</v>
      </c>
      <c r="J761" s="23" t="str">
        <f t="shared" si="33"/>
        <v>&gt;₹500</v>
      </c>
      <c r="K761" s="25">
        <v>4499</v>
      </c>
      <c r="L761" s="24">
        <v>0.78</v>
      </c>
      <c r="M761" s="25">
        <f>Table2[[#This Row],[Actual Price]] - Table2[[#This Row],[Discounted Price]] / Table2[[#This Row],[Actual Price]] * 100</f>
        <v>4476.795065570127</v>
      </c>
      <c r="N761" s="24" t="str">
        <f t="shared" si="34"/>
        <v>50% or More</v>
      </c>
      <c r="O761" s="21">
        <f>Table2[[#This Row],[Rounded Rating Column]] + (Table2[[#This Row],[rating_count]] / 1000)</f>
        <v>7.3900000000000006</v>
      </c>
      <c r="P761" s="24" t="str">
        <f>IF(Table2[[#This Row],[Discount Percentage]] &gt;= 0.5, "Yes", "No")</f>
        <v>Yes</v>
      </c>
      <c r="Q761" s="26">
        <f>Table2[[#This Row],[Actual Price]] * Table2[[#This Row],[rating_count]]</f>
        <v>15251610</v>
      </c>
      <c r="R761">
        <v>3.8</v>
      </c>
      <c r="S761">
        <f>ROUND(Table2[[#This Row],[rating]], 0)</f>
        <v>4</v>
      </c>
      <c r="T761" s="21">
        <v>3390</v>
      </c>
      <c r="U761" s="21" t="str">
        <f>IF(Table2[[#This Row],[rating_count]] &lt; 1000, "Yes", "No")</f>
        <v>No</v>
      </c>
      <c r="V761" s="21">
        <f>Table2[[#This Row],[Rounded Rating Column]] * Table2[[#This Row],[rating_count]]</f>
        <v>13560</v>
      </c>
      <c r="W761" s="25">
        <f t="shared" si="35"/>
        <v>15251610</v>
      </c>
      <c r="X761" t="s">
        <v>5266</v>
      </c>
      <c r="Y761" t="s">
        <v>5267</v>
      </c>
      <c r="Z761" t="s">
        <v>5268</v>
      </c>
      <c r="AA761" t="s">
        <v>5269</v>
      </c>
      <c r="AB761" t="s">
        <v>5270</v>
      </c>
      <c r="AC761" t="s">
        <v>5271</v>
      </c>
      <c r="AD761" t="s">
        <v>5272</v>
      </c>
      <c r="AE761" t="s">
        <v>5273</v>
      </c>
    </row>
    <row r="762" spans="1:31" ht="15.75" customHeight="1">
      <c r="A762" t="s">
        <v>3427</v>
      </c>
      <c r="B762" t="s">
        <v>3428</v>
      </c>
      <c r="C762" t="s">
        <v>3429</v>
      </c>
      <c r="D762" t="s">
        <v>12831</v>
      </c>
      <c r="E762" t="s">
        <v>12854</v>
      </c>
      <c r="F762" t="s">
        <v>12855</v>
      </c>
      <c r="G762" t="str">
        <f>Table2[category] &amp; "-" &amp; Table2[product name]</f>
        <v>Electronics|Mobiles&amp;Accessories|MobileAccessories|Photo&amp;VideoAccessories|SelfieSticks-Tygot Bluetooth Extendable Selfie Sticks with Wireless Remote and Tripod Stand, 3-in-1 Multifunctional Selfie Stick with Tripod Stand Compatible with iPhone/OnePlus/Samsung/Oppo/Vivo and All Phones</v>
      </c>
      <c r="H762" t="s">
        <v>12867</v>
      </c>
      <c r="I762" s="23">
        <v>399</v>
      </c>
      <c r="J762" s="23" t="str">
        <f t="shared" si="33"/>
        <v>₹200 - ₹500</v>
      </c>
      <c r="K762" s="25">
        <v>1999</v>
      </c>
      <c r="L762" s="24">
        <v>0.8</v>
      </c>
      <c r="M762" s="25">
        <f>Table2[[#This Row],[Actual Price]] - Table2[[#This Row],[Discounted Price]] / Table2[[#This Row],[Actual Price]] * 100</f>
        <v>1979.040020010005</v>
      </c>
      <c r="N762" s="24" t="str">
        <f t="shared" si="34"/>
        <v>50% or More</v>
      </c>
      <c r="O762" s="21">
        <f>Table2[[#This Row],[Rounded Rating Column]] + (Table2[[#This Row],[rating_count]] / 1000)</f>
        <v>7.3819999999999997</v>
      </c>
      <c r="P762" s="24" t="str">
        <f>IF(Table2[[#This Row],[Discount Percentage]] &gt;= 0.5, "Yes", "No")</f>
        <v>Yes</v>
      </c>
      <c r="Q762" s="26">
        <f>Table2[[#This Row],[Actual Price]] * Table2[[#This Row],[rating_count]]</f>
        <v>6760618</v>
      </c>
      <c r="R762">
        <v>4</v>
      </c>
      <c r="S762">
        <f>ROUND(Table2[[#This Row],[rating]], 0)</f>
        <v>4</v>
      </c>
      <c r="T762" s="21">
        <v>3382</v>
      </c>
      <c r="U762" s="21" t="str">
        <f>IF(Table2[[#This Row],[rating_count]] &lt; 1000, "Yes", "No")</f>
        <v>No</v>
      </c>
      <c r="V762" s="21">
        <f>Table2[[#This Row],[Rounded Rating Column]] * Table2[[#This Row],[rating_count]]</f>
        <v>13528</v>
      </c>
      <c r="W762" s="25">
        <f t="shared" si="35"/>
        <v>6760618</v>
      </c>
      <c r="X762" t="s">
        <v>3430</v>
      </c>
      <c r="Y762" t="s">
        <v>3431</v>
      </c>
      <c r="Z762" t="s">
        <v>3432</v>
      </c>
      <c r="AA762" t="s">
        <v>3433</v>
      </c>
      <c r="AB762" t="s">
        <v>3434</v>
      </c>
      <c r="AC762" t="s">
        <v>3435</v>
      </c>
      <c r="AD762" t="s">
        <v>3436</v>
      </c>
      <c r="AE762" t="s">
        <v>3437</v>
      </c>
    </row>
    <row r="763" spans="1:31" ht="15.75" customHeight="1">
      <c r="A763" t="s">
        <v>5033</v>
      </c>
      <c r="B763" t="s">
        <v>5034</v>
      </c>
      <c r="C763" t="s">
        <v>5035</v>
      </c>
      <c r="D763" t="s">
        <v>12831</v>
      </c>
      <c r="E763" t="s">
        <v>12900</v>
      </c>
      <c r="F763" t="s">
        <v>12901</v>
      </c>
      <c r="G763" t="str">
        <f>Table2[category] &amp; "-" &amp; Table2[product name]</f>
        <v>Electronics|Cameras&amp;Photography|VideoCameras-HP w100 480P 30 FPS Digital Webcam with Built-in Mic, Plug and Play Setup, Wide-Angle View for Video Calling on Skype, Zoom, Microsoft Teams and Other Apps (Black)</v>
      </c>
      <c r="H763" s="2" t="s">
        <v>13108</v>
      </c>
      <c r="I763" s="23">
        <v>499</v>
      </c>
      <c r="J763" s="23" t="str">
        <f t="shared" si="33"/>
        <v>₹200 - ₹500</v>
      </c>
      <c r="K763" s="25">
        <v>1999</v>
      </c>
      <c r="L763" s="24">
        <v>0.75</v>
      </c>
      <c r="M763" s="25">
        <f>Table2[[#This Row],[Actual Price]] - Table2[[#This Row],[Discounted Price]] / Table2[[#This Row],[Actual Price]] * 100</f>
        <v>1974.0375187593797</v>
      </c>
      <c r="N763" s="24" t="str">
        <f t="shared" si="34"/>
        <v>50% or More</v>
      </c>
      <c r="O763" s="21">
        <f>Table2[[#This Row],[Rounded Rating Column]] + (Table2[[#This Row],[rating_count]] / 1000)</f>
        <v>7.3689999999999998</v>
      </c>
      <c r="P763" s="24" t="str">
        <f>IF(Table2[[#This Row],[Discount Percentage]] &gt;= 0.5, "Yes", "No")</f>
        <v>Yes</v>
      </c>
      <c r="Q763" s="26">
        <f>Table2[[#This Row],[Actual Price]] * Table2[[#This Row],[rating_count]]</f>
        <v>6734631</v>
      </c>
      <c r="R763">
        <v>3.7</v>
      </c>
      <c r="S763">
        <f>ROUND(Table2[[#This Row],[rating]], 0)</f>
        <v>4</v>
      </c>
      <c r="T763" s="21">
        <v>3369</v>
      </c>
      <c r="U763" s="21" t="str">
        <f>IF(Table2[[#This Row],[rating_count]] &lt; 1000, "Yes", "No")</f>
        <v>No</v>
      </c>
      <c r="V763" s="21">
        <f>Table2[[#This Row],[Rounded Rating Column]] * Table2[[#This Row],[rating_count]]</f>
        <v>13476</v>
      </c>
      <c r="W763" s="25">
        <f t="shared" si="35"/>
        <v>6734631</v>
      </c>
      <c r="X763" t="s">
        <v>5036</v>
      </c>
      <c r="Y763" t="s">
        <v>5037</v>
      </c>
      <c r="Z763" t="s">
        <v>5038</v>
      </c>
      <c r="AA763" t="s">
        <v>5039</v>
      </c>
      <c r="AB763" t="s">
        <v>5040</v>
      </c>
      <c r="AC763" t="s">
        <v>5041</v>
      </c>
      <c r="AD763" t="s">
        <v>5042</v>
      </c>
      <c r="AE763" t="s">
        <v>5043</v>
      </c>
    </row>
    <row r="764" spans="1:31" ht="15.75" customHeight="1">
      <c r="A764" t="s">
        <v>9160</v>
      </c>
      <c r="B764" t="s">
        <v>9161</v>
      </c>
      <c r="C764" t="s">
        <v>8629</v>
      </c>
      <c r="D764" t="s">
        <v>12817</v>
      </c>
      <c r="E764" t="s">
        <v>12988</v>
      </c>
      <c r="F764" t="s">
        <v>13000</v>
      </c>
      <c r="G764" t="str">
        <f>Table2[category] &amp; "-" &amp; Table2[product name]</f>
        <v>Home&amp;Kitchen|Heating,Cooling&amp;AirQuality|WaterHeaters&amp;Geysers|ImmersionRods-Bajaj Waterproof 1500 Watts Immersion Rod Heater</v>
      </c>
      <c r="H764" t="s">
        <v>13003</v>
      </c>
      <c r="I764" s="23">
        <v>653</v>
      </c>
      <c r="J764" s="23" t="str">
        <f t="shared" si="33"/>
        <v>&gt;₹500</v>
      </c>
      <c r="K764" s="25">
        <v>1020</v>
      </c>
      <c r="L764" s="24">
        <v>0.36</v>
      </c>
      <c r="M764" s="25">
        <f>Table2[[#This Row],[Actual Price]] - Table2[[#This Row],[Discounted Price]] / Table2[[#This Row],[Actual Price]] * 100</f>
        <v>955.98039215686276</v>
      </c>
      <c r="N764" s="24" t="str">
        <f t="shared" si="34"/>
        <v>&lt;50%</v>
      </c>
      <c r="O764" s="21">
        <f>Table2[[#This Row],[Rounded Rating Column]] + (Table2[[#This Row],[rating_count]] / 1000)</f>
        <v>7.3659999999999997</v>
      </c>
      <c r="P764" s="24" t="str">
        <f>IF(Table2[[#This Row],[Discount Percentage]] &gt;= 0.5, "Yes", "No")</f>
        <v>No</v>
      </c>
      <c r="Q764" s="26">
        <f>Table2[[#This Row],[Actual Price]] * Table2[[#This Row],[rating_count]]</f>
        <v>3433320</v>
      </c>
      <c r="R764">
        <v>4.0999999999999996</v>
      </c>
      <c r="S764">
        <f>ROUND(Table2[[#This Row],[rating]], 0)</f>
        <v>4</v>
      </c>
      <c r="T764" s="21">
        <v>3366</v>
      </c>
      <c r="U764" s="21" t="str">
        <f>IF(Table2[[#This Row],[rating_count]] &lt; 1000, "Yes", "No")</f>
        <v>No</v>
      </c>
      <c r="V764" s="21">
        <f>Table2[[#This Row],[Rounded Rating Column]] * Table2[[#This Row],[rating_count]]</f>
        <v>13464</v>
      </c>
      <c r="W764" s="25">
        <f t="shared" si="35"/>
        <v>3433320</v>
      </c>
      <c r="X764" t="s">
        <v>9162</v>
      </c>
      <c r="Y764" t="s">
        <v>9163</v>
      </c>
      <c r="Z764" t="s">
        <v>9164</v>
      </c>
      <c r="AA764" t="s">
        <v>9165</v>
      </c>
      <c r="AB764" t="s">
        <v>9166</v>
      </c>
      <c r="AC764" t="s">
        <v>9167</v>
      </c>
      <c r="AD764" t="s">
        <v>9168</v>
      </c>
      <c r="AE764" t="s">
        <v>9169</v>
      </c>
    </row>
    <row r="765" spans="1:31" ht="15.75" customHeight="1">
      <c r="A765" t="s">
        <v>7956</v>
      </c>
      <c r="B765" t="s">
        <v>7957</v>
      </c>
      <c r="C765" t="s">
        <v>5690</v>
      </c>
      <c r="D765" t="s">
        <v>12821</v>
      </c>
      <c r="E765" t="s">
        <v>12822</v>
      </c>
      <c r="F765" t="s">
        <v>12926</v>
      </c>
      <c r="G765" t="str">
        <f>Table2[category] &amp; "-" &amp; Table2[product name]</f>
        <v>Computers&amp;Accessories|Accessories&amp;Peripherals|USBGadgets|Lamps-E-COSMOS 5V 1.2W Portable Flexible USB LED Light (Colours May Vary, Small, EC-POF1)</v>
      </c>
      <c r="H765" t="s">
        <v>12927</v>
      </c>
      <c r="I765" s="23">
        <v>39</v>
      </c>
      <c r="J765" s="23" t="str">
        <f t="shared" si="33"/>
        <v>&lt;₹200</v>
      </c>
      <c r="K765" s="23">
        <v>39</v>
      </c>
      <c r="L765" s="24">
        <v>0</v>
      </c>
      <c r="M765" s="25">
        <f>Table2[[#This Row],[Actual Price]] - Table2[[#This Row],[Discounted Price]] / Table2[[#This Row],[Actual Price]] * 100</f>
        <v>-61</v>
      </c>
      <c r="N765" s="24" t="str">
        <f t="shared" si="34"/>
        <v>&lt;50%</v>
      </c>
      <c r="O765" s="21">
        <f>Table2[[#This Row],[Rounded Rating Column]] + (Table2[[#This Row],[rating_count]] / 1000)</f>
        <v>7.3439999999999994</v>
      </c>
      <c r="P765" s="24" t="str">
        <f>IF(Table2[[#This Row],[Discount Percentage]] &gt;= 0.5, "Yes", "No")</f>
        <v>No</v>
      </c>
      <c r="Q765" s="26">
        <f>Table2[[#This Row],[Actual Price]] * Table2[[#This Row],[rating_count]]</f>
        <v>130416</v>
      </c>
      <c r="R765">
        <v>3.8</v>
      </c>
      <c r="S765">
        <f>ROUND(Table2[[#This Row],[rating]], 0)</f>
        <v>4</v>
      </c>
      <c r="T765" s="21">
        <v>3344</v>
      </c>
      <c r="U765" s="21" t="str">
        <f>IF(Table2[[#This Row],[rating_count]] &lt; 1000, "Yes", "No")</f>
        <v>No</v>
      </c>
      <c r="V765" s="21">
        <f>Table2[[#This Row],[Rounded Rating Column]] * Table2[[#This Row],[rating_count]]</f>
        <v>13376</v>
      </c>
      <c r="W765" s="25">
        <f t="shared" si="35"/>
        <v>130416</v>
      </c>
      <c r="X765" t="s">
        <v>7958</v>
      </c>
      <c r="Y765" t="s">
        <v>7959</v>
      </c>
      <c r="Z765" t="s">
        <v>7960</v>
      </c>
      <c r="AA765" t="s">
        <v>7961</v>
      </c>
      <c r="AB765" t="s">
        <v>7962</v>
      </c>
      <c r="AC765" t="s">
        <v>7963</v>
      </c>
      <c r="AD765" t="s">
        <v>7964</v>
      </c>
      <c r="AE765" t="s">
        <v>7965</v>
      </c>
    </row>
    <row r="766" spans="1:31" ht="15.75" customHeight="1">
      <c r="A766" t="s">
        <v>2414</v>
      </c>
      <c r="B766" t="s">
        <v>2415</v>
      </c>
      <c r="C766" t="s">
        <v>1992</v>
      </c>
      <c r="D766" t="s">
        <v>12831</v>
      </c>
      <c r="E766" t="s">
        <v>12832</v>
      </c>
      <c r="F766" t="s">
        <v>12844</v>
      </c>
      <c r="G766" t="str">
        <f>Table2[category] &amp; "-" &amp; Table2[product name]</f>
        <v>Electronics|HomeTheater,TV&amp;Video|SatelliteEquipment|SatelliteReceivers-Airtel Digital TV HD Set Top Box with 1 Month Basic Pack with Recording + Free Standard Installation</v>
      </c>
      <c r="H766" t="s">
        <v>12845</v>
      </c>
      <c r="I766" s="23">
        <v>917</v>
      </c>
      <c r="J766" s="23" t="str">
        <f t="shared" si="33"/>
        <v>&gt;₹500</v>
      </c>
      <c r="K766" s="25">
        <v>2299</v>
      </c>
      <c r="L766" s="24">
        <v>0.6</v>
      </c>
      <c r="M766" s="25">
        <f>Table2[[#This Row],[Actual Price]] - Table2[[#This Row],[Discounted Price]] / Table2[[#This Row],[Actual Price]] * 100</f>
        <v>2259.1130926489777</v>
      </c>
      <c r="N766" s="24" t="str">
        <f t="shared" si="34"/>
        <v>50% or More</v>
      </c>
      <c r="O766" s="21">
        <f>Table2[[#This Row],[Rounded Rating Column]] + (Table2[[#This Row],[rating_count]] / 1000)</f>
        <v>7.3</v>
      </c>
      <c r="P766" s="24" t="str">
        <f>IF(Table2[[#This Row],[Discount Percentage]] &gt;= 0.5, "Yes", "No")</f>
        <v>Yes</v>
      </c>
      <c r="Q766" s="26">
        <f>Table2[[#This Row],[Actual Price]] * Table2[[#This Row],[rating_count]]</f>
        <v>7586700</v>
      </c>
      <c r="R766">
        <v>4.2</v>
      </c>
      <c r="S766">
        <f>ROUND(Table2[[#This Row],[rating]], 0)</f>
        <v>4</v>
      </c>
      <c r="T766" s="21">
        <v>3300</v>
      </c>
      <c r="U766" s="21" t="str">
        <f>IF(Table2[[#This Row],[rating_count]] &lt; 1000, "Yes", "No")</f>
        <v>No</v>
      </c>
      <c r="V766" s="21">
        <f>Table2[[#This Row],[Rounded Rating Column]] * Table2[[#This Row],[rating_count]]</f>
        <v>13200</v>
      </c>
      <c r="W766" s="25">
        <f t="shared" si="35"/>
        <v>7586700</v>
      </c>
      <c r="X766" t="s">
        <v>2416</v>
      </c>
      <c r="Y766" t="s">
        <v>2417</v>
      </c>
      <c r="Z766" t="s">
        <v>2418</v>
      </c>
      <c r="AA766" t="s">
        <v>2419</v>
      </c>
      <c r="AB766" t="s">
        <v>2420</v>
      </c>
      <c r="AC766" t="s">
        <v>2421</v>
      </c>
      <c r="AD766" t="s">
        <v>2422</v>
      </c>
      <c r="AE766" t="s">
        <v>2423</v>
      </c>
    </row>
    <row r="767" spans="1:31" ht="15.75" customHeight="1">
      <c r="A767" t="s">
        <v>10905</v>
      </c>
      <c r="B767" t="s">
        <v>10906</v>
      </c>
      <c r="C767" t="s">
        <v>8815</v>
      </c>
      <c r="D767" t="s">
        <v>12817</v>
      </c>
      <c r="E767" t="s">
        <v>12818</v>
      </c>
      <c r="F767" t="s">
        <v>12986</v>
      </c>
      <c r="G767" t="str">
        <f>Table2[category] &amp; "-" &amp; Table2[product name]</f>
        <v>Home&amp;Kitchen|Kitchen&amp;HomeAppliances|SmallKitchenAppliances|EggBoilers-Multifunctional 2 in 1 Electric Egg Boiling Steamer Egg Frying Pan Egg Boiler Electric Automatic Off with Egg Boiler Machine Non-Stick Electric Egg Frying Pan-Tiger Woods (Multy)</v>
      </c>
      <c r="H767" t="s">
        <v>13009</v>
      </c>
      <c r="I767" s="23">
        <v>699</v>
      </c>
      <c r="J767" s="23" t="str">
        <f t="shared" si="33"/>
        <v>&gt;₹500</v>
      </c>
      <c r="K767" s="25">
        <v>1599</v>
      </c>
      <c r="L767" s="24">
        <v>0.56000000000000005</v>
      </c>
      <c r="M767" s="25">
        <f>Table2[[#This Row],[Actual Price]] - Table2[[#This Row],[Discounted Price]] / Table2[[#This Row],[Actual Price]] * 100</f>
        <v>1555.2851782363978</v>
      </c>
      <c r="N767" s="24" t="str">
        <f t="shared" si="34"/>
        <v>50% or More</v>
      </c>
      <c r="O767" s="21">
        <f>Table2[[#This Row],[Rounded Rating Column]] + (Table2[[#This Row],[rating_count]] / 1000)</f>
        <v>7.3</v>
      </c>
      <c r="P767" s="24" t="str">
        <f>IF(Table2[[#This Row],[Discount Percentage]] &gt;= 0.5, "Yes", "No")</f>
        <v>Yes</v>
      </c>
      <c r="Q767" s="26">
        <f>Table2[[#This Row],[Actual Price]] * Table2[[#This Row],[rating_count]]</f>
        <v>3677700</v>
      </c>
      <c r="R767">
        <v>4.7</v>
      </c>
      <c r="S767">
        <f>ROUND(Table2[[#This Row],[rating]], 0)</f>
        <v>5</v>
      </c>
      <c r="T767" s="21">
        <v>2300</v>
      </c>
      <c r="U767" s="21" t="str">
        <f>IF(Table2[[#This Row],[rating_count]] &lt; 1000, "Yes", "No")</f>
        <v>No</v>
      </c>
      <c r="V767" s="21">
        <f>Table2[[#This Row],[Rounded Rating Column]] * Table2[[#This Row],[rating_count]]</f>
        <v>11500</v>
      </c>
      <c r="W767" s="25">
        <f t="shared" si="35"/>
        <v>3677700</v>
      </c>
      <c r="X767" t="s">
        <v>10907</v>
      </c>
      <c r="Y767" t="s">
        <v>10908</v>
      </c>
      <c r="Z767" t="s">
        <v>10909</v>
      </c>
      <c r="AA767" t="s">
        <v>10910</v>
      </c>
      <c r="AB767" t="s">
        <v>10911</v>
      </c>
      <c r="AC767" t="s">
        <v>10912</v>
      </c>
      <c r="AD767" t="s">
        <v>10913</v>
      </c>
      <c r="AE767" t="s">
        <v>10914</v>
      </c>
    </row>
    <row r="768" spans="1:31" ht="15.75" customHeight="1">
      <c r="A768" t="s">
        <v>1193</v>
      </c>
      <c r="B768" t="s">
        <v>1194</v>
      </c>
      <c r="C768" t="s">
        <v>1195</v>
      </c>
      <c r="D768" t="s">
        <v>12831</v>
      </c>
      <c r="E768" t="s">
        <v>12839</v>
      </c>
      <c r="F768" t="s">
        <v>12833</v>
      </c>
      <c r="G768" t="str">
        <f>Table2[category] &amp; "-" &amp; Table2[product name]</f>
        <v>Electronics|HomeAudio|Accessories|SpeakerAccessories|Mounts-Saifsmart Outlet Wall Mount Hanger Holder for Dot 3rd Gen, Compact Bracket Case Plug and Built-in Cable Management for Kitchen Bathroom, Bedroom (Black)</v>
      </c>
      <c r="H768" t="s">
        <v>12840</v>
      </c>
      <c r="I768" s="23">
        <v>349</v>
      </c>
      <c r="J768" s="23" t="str">
        <f t="shared" si="33"/>
        <v>₹200 - ₹500</v>
      </c>
      <c r="K768" s="25">
        <v>1299</v>
      </c>
      <c r="L768" s="24">
        <v>0.73</v>
      </c>
      <c r="M768" s="25">
        <f>Table2[[#This Row],[Actual Price]] - Table2[[#This Row],[Discounted Price]] / Table2[[#This Row],[Actual Price]] * 100</f>
        <v>1272.1331793687452</v>
      </c>
      <c r="N768" s="24" t="str">
        <f t="shared" si="34"/>
        <v>50% or More</v>
      </c>
      <c r="O768" s="21">
        <f>Table2[[#This Row],[Rounded Rating Column]] + (Table2[[#This Row],[rating_count]] / 1000)</f>
        <v>7.2949999999999999</v>
      </c>
      <c r="P768" s="24" t="str">
        <f>IF(Table2[[#This Row],[Discount Percentage]] &gt;= 0.5, "Yes", "No")</f>
        <v>Yes</v>
      </c>
      <c r="Q768" s="26">
        <f>Table2[[#This Row],[Actual Price]] * Table2[[#This Row],[rating_count]]</f>
        <v>4280205</v>
      </c>
      <c r="R768">
        <v>4</v>
      </c>
      <c r="S768">
        <f>ROUND(Table2[[#This Row],[rating]], 0)</f>
        <v>4</v>
      </c>
      <c r="T768" s="21">
        <v>3295</v>
      </c>
      <c r="U768" s="21" t="str">
        <f>IF(Table2[[#This Row],[rating_count]] &lt; 1000, "Yes", "No")</f>
        <v>No</v>
      </c>
      <c r="V768" s="21">
        <f>Table2[[#This Row],[Rounded Rating Column]] * Table2[[#This Row],[rating_count]]</f>
        <v>13180</v>
      </c>
      <c r="W768" s="25">
        <f t="shared" si="35"/>
        <v>4280205</v>
      </c>
      <c r="X768" t="s">
        <v>1196</v>
      </c>
      <c r="Y768" t="s">
        <v>1197</v>
      </c>
      <c r="Z768" t="s">
        <v>1198</v>
      </c>
      <c r="AA768" t="s">
        <v>1199</v>
      </c>
      <c r="AB768" t="s">
        <v>1200</v>
      </c>
      <c r="AC768" t="s">
        <v>1201</v>
      </c>
      <c r="AD768" t="s">
        <v>1202</v>
      </c>
      <c r="AE768" t="s">
        <v>1203</v>
      </c>
    </row>
    <row r="769" spans="1:31" ht="15.75" customHeight="1">
      <c r="A769" t="s">
        <v>11739</v>
      </c>
      <c r="B769" t="s">
        <v>11740</v>
      </c>
      <c r="C769" t="s">
        <v>11741</v>
      </c>
      <c r="D769" t="s">
        <v>12817</v>
      </c>
      <c r="E769" t="s">
        <v>12818</v>
      </c>
      <c r="F769" t="s">
        <v>12986</v>
      </c>
      <c r="G769" t="str">
        <f>Table2[category] &amp; "-" &amp; Table2[product name]</f>
        <v>Home&amp;Kitchen|Kitchen&amp;HomeAppliances|SmallKitchenAppliances|SmallApplianceParts&amp;Accessories-Sujata Chutney Steel Jar, 400 ml, (White), Stainless Steel</v>
      </c>
      <c r="H769" t="s">
        <v>13050</v>
      </c>
      <c r="I769" s="23">
        <v>688</v>
      </c>
      <c r="J769" s="23" t="str">
        <f t="shared" si="33"/>
        <v>&gt;₹500</v>
      </c>
      <c r="K769" s="23">
        <v>747</v>
      </c>
      <c r="L769" s="24">
        <v>0.08</v>
      </c>
      <c r="M769" s="25">
        <f>Table2[[#This Row],[Actual Price]] - Table2[[#This Row],[Discounted Price]] / Table2[[#This Row],[Actual Price]] * 100</f>
        <v>654.89825970548861</v>
      </c>
      <c r="N769" s="24" t="str">
        <f t="shared" si="34"/>
        <v>&lt;50%</v>
      </c>
      <c r="O769" s="21">
        <f>Table2[[#This Row],[Rounded Rating Column]] + (Table2[[#This Row],[rating_count]] / 1000)</f>
        <v>7.2799999999999994</v>
      </c>
      <c r="P769" s="24" t="str">
        <f>IF(Table2[[#This Row],[Discount Percentage]] &gt;= 0.5, "Yes", "No")</f>
        <v>No</v>
      </c>
      <c r="Q769" s="26">
        <f>Table2[[#This Row],[Actual Price]] * Table2[[#This Row],[rating_count]]</f>
        <v>1703160</v>
      </c>
      <c r="R769">
        <v>4.5</v>
      </c>
      <c r="S769">
        <f>ROUND(Table2[[#This Row],[rating]], 0)</f>
        <v>5</v>
      </c>
      <c r="T769" s="21">
        <v>2280</v>
      </c>
      <c r="U769" s="21" t="str">
        <f>IF(Table2[[#This Row],[rating_count]] &lt; 1000, "Yes", "No")</f>
        <v>No</v>
      </c>
      <c r="V769" s="21">
        <f>Table2[[#This Row],[Rounded Rating Column]] * Table2[[#This Row],[rating_count]]</f>
        <v>11400</v>
      </c>
      <c r="W769" s="25">
        <f t="shared" si="35"/>
        <v>1703160</v>
      </c>
      <c r="X769" t="s">
        <v>11742</v>
      </c>
      <c r="Y769" t="s">
        <v>11743</v>
      </c>
      <c r="Z769" t="s">
        <v>11744</v>
      </c>
      <c r="AA769" t="s">
        <v>11745</v>
      </c>
      <c r="AB769" t="s">
        <v>11746</v>
      </c>
      <c r="AC769" t="s">
        <v>11747</v>
      </c>
      <c r="AD769" t="s">
        <v>11748</v>
      </c>
      <c r="AE769" t="s">
        <v>11749</v>
      </c>
    </row>
    <row r="770" spans="1:31" ht="15.75" customHeight="1">
      <c r="A770" t="s">
        <v>11668</v>
      </c>
      <c r="B770" t="s">
        <v>11669</v>
      </c>
      <c r="C770" t="s">
        <v>8483</v>
      </c>
      <c r="D770" t="s">
        <v>12817</v>
      </c>
      <c r="E770" t="s">
        <v>12818</v>
      </c>
      <c r="F770" t="s">
        <v>12819</v>
      </c>
      <c r="G770" t="str">
        <f>Table2[category] &amp; "-" &amp; Table2[product name]</f>
        <v>Home&amp;Kitchen|Kitchen&amp;HomeAppliances|Vacuum,Cleaning&amp;Ironing|Irons,Steamers&amp;Accessories|Irons|DryIrons-Crompton Brio 1000-Watts Dry Iron with Weilburger Coating (Sky Blue and White)</v>
      </c>
      <c r="H770" t="s">
        <v>12992</v>
      </c>
      <c r="I770" s="23">
        <v>645</v>
      </c>
      <c r="J770" s="23" t="str">
        <f t="shared" ref="J770:J833" si="36">IF(I770&lt;200,"&lt;₹200",IF(OR(I770=200,I770&lt;=500),"₹200 - ₹500","&gt;₹500"))</f>
        <v>&gt;₹500</v>
      </c>
      <c r="K770" s="25">
        <v>1100</v>
      </c>
      <c r="L770" s="24">
        <v>0.41</v>
      </c>
      <c r="M770" s="25">
        <f>Table2[[#This Row],[Actual Price]] - Table2[[#This Row],[Discounted Price]] / Table2[[#This Row],[Actual Price]] * 100</f>
        <v>1041.3636363636363</v>
      </c>
      <c r="N770" s="24" t="str">
        <f t="shared" ref="N770:N833" si="37">IF(L770&gt;=50%,"50% or More","&lt;50%")</f>
        <v>&lt;50%</v>
      </c>
      <c r="O770" s="21">
        <f>Table2[[#This Row],[Rounded Rating Column]] + (Table2[[#This Row],[rating_count]] / 1000)</f>
        <v>7.2709999999999999</v>
      </c>
      <c r="P770" s="24" t="str">
        <f>IF(Table2[[#This Row],[Discount Percentage]] &gt;= 0.5, "Yes", "No")</f>
        <v>No</v>
      </c>
      <c r="Q770" s="26">
        <f>Table2[[#This Row],[Actual Price]] * Table2[[#This Row],[rating_count]]</f>
        <v>3598100</v>
      </c>
      <c r="R770">
        <v>4</v>
      </c>
      <c r="S770">
        <f>ROUND(Table2[[#This Row],[rating]], 0)</f>
        <v>4</v>
      </c>
      <c r="T770" s="21">
        <v>3271</v>
      </c>
      <c r="U770" s="21" t="str">
        <f>IF(Table2[[#This Row],[rating_count]] &lt; 1000, "Yes", "No")</f>
        <v>No</v>
      </c>
      <c r="V770" s="21">
        <f>Table2[[#This Row],[Rounded Rating Column]] * Table2[[#This Row],[rating_count]]</f>
        <v>13084</v>
      </c>
      <c r="W770" s="25">
        <f t="shared" ref="W770:W833" si="38">K770*T770</f>
        <v>3598100</v>
      </c>
      <c r="X770" t="s">
        <v>11670</v>
      </c>
      <c r="Y770" t="s">
        <v>11671</v>
      </c>
      <c r="Z770" t="s">
        <v>11672</v>
      </c>
      <c r="AA770" t="s">
        <v>11673</v>
      </c>
      <c r="AB770" t="s">
        <v>11674</v>
      </c>
      <c r="AC770" t="s">
        <v>11675</v>
      </c>
      <c r="AD770" t="s">
        <v>11676</v>
      </c>
      <c r="AE770" t="s">
        <v>11677</v>
      </c>
    </row>
    <row r="771" spans="1:31" ht="15.75" customHeight="1">
      <c r="A771" t="s">
        <v>11709</v>
      </c>
      <c r="B771" t="s">
        <v>11710</v>
      </c>
      <c r="C771" t="s">
        <v>9419</v>
      </c>
      <c r="D771" t="s">
        <v>12817</v>
      </c>
      <c r="E771" t="s">
        <v>12818</v>
      </c>
      <c r="F771" t="s">
        <v>13023</v>
      </c>
      <c r="G771" t="str">
        <f>Table2[category] &amp; "-" &amp; Table2[product name]</f>
        <v>Home&amp;Kitchen|Kitchen&amp;HomeAppliances|WaterPurifiers&amp;Accessories|WaterPurifierAccessories-Eureka Forbes Aquasure Amrit Twin Cartridge (Pack of 2), White</v>
      </c>
      <c r="H771" t="s">
        <v>13024</v>
      </c>
      <c r="I771" s="23">
        <v>825</v>
      </c>
      <c r="J771" s="23" t="str">
        <f t="shared" si="36"/>
        <v>&gt;₹500</v>
      </c>
      <c r="K771" s="23">
        <v>825</v>
      </c>
      <c r="L771" s="24">
        <v>0</v>
      </c>
      <c r="M771" s="25">
        <f>Table2[[#This Row],[Actual Price]] - Table2[[#This Row],[Discounted Price]] / Table2[[#This Row],[Actual Price]] * 100</f>
        <v>725</v>
      </c>
      <c r="N771" s="24" t="str">
        <f t="shared" si="37"/>
        <v>&lt;50%</v>
      </c>
      <c r="O771" s="21">
        <f>Table2[[#This Row],[Rounded Rating Column]] + (Table2[[#This Row],[rating_count]] / 1000)</f>
        <v>7.2460000000000004</v>
      </c>
      <c r="P771" s="24" t="str">
        <f>IF(Table2[[#This Row],[Discount Percentage]] &gt;= 0.5, "Yes", "No")</f>
        <v>No</v>
      </c>
      <c r="Q771" s="26">
        <f>Table2[[#This Row],[Actual Price]] * Table2[[#This Row],[rating_count]]</f>
        <v>2677950</v>
      </c>
      <c r="R771">
        <v>4</v>
      </c>
      <c r="S771">
        <f>ROUND(Table2[[#This Row],[rating]], 0)</f>
        <v>4</v>
      </c>
      <c r="T771" s="21">
        <v>3246</v>
      </c>
      <c r="U771" s="21" t="str">
        <f>IF(Table2[[#This Row],[rating_count]] &lt; 1000, "Yes", "No")</f>
        <v>No</v>
      </c>
      <c r="V771" s="21">
        <f>Table2[[#This Row],[Rounded Rating Column]] * Table2[[#This Row],[rating_count]]</f>
        <v>12984</v>
      </c>
      <c r="W771" s="25">
        <f t="shared" si="38"/>
        <v>2677950</v>
      </c>
      <c r="X771" t="s">
        <v>11711</v>
      </c>
      <c r="Y771" t="s">
        <v>11712</v>
      </c>
      <c r="Z771" t="s">
        <v>11713</v>
      </c>
      <c r="AA771" t="s">
        <v>11714</v>
      </c>
      <c r="AB771" t="s">
        <v>11715</v>
      </c>
      <c r="AC771" t="s">
        <v>11716</v>
      </c>
      <c r="AD771" t="s">
        <v>11717</v>
      </c>
      <c r="AE771" t="s">
        <v>11718</v>
      </c>
    </row>
    <row r="772" spans="1:31" ht="15.75" customHeight="1">
      <c r="A772" t="s">
        <v>9821</v>
      </c>
      <c r="B772" t="s">
        <v>9822</v>
      </c>
      <c r="C772" t="s">
        <v>9733</v>
      </c>
      <c r="D772" t="s">
        <v>12817</v>
      </c>
      <c r="E772" t="s">
        <v>12818</v>
      </c>
      <c r="F772" t="s">
        <v>12819</v>
      </c>
      <c r="G772" t="str">
        <f>Table2[category] &amp; "-" &amp; Table2[product name]</f>
        <v>Home&amp;Kitchen|Kitchen&amp;HomeAppliances|Vacuum,Cleaning&amp;Ironing|Vacuums&amp;FloorCare|Vacuums|Wet-DryVacuums-AGARO 33398 Rapid 1000-Watt, 10-Litre Wet &amp; Dry Vacuum Cleaner, with Blower Function (Red &amp; Black)</v>
      </c>
      <c r="H772" t="s">
        <v>12820</v>
      </c>
      <c r="I772" s="25">
        <v>3199</v>
      </c>
      <c r="J772" s="23" t="str">
        <f t="shared" si="36"/>
        <v>&gt;₹500</v>
      </c>
      <c r="K772" s="25">
        <v>5999</v>
      </c>
      <c r="L772" s="24">
        <v>0.47</v>
      </c>
      <c r="M772" s="25">
        <f>Table2[[#This Row],[Actual Price]] - Table2[[#This Row],[Discounted Price]] / Table2[[#This Row],[Actual Price]] * 100</f>
        <v>5945.6744457409568</v>
      </c>
      <c r="N772" s="24" t="str">
        <f t="shared" si="37"/>
        <v>&lt;50%</v>
      </c>
      <c r="O772" s="21">
        <f>Table2[[#This Row],[Rounded Rating Column]] + (Table2[[#This Row],[rating_count]] / 1000)</f>
        <v>7.242</v>
      </c>
      <c r="P772" s="24" t="str">
        <f>IF(Table2[[#This Row],[Discount Percentage]] &gt;= 0.5, "Yes", "No")</f>
        <v>No</v>
      </c>
      <c r="Q772" s="26">
        <f>Table2[[#This Row],[Actual Price]] * Table2[[#This Row],[rating_count]]</f>
        <v>19448758</v>
      </c>
      <c r="R772">
        <v>4</v>
      </c>
      <c r="S772">
        <f>ROUND(Table2[[#This Row],[rating]], 0)</f>
        <v>4</v>
      </c>
      <c r="T772" s="21">
        <v>3242</v>
      </c>
      <c r="U772" s="21" t="str">
        <f>IF(Table2[[#This Row],[rating_count]] &lt; 1000, "Yes", "No")</f>
        <v>No</v>
      </c>
      <c r="V772" s="21">
        <f>Table2[[#This Row],[Rounded Rating Column]] * Table2[[#This Row],[rating_count]]</f>
        <v>12968</v>
      </c>
      <c r="W772" s="25">
        <f t="shared" si="38"/>
        <v>19448758</v>
      </c>
      <c r="X772" t="s">
        <v>9823</v>
      </c>
      <c r="Y772" t="s">
        <v>9824</v>
      </c>
      <c r="Z772" t="s">
        <v>9825</v>
      </c>
      <c r="AA772" t="s">
        <v>9826</v>
      </c>
      <c r="AB772" t="s">
        <v>9827</v>
      </c>
      <c r="AC772" t="s">
        <v>9828</v>
      </c>
      <c r="AD772" t="s">
        <v>9829</v>
      </c>
      <c r="AE772" t="s">
        <v>9830</v>
      </c>
    </row>
    <row r="773" spans="1:31" ht="15.75" customHeight="1">
      <c r="A773" t="s">
        <v>3912</v>
      </c>
      <c r="B773" t="s">
        <v>3913</v>
      </c>
      <c r="C773" t="s">
        <v>3914</v>
      </c>
      <c r="D773" t="s">
        <v>12831</v>
      </c>
      <c r="E773" t="s">
        <v>12854</v>
      </c>
      <c r="F773" t="s">
        <v>12855</v>
      </c>
      <c r="G773" t="str">
        <f>Table2[category] &amp; "-" &amp; Table2[product name]</f>
        <v>Electronics|Mobiles&amp;Accessories|MobileAccessories|Mounts|Bedstand&amp;DeskMounts-SWAPKART Flexible Mobile Tabletop Stand, Metal Built, Heavy Duty Foldable Lazy Bracket Clip Mount Multi Angle Clamp for All Smartphones (Pack of 1), Multi Color</v>
      </c>
      <c r="H773" t="s">
        <v>12841</v>
      </c>
      <c r="I773" s="23">
        <v>251</v>
      </c>
      <c r="J773" s="23" t="str">
        <f t="shared" si="36"/>
        <v>₹200 - ₹500</v>
      </c>
      <c r="K773" s="23">
        <v>999</v>
      </c>
      <c r="L773" s="24">
        <v>0.75</v>
      </c>
      <c r="M773" s="25">
        <f>Table2[[#This Row],[Actual Price]] - Table2[[#This Row],[Discounted Price]] / Table2[[#This Row],[Actual Price]] * 100</f>
        <v>973.87487487487488</v>
      </c>
      <c r="N773" s="24" t="str">
        <f t="shared" si="37"/>
        <v>50% or More</v>
      </c>
      <c r="O773" s="21">
        <f>Table2[[#This Row],[Rounded Rating Column]] + (Table2[[#This Row],[rating_count]] / 1000)</f>
        <v>7.234</v>
      </c>
      <c r="P773" s="24" t="str">
        <f>IF(Table2[[#This Row],[Discount Percentage]] &gt;= 0.5, "Yes", "No")</f>
        <v>Yes</v>
      </c>
      <c r="Q773" s="26">
        <f>Table2[[#This Row],[Actual Price]] * Table2[[#This Row],[rating_count]]</f>
        <v>3230766</v>
      </c>
      <c r="R773">
        <v>3.7</v>
      </c>
      <c r="S773">
        <f>ROUND(Table2[[#This Row],[rating]], 0)</f>
        <v>4</v>
      </c>
      <c r="T773" s="21">
        <v>3234</v>
      </c>
      <c r="U773" s="21" t="str">
        <f>IF(Table2[[#This Row],[rating_count]] &lt; 1000, "Yes", "No")</f>
        <v>No</v>
      </c>
      <c r="V773" s="21">
        <f>Table2[[#This Row],[Rounded Rating Column]] * Table2[[#This Row],[rating_count]]</f>
        <v>12936</v>
      </c>
      <c r="W773" s="25">
        <f t="shared" si="38"/>
        <v>3230766</v>
      </c>
      <c r="X773" t="s">
        <v>3915</v>
      </c>
      <c r="Y773" t="s">
        <v>3916</v>
      </c>
      <c r="Z773" t="s">
        <v>3917</v>
      </c>
      <c r="AA773" t="s">
        <v>3918</v>
      </c>
      <c r="AB773" t="s">
        <v>3919</v>
      </c>
      <c r="AC773" t="s">
        <v>3920</v>
      </c>
      <c r="AD773" t="s">
        <v>3921</v>
      </c>
      <c r="AE773" t="s">
        <v>3922</v>
      </c>
    </row>
    <row r="774" spans="1:31" ht="15.75" customHeight="1">
      <c r="A774" t="s">
        <v>8905</v>
      </c>
      <c r="B774" t="s">
        <v>8906</v>
      </c>
      <c r="C774" t="s">
        <v>8558</v>
      </c>
      <c r="D774" t="s">
        <v>12817</v>
      </c>
      <c r="E774" t="s">
        <v>12988</v>
      </c>
      <c r="F774" t="s">
        <v>13000</v>
      </c>
      <c r="G774" t="str">
        <f>Table2[category] &amp; "-" &amp; Table2[product name]</f>
        <v>Home&amp;Kitchen|Heating,Cooling&amp;AirQuality|WaterHeaters&amp;Geysers|StorageWaterHeaters-Bajaj New Shakti Neo 25L Vertical Storage Water Heater (Geyser 25 Litres) 4 Star BEE Rated Heater For Water Heating with Titanium Armour, Swirl Flow Technology, Glasslined Tank(White), 1 Yr Warranty</v>
      </c>
      <c r="H774" t="s">
        <v>13002</v>
      </c>
      <c r="I774" s="25">
        <v>6299</v>
      </c>
      <c r="J774" s="23" t="str">
        <f t="shared" si="36"/>
        <v>&gt;₹500</v>
      </c>
      <c r="K774" s="25">
        <v>15270</v>
      </c>
      <c r="L774" s="24">
        <v>0.59</v>
      </c>
      <c r="M774" s="25">
        <f>Table2[[#This Row],[Actual Price]] - Table2[[#This Row],[Discounted Price]] / Table2[[#This Row],[Actual Price]] * 100</f>
        <v>15228.749181401441</v>
      </c>
      <c r="N774" s="24" t="str">
        <f t="shared" si="37"/>
        <v>50% or More</v>
      </c>
      <c r="O774" s="21">
        <f>Table2[[#This Row],[Rounded Rating Column]] + (Table2[[#This Row],[rating_count]] / 1000)</f>
        <v>7.2330000000000005</v>
      </c>
      <c r="P774" s="24" t="str">
        <f>IF(Table2[[#This Row],[Discount Percentage]] &gt;= 0.5, "Yes", "No")</f>
        <v>Yes</v>
      </c>
      <c r="Q774" s="26">
        <f>Table2[[#This Row],[Actual Price]] * Table2[[#This Row],[rating_count]]</f>
        <v>49367910</v>
      </c>
      <c r="R774">
        <v>4.0999999999999996</v>
      </c>
      <c r="S774">
        <f>ROUND(Table2[[#This Row],[rating]], 0)</f>
        <v>4</v>
      </c>
      <c r="T774" s="21">
        <v>3233</v>
      </c>
      <c r="U774" s="21" t="str">
        <f>IF(Table2[[#This Row],[rating_count]] &lt; 1000, "Yes", "No")</f>
        <v>No</v>
      </c>
      <c r="V774" s="21">
        <f>Table2[[#This Row],[Rounded Rating Column]] * Table2[[#This Row],[rating_count]]</f>
        <v>12932</v>
      </c>
      <c r="W774" s="25">
        <f t="shared" si="38"/>
        <v>49367910</v>
      </c>
      <c r="X774" t="s">
        <v>8907</v>
      </c>
      <c r="Y774" t="s">
        <v>8908</v>
      </c>
      <c r="Z774" t="s">
        <v>8909</v>
      </c>
      <c r="AA774" t="s">
        <v>8910</v>
      </c>
      <c r="AB774" t="s">
        <v>8911</v>
      </c>
      <c r="AC774" t="s">
        <v>8912</v>
      </c>
      <c r="AD774" t="s">
        <v>8913</v>
      </c>
      <c r="AE774" t="s">
        <v>8914</v>
      </c>
    </row>
    <row r="775" spans="1:31" ht="15.75" customHeight="1">
      <c r="A775" t="s">
        <v>1810</v>
      </c>
      <c r="B775" t="s">
        <v>1811</v>
      </c>
      <c r="C775" t="s">
        <v>13</v>
      </c>
      <c r="D775" t="s">
        <v>12821</v>
      </c>
      <c r="E775" t="s">
        <v>12822</v>
      </c>
      <c r="F775" t="s">
        <v>12823</v>
      </c>
      <c r="G775" t="str">
        <f>Table2[category] &amp; "-" &amp; Table2[product name]</f>
        <v>Computers&amp;Accessories|Accessories&amp;Peripherals|Cables&amp;Accessories|Cables|USBCables-Amkette 30 Pin to USB Charging &amp; Data Sync Cable for iPhone 3G/3GS/4/4s/iPad 1/2/3, iPod Nano 5th/6th Gen and iPod Touch 3rd/4th Gen -1.5m (Black)</v>
      </c>
      <c r="H775" t="s">
        <v>12824</v>
      </c>
      <c r="I775" s="23">
        <v>449</v>
      </c>
      <c r="J775" s="23" t="str">
        <f t="shared" si="36"/>
        <v>₹200 - ₹500</v>
      </c>
      <c r="K775" s="23">
        <v>599</v>
      </c>
      <c r="L775" s="24">
        <v>0.25</v>
      </c>
      <c r="M775" s="25">
        <f>Table2[[#This Row],[Actual Price]] - Table2[[#This Row],[Discounted Price]] / Table2[[#This Row],[Actual Price]] * 100</f>
        <v>524.04173622704502</v>
      </c>
      <c r="N775" s="24" t="str">
        <f t="shared" si="37"/>
        <v>&lt;50%</v>
      </c>
      <c r="O775" s="21">
        <f>Table2[[#This Row],[Rounded Rating Column]] + (Table2[[#This Row],[rating_count]] / 1000)</f>
        <v>7.2309999999999999</v>
      </c>
      <c r="P775" s="24" t="str">
        <f>IF(Table2[[#This Row],[Discount Percentage]] &gt;= 0.5, "Yes", "No")</f>
        <v>No</v>
      </c>
      <c r="Q775" s="26">
        <f>Table2[[#This Row],[Actual Price]] * Table2[[#This Row],[rating_count]]</f>
        <v>1935369</v>
      </c>
      <c r="R775">
        <v>4</v>
      </c>
      <c r="S775">
        <f>ROUND(Table2[[#This Row],[rating]], 0)</f>
        <v>4</v>
      </c>
      <c r="T775" s="21">
        <v>3231</v>
      </c>
      <c r="U775" s="21" t="str">
        <f>IF(Table2[[#This Row],[rating_count]] &lt; 1000, "Yes", "No")</f>
        <v>No</v>
      </c>
      <c r="V775" s="21">
        <f>Table2[[#This Row],[Rounded Rating Column]] * Table2[[#This Row],[rating_count]]</f>
        <v>12924</v>
      </c>
      <c r="W775" s="25">
        <f t="shared" si="38"/>
        <v>1935369</v>
      </c>
      <c r="X775" t="s">
        <v>1812</v>
      </c>
      <c r="Y775" t="s">
        <v>1813</v>
      </c>
      <c r="Z775" t="s">
        <v>1814</v>
      </c>
      <c r="AA775" t="s">
        <v>1815</v>
      </c>
      <c r="AB775" t="s">
        <v>1816</v>
      </c>
      <c r="AC775" t="s">
        <v>1817</v>
      </c>
      <c r="AD775" t="s">
        <v>1818</v>
      </c>
      <c r="AE775" t="s">
        <v>1819</v>
      </c>
    </row>
    <row r="776" spans="1:31" ht="15.75" customHeight="1">
      <c r="A776" t="s">
        <v>11698</v>
      </c>
      <c r="B776" t="s">
        <v>11699</v>
      </c>
      <c r="C776" t="s">
        <v>11700</v>
      </c>
      <c r="D776" t="s">
        <v>12817</v>
      </c>
      <c r="E776" t="s">
        <v>12988</v>
      </c>
      <c r="F776" t="s">
        <v>13052</v>
      </c>
      <c r="G776" t="str">
        <f>Table2[category] &amp; "-" &amp; Table2[product name]</f>
        <v>Home&amp;Kitchen|Heating,Cooling&amp;AirQuality|AirConditioners|Split-SystemAirConditioners-LG 1.5 Ton 5 Star AI DUAL Inverter Split AC (Copper, Super Convertible 6-in-1 Cooling, HD Filter with Anti-Virus Protection, 2022 Model, PS-Q19YNZE, White)</v>
      </c>
      <c r="H776" t="s">
        <v>13053</v>
      </c>
      <c r="I776" s="25">
        <v>42990</v>
      </c>
      <c r="J776" s="23" t="str">
        <f t="shared" si="36"/>
        <v>&gt;₹500</v>
      </c>
      <c r="K776" s="25">
        <v>75990</v>
      </c>
      <c r="L776" s="24">
        <v>0.43</v>
      </c>
      <c r="M776" s="25">
        <f>Table2[[#This Row],[Actual Price]] - Table2[[#This Row],[Discounted Price]] / Table2[[#This Row],[Actual Price]] * 100</f>
        <v>75933.426766679826</v>
      </c>
      <c r="N776" s="24" t="str">
        <f t="shared" si="37"/>
        <v>&lt;50%</v>
      </c>
      <c r="O776" s="21">
        <f>Table2[[#This Row],[Rounded Rating Column]] + (Table2[[#This Row],[rating_count]] / 1000)</f>
        <v>7.2309999999999999</v>
      </c>
      <c r="P776" s="24" t="str">
        <f>IF(Table2[[#This Row],[Discount Percentage]] &gt;= 0.5, "Yes", "No")</f>
        <v>No</v>
      </c>
      <c r="Q776" s="26">
        <f>Table2[[#This Row],[Actual Price]] * Table2[[#This Row],[rating_count]]</f>
        <v>245523690</v>
      </c>
      <c r="R776">
        <v>4.3</v>
      </c>
      <c r="S776">
        <f>ROUND(Table2[[#This Row],[rating]], 0)</f>
        <v>4</v>
      </c>
      <c r="T776" s="21">
        <v>3231</v>
      </c>
      <c r="U776" s="21" t="str">
        <f>IF(Table2[[#This Row],[rating_count]] &lt; 1000, "Yes", "No")</f>
        <v>No</v>
      </c>
      <c r="V776" s="21">
        <f>Table2[[#This Row],[Rounded Rating Column]] * Table2[[#This Row],[rating_count]]</f>
        <v>12924</v>
      </c>
      <c r="W776" s="25">
        <f t="shared" si="38"/>
        <v>245523690</v>
      </c>
      <c r="X776" t="s">
        <v>11701</v>
      </c>
      <c r="Y776" t="s">
        <v>11702</v>
      </c>
      <c r="Z776" t="s">
        <v>11703</v>
      </c>
      <c r="AA776" t="s">
        <v>11704</v>
      </c>
      <c r="AB776" t="s">
        <v>11705</v>
      </c>
      <c r="AC776" t="s">
        <v>11706</v>
      </c>
      <c r="AD776" t="s">
        <v>11707</v>
      </c>
      <c r="AE776" t="s">
        <v>11708</v>
      </c>
    </row>
    <row r="777" spans="1:31" ht="15.75" customHeight="1">
      <c r="A777" t="s">
        <v>7410</v>
      </c>
      <c r="B777" t="s">
        <v>7411</v>
      </c>
      <c r="C777" t="s">
        <v>5150</v>
      </c>
      <c r="D777" t="s">
        <v>12821</v>
      </c>
      <c r="E777" t="s">
        <v>12907</v>
      </c>
      <c r="F777" t="s">
        <v>12908</v>
      </c>
      <c r="G777" t="str">
        <f>Table2[category] &amp; "-" &amp; Table2[product name]</f>
        <v>Computers&amp;Accessories|Printers,Inks&amp;Accessories|Inks,Toners&amp;Cartridges|InkjetInkCartridges-HP GT 53 XL Cartridge Ink</v>
      </c>
      <c r="H777" t="s">
        <v>12909</v>
      </c>
      <c r="I777" s="23">
        <v>596</v>
      </c>
      <c r="J777" s="23" t="str">
        <f t="shared" si="36"/>
        <v>&gt;₹500</v>
      </c>
      <c r="K777" s="23">
        <v>723</v>
      </c>
      <c r="L777" s="24">
        <v>0.18</v>
      </c>
      <c r="M777" s="25">
        <f>Table2[[#This Row],[Actual Price]] - Table2[[#This Row],[Discounted Price]] / Table2[[#This Row],[Actual Price]] * 100</f>
        <v>640.56569847856156</v>
      </c>
      <c r="N777" s="24" t="str">
        <f t="shared" si="37"/>
        <v>&lt;50%</v>
      </c>
      <c r="O777" s="21">
        <f>Table2[[#This Row],[Rounded Rating Column]] + (Table2[[#This Row],[rating_count]] / 1000)</f>
        <v>7.2189999999999994</v>
      </c>
      <c r="P777" s="24" t="str">
        <f>IF(Table2[[#This Row],[Discount Percentage]] &gt;= 0.5, "Yes", "No")</f>
        <v>No</v>
      </c>
      <c r="Q777" s="26">
        <f>Table2[[#This Row],[Actual Price]] * Table2[[#This Row],[rating_count]]</f>
        <v>2327337</v>
      </c>
      <c r="R777">
        <v>4.4000000000000004</v>
      </c>
      <c r="S777">
        <f>ROUND(Table2[[#This Row],[rating]], 0)</f>
        <v>4</v>
      </c>
      <c r="T777" s="21">
        <v>3219</v>
      </c>
      <c r="U777" s="21" t="str">
        <f>IF(Table2[[#This Row],[rating_count]] &lt; 1000, "Yes", "No")</f>
        <v>No</v>
      </c>
      <c r="V777" s="21">
        <f>Table2[[#This Row],[Rounded Rating Column]] * Table2[[#This Row],[rating_count]]</f>
        <v>12876</v>
      </c>
      <c r="W777" s="25">
        <f t="shared" si="38"/>
        <v>2327337</v>
      </c>
      <c r="X777" t="s">
        <v>7412</v>
      </c>
      <c r="Y777" t="s">
        <v>7413</v>
      </c>
      <c r="Z777" t="s">
        <v>7414</v>
      </c>
      <c r="AA777" t="s">
        <v>7415</v>
      </c>
      <c r="AB777" t="s">
        <v>7416</v>
      </c>
      <c r="AC777" t="s">
        <v>7417</v>
      </c>
      <c r="AD777" t="s">
        <v>7418</v>
      </c>
      <c r="AE777" t="s">
        <v>7419</v>
      </c>
    </row>
    <row r="778" spans="1:31" ht="15.75" customHeight="1">
      <c r="A778" t="s">
        <v>6026</v>
      </c>
      <c r="B778" t="s">
        <v>6027</v>
      </c>
      <c r="C778" t="s">
        <v>5951</v>
      </c>
      <c r="D778" t="s">
        <v>12821</v>
      </c>
      <c r="E778" t="s">
        <v>12822</v>
      </c>
      <c r="F778" t="s">
        <v>12934</v>
      </c>
      <c r="G778" t="str">
        <f>Table2[category] &amp; "-" &amp; Table2[product name]</f>
        <v>Computers&amp;Accessories|Accessories&amp;Peripherals|USBHubs-Portronics MPORT 31C 4-in-1 USB Hub (Type C to 4 USB-A Ports) with Fast Data Transfer</v>
      </c>
      <c r="H778" s="2" t="s">
        <v>13108</v>
      </c>
      <c r="I778" s="23">
        <v>570</v>
      </c>
      <c r="J778" s="23" t="str">
        <f t="shared" si="36"/>
        <v>&gt;₹500</v>
      </c>
      <c r="K778" s="23">
        <v>999</v>
      </c>
      <c r="L778" s="24">
        <v>0.43</v>
      </c>
      <c r="M778" s="25">
        <f>Table2[[#This Row],[Actual Price]] - Table2[[#This Row],[Discounted Price]] / Table2[[#This Row],[Actual Price]] * 100</f>
        <v>941.94294294294298</v>
      </c>
      <c r="N778" s="24" t="str">
        <f t="shared" si="37"/>
        <v>&lt;50%</v>
      </c>
      <c r="O778" s="21">
        <f>Table2[[#This Row],[Rounded Rating Column]] + (Table2[[#This Row],[rating_count]] / 1000)</f>
        <v>7.2010000000000005</v>
      </c>
      <c r="P778" s="24" t="str">
        <f>IF(Table2[[#This Row],[Discount Percentage]] &gt;= 0.5, "Yes", "No")</f>
        <v>No</v>
      </c>
      <c r="Q778" s="26">
        <f>Table2[[#This Row],[Actual Price]] * Table2[[#This Row],[rating_count]]</f>
        <v>3197799</v>
      </c>
      <c r="R778">
        <v>4.2</v>
      </c>
      <c r="S778">
        <f>ROUND(Table2[[#This Row],[rating]], 0)</f>
        <v>4</v>
      </c>
      <c r="T778" s="21">
        <v>3201</v>
      </c>
      <c r="U778" s="21" t="str">
        <f>IF(Table2[[#This Row],[rating_count]] &lt; 1000, "Yes", "No")</f>
        <v>No</v>
      </c>
      <c r="V778" s="21">
        <f>Table2[[#This Row],[Rounded Rating Column]] * Table2[[#This Row],[rating_count]]</f>
        <v>12804</v>
      </c>
      <c r="W778" s="25">
        <f t="shared" si="38"/>
        <v>3197799</v>
      </c>
      <c r="X778" t="s">
        <v>6028</v>
      </c>
      <c r="Y778" t="s">
        <v>6029</v>
      </c>
      <c r="Z778" t="s">
        <v>6030</v>
      </c>
      <c r="AA778" t="s">
        <v>6031</v>
      </c>
      <c r="AB778" t="s">
        <v>6032</v>
      </c>
      <c r="AC778" t="s">
        <v>6033</v>
      </c>
      <c r="AD778" t="s">
        <v>6034</v>
      </c>
      <c r="AE778" t="s">
        <v>6035</v>
      </c>
    </row>
    <row r="779" spans="1:31" ht="15.75" customHeight="1">
      <c r="A779" t="s">
        <v>4077</v>
      </c>
      <c r="B779" t="s">
        <v>4078</v>
      </c>
      <c r="C779" t="s">
        <v>3170</v>
      </c>
      <c r="D779" t="s">
        <v>12831</v>
      </c>
      <c r="E779" t="s">
        <v>12854</v>
      </c>
      <c r="F779" t="s">
        <v>12855</v>
      </c>
      <c r="G779" t="str">
        <f>Table2[category] &amp; "-" &amp; Table2[product name]</f>
        <v>Electronics|Mobiles&amp;Accessories|MobileAccessories|Chargers|WallChargers-pTron Volta Dual Port 12W Smart USB Charger Adapter, Multi-Layer Protection, Made in India, BIS Certified, Fast Charging Power Adaptor Without Cable for All iOS &amp; Android Devices (Black)</v>
      </c>
      <c r="H779" t="s">
        <v>12856</v>
      </c>
      <c r="I779" s="23">
        <v>199</v>
      </c>
      <c r="J779" s="23" t="str">
        <f t="shared" si="36"/>
        <v>&lt;₹200</v>
      </c>
      <c r="K779" s="25">
        <v>1099</v>
      </c>
      <c r="L779" s="24">
        <v>0.82</v>
      </c>
      <c r="M779" s="25">
        <f>Table2[[#This Row],[Actual Price]] - Table2[[#This Row],[Discounted Price]] / Table2[[#This Row],[Actual Price]] * 100</f>
        <v>1080.8926296633304</v>
      </c>
      <c r="N779" s="24" t="str">
        <f t="shared" si="37"/>
        <v>50% or More</v>
      </c>
      <c r="O779" s="21">
        <f>Table2[[#This Row],[Rounded Rating Column]] + (Table2[[#This Row],[rating_count]] / 1000)</f>
        <v>7.1970000000000001</v>
      </c>
      <c r="P779" s="24" t="str">
        <f>IF(Table2[[#This Row],[Discount Percentage]] &gt;= 0.5, "Yes", "No")</f>
        <v>Yes</v>
      </c>
      <c r="Q779" s="26">
        <f>Table2[[#This Row],[Actual Price]] * Table2[[#This Row],[rating_count]]</f>
        <v>3513503</v>
      </c>
      <c r="R779">
        <v>4</v>
      </c>
      <c r="S779">
        <f>ROUND(Table2[[#This Row],[rating]], 0)</f>
        <v>4</v>
      </c>
      <c r="T779" s="21">
        <v>3197</v>
      </c>
      <c r="U779" s="21" t="str">
        <f>IF(Table2[[#This Row],[rating_count]] &lt; 1000, "Yes", "No")</f>
        <v>No</v>
      </c>
      <c r="V779" s="21">
        <f>Table2[[#This Row],[Rounded Rating Column]] * Table2[[#This Row],[rating_count]]</f>
        <v>12788</v>
      </c>
      <c r="W779" s="25">
        <f t="shared" si="38"/>
        <v>3513503</v>
      </c>
      <c r="X779" t="s">
        <v>4079</v>
      </c>
      <c r="Y779" t="s">
        <v>4080</v>
      </c>
      <c r="Z779" t="s">
        <v>4081</v>
      </c>
      <c r="AA779" t="s">
        <v>4082</v>
      </c>
      <c r="AB779" t="s">
        <v>4083</v>
      </c>
      <c r="AC779" t="s">
        <v>4084</v>
      </c>
      <c r="AD779" t="s">
        <v>4085</v>
      </c>
      <c r="AE779" t="s">
        <v>4086</v>
      </c>
    </row>
    <row r="780" spans="1:31" ht="15.75" customHeight="1">
      <c r="A780" t="s">
        <v>11688</v>
      </c>
      <c r="B780" t="s">
        <v>11689</v>
      </c>
      <c r="C780" t="s">
        <v>8558</v>
      </c>
      <c r="D780" t="s">
        <v>12817</v>
      </c>
      <c r="E780" t="s">
        <v>12988</v>
      </c>
      <c r="F780" t="s">
        <v>13000</v>
      </c>
      <c r="G780" t="str">
        <f>Table2[category] &amp; "-" &amp; Table2[product name]</f>
        <v>Home&amp;Kitchen|Heating,Cooling&amp;AirQuality|WaterHeaters&amp;Geysers|StorageWaterHeaters-Racold Eterno Pro 25L Vertical 5 Star Storage Water Heater (Geyser) with free Standard Installation and free Installation Pipes</v>
      </c>
      <c r="H780" t="s">
        <v>13002</v>
      </c>
      <c r="I780" s="25">
        <v>8699</v>
      </c>
      <c r="J780" s="23" t="str">
        <f t="shared" si="36"/>
        <v>&gt;₹500</v>
      </c>
      <c r="K780" s="25">
        <v>16899</v>
      </c>
      <c r="L780" s="24">
        <v>0.49</v>
      </c>
      <c r="M780" s="25">
        <f>Table2[[#This Row],[Actual Price]] - Table2[[#This Row],[Discounted Price]] / Table2[[#This Row],[Actual Price]] * 100</f>
        <v>16847.523581276997</v>
      </c>
      <c r="N780" s="24" t="str">
        <f t="shared" si="37"/>
        <v>&lt;50%</v>
      </c>
      <c r="O780" s="21">
        <f>Table2[[#This Row],[Rounded Rating Column]] + (Table2[[#This Row],[rating_count]] / 1000)</f>
        <v>7.1950000000000003</v>
      </c>
      <c r="P780" s="24" t="str">
        <f>IF(Table2[[#This Row],[Discount Percentage]] &gt;= 0.5, "Yes", "No")</f>
        <v>No</v>
      </c>
      <c r="Q780" s="26">
        <f>Table2[[#This Row],[Actual Price]] * Table2[[#This Row],[rating_count]]</f>
        <v>53992305</v>
      </c>
      <c r="R780">
        <v>4.2</v>
      </c>
      <c r="S780">
        <f>ROUND(Table2[[#This Row],[rating]], 0)</f>
        <v>4</v>
      </c>
      <c r="T780" s="21">
        <v>3195</v>
      </c>
      <c r="U780" s="21" t="str">
        <f>IF(Table2[[#This Row],[rating_count]] &lt; 1000, "Yes", "No")</f>
        <v>No</v>
      </c>
      <c r="V780" s="21">
        <f>Table2[[#This Row],[Rounded Rating Column]] * Table2[[#This Row],[rating_count]]</f>
        <v>12780</v>
      </c>
      <c r="W780" s="25">
        <f t="shared" si="38"/>
        <v>53992305</v>
      </c>
      <c r="X780" t="s">
        <v>11690</v>
      </c>
      <c r="Y780" t="s">
        <v>11691</v>
      </c>
      <c r="Z780" t="s">
        <v>11692</v>
      </c>
      <c r="AA780" t="s">
        <v>11693</v>
      </c>
      <c r="AB780" t="s">
        <v>11694</v>
      </c>
      <c r="AC780" t="s">
        <v>11695</v>
      </c>
      <c r="AD780" t="s">
        <v>11696</v>
      </c>
      <c r="AE780" t="s">
        <v>11697</v>
      </c>
    </row>
    <row r="781" spans="1:31" ht="15.75" customHeight="1">
      <c r="A781" t="s">
        <v>11831</v>
      </c>
      <c r="B781" t="s">
        <v>11832</v>
      </c>
      <c r="C781" t="s">
        <v>8629</v>
      </c>
      <c r="D781" t="s">
        <v>12817</v>
      </c>
      <c r="E781" t="s">
        <v>12988</v>
      </c>
      <c r="F781" t="s">
        <v>13000</v>
      </c>
      <c r="G781" t="str">
        <f>Table2[category] &amp; "-" &amp; Table2[product name]</f>
        <v>Home&amp;Kitchen|Heating,Cooling&amp;AirQuality|WaterHeaters&amp;Geysers|ImmersionRods-ESN 999 Supreme Quality 1500W Immersion Water Heater Rod (Black)</v>
      </c>
      <c r="H781" t="s">
        <v>13003</v>
      </c>
      <c r="I781" s="23">
        <v>335</v>
      </c>
      <c r="J781" s="23" t="str">
        <f t="shared" si="36"/>
        <v>₹200 - ₹500</v>
      </c>
      <c r="K781" s="23">
        <v>510</v>
      </c>
      <c r="L781" s="24">
        <v>0.34</v>
      </c>
      <c r="M781" s="25">
        <f>Table2[[#This Row],[Actual Price]] - Table2[[#This Row],[Discounted Price]] / Table2[[#This Row],[Actual Price]] * 100</f>
        <v>444.31372549019608</v>
      </c>
      <c r="N781" s="24" t="str">
        <f t="shared" si="37"/>
        <v>&lt;50%</v>
      </c>
      <c r="O781" s="21">
        <f>Table2[[#This Row],[Rounded Rating Column]] + (Table2[[#This Row],[rating_count]] / 1000)</f>
        <v>7.1950000000000003</v>
      </c>
      <c r="P781" s="24" t="str">
        <f>IF(Table2[[#This Row],[Discount Percentage]] &gt;= 0.5, "Yes", "No")</f>
        <v>No</v>
      </c>
      <c r="Q781" s="26">
        <f>Table2[[#This Row],[Actual Price]] * Table2[[#This Row],[rating_count]]</f>
        <v>1629450</v>
      </c>
      <c r="R781">
        <v>3.8</v>
      </c>
      <c r="S781">
        <f>ROUND(Table2[[#This Row],[rating]], 0)</f>
        <v>4</v>
      </c>
      <c r="T781" s="21">
        <v>3195</v>
      </c>
      <c r="U781" s="21" t="str">
        <f>IF(Table2[[#This Row],[rating_count]] &lt; 1000, "Yes", "No")</f>
        <v>No</v>
      </c>
      <c r="V781" s="21">
        <f>Table2[[#This Row],[Rounded Rating Column]] * Table2[[#This Row],[rating_count]]</f>
        <v>12780</v>
      </c>
      <c r="W781" s="25">
        <f t="shared" si="38"/>
        <v>1629450</v>
      </c>
      <c r="X781" t="s">
        <v>11833</v>
      </c>
      <c r="Y781" t="s">
        <v>11834</v>
      </c>
      <c r="Z781" t="s">
        <v>11835</v>
      </c>
      <c r="AA781" t="s">
        <v>11836</v>
      </c>
      <c r="AB781" t="s">
        <v>11837</v>
      </c>
      <c r="AC781" t="s">
        <v>11838</v>
      </c>
      <c r="AD781" t="s">
        <v>11839</v>
      </c>
      <c r="AE781" t="s">
        <v>11840</v>
      </c>
    </row>
    <row r="782" spans="1:31" ht="15.75" customHeight="1">
      <c r="A782" t="s">
        <v>6376</v>
      </c>
      <c r="B782" t="s">
        <v>6377</v>
      </c>
      <c r="C782" t="s">
        <v>6122</v>
      </c>
      <c r="D782" t="s">
        <v>12891</v>
      </c>
      <c r="E782" t="s">
        <v>12892</v>
      </c>
      <c r="F782" t="s">
        <v>12893</v>
      </c>
      <c r="G782" t="str">
        <f>Table2[category] &amp; "-" &amp; Table2[product name]</f>
        <v>OfficeProducts|OfficePaperProducts|Paper|Stationery|Notebooks,WritingPads&amp;Diaries|CompositionNotebooks-Classmate Long Notebook - 140 Pages, Single Line, 297mm x 210mm (Pack of 12)</v>
      </c>
      <c r="H782" t="s">
        <v>12894</v>
      </c>
      <c r="I782" s="23">
        <v>561</v>
      </c>
      <c r="J782" s="23" t="str">
        <f t="shared" si="36"/>
        <v>&gt;₹500</v>
      </c>
      <c r="K782" s="23">
        <v>720</v>
      </c>
      <c r="L782" s="24">
        <v>0.22</v>
      </c>
      <c r="M782" s="25">
        <f>Table2[[#This Row],[Actual Price]] - Table2[[#This Row],[Discounted Price]] / Table2[[#This Row],[Actual Price]] * 100</f>
        <v>642.08333333333337</v>
      </c>
      <c r="N782" s="24" t="str">
        <f t="shared" si="37"/>
        <v>&lt;50%</v>
      </c>
      <c r="O782" s="21">
        <f>Table2[[#This Row],[Rounded Rating Column]] + (Table2[[#This Row],[rating_count]] / 1000)</f>
        <v>7.1820000000000004</v>
      </c>
      <c r="P782" s="24" t="str">
        <f>IF(Table2[[#This Row],[Discount Percentage]] &gt;= 0.5, "Yes", "No")</f>
        <v>No</v>
      </c>
      <c r="Q782" s="26">
        <f>Table2[[#This Row],[Actual Price]] * Table2[[#This Row],[rating_count]]</f>
        <v>2291040</v>
      </c>
      <c r="R782">
        <v>4.4000000000000004</v>
      </c>
      <c r="S782">
        <f>ROUND(Table2[[#This Row],[rating]], 0)</f>
        <v>4</v>
      </c>
      <c r="T782" s="21">
        <v>3182</v>
      </c>
      <c r="U782" s="21" t="str">
        <f>IF(Table2[[#This Row],[rating_count]] &lt; 1000, "Yes", "No")</f>
        <v>No</v>
      </c>
      <c r="V782" s="21">
        <f>Table2[[#This Row],[Rounded Rating Column]] * Table2[[#This Row],[rating_count]]</f>
        <v>12728</v>
      </c>
      <c r="W782" s="25">
        <f t="shared" si="38"/>
        <v>2291040</v>
      </c>
      <c r="X782" t="s">
        <v>6378</v>
      </c>
      <c r="Y782" t="s">
        <v>6379</v>
      </c>
      <c r="Z782" t="s">
        <v>6380</v>
      </c>
      <c r="AA782" t="s">
        <v>6381</v>
      </c>
      <c r="AB782" t="s">
        <v>6382</v>
      </c>
      <c r="AC782" t="s">
        <v>6383</v>
      </c>
      <c r="AD782" t="s">
        <v>6384</v>
      </c>
      <c r="AE782" t="s">
        <v>6385</v>
      </c>
    </row>
    <row r="783" spans="1:31" ht="15.75" customHeight="1">
      <c r="A783" t="s">
        <v>9882</v>
      </c>
      <c r="B783" t="s">
        <v>9883</v>
      </c>
      <c r="C783" t="s">
        <v>9884</v>
      </c>
      <c r="D783" t="s">
        <v>12817</v>
      </c>
      <c r="E783" t="s">
        <v>12818</v>
      </c>
      <c r="F783" t="s">
        <v>13023</v>
      </c>
      <c r="G783" t="str">
        <f>Table2[category] &amp; "-" &amp; Table2[product name]</f>
        <v>Home&amp;Kitchen|Kitchen&amp;HomeAppliances|WaterPurifiers&amp;Accessories|WaterFilters&amp;Purifiers-Tata Swach Bulb 6000-Litre Cartridge, 1 Piece, White, Hollow Fiber Membrane</v>
      </c>
      <c r="H783" t="s">
        <v>13033</v>
      </c>
      <c r="I783" s="23">
        <v>698</v>
      </c>
      <c r="J783" s="23" t="str">
        <f t="shared" si="36"/>
        <v>&gt;₹500</v>
      </c>
      <c r="K783" s="23">
        <v>699</v>
      </c>
      <c r="L783" s="24">
        <v>0</v>
      </c>
      <c r="M783" s="25">
        <f>Table2[[#This Row],[Actual Price]] - Table2[[#This Row],[Discounted Price]] / Table2[[#This Row],[Actual Price]] * 100</f>
        <v>599.14306151645201</v>
      </c>
      <c r="N783" s="24" t="str">
        <f t="shared" si="37"/>
        <v>&lt;50%</v>
      </c>
      <c r="O783" s="21">
        <f>Table2[[#This Row],[Rounded Rating Column]] + (Table2[[#This Row],[rating_count]] / 1000)</f>
        <v>7.16</v>
      </c>
      <c r="P783" s="24" t="str">
        <f>IF(Table2[[#This Row],[Discount Percentage]] &gt;= 0.5, "Yes", "No")</f>
        <v>No</v>
      </c>
      <c r="Q783" s="26">
        <f>Table2[[#This Row],[Actual Price]] * Table2[[#This Row],[rating_count]]</f>
        <v>2208840</v>
      </c>
      <c r="R783">
        <v>4.2</v>
      </c>
      <c r="S783">
        <f>ROUND(Table2[[#This Row],[rating]], 0)</f>
        <v>4</v>
      </c>
      <c r="T783" s="21">
        <v>3160</v>
      </c>
      <c r="U783" s="21" t="str">
        <f>IF(Table2[[#This Row],[rating_count]] &lt; 1000, "Yes", "No")</f>
        <v>No</v>
      </c>
      <c r="V783" s="21">
        <f>Table2[[#This Row],[Rounded Rating Column]] * Table2[[#This Row],[rating_count]]</f>
        <v>12640</v>
      </c>
      <c r="W783" s="25">
        <f t="shared" si="38"/>
        <v>2208840</v>
      </c>
      <c r="X783" t="s">
        <v>9885</v>
      </c>
      <c r="Y783" t="s">
        <v>9886</v>
      </c>
      <c r="Z783" t="s">
        <v>9887</v>
      </c>
      <c r="AA783" t="s">
        <v>9888</v>
      </c>
      <c r="AB783" t="s">
        <v>9889</v>
      </c>
      <c r="AC783" t="s">
        <v>9890</v>
      </c>
      <c r="AD783" t="s">
        <v>9891</v>
      </c>
      <c r="AE783" t="s">
        <v>9892</v>
      </c>
    </row>
    <row r="784" spans="1:31" ht="15.75" customHeight="1">
      <c r="A784" t="s">
        <v>10530</v>
      </c>
      <c r="B784" t="s">
        <v>10531</v>
      </c>
      <c r="C784" t="s">
        <v>8682</v>
      </c>
      <c r="D784" t="s">
        <v>12817</v>
      </c>
      <c r="E784" t="s">
        <v>12818</v>
      </c>
      <c r="F784" t="s">
        <v>12819</v>
      </c>
      <c r="G784" t="str">
        <f>Table2[category] &amp; "-" &amp; Table2[product name]</f>
        <v>Home&amp;Kitchen|Kitchen&amp;HomeAppliances|Vacuum,Cleaning&amp;Ironing|Irons,Steamers&amp;Accessories|Irons|SteamIrons-Philips EasyTouch Plus Standing Garment Steamer GC523/60 - 1600 Watt, 5 Steam Settings, Up to 32 g/min steam, with Double Pole</v>
      </c>
      <c r="H784" t="s">
        <v>12992</v>
      </c>
      <c r="I784" s="25">
        <v>7799</v>
      </c>
      <c r="J784" s="23" t="str">
        <f t="shared" si="36"/>
        <v>&gt;₹500</v>
      </c>
      <c r="K784" s="25">
        <v>8995</v>
      </c>
      <c r="L784" s="24">
        <v>0.13</v>
      </c>
      <c r="M784" s="25">
        <f>Table2[[#This Row],[Actual Price]] - Table2[[#This Row],[Discounted Price]] / Table2[[#This Row],[Actual Price]] * 100</f>
        <v>8908.2962757087262</v>
      </c>
      <c r="N784" s="24" t="str">
        <f t="shared" si="37"/>
        <v>&lt;50%</v>
      </c>
      <c r="O784" s="21">
        <f>Table2[[#This Row],[Rounded Rating Column]] + (Table2[[#This Row],[rating_count]] / 1000)</f>
        <v>7.16</v>
      </c>
      <c r="P784" s="24" t="str">
        <f>IF(Table2[[#This Row],[Discount Percentage]] &gt;= 0.5, "Yes", "No")</f>
        <v>No</v>
      </c>
      <c r="Q784" s="26">
        <f>Table2[[#This Row],[Actual Price]] * Table2[[#This Row],[rating_count]]</f>
        <v>28424200</v>
      </c>
      <c r="R784">
        <v>4</v>
      </c>
      <c r="S784">
        <f>ROUND(Table2[[#This Row],[rating]], 0)</f>
        <v>4</v>
      </c>
      <c r="T784" s="21">
        <v>3160</v>
      </c>
      <c r="U784" s="21" t="str">
        <f>IF(Table2[[#This Row],[rating_count]] &lt; 1000, "Yes", "No")</f>
        <v>No</v>
      </c>
      <c r="V784" s="21">
        <f>Table2[[#This Row],[Rounded Rating Column]] * Table2[[#This Row],[rating_count]]</f>
        <v>12640</v>
      </c>
      <c r="W784" s="25">
        <f t="shared" si="38"/>
        <v>28424200</v>
      </c>
      <c r="X784" t="s">
        <v>10532</v>
      </c>
      <c r="Y784" t="s">
        <v>10533</v>
      </c>
      <c r="Z784" t="s">
        <v>10534</v>
      </c>
      <c r="AA784" t="s">
        <v>10535</v>
      </c>
      <c r="AB784" t="s">
        <v>10536</v>
      </c>
      <c r="AC784" t="s">
        <v>10537</v>
      </c>
      <c r="AD784" t="s">
        <v>10538</v>
      </c>
      <c r="AE784" t="s">
        <v>10539</v>
      </c>
    </row>
    <row r="785" spans="1:31" ht="15.75" customHeight="1">
      <c r="A785" t="s">
        <v>4698</v>
      </c>
      <c r="B785" t="s">
        <v>4699</v>
      </c>
      <c r="C785" t="s">
        <v>2987</v>
      </c>
      <c r="D785" t="s">
        <v>12831</v>
      </c>
      <c r="E785" t="s">
        <v>12854</v>
      </c>
      <c r="F785" t="s">
        <v>12855</v>
      </c>
      <c r="G785" t="str">
        <f>Table2[category] &amp; "-" &amp; Table2[product name]</f>
        <v>Electronics|Mobiles&amp;Accessories|MobileAccessories|Chargers|PowerBanks-Ambrane 27000mAh Power Bank, 20W Fast Charging, Triple Output, Type C PD (Input &amp; Output), Quick Charge, Li-Polymer, Multi-Layer Protection for iPhone, Smartphones &amp; Other Devices (Stylo Pro, Black)</v>
      </c>
      <c r="H785" t="s">
        <v>12856</v>
      </c>
      <c r="I785" s="25">
        <v>2499</v>
      </c>
      <c r="J785" s="23" t="str">
        <f t="shared" si="36"/>
        <v>&gt;₹500</v>
      </c>
      <c r="K785" s="25">
        <v>2999</v>
      </c>
      <c r="L785" s="24">
        <v>0.17</v>
      </c>
      <c r="M785" s="25">
        <f>Table2[[#This Row],[Actual Price]] - Table2[[#This Row],[Discounted Price]] / Table2[[#This Row],[Actual Price]] * 100</f>
        <v>2915.6722240746917</v>
      </c>
      <c r="N785" s="24" t="str">
        <f t="shared" si="37"/>
        <v>&lt;50%</v>
      </c>
      <c r="O785" s="21">
        <f>Table2[[#This Row],[Rounded Rating Column]] + (Table2[[#This Row],[rating_count]] / 1000)</f>
        <v>7.1560000000000006</v>
      </c>
      <c r="P785" s="24" t="str">
        <f>IF(Table2[[#This Row],[Discount Percentage]] &gt;= 0.5, "Yes", "No")</f>
        <v>No</v>
      </c>
      <c r="Q785" s="26">
        <f>Table2[[#This Row],[Actual Price]] * Table2[[#This Row],[rating_count]]</f>
        <v>9464844</v>
      </c>
      <c r="R785">
        <v>4.0999999999999996</v>
      </c>
      <c r="S785">
        <f>ROUND(Table2[[#This Row],[rating]], 0)</f>
        <v>4</v>
      </c>
      <c r="T785" s="21">
        <v>3156</v>
      </c>
      <c r="U785" s="21" t="str">
        <f>IF(Table2[[#This Row],[rating_count]] &lt; 1000, "Yes", "No")</f>
        <v>No</v>
      </c>
      <c r="V785" s="21">
        <f>Table2[[#This Row],[Rounded Rating Column]] * Table2[[#This Row],[rating_count]]</f>
        <v>12624</v>
      </c>
      <c r="W785" s="25">
        <f t="shared" si="38"/>
        <v>9464844</v>
      </c>
      <c r="X785" t="s">
        <v>4700</v>
      </c>
      <c r="Y785" t="s">
        <v>4701</v>
      </c>
      <c r="Z785" t="s">
        <v>4702</v>
      </c>
      <c r="AA785" t="s">
        <v>4703</v>
      </c>
      <c r="AB785" t="s">
        <v>4704</v>
      </c>
      <c r="AC785" t="s">
        <v>4705</v>
      </c>
      <c r="AD785" t="s">
        <v>4706</v>
      </c>
      <c r="AE785" t="s">
        <v>4707</v>
      </c>
    </row>
    <row r="786" spans="1:31" ht="15.75" customHeight="1">
      <c r="A786" t="s">
        <v>3959</v>
      </c>
      <c r="B786" t="s">
        <v>3960</v>
      </c>
      <c r="C786" t="s">
        <v>2998</v>
      </c>
      <c r="D786" t="s">
        <v>12831</v>
      </c>
      <c r="E786" t="s">
        <v>12854</v>
      </c>
      <c r="F786" t="s">
        <v>12857</v>
      </c>
      <c r="G786" t="str">
        <f>Table2[category] &amp; "-" &amp; Table2[product name]</f>
        <v>Electronics|Mobiles&amp;Accessories|Smartphones&amp;BasicMobiles|Smartphones-Tecno Spark 9 (Sky Mirror, 6GB RAM,128GB Storage) | 11GB Expandable RAM | Helio G37 Gaming Processor</v>
      </c>
      <c r="H786" t="s">
        <v>12858</v>
      </c>
      <c r="I786" s="25">
        <v>8999</v>
      </c>
      <c r="J786" s="23" t="str">
        <f t="shared" si="36"/>
        <v>&gt;₹500</v>
      </c>
      <c r="K786" s="25">
        <v>13499</v>
      </c>
      <c r="L786" s="24">
        <v>0.33</v>
      </c>
      <c r="M786" s="25">
        <f>Table2[[#This Row],[Actual Price]] - Table2[[#This Row],[Discounted Price]] / Table2[[#This Row],[Actual Price]] * 100</f>
        <v>13432.335802652049</v>
      </c>
      <c r="N786" s="24" t="str">
        <f t="shared" si="37"/>
        <v>&lt;50%</v>
      </c>
      <c r="O786" s="21">
        <f>Table2[[#This Row],[Rounded Rating Column]] + (Table2[[#This Row],[rating_count]] / 1000)</f>
        <v>7.1449999999999996</v>
      </c>
      <c r="P786" s="24" t="str">
        <f>IF(Table2[[#This Row],[Discount Percentage]] &gt;= 0.5, "Yes", "No")</f>
        <v>No</v>
      </c>
      <c r="Q786" s="26">
        <f>Table2[[#This Row],[Actual Price]] * Table2[[#This Row],[rating_count]]</f>
        <v>42454355</v>
      </c>
      <c r="R786">
        <v>3.8</v>
      </c>
      <c r="S786">
        <f>ROUND(Table2[[#This Row],[rating]], 0)</f>
        <v>4</v>
      </c>
      <c r="T786" s="21">
        <v>3145</v>
      </c>
      <c r="U786" s="21" t="str">
        <f>IF(Table2[[#This Row],[rating_count]] &lt; 1000, "Yes", "No")</f>
        <v>No</v>
      </c>
      <c r="V786" s="21">
        <f>Table2[[#This Row],[Rounded Rating Column]] * Table2[[#This Row],[rating_count]]</f>
        <v>12580</v>
      </c>
      <c r="W786" s="25">
        <f t="shared" si="38"/>
        <v>42454355</v>
      </c>
      <c r="X786" t="s">
        <v>3961</v>
      </c>
      <c r="Y786" t="s">
        <v>3962</v>
      </c>
      <c r="Z786" t="s">
        <v>3963</v>
      </c>
      <c r="AA786" t="s">
        <v>3964</v>
      </c>
      <c r="AB786" t="s">
        <v>3965</v>
      </c>
      <c r="AC786" t="s">
        <v>3966</v>
      </c>
      <c r="AD786" t="s">
        <v>3967</v>
      </c>
      <c r="AE786" t="s">
        <v>3968</v>
      </c>
    </row>
    <row r="787" spans="1:31" ht="15.75" customHeight="1">
      <c r="A787" t="s">
        <v>8813</v>
      </c>
      <c r="B787" t="s">
        <v>8814</v>
      </c>
      <c r="C787" t="s">
        <v>8815</v>
      </c>
      <c r="D787" t="s">
        <v>12817</v>
      </c>
      <c r="E787" t="s">
        <v>12818</v>
      </c>
      <c r="F787" t="s">
        <v>12986</v>
      </c>
      <c r="G787" t="str">
        <f>Table2[category] &amp; "-" &amp; Table2[product name]</f>
        <v>Home&amp;Kitchen|Kitchen&amp;HomeAppliances|SmallKitchenAppliances|EggBoilers-SOFLIN Egg Boiler Electric Automatic Off 7 Egg Poacher for Steaming, Cooking, Boiling and Frying (400 Watts, Blue)</v>
      </c>
      <c r="H787" t="s">
        <v>13009</v>
      </c>
      <c r="I787" s="23">
        <v>379</v>
      </c>
      <c r="J787" s="23" t="str">
        <f t="shared" si="36"/>
        <v>₹200 - ₹500</v>
      </c>
      <c r="K787" s="23">
        <v>999</v>
      </c>
      <c r="L787" s="24">
        <v>0.62</v>
      </c>
      <c r="M787" s="25">
        <f>Table2[[#This Row],[Actual Price]] - Table2[[#This Row],[Discounted Price]] / Table2[[#This Row],[Actual Price]] * 100</f>
        <v>961.06206206206207</v>
      </c>
      <c r="N787" s="24" t="str">
        <f t="shared" si="37"/>
        <v>50% or More</v>
      </c>
      <c r="O787" s="21">
        <f>Table2[[#This Row],[Rounded Rating Column]] + (Table2[[#This Row],[rating_count]] / 1000)</f>
        <v>7.0960000000000001</v>
      </c>
      <c r="P787" s="24" t="str">
        <f>IF(Table2[[#This Row],[Discount Percentage]] &gt;= 0.5, "Yes", "No")</f>
        <v>Yes</v>
      </c>
      <c r="Q787" s="26">
        <f>Table2[[#This Row],[Actual Price]] * Table2[[#This Row],[rating_count]]</f>
        <v>3092904</v>
      </c>
      <c r="R787">
        <v>4.3</v>
      </c>
      <c r="S787">
        <f>ROUND(Table2[[#This Row],[rating]], 0)</f>
        <v>4</v>
      </c>
      <c r="T787" s="21">
        <v>3096</v>
      </c>
      <c r="U787" s="21" t="str">
        <f>IF(Table2[[#This Row],[rating_count]] &lt; 1000, "Yes", "No")</f>
        <v>No</v>
      </c>
      <c r="V787" s="21">
        <f>Table2[[#This Row],[Rounded Rating Column]] * Table2[[#This Row],[rating_count]]</f>
        <v>12384</v>
      </c>
      <c r="W787" s="25">
        <f t="shared" si="38"/>
        <v>3092904</v>
      </c>
      <c r="X787" t="s">
        <v>8816</v>
      </c>
      <c r="Y787" t="s">
        <v>8817</v>
      </c>
      <c r="Z787" t="s">
        <v>8818</v>
      </c>
      <c r="AA787" t="s">
        <v>8819</v>
      </c>
      <c r="AB787" t="s">
        <v>8820</v>
      </c>
      <c r="AC787" t="s">
        <v>8821</v>
      </c>
      <c r="AD787" t="s">
        <v>8822</v>
      </c>
      <c r="AE787" t="s">
        <v>8823</v>
      </c>
    </row>
    <row r="788" spans="1:31" ht="15.75" customHeight="1">
      <c r="A788" t="s">
        <v>6079</v>
      </c>
      <c r="B788" t="s">
        <v>6080</v>
      </c>
      <c r="C788" t="s">
        <v>6081</v>
      </c>
      <c r="D788" t="s">
        <v>12891</v>
      </c>
      <c r="E788" t="s">
        <v>12892</v>
      </c>
      <c r="F788" t="s">
        <v>12893</v>
      </c>
      <c r="G788" t="str">
        <f>Table2[category] &amp; "-" &amp; Table2[product name]</f>
        <v>OfficeProducts|OfficePaperProducts|Paper|Stationery|Pens,Pencils&amp;WritingSupplies|Pens&amp;Refills|BottledInk-Parker Quink Ink Bottle, Blue</v>
      </c>
      <c r="H788" t="s">
        <v>12894</v>
      </c>
      <c r="I788" s="23">
        <v>100</v>
      </c>
      <c r="J788" s="23" t="str">
        <f t="shared" si="36"/>
        <v>&lt;₹200</v>
      </c>
      <c r="K788" s="23">
        <v>100</v>
      </c>
      <c r="L788" s="24">
        <v>0</v>
      </c>
      <c r="M788" s="25">
        <f>Table2[[#This Row],[Actual Price]] - Table2[[#This Row],[Discounted Price]] / Table2[[#This Row],[Actual Price]] * 100</f>
        <v>0</v>
      </c>
      <c r="N788" s="24" t="str">
        <f t="shared" si="37"/>
        <v>&lt;50%</v>
      </c>
      <c r="O788" s="21">
        <f>Table2[[#This Row],[Rounded Rating Column]] + (Table2[[#This Row],[rating_count]] / 1000)</f>
        <v>7.0950000000000006</v>
      </c>
      <c r="P788" s="24" t="str">
        <f>IF(Table2[[#This Row],[Discount Percentage]] &gt;= 0.5, "Yes", "No")</f>
        <v>No</v>
      </c>
      <c r="Q788" s="26">
        <f>Table2[[#This Row],[Actual Price]] * Table2[[#This Row],[rating_count]]</f>
        <v>309500</v>
      </c>
      <c r="R788">
        <v>4.3</v>
      </c>
      <c r="S788">
        <f>ROUND(Table2[[#This Row],[rating]], 0)</f>
        <v>4</v>
      </c>
      <c r="T788" s="21">
        <v>3095</v>
      </c>
      <c r="U788" s="21" t="str">
        <f>IF(Table2[[#This Row],[rating_count]] &lt; 1000, "Yes", "No")</f>
        <v>No</v>
      </c>
      <c r="V788" s="21">
        <f>Table2[[#This Row],[Rounded Rating Column]] * Table2[[#This Row],[rating_count]]</f>
        <v>12380</v>
      </c>
      <c r="W788" s="25">
        <f t="shared" si="38"/>
        <v>309500</v>
      </c>
      <c r="X788" t="s">
        <v>6082</v>
      </c>
      <c r="Y788" t="s">
        <v>6083</v>
      </c>
      <c r="Z788" t="s">
        <v>6084</v>
      </c>
      <c r="AA788" t="s">
        <v>6085</v>
      </c>
      <c r="AB788" t="s">
        <v>6086</v>
      </c>
      <c r="AC788" t="s">
        <v>6087</v>
      </c>
      <c r="AD788" t="s">
        <v>6088</v>
      </c>
      <c r="AE788" t="s">
        <v>6089</v>
      </c>
    </row>
    <row r="789" spans="1:31" ht="15.75" customHeight="1">
      <c r="A789" t="s">
        <v>4345</v>
      </c>
      <c r="B789" t="s">
        <v>4346</v>
      </c>
      <c r="C789" t="s">
        <v>2998</v>
      </c>
      <c r="D789" t="s">
        <v>12831</v>
      </c>
      <c r="E789" t="s">
        <v>12854</v>
      </c>
      <c r="F789" t="s">
        <v>12857</v>
      </c>
      <c r="G789" t="str">
        <f>Table2[category] &amp; "-" &amp; Table2[product name]</f>
        <v>Electronics|Mobiles&amp;Accessories|Smartphones&amp;BasicMobiles|Smartphones-OnePlus 10T 5G (Moonstone Black, 8GB RAM, 128GB Storage)</v>
      </c>
      <c r="H789" t="s">
        <v>12858</v>
      </c>
      <c r="I789" s="25">
        <v>44999</v>
      </c>
      <c r="J789" s="23" t="str">
        <f t="shared" si="36"/>
        <v>&gt;₹500</v>
      </c>
      <c r="K789" s="25">
        <v>49999</v>
      </c>
      <c r="L789" s="24">
        <v>0.1</v>
      </c>
      <c r="M789" s="25">
        <f>Table2[[#This Row],[Actual Price]] - Table2[[#This Row],[Discounted Price]] / Table2[[#This Row],[Actual Price]] * 100</f>
        <v>49909.000200003997</v>
      </c>
      <c r="N789" s="24" t="str">
        <f t="shared" si="37"/>
        <v>&lt;50%</v>
      </c>
      <c r="O789" s="21">
        <f>Table2[[#This Row],[Rounded Rating Column]] + (Table2[[#This Row],[rating_count]] / 1000)</f>
        <v>7.0750000000000002</v>
      </c>
      <c r="P789" s="24" t="str">
        <f>IF(Table2[[#This Row],[Discount Percentage]] &gt;= 0.5, "Yes", "No")</f>
        <v>No</v>
      </c>
      <c r="Q789" s="26">
        <f>Table2[[#This Row],[Actual Price]] * Table2[[#This Row],[rating_count]]</f>
        <v>153746925</v>
      </c>
      <c r="R789">
        <v>4.3</v>
      </c>
      <c r="S789">
        <f>ROUND(Table2[[#This Row],[rating]], 0)</f>
        <v>4</v>
      </c>
      <c r="T789" s="21">
        <v>3075</v>
      </c>
      <c r="U789" s="21" t="str">
        <f>IF(Table2[[#This Row],[rating_count]] &lt; 1000, "Yes", "No")</f>
        <v>No</v>
      </c>
      <c r="V789" s="21">
        <f>Table2[[#This Row],[Rounded Rating Column]] * Table2[[#This Row],[rating_count]]</f>
        <v>12300</v>
      </c>
      <c r="W789" s="25">
        <f t="shared" si="38"/>
        <v>153746925</v>
      </c>
      <c r="X789" t="s">
        <v>4347</v>
      </c>
      <c r="Y789" t="s">
        <v>4348</v>
      </c>
      <c r="Z789" t="s">
        <v>4349</v>
      </c>
      <c r="AA789" t="s">
        <v>4350</v>
      </c>
      <c r="AB789" t="s">
        <v>4351</v>
      </c>
      <c r="AC789" t="s">
        <v>4352</v>
      </c>
      <c r="AD789" t="s">
        <v>4353</v>
      </c>
      <c r="AE789" t="s">
        <v>4354</v>
      </c>
    </row>
    <row r="790" spans="1:31" ht="15.75" customHeight="1">
      <c r="A790" t="s">
        <v>5470</v>
      </c>
      <c r="B790" t="s">
        <v>5471</v>
      </c>
      <c r="C790" t="s">
        <v>4928</v>
      </c>
      <c r="D790" t="s">
        <v>12821</v>
      </c>
      <c r="E790" t="s">
        <v>12822</v>
      </c>
      <c r="F790" t="s">
        <v>12880</v>
      </c>
      <c r="G790" t="str">
        <f>Table2[category] &amp; "-" &amp; Table2[product name]</f>
        <v>Computers&amp;Accessories|Accessories&amp;Peripherals|Keyboards,Mice&amp;InputDevices|Keyboards-Quantum QHM-7406 Full-Sized Keyboard with () Rupee Symbol, Hotkeys and 3-pieces LED function for Desktop/Laptop/Smart TV Spill-Resistant Wired USB Keyboard with 10 million keystrokes lifespan (Black)</v>
      </c>
      <c r="H790" t="s">
        <v>12885</v>
      </c>
      <c r="I790" s="23">
        <v>299</v>
      </c>
      <c r="J790" s="23" t="str">
        <f t="shared" si="36"/>
        <v>₹200 - ₹500</v>
      </c>
      <c r="K790" s="23">
        <v>599</v>
      </c>
      <c r="L790" s="24">
        <v>0.5</v>
      </c>
      <c r="M790" s="25">
        <f>Table2[[#This Row],[Actual Price]] - Table2[[#This Row],[Discounted Price]] / Table2[[#This Row],[Actual Price]] * 100</f>
        <v>549.08347245409016</v>
      </c>
      <c r="N790" s="24" t="str">
        <f t="shared" si="37"/>
        <v>50% or More</v>
      </c>
      <c r="O790" s="21">
        <f>Table2[[#This Row],[Rounded Rating Column]] + (Table2[[#This Row],[rating_count]] / 1000)</f>
        <v>7.0659999999999998</v>
      </c>
      <c r="P790" s="24" t="str">
        <f>IF(Table2[[#This Row],[Discount Percentage]] &gt;= 0.5, "Yes", "No")</f>
        <v>Yes</v>
      </c>
      <c r="Q790" s="26">
        <f>Table2[[#This Row],[Actual Price]] * Table2[[#This Row],[rating_count]]</f>
        <v>1836534</v>
      </c>
      <c r="R790">
        <v>3.8</v>
      </c>
      <c r="S790">
        <f>ROUND(Table2[[#This Row],[rating]], 0)</f>
        <v>4</v>
      </c>
      <c r="T790" s="21">
        <v>3066</v>
      </c>
      <c r="U790" s="21" t="str">
        <f>IF(Table2[[#This Row],[rating_count]] &lt; 1000, "Yes", "No")</f>
        <v>No</v>
      </c>
      <c r="V790" s="21">
        <f>Table2[[#This Row],[Rounded Rating Column]] * Table2[[#This Row],[rating_count]]</f>
        <v>12264</v>
      </c>
      <c r="W790" s="25">
        <f t="shared" si="38"/>
        <v>1836534</v>
      </c>
      <c r="X790" t="s">
        <v>5472</v>
      </c>
      <c r="Y790" t="s">
        <v>5473</v>
      </c>
      <c r="Z790" t="s">
        <v>5474</v>
      </c>
      <c r="AA790" t="s">
        <v>5475</v>
      </c>
      <c r="AB790" t="s">
        <v>5476</v>
      </c>
      <c r="AC790" t="s">
        <v>5477</v>
      </c>
      <c r="AD790" t="s">
        <v>5478</v>
      </c>
      <c r="AE790" t="s">
        <v>5479</v>
      </c>
    </row>
    <row r="791" spans="1:31" ht="15.75" customHeight="1">
      <c r="A791" t="s">
        <v>11125</v>
      </c>
      <c r="B791" t="s">
        <v>11126</v>
      </c>
      <c r="C791" t="s">
        <v>9733</v>
      </c>
      <c r="D791" t="s">
        <v>12817</v>
      </c>
      <c r="E791" t="s">
        <v>12818</v>
      </c>
      <c r="F791" t="s">
        <v>12819</v>
      </c>
      <c r="G791" t="str">
        <f>Table2[category] &amp; "-" &amp; Table2[product name]</f>
        <v>Home&amp;Kitchen|Kitchen&amp;HomeAppliances|Vacuum,Cleaning&amp;Ironing|Vacuums&amp;FloorCare|Vacuums|Wet-DryVacuums-AMERICAN MICRONIC- Imported Wet &amp; Dry Vacuum Cleaner, 21 Litre Stainless Steel with Blower &amp; HEPA filter, 1600 Watts 100% Copper Motor 28 KPa suction with washable reusable dust bag (Red/Black/Steel)-AMI-VCD21-1600WDx</v>
      </c>
      <c r="H791" t="s">
        <v>12820</v>
      </c>
      <c r="I791" s="25">
        <v>8886</v>
      </c>
      <c r="J791" s="23" t="str">
        <f t="shared" si="36"/>
        <v>&gt;₹500</v>
      </c>
      <c r="K791" s="25">
        <v>11850</v>
      </c>
      <c r="L791" s="24">
        <v>0.25</v>
      </c>
      <c r="M791" s="25">
        <f>Table2[[#This Row],[Actual Price]] - Table2[[#This Row],[Discounted Price]] / Table2[[#This Row],[Actual Price]] * 100</f>
        <v>11775.012658227848</v>
      </c>
      <c r="N791" s="24" t="str">
        <f t="shared" si="37"/>
        <v>&lt;50%</v>
      </c>
      <c r="O791" s="21">
        <f>Table2[[#This Row],[Rounded Rating Column]] + (Table2[[#This Row],[rating_count]] / 1000)</f>
        <v>7.0649999999999995</v>
      </c>
      <c r="P791" s="24" t="str">
        <f>IF(Table2[[#This Row],[Discount Percentage]] &gt;= 0.5, "Yes", "No")</f>
        <v>No</v>
      </c>
      <c r="Q791" s="26">
        <f>Table2[[#This Row],[Actual Price]] * Table2[[#This Row],[rating_count]]</f>
        <v>36320250</v>
      </c>
      <c r="R791">
        <v>4.2</v>
      </c>
      <c r="S791">
        <f>ROUND(Table2[[#This Row],[rating]], 0)</f>
        <v>4</v>
      </c>
      <c r="T791" s="21">
        <v>3065</v>
      </c>
      <c r="U791" s="21" t="str">
        <f>IF(Table2[[#This Row],[rating_count]] &lt; 1000, "Yes", "No")</f>
        <v>No</v>
      </c>
      <c r="V791" s="21">
        <f>Table2[[#This Row],[Rounded Rating Column]] * Table2[[#This Row],[rating_count]]</f>
        <v>12260</v>
      </c>
      <c r="W791" s="25">
        <f t="shared" si="38"/>
        <v>36320250</v>
      </c>
      <c r="X791" t="s">
        <v>11127</v>
      </c>
      <c r="Y791" t="s">
        <v>11128</v>
      </c>
      <c r="Z791" t="s">
        <v>11129</v>
      </c>
      <c r="AA791" t="s">
        <v>11130</v>
      </c>
      <c r="AB791" t="s">
        <v>11131</v>
      </c>
      <c r="AC791" t="s">
        <v>11132</v>
      </c>
      <c r="AD791" t="s">
        <v>11133</v>
      </c>
      <c r="AE791" t="s">
        <v>11134</v>
      </c>
    </row>
    <row r="792" spans="1:31" ht="15.75" customHeight="1">
      <c r="A792" t="s">
        <v>7161</v>
      </c>
      <c r="B792" t="s">
        <v>7162</v>
      </c>
      <c r="C792" t="s">
        <v>6081</v>
      </c>
      <c r="D792" t="s">
        <v>12891</v>
      </c>
      <c r="E792" t="s">
        <v>12892</v>
      </c>
      <c r="F792" t="s">
        <v>12893</v>
      </c>
      <c r="G792" t="str">
        <f>Table2[category] &amp; "-" &amp; Table2[product name]</f>
        <v>OfficeProducts|OfficePaperProducts|Paper|Stationery|Pens,Pencils&amp;WritingSupplies|Pens&amp;Refills|BottledInk-Parker Quink Ink Bottle (Black)</v>
      </c>
      <c r="H792" t="s">
        <v>12894</v>
      </c>
      <c r="I792" s="23">
        <v>90</v>
      </c>
      <c r="J792" s="23" t="str">
        <f t="shared" si="36"/>
        <v>&lt;₹200</v>
      </c>
      <c r="K792" s="23">
        <v>100</v>
      </c>
      <c r="L792" s="24">
        <v>0.1</v>
      </c>
      <c r="M792" s="25">
        <f>Table2[[#This Row],[Actual Price]] - Table2[[#This Row],[Discounted Price]] / Table2[[#This Row],[Actual Price]] * 100</f>
        <v>10</v>
      </c>
      <c r="N792" s="24" t="str">
        <f t="shared" si="37"/>
        <v>&lt;50%</v>
      </c>
      <c r="O792" s="21">
        <f>Table2[[#This Row],[Rounded Rating Column]] + (Table2[[#This Row],[rating_count]] / 1000)</f>
        <v>7.0609999999999999</v>
      </c>
      <c r="P792" s="24" t="str">
        <f>IF(Table2[[#This Row],[Discount Percentage]] &gt;= 0.5, "Yes", "No")</f>
        <v>No</v>
      </c>
      <c r="Q792" s="26">
        <f>Table2[[#This Row],[Actual Price]] * Table2[[#This Row],[rating_count]]</f>
        <v>306100</v>
      </c>
      <c r="R792">
        <v>4.3</v>
      </c>
      <c r="S792">
        <f>ROUND(Table2[[#This Row],[rating]], 0)</f>
        <v>4</v>
      </c>
      <c r="T792" s="21">
        <v>3061</v>
      </c>
      <c r="U792" s="21" t="str">
        <f>IF(Table2[[#This Row],[rating_count]] &lt; 1000, "Yes", "No")</f>
        <v>No</v>
      </c>
      <c r="V792" s="21">
        <f>Table2[[#This Row],[Rounded Rating Column]] * Table2[[#This Row],[rating_count]]</f>
        <v>12244</v>
      </c>
      <c r="W792" s="25">
        <f t="shared" si="38"/>
        <v>306100</v>
      </c>
      <c r="X792" t="s">
        <v>7163</v>
      </c>
      <c r="Y792" t="s">
        <v>7164</v>
      </c>
      <c r="Z792" t="s">
        <v>7165</v>
      </c>
      <c r="AA792" t="s">
        <v>7166</v>
      </c>
      <c r="AB792" t="s">
        <v>7167</v>
      </c>
      <c r="AC792" t="s">
        <v>7168</v>
      </c>
      <c r="AD792" t="s">
        <v>7169</v>
      </c>
      <c r="AE792" t="s">
        <v>7170</v>
      </c>
    </row>
    <row r="793" spans="1:31" ht="15.75" customHeight="1">
      <c r="A793" t="s">
        <v>2723</v>
      </c>
      <c r="B793" t="s">
        <v>2724</v>
      </c>
      <c r="C793" t="s">
        <v>13</v>
      </c>
      <c r="D793" t="s">
        <v>12821</v>
      </c>
      <c r="E793" t="s">
        <v>12822</v>
      </c>
      <c r="F793" t="s">
        <v>12823</v>
      </c>
      <c r="G793" t="str">
        <f>Table2[category] &amp; "-" &amp; Table2[product name]</f>
        <v>Computers&amp;Accessories|Accessories&amp;Peripherals|Cables&amp;Accessories|Cables|USBCables-Synqe USB Type C Fast Charging Cable 2M Charger Cord Data Cable Compatible with Samsung Galaxy M51,Galaxy M31S, S10e S10 S9 S20 Plus, Note10 9 8,M40 A50 A70, Redmi Note 9, Moto G7, Poco F1 (2M, Grey)</v>
      </c>
      <c r="H793" t="s">
        <v>12824</v>
      </c>
      <c r="I793" s="23">
        <v>379</v>
      </c>
      <c r="J793" s="23" t="str">
        <f t="shared" si="36"/>
        <v>₹200 - ₹500</v>
      </c>
      <c r="K793" s="25">
        <v>1099</v>
      </c>
      <c r="L793" s="24">
        <v>0.66</v>
      </c>
      <c r="M793" s="25">
        <f>Table2[[#This Row],[Actual Price]] - Table2[[#This Row],[Discounted Price]] / Table2[[#This Row],[Actual Price]] * 100</f>
        <v>1064.5141037306641</v>
      </c>
      <c r="N793" s="24" t="str">
        <f t="shared" si="37"/>
        <v>50% or More</v>
      </c>
      <c r="O793" s="21">
        <f>Table2[[#This Row],[Rounded Rating Column]] + (Table2[[#This Row],[rating_count]] / 1000)</f>
        <v>7.0489999999999995</v>
      </c>
      <c r="P793" s="24" t="str">
        <f>IF(Table2[[#This Row],[Discount Percentage]] &gt;= 0.5, "Yes", "No")</f>
        <v>Yes</v>
      </c>
      <c r="Q793" s="26">
        <f>Table2[[#This Row],[Actual Price]] * Table2[[#This Row],[rating_count]]</f>
        <v>3350851</v>
      </c>
      <c r="R793">
        <v>4.3</v>
      </c>
      <c r="S793">
        <f>ROUND(Table2[[#This Row],[rating]], 0)</f>
        <v>4</v>
      </c>
      <c r="T793" s="21">
        <v>3049</v>
      </c>
      <c r="U793" s="21" t="str">
        <f>IF(Table2[[#This Row],[rating_count]] &lt; 1000, "Yes", "No")</f>
        <v>No</v>
      </c>
      <c r="V793" s="21">
        <f>Table2[[#This Row],[Rounded Rating Column]] * Table2[[#This Row],[rating_count]]</f>
        <v>12196</v>
      </c>
      <c r="W793" s="25">
        <f t="shared" si="38"/>
        <v>3350851</v>
      </c>
      <c r="X793" t="s">
        <v>2725</v>
      </c>
      <c r="Y793" t="s">
        <v>2726</v>
      </c>
      <c r="Z793" t="s">
        <v>2727</v>
      </c>
      <c r="AA793" t="s">
        <v>2728</v>
      </c>
      <c r="AB793" t="s">
        <v>2729</v>
      </c>
      <c r="AC793" t="s">
        <v>2730</v>
      </c>
      <c r="AD793" t="s">
        <v>2731</v>
      </c>
      <c r="AE793" t="s">
        <v>2732</v>
      </c>
    </row>
    <row r="794" spans="1:31" ht="15.75" customHeight="1">
      <c r="A794" t="s">
        <v>5378</v>
      </c>
      <c r="B794" t="s">
        <v>5379</v>
      </c>
      <c r="C794" t="s">
        <v>4785</v>
      </c>
      <c r="D794" t="s">
        <v>12821</v>
      </c>
      <c r="E794" t="s">
        <v>12822</v>
      </c>
      <c r="F794" t="s">
        <v>12880</v>
      </c>
      <c r="G794" t="str">
        <f>Table2[category] &amp; "-" &amp; Table2[product name]</f>
        <v>Computers&amp;Accessories|Accessories&amp;Peripherals|Keyboards,Mice&amp;InputDevices|Mice-ZEBRONICS Zeb-Comfort Wired USB Mouse, 3-Button, 1000 DPI Optical Sensor, Plug &amp; Play, for Windows/Mac, Black</v>
      </c>
      <c r="H794" t="s">
        <v>12881</v>
      </c>
      <c r="I794" s="23">
        <v>139</v>
      </c>
      <c r="J794" s="23" t="str">
        <f t="shared" si="36"/>
        <v>&lt;₹200</v>
      </c>
      <c r="K794" s="23">
        <v>299</v>
      </c>
      <c r="L794" s="24">
        <v>0.54</v>
      </c>
      <c r="M794" s="25">
        <f>Table2[[#This Row],[Actual Price]] - Table2[[#This Row],[Discounted Price]] / Table2[[#This Row],[Actual Price]] * 100</f>
        <v>252.51170568561872</v>
      </c>
      <c r="N794" s="24" t="str">
        <f t="shared" si="37"/>
        <v>50% or More</v>
      </c>
      <c r="O794" s="21">
        <f>Table2[[#This Row],[Rounded Rating Column]] + (Table2[[#This Row],[rating_count]] / 1000)</f>
        <v>7.0440000000000005</v>
      </c>
      <c r="P794" s="24" t="str">
        <f>IF(Table2[[#This Row],[Discount Percentage]] &gt;= 0.5, "Yes", "No")</f>
        <v>Yes</v>
      </c>
      <c r="Q794" s="26">
        <f>Table2[[#This Row],[Actual Price]] * Table2[[#This Row],[rating_count]]</f>
        <v>910156</v>
      </c>
      <c r="R794">
        <v>3.8</v>
      </c>
      <c r="S794">
        <f>ROUND(Table2[[#This Row],[rating]], 0)</f>
        <v>4</v>
      </c>
      <c r="T794" s="21">
        <v>3044</v>
      </c>
      <c r="U794" s="21" t="str">
        <f>IF(Table2[[#This Row],[rating_count]] &lt; 1000, "Yes", "No")</f>
        <v>No</v>
      </c>
      <c r="V794" s="21">
        <f>Table2[[#This Row],[Rounded Rating Column]] * Table2[[#This Row],[rating_count]]</f>
        <v>12176</v>
      </c>
      <c r="W794" s="25">
        <f t="shared" si="38"/>
        <v>910156</v>
      </c>
      <c r="X794" t="s">
        <v>5380</v>
      </c>
      <c r="Y794" t="s">
        <v>5381</v>
      </c>
      <c r="Z794" t="s">
        <v>5382</v>
      </c>
      <c r="AA794" t="s">
        <v>5383</v>
      </c>
      <c r="AB794" t="s">
        <v>5384</v>
      </c>
      <c r="AC794" t="s">
        <v>5385</v>
      </c>
      <c r="AD794" t="s">
        <v>5386</v>
      </c>
      <c r="AE794" t="s">
        <v>5387</v>
      </c>
    </row>
    <row r="795" spans="1:31" ht="15.75" customHeight="1">
      <c r="A795" t="s">
        <v>9762</v>
      </c>
      <c r="B795" t="s">
        <v>9763</v>
      </c>
      <c r="C795" t="s">
        <v>8483</v>
      </c>
      <c r="D795" t="s">
        <v>12817</v>
      </c>
      <c r="E795" t="s">
        <v>12818</v>
      </c>
      <c r="F795" t="s">
        <v>12819</v>
      </c>
      <c r="G795" t="str">
        <f>Table2[category] &amp; "-" &amp; Table2[product name]</f>
        <v>Home&amp;Kitchen|Kitchen&amp;HomeAppliances|Vacuum,Cleaning&amp;Ironing|Irons,Steamers&amp;Accessories|Irons|DryIrons-Bajaj DX-2 600W Dry Iron with Advance Soleplate and Anti-Bacterial German Coating Technology, Grey</v>
      </c>
      <c r="H795" t="s">
        <v>12992</v>
      </c>
      <c r="I795" s="23">
        <v>499</v>
      </c>
      <c r="J795" s="23" t="str">
        <f t="shared" si="36"/>
        <v>₹200 - ₹500</v>
      </c>
      <c r="K795" s="23">
        <v>940</v>
      </c>
      <c r="L795" s="24">
        <v>0.47</v>
      </c>
      <c r="M795" s="25">
        <f>Table2[[#This Row],[Actual Price]] - Table2[[#This Row],[Discounted Price]] / Table2[[#This Row],[Actual Price]] * 100</f>
        <v>886.91489361702133</v>
      </c>
      <c r="N795" s="24" t="str">
        <f t="shared" si="37"/>
        <v>&lt;50%</v>
      </c>
      <c r="O795" s="21">
        <f>Table2[[#This Row],[Rounded Rating Column]] + (Table2[[#This Row],[rating_count]] / 1000)</f>
        <v>7.0359999999999996</v>
      </c>
      <c r="P795" s="24" t="str">
        <f>IF(Table2[[#This Row],[Discount Percentage]] &gt;= 0.5, "Yes", "No")</f>
        <v>No</v>
      </c>
      <c r="Q795" s="26">
        <f>Table2[[#This Row],[Actual Price]] * Table2[[#This Row],[rating_count]]</f>
        <v>2853840</v>
      </c>
      <c r="R795">
        <v>4.0999999999999996</v>
      </c>
      <c r="S795">
        <f>ROUND(Table2[[#This Row],[rating]], 0)</f>
        <v>4</v>
      </c>
      <c r="T795" s="21">
        <v>3036</v>
      </c>
      <c r="U795" s="21" t="str">
        <f>IF(Table2[[#This Row],[rating_count]] &lt; 1000, "Yes", "No")</f>
        <v>No</v>
      </c>
      <c r="V795" s="21">
        <f>Table2[[#This Row],[Rounded Rating Column]] * Table2[[#This Row],[rating_count]]</f>
        <v>12144</v>
      </c>
      <c r="W795" s="25">
        <f t="shared" si="38"/>
        <v>2853840</v>
      </c>
      <c r="X795" t="s">
        <v>9152</v>
      </c>
      <c r="Y795" t="s">
        <v>9764</v>
      </c>
      <c r="Z795" t="s">
        <v>9765</v>
      </c>
      <c r="AA795" t="s">
        <v>9766</v>
      </c>
      <c r="AB795" t="s">
        <v>9767</v>
      </c>
      <c r="AC795" t="s">
        <v>9768</v>
      </c>
      <c r="AD795" t="s">
        <v>9769</v>
      </c>
      <c r="AE795" t="s">
        <v>9770</v>
      </c>
    </row>
    <row r="796" spans="1:31" ht="15.75" customHeight="1">
      <c r="A796" t="s">
        <v>7271</v>
      </c>
      <c r="B796" t="s">
        <v>7272</v>
      </c>
      <c r="C796" t="s">
        <v>6573</v>
      </c>
      <c r="D796" t="s">
        <v>12821</v>
      </c>
      <c r="E796" t="s">
        <v>12940</v>
      </c>
      <c r="F796" t="s">
        <v>12951</v>
      </c>
      <c r="G796" t="str">
        <f>Table2[category] &amp; "-" &amp; Table2[product name]</f>
        <v>Computers&amp;Accessories|Components|InternalSolidStateDrives-Western Digital WD Green SATA 240GB Internal SSD Solid State Drive - SATA 6Gb/s 2.5 inches - WDS240G3G0A</v>
      </c>
      <c r="H796" s="2" t="s">
        <v>13108</v>
      </c>
      <c r="I796" s="25">
        <v>1709</v>
      </c>
      <c r="J796" s="23" t="str">
        <f t="shared" si="36"/>
        <v>&gt;₹500</v>
      </c>
      <c r="K796" s="25">
        <v>4000</v>
      </c>
      <c r="L796" s="24">
        <v>0.56999999999999995</v>
      </c>
      <c r="M796" s="25">
        <f>Table2[[#This Row],[Actual Price]] - Table2[[#This Row],[Discounted Price]] / Table2[[#This Row],[Actual Price]] * 100</f>
        <v>3957.2750000000001</v>
      </c>
      <c r="N796" s="24" t="str">
        <f t="shared" si="37"/>
        <v>50% or More</v>
      </c>
      <c r="O796" s="21">
        <f>Table2[[#This Row],[Rounded Rating Column]] + (Table2[[#This Row],[rating_count]] / 1000)</f>
        <v>7.0289999999999999</v>
      </c>
      <c r="P796" s="24" t="str">
        <f>IF(Table2[[#This Row],[Discount Percentage]] &gt;= 0.5, "Yes", "No")</f>
        <v>Yes</v>
      </c>
      <c r="Q796" s="26">
        <f>Table2[[#This Row],[Actual Price]] * Table2[[#This Row],[rating_count]]</f>
        <v>12116000</v>
      </c>
      <c r="R796">
        <v>4.4000000000000004</v>
      </c>
      <c r="S796">
        <f>ROUND(Table2[[#This Row],[rating]], 0)</f>
        <v>4</v>
      </c>
      <c r="T796" s="21">
        <v>3029</v>
      </c>
      <c r="U796" s="21" t="str">
        <f>IF(Table2[[#This Row],[rating_count]] &lt; 1000, "Yes", "No")</f>
        <v>No</v>
      </c>
      <c r="V796" s="21">
        <f>Table2[[#This Row],[Rounded Rating Column]] * Table2[[#This Row],[rating_count]]</f>
        <v>12116</v>
      </c>
      <c r="W796" s="25">
        <f t="shared" si="38"/>
        <v>12116000</v>
      </c>
      <c r="X796" t="s">
        <v>7273</v>
      </c>
      <c r="Y796" t="s">
        <v>7274</v>
      </c>
      <c r="Z796" t="s">
        <v>7275</v>
      </c>
      <c r="AA796" t="s">
        <v>7276</v>
      </c>
      <c r="AB796" t="s">
        <v>7277</v>
      </c>
      <c r="AC796" t="s">
        <v>7278</v>
      </c>
      <c r="AD796" t="s">
        <v>7279</v>
      </c>
      <c r="AE796" t="s">
        <v>7280</v>
      </c>
    </row>
    <row r="797" spans="1:31" ht="15.75" customHeight="1">
      <c r="A797" t="s">
        <v>7569</v>
      </c>
      <c r="B797" t="s">
        <v>7570</v>
      </c>
      <c r="C797" t="s">
        <v>5255</v>
      </c>
      <c r="D797" t="s">
        <v>12821</v>
      </c>
      <c r="E797" t="s">
        <v>12822</v>
      </c>
      <c r="F797" t="s">
        <v>12915</v>
      </c>
      <c r="G797" t="str">
        <f>Table2[category] &amp; "-" &amp; Table2[product name]</f>
        <v>Computers&amp;Accessories|Accessories&amp;Peripherals|HardDiskBags-SaleOn‚Ñ¢ Portable Storage Organizer Bag for Earphone USB Cable Power Bank Mobile Charger Digital Gadget Hard Disk, Water Resistance Material - Dark Grey</v>
      </c>
      <c r="H797" s="2" t="s">
        <v>13108</v>
      </c>
      <c r="I797" s="23">
        <v>397</v>
      </c>
      <c r="J797" s="23" t="str">
        <f t="shared" si="36"/>
        <v>₹200 - ₹500</v>
      </c>
      <c r="K797" s="23">
        <v>899</v>
      </c>
      <c r="L797" s="24">
        <v>0.56000000000000005</v>
      </c>
      <c r="M797" s="25">
        <f>Table2[[#This Row],[Actual Price]] - Table2[[#This Row],[Discounted Price]] / Table2[[#This Row],[Actual Price]] * 100</f>
        <v>854.83982202447169</v>
      </c>
      <c r="N797" s="24" t="str">
        <f t="shared" si="37"/>
        <v>50% or More</v>
      </c>
      <c r="O797" s="21">
        <f>Table2[[#This Row],[Rounded Rating Column]] + (Table2[[#This Row],[rating_count]] / 1000)</f>
        <v>7.0250000000000004</v>
      </c>
      <c r="P797" s="24" t="str">
        <f>IF(Table2[[#This Row],[Discount Percentage]] &gt;= 0.5, "Yes", "No")</f>
        <v>Yes</v>
      </c>
      <c r="Q797" s="26">
        <f>Table2[[#This Row],[Actual Price]] * Table2[[#This Row],[rating_count]]</f>
        <v>2719475</v>
      </c>
      <c r="R797">
        <v>4</v>
      </c>
      <c r="S797">
        <f>ROUND(Table2[[#This Row],[rating]], 0)</f>
        <v>4</v>
      </c>
      <c r="T797" s="21">
        <v>3025</v>
      </c>
      <c r="U797" s="21" t="str">
        <f>IF(Table2[[#This Row],[rating_count]] &lt; 1000, "Yes", "No")</f>
        <v>No</v>
      </c>
      <c r="V797" s="21">
        <f>Table2[[#This Row],[Rounded Rating Column]] * Table2[[#This Row],[rating_count]]</f>
        <v>12100</v>
      </c>
      <c r="W797" s="25">
        <f t="shared" si="38"/>
        <v>2719475</v>
      </c>
      <c r="X797" t="s">
        <v>7571</v>
      </c>
      <c r="Y797" t="s">
        <v>7572</v>
      </c>
      <c r="Z797" t="s">
        <v>7573</v>
      </c>
      <c r="AA797" t="s">
        <v>7574</v>
      </c>
      <c r="AB797" t="s">
        <v>7575</v>
      </c>
      <c r="AC797" t="s">
        <v>7576</v>
      </c>
      <c r="AD797" t="s">
        <v>7577</v>
      </c>
      <c r="AE797" t="s">
        <v>7578</v>
      </c>
    </row>
    <row r="798" spans="1:31" ht="15.75" customHeight="1">
      <c r="A798" t="s">
        <v>2533</v>
      </c>
      <c r="B798" t="s">
        <v>2534</v>
      </c>
      <c r="C798" t="s">
        <v>508</v>
      </c>
      <c r="D798" t="s">
        <v>12831</v>
      </c>
      <c r="E798" t="s">
        <v>12832</v>
      </c>
      <c r="F798" t="s">
        <v>12834</v>
      </c>
      <c r="G798" t="str">
        <f>Table2[category] &amp; "-" &amp; Table2[product name]</f>
        <v>Electronics|HomeTheater,TV&amp;Video|Televisions|StandardTelevisions-Kodak 80 cm (32 Inches) HD Ready LED TV Kodak 32HDX900S (Black)</v>
      </c>
      <c r="H798" t="s">
        <v>12837</v>
      </c>
      <c r="I798" s="25">
        <v>7999</v>
      </c>
      <c r="J798" s="23" t="str">
        <f t="shared" si="36"/>
        <v>&gt;₹500</v>
      </c>
      <c r="K798" s="25">
        <v>15999</v>
      </c>
      <c r="L798" s="24">
        <v>0.5</v>
      </c>
      <c r="M798" s="25">
        <f>Table2[[#This Row],[Actual Price]] - Table2[[#This Row],[Discounted Price]] / Table2[[#This Row],[Actual Price]] * 100</f>
        <v>15949.003125195324</v>
      </c>
      <c r="N798" s="24" t="str">
        <f t="shared" si="37"/>
        <v>50% or More</v>
      </c>
      <c r="O798" s="21">
        <f>Table2[[#This Row],[Rounded Rating Column]] + (Table2[[#This Row],[rating_count]] / 1000)</f>
        <v>7.0220000000000002</v>
      </c>
      <c r="P798" s="24" t="str">
        <f>IF(Table2[[#This Row],[Discount Percentage]] &gt;= 0.5, "Yes", "No")</f>
        <v>Yes</v>
      </c>
      <c r="Q798" s="26">
        <f>Table2[[#This Row],[Actual Price]] * Table2[[#This Row],[rating_count]]</f>
        <v>48348978</v>
      </c>
      <c r="R798">
        <v>3.8</v>
      </c>
      <c r="S798">
        <f>ROUND(Table2[[#This Row],[rating]], 0)</f>
        <v>4</v>
      </c>
      <c r="T798" s="21">
        <v>3022</v>
      </c>
      <c r="U798" s="21" t="str">
        <f>IF(Table2[[#This Row],[rating_count]] &lt; 1000, "Yes", "No")</f>
        <v>No</v>
      </c>
      <c r="V798" s="21">
        <f>Table2[[#This Row],[Rounded Rating Column]] * Table2[[#This Row],[rating_count]]</f>
        <v>12088</v>
      </c>
      <c r="W798" s="25">
        <f t="shared" si="38"/>
        <v>48348978</v>
      </c>
      <c r="X798" t="s">
        <v>2535</v>
      </c>
      <c r="Y798" t="s">
        <v>2536</v>
      </c>
      <c r="Z798" t="s">
        <v>2537</v>
      </c>
      <c r="AA798" t="s">
        <v>2538</v>
      </c>
      <c r="AB798" t="s">
        <v>2539</v>
      </c>
      <c r="AC798" t="s">
        <v>2540</v>
      </c>
      <c r="AD798" t="s">
        <v>2541</v>
      </c>
      <c r="AE798" t="s">
        <v>2542</v>
      </c>
    </row>
    <row r="799" spans="1:31" ht="15.75" customHeight="1">
      <c r="A799" t="s">
        <v>9222</v>
      </c>
      <c r="B799" t="s">
        <v>9223</v>
      </c>
      <c r="C799" t="s">
        <v>8660</v>
      </c>
      <c r="D799" t="s">
        <v>12817</v>
      </c>
      <c r="E799" t="s">
        <v>12818</v>
      </c>
      <c r="F799" t="s">
        <v>12986</v>
      </c>
      <c r="G799" t="str">
        <f>Table2[category] &amp; "-" &amp; Table2[product name]</f>
        <v>Home&amp;Kitchen|Kitchen&amp;HomeAppliances|SmallKitchenAppliances|DeepFatFryers|AirFryers-PHILIPS Digital Air Fryer HD9252/90 with Touch Panel, uses up to 90% less fat, 7 Pre-set Menu, 1400W, 4.1 Liter, with Rapid Air Technology (Black), Large</v>
      </c>
      <c r="H799" t="s">
        <v>13004</v>
      </c>
      <c r="I799" s="25">
        <v>8799</v>
      </c>
      <c r="J799" s="23" t="str">
        <f t="shared" si="36"/>
        <v>&gt;₹500</v>
      </c>
      <c r="K799" s="25">
        <v>11595</v>
      </c>
      <c r="L799" s="24">
        <v>0.24</v>
      </c>
      <c r="M799" s="25">
        <f>Table2[[#This Row],[Actual Price]] - Table2[[#This Row],[Discounted Price]] / Table2[[#This Row],[Actual Price]] * 100</f>
        <v>11519.11384217335</v>
      </c>
      <c r="N799" s="24" t="str">
        <f t="shared" si="37"/>
        <v>&lt;50%</v>
      </c>
      <c r="O799" s="21">
        <f>Table2[[#This Row],[Rounded Rating Column]] + (Table2[[#This Row],[rating_count]] / 1000)</f>
        <v>6.9809999999999999</v>
      </c>
      <c r="P799" s="24" t="str">
        <f>IF(Table2[[#This Row],[Discount Percentage]] &gt;= 0.5, "Yes", "No")</f>
        <v>No</v>
      </c>
      <c r="Q799" s="26">
        <f>Table2[[#This Row],[Actual Price]] * Table2[[#This Row],[rating_count]]</f>
        <v>34564695</v>
      </c>
      <c r="R799">
        <v>4.4000000000000004</v>
      </c>
      <c r="S799">
        <f>ROUND(Table2[[#This Row],[rating]], 0)</f>
        <v>4</v>
      </c>
      <c r="T799" s="21">
        <v>2981</v>
      </c>
      <c r="U799" s="21" t="str">
        <f>IF(Table2[[#This Row],[rating_count]] &lt; 1000, "Yes", "No")</f>
        <v>No</v>
      </c>
      <c r="V799" s="21">
        <f>Table2[[#This Row],[Rounded Rating Column]] * Table2[[#This Row],[rating_count]]</f>
        <v>11924</v>
      </c>
      <c r="W799" s="25">
        <f t="shared" si="38"/>
        <v>34564695</v>
      </c>
      <c r="X799" t="s">
        <v>9224</v>
      </c>
      <c r="Y799" t="s">
        <v>9225</v>
      </c>
      <c r="Z799" t="s">
        <v>9226</v>
      </c>
      <c r="AA799" t="s">
        <v>9227</v>
      </c>
      <c r="AB799" t="s">
        <v>9228</v>
      </c>
      <c r="AC799" t="s">
        <v>9229</v>
      </c>
      <c r="AD799" t="s">
        <v>9230</v>
      </c>
      <c r="AE799" t="s">
        <v>9231</v>
      </c>
    </row>
    <row r="800" spans="1:31" ht="15.75" customHeight="1">
      <c r="A800" t="s">
        <v>8514</v>
      </c>
      <c r="B800" t="s">
        <v>8515</v>
      </c>
      <c r="C800" t="s">
        <v>8516</v>
      </c>
      <c r="D800" t="s">
        <v>12817</v>
      </c>
      <c r="E800" t="s">
        <v>12988</v>
      </c>
      <c r="F800" t="s">
        <v>12989</v>
      </c>
      <c r="G800" t="str">
        <f>Table2[category] &amp; "-" &amp; Table2[product name]</f>
        <v>Home&amp;Kitchen|Heating,Cooling&amp;AirQuality|RoomHeaters-Morphy Richards OFR Room Heater, 09 Fin 2000 Watts Oil Filled Room Heater , ISI Approved (OFR 9 Grey)</v>
      </c>
      <c r="H800" s="2" t="s">
        <v>13108</v>
      </c>
      <c r="I800" s="25">
        <v>6549</v>
      </c>
      <c r="J800" s="23" t="str">
        <f t="shared" si="36"/>
        <v>&gt;₹500</v>
      </c>
      <c r="K800" s="25">
        <v>13999</v>
      </c>
      <c r="L800" s="24">
        <v>0.53</v>
      </c>
      <c r="M800" s="25">
        <f>Table2[[#This Row],[Actual Price]] - Table2[[#This Row],[Discounted Price]] / Table2[[#This Row],[Actual Price]] * 100</f>
        <v>13952.218087006215</v>
      </c>
      <c r="N800" s="24" t="str">
        <f t="shared" si="37"/>
        <v>50% or More</v>
      </c>
      <c r="O800" s="21">
        <f>Table2[[#This Row],[Rounded Rating Column]] + (Table2[[#This Row],[rating_count]] / 1000)</f>
        <v>6.9610000000000003</v>
      </c>
      <c r="P800" s="24" t="str">
        <f>IF(Table2[[#This Row],[Discount Percentage]] &gt;= 0.5, "Yes", "No")</f>
        <v>Yes</v>
      </c>
      <c r="Q800" s="26">
        <f>Table2[[#This Row],[Actual Price]] * Table2[[#This Row],[rating_count]]</f>
        <v>41451039</v>
      </c>
      <c r="R800">
        <v>4</v>
      </c>
      <c r="S800">
        <f>ROUND(Table2[[#This Row],[rating]], 0)</f>
        <v>4</v>
      </c>
      <c r="T800" s="21">
        <v>2961</v>
      </c>
      <c r="U800" s="21" t="str">
        <f>IF(Table2[[#This Row],[rating_count]] &lt; 1000, "Yes", "No")</f>
        <v>No</v>
      </c>
      <c r="V800" s="21">
        <f>Table2[[#This Row],[Rounded Rating Column]] * Table2[[#This Row],[rating_count]]</f>
        <v>11844</v>
      </c>
      <c r="W800" s="25">
        <f t="shared" si="38"/>
        <v>41451039</v>
      </c>
      <c r="X800" t="s">
        <v>8517</v>
      </c>
      <c r="Y800" t="s">
        <v>8518</v>
      </c>
      <c r="Z800" t="s">
        <v>8519</v>
      </c>
      <c r="AA800" t="s">
        <v>8520</v>
      </c>
      <c r="AB800" t="s">
        <v>8521</v>
      </c>
      <c r="AC800" t="s">
        <v>8522</v>
      </c>
      <c r="AD800" t="s">
        <v>8523</v>
      </c>
      <c r="AE800" t="s">
        <v>8524</v>
      </c>
    </row>
    <row r="801" spans="1:31" ht="15.75" customHeight="1">
      <c r="A801" t="s">
        <v>527</v>
      </c>
      <c r="B801" t="s">
        <v>528</v>
      </c>
      <c r="C801" t="s">
        <v>462</v>
      </c>
      <c r="D801" t="s">
        <v>12831</v>
      </c>
      <c r="E801" t="s">
        <v>12832</v>
      </c>
      <c r="F801" t="s">
        <v>12833</v>
      </c>
      <c r="G801" t="str">
        <f>Table2[category] &amp; "-" &amp; Table2[product name]</f>
        <v>Electronics|HomeTheater,TV&amp;Video|Accessories|RemoteControls-Tata Sky Universal Remote</v>
      </c>
      <c r="H801" t="s">
        <v>12836</v>
      </c>
      <c r="I801" s="23">
        <v>230</v>
      </c>
      <c r="J801" s="23" t="str">
        <f t="shared" si="36"/>
        <v>₹200 - ₹500</v>
      </c>
      <c r="K801" s="23">
        <v>499</v>
      </c>
      <c r="L801" s="24">
        <v>0.54</v>
      </c>
      <c r="M801" s="25">
        <f>Table2[[#This Row],[Actual Price]] - Table2[[#This Row],[Discounted Price]] / Table2[[#This Row],[Actual Price]] * 100</f>
        <v>452.90781563126251</v>
      </c>
      <c r="N801" s="24" t="str">
        <f t="shared" si="37"/>
        <v>50% or More</v>
      </c>
      <c r="O801" s="21">
        <f>Table2[[#This Row],[Rounded Rating Column]] + (Table2[[#This Row],[rating_count]] / 1000)</f>
        <v>6.96</v>
      </c>
      <c r="P801" s="24" t="str">
        <f>IF(Table2[[#This Row],[Discount Percentage]] &gt;= 0.5, "Yes", "No")</f>
        <v>Yes</v>
      </c>
      <c r="Q801" s="26">
        <f>Table2[[#This Row],[Actual Price]] * Table2[[#This Row],[rating_count]]</f>
        <v>1477040</v>
      </c>
      <c r="R801">
        <v>3.7</v>
      </c>
      <c r="S801">
        <f>ROUND(Table2[[#This Row],[rating]], 0)</f>
        <v>4</v>
      </c>
      <c r="T801" s="21">
        <v>2960</v>
      </c>
      <c r="U801" s="21" t="str">
        <f>IF(Table2[[#This Row],[rating_count]] &lt; 1000, "Yes", "No")</f>
        <v>No</v>
      </c>
      <c r="V801" s="21">
        <f>Table2[[#This Row],[Rounded Rating Column]] * Table2[[#This Row],[rating_count]]</f>
        <v>11840</v>
      </c>
      <c r="W801" s="25">
        <f t="shared" si="38"/>
        <v>1477040</v>
      </c>
      <c r="X801" t="s">
        <v>529</v>
      </c>
      <c r="Y801" t="s">
        <v>530</v>
      </c>
      <c r="Z801" t="s">
        <v>531</v>
      </c>
      <c r="AA801" t="s">
        <v>532</v>
      </c>
      <c r="AB801" t="s">
        <v>533</v>
      </c>
      <c r="AC801" t="s">
        <v>534</v>
      </c>
      <c r="AD801" t="s">
        <v>535</v>
      </c>
      <c r="AE801" t="s">
        <v>536</v>
      </c>
    </row>
    <row r="802" spans="1:31" ht="15.75" customHeight="1">
      <c r="A802" t="s">
        <v>1610</v>
      </c>
      <c r="B802" t="s">
        <v>1611</v>
      </c>
      <c r="C802" t="s">
        <v>13</v>
      </c>
      <c r="D802" t="s">
        <v>12821</v>
      </c>
      <c r="E802" t="s">
        <v>12822</v>
      </c>
      <c r="F802" t="s">
        <v>12823</v>
      </c>
      <c r="G802" t="str">
        <f>Table2[category] &amp; "-" &amp; Table2[product name]</f>
        <v>Computers&amp;Accessories|Accessories&amp;Peripherals|Cables&amp;Accessories|Cables|USBCables-Storite USB 3.0 Cable A to Micro B high Speed Upto 5 Gbps Data Transfer Cable for Portable External Hard Drive - (20cm), Black</v>
      </c>
      <c r="H802" t="s">
        <v>12824</v>
      </c>
      <c r="I802" s="23">
        <v>299</v>
      </c>
      <c r="J802" s="23" t="str">
        <f t="shared" si="36"/>
        <v>₹200 - ₹500</v>
      </c>
      <c r="K802" s="23">
        <v>699</v>
      </c>
      <c r="L802" s="24">
        <v>0.56999999999999995</v>
      </c>
      <c r="M802" s="25">
        <f>Table2[[#This Row],[Actual Price]] - Table2[[#This Row],[Discounted Price]] / Table2[[#This Row],[Actual Price]] * 100</f>
        <v>656.2246065808298</v>
      </c>
      <c r="N802" s="24" t="str">
        <f t="shared" si="37"/>
        <v>50% or More</v>
      </c>
      <c r="O802" s="21">
        <f>Table2[[#This Row],[Rounded Rating Column]] + (Table2[[#This Row],[rating_count]] / 1000)</f>
        <v>6.9569999999999999</v>
      </c>
      <c r="P802" s="24" t="str">
        <f>IF(Table2[[#This Row],[Discount Percentage]] &gt;= 0.5, "Yes", "No")</f>
        <v>Yes</v>
      </c>
      <c r="Q802" s="26">
        <f>Table2[[#This Row],[Actual Price]] * Table2[[#This Row],[rating_count]]</f>
        <v>2066943</v>
      </c>
      <c r="R802">
        <v>4.0999999999999996</v>
      </c>
      <c r="S802">
        <f>ROUND(Table2[[#This Row],[rating]], 0)</f>
        <v>4</v>
      </c>
      <c r="T802" s="21">
        <v>2957</v>
      </c>
      <c r="U802" s="21" t="str">
        <f>IF(Table2[[#This Row],[rating_count]] &lt; 1000, "Yes", "No")</f>
        <v>No</v>
      </c>
      <c r="V802" s="21">
        <f>Table2[[#This Row],[Rounded Rating Column]] * Table2[[#This Row],[rating_count]]</f>
        <v>11828</v>
      </c>
      <c r="W802" s="25">
        <f t="shared" si="38"/>
        <v>2066943</v>
      </c>
      <c r="X802" t="s">
        <v>1612</v>
      </c>
      <c r="Y802" t="s">
        <v>1613</v>
      </c>
      <c r="Z802" t="s">
        <v>1614</v>
      </c>
      <c r="AA802" t="s">
        <v>1615</v>
      </c>
      <c r="AB802" t="s">
        <v>1616</v>
      </c>
      <c r="AC802" t="s">
        <v>1617</v>
      </c>
      <c r="AD802" t="s">
        <v>1618</v>
      </c>
      <c r="AE802" t="s">
        <v>1619</v>
      </c>
    </row>
    <row r="803" spans="1:31" ht="15.75" customHeight="1">
      <c r="A803" t="s">
        <v>2859</v>
      </c>
      <c r="B803" t="s">
        <v>2860</v>
      </c>
      <c r="C803" t="s">
        <v>165</v>
      </c>
      <c r="D803" t="s">
        <v>12831</v>
      </c>
      <c r="E803" t="s">
        <v>12832</v>
      </c>
      <c r="F803" t="s">
        <v>12834</v>
      </c>
      <c r="G803" t="str">
        <f>Table2[category] &amp; "-" &amp; Table2[product name]</f>
        <v>Electronics|HomeTheater,TV&amp;Video|Televisions|SmartTelevisions-TCL 108 cm (43 inches) 4K Ultra HD Certified Android Smart LED TV 43P615 (Black)</v>
      </c>
      <c r="H803" t="s">
        <v>12835</v>
      </c>
      <c r="I803" s="25">
        <v>24990</v>
      </c>
      <c r="J803" s="23" t="str">
        <f t="shared" si="36"/>
        <v>&gt;₹500</v>
      </c>
      <c r="K803" s="25">
        <v>51990</v>
      </c>
      <c r="L803" s="24">
        <v>0.52</v>
      </c>
      <c r="M803" s="25">
        <f>Table2[[#This Row],[Actual Price]] - Table2[[#This Row],[Discounted Price]] / Table2[[#This Row],[Actual Price]] * 100</f>
        <v>51941.933064050776</v>
      </c>
      <c r="N803" s="24" t="str">
        <f t="shared" si="37"/>
        <v>50% or More</v>
      </c>
      <c r="O803" s="21">
        <f>Table2[[#This Row],[Rounded Rating Column]] + (Table2[[#This Row],[rating_count]] / 1000)</f>
        <v>6.9510000000000005</v>
      </c>
      <c r="P803" s="24" t="str">
        <f>IF(Table2[[#This Row],[Discount Percentage]] &gt;= 0.5, "Yes", "No")</f>
        <v>Yes</v>
      </c>
      <c r="Q803" s="26">
        <f>Table2[[#This Row],[Actual Price]] * Table2[[#This Row],[rating_count]]</f>
        <v>153422490</v>
      </c>
      <c r="R803">
        <v>4.2</v>
      </c>
      <c r="S803">
        <f>ROUND(Table2[[#This Row],[rating]], 0)</f>
        <v>4</v>
      </c>
      <c r="T803" s="21">
        <v>2951</v>
      </c>
      <c r="U803" s="21" t="str">
        <f>IF(Table2[[#This Row],[rating_count]] &lt; 1000, "Yes", "No")</f>
        <v>No</v>
      </c>
      <c r="V803" s="21">
        <f>Table2[[#This Row],[Rounded Rating Column]] * Table2[[#This Row],[rating_count]]</f>
        <v>11804</v>
      </c>
      <c r="W803" s="25">
        <f t="shared" si="38"/>
        <v>153422490</v>
      </c>
      <c r="X803" t="s">
        <v>2861</v>
      </c>
      <c r="Y803" t="s">
        <v>2862</v>
      </c>
      <c r="Z803" t="s">
        <v>2863</v>
      </c>
      <c r="AA803" t="s">
        <v>2864</v>
      </c>
      <c r="AB803" t="s">
        <v>2865</v>
      </c>
      <c r="AC803" t="s">
        <v>2866</v>
      </c>
      <c r="AD803" t="s">
        <v>2867</v>
      </c>
      <c r="AE803" t="s">
        <v>2868</v>
      </c>
    </row>
    <row r="804" spans="1:31" ht="15.75" customHeight="1">
      <c r="A804" t="s">
        <v>8150</v>
      </c>
      <c r="B804" t="s">
        <v>8151</v>
      </c>
      <c r="C804" t="s">
        <v>5400</v>
      </c>
      <c r="D804" t="s">
        <v>12831</v>
      </c>
      <c r="E804" t="s">
        <v>12839</v>
      </c>
      <c r="F804" t="s">
        <v>12849</v>
      </c>
      <c r="G804" t="str">
        <f>Table2[category] &amp; "-" &amp; Table2[product name]</f>
        <v>Electronics|HomeAudio|Speakers|BluetoothSpeakers-boAt Stone 250 Portable Wireless Speaker with 5W RMS Immersive Audio, RGB LEDs, Up to 8HRS Playtime, IPX7 Water Resistance, Multi-Compatibility Modes(Black)</v>
      </c>
      <c r="H804" t="s">
        <v>12920</v>
      </c>
      <c r="I804" s="25">
        <v>1199</v>
      </c>
      <c r="J804" s="23" t="str">
        <f t="shared" si="36"/>
        <v>&gt;₹500</v>
      </c>
      <c r="K804" s="25">
        <v>3990</v>
      </c>
      <c r="L804" s="24">
        <v>0.7</v>
      </c>
      <c r="M804" s="25">
        <f>Table2[[#This Row],[Actual Price]] - Table2[[#This Row],[Discounted Price]] / Table2[[#This Row],[Actual Price]] * 100</f>
        <v>3959.9498746867166</v>
      </c>
      <c r="N804" s="24" t="str">
        <f t="shared" si="37"/>
        <v>50% or More</v>
      </c>
      <c r="O804" s="21">
        <f>Table2[[#This Row],[Rounded Rating Column]] + (Table2[[#This Row],[rating_count]] / 1000)</f>
        <v>6.9079999999999995</v>
      </c>
      <c r="P804" s="24" t="str">
        <f>IF(Table2[[#This Row],[Discount Percentage]] &gt;= 0.5, "Yes", "No")</f>
        <v>Yes</v>
      </c>
      <c r="Q804" s="26">
        <f>Table2[[#This Row],[Actual Price]] * Table2[[#This Row],[rating_count]]</f>
        <v>11602920</v>
      </c>
      <c r="R804">
        <v>4.2</v>
      </c>
      <c r="S804">
        <f>ROUND(Table2[[#This Row],[rating]], 0)</f>
        <v>4</v>
      </c>
      <c r="T804" s="21">
        <v>2908</v>
      </c>
      <c r="U804" s="21" t="str">
        <f>IF(Table2[[#This Row],[rating_count]] &lt; 1000, "Yes", "No")</f>
        <v>No</v>
      </c>
      <c r="V804" s="21">
        <f>Table2[[#This Row],[Rounded Rating Column]] * Table2[[#This Row],[rating_count]]</f>
        <v>11632</v>
      </c>
      <c r="W804" s="25">
        <f t="shared" si="38"/>
        <v>11602920</v>
      </c>
      <c r="X804" t="s">
        <v>8152</v>
      </c>
      <c r="Y804" t="s">
        <v>8153</v>
      </c>
      <c r="Z804" t="s">
        <v>8154</v>
      </c>
      <c r="AA804" t="s">
        <v>8155</v>
      </c>
      <c r="AB804" t="s">
        <v>8156</v>
      </c>
      <c r="AC804" t="s">
        <v>8157</v>
      </c>
      <c r="AD804" t="s">
        <v>8158</v>
      </c>
      <c r="AE804" t="s">
        <v>8159</v>
      </c>
    </row>
    <row r="805" spans="1:31" ht="15.75" customHeight="1">
      <c r="A805" t="s">
        <v>2125</v>
      </c>
      <c r="B805" t="s">
        <v>2126</v>
      </c>
      <c r="C805" t="s">
        <v>13</v>
      </c>
      <c r="D805" t="s">
        <v>12821</v>
      </c>
      <c r="E805" t="s">
        <v>12822</v>
      </c>
      <c r="F805" t="s">
        <v>12823</v>
      </c>
      <c r="G805" t="str">
        <f>Table2[category] &amp; "-" &amp; Table2[product name]</f>
        <v>Computers&amp;Accessories|Accessories&amp;Peripherals|Cables&amp;Accessories|Cables|USBCables-Hi-Mobiler iPhone Charger Lightning Cable,2 Pack Apple MFi Certified USB iPhone Fast Chargering Cord,Data Sync Transfer for 13/12/11 Pro Max Xs X XR 8 7 6 5 5s iPad iPod More Model Cell Phone Cables</v>
      </c>
      <c r="H805" t="s">
        <v>12824</v>
      </c>
      <c r="I805" s="23">
        <v>254</v>
      </c>
      <c r="J805" s="23" t="str">
        <f t="shared" si="36"/>
        <v>₹200 - ₹500</v>
      </c>
      <c r="K805" s="23">
        <v>799</v>
      </c>
      <c r="L805" s="24">
        <v>0.68</v>
      </c>
      <c r="M805" s="25">
        <f>Table2[[#This Row],[Actual Price]] - Table2[[#This Row],[Discounted Price]] / Table2[[#This Row],[Actual Price]] * 100</f>
        <v>767.21026282853563</v>
      </c>
      <c r="N805" s="24" t="str">
        <f t="shared" si="37"/>
        <v>50% or More</v>
      </c>
      <c r="O805" s="21">
        <f>Table2[[#This Row],[Rounded Rating Column]] + (Table2[[#This Row],[rating_count]] / 1000)</f>
        <v>6.9049999999999994</v>
      </c>
      <c r="P805" s="24" t="str">
        <f>IF(Table2[[#This Row],[Discount Percentage]] &gt;= 0.5, "Yes", "No")</f>
        <v>Yes</v>
      </c>
      <c r="Q805" s="26">
        <f>Table2[[#This Row],[Actual Price]] * Table2[[#This Row],[rating_count]]</f>
        <v>2321095</v>
      </c>
      <c r="R805">
        <v>4</v>
      </c>
      <c r="S805">
        <f>ROUND(Table2[[#This Row],[rating]], 0)</f>
        <v>4</v>
      </c>
      <c r="T805" s="21">
        <v>2905</v>
      </c>
      <c r="U805" s="21" t="str">
        <f>IF(Table2[[#This Row],[rating_count]] &lt; 1000, "Yes", "No")</f>
        <v>No</v>
      </c>
      <c r="V805" s="21">
        <f>Table2[[#This Row],[Rounded Rating Column]] * Table2[[#This Row],[rating_count]]</f>
        <v>11620</v>
      </c>
      <c r="W805" s="25">
        <f t="shared" si="38"/>
        <v>2321095</v>
      </c>
      <c r="X805" t="s">
        <v>2127</v>
      </c>
      <c r="Y805" t="s">
        <v>2128</v>
      </c>
      <c r="Z805" t="s">
        <v>2129</v>
      </c>
      <c r="AA805" t="s">
        <v>2130</v>
      </c>
      <c r="AB805" t="s">
        <v>2131</v>
      </c>
      <c r="AC805" t="s">
        <v>2132</v>
      </c>
      <c r="AD805" t="s">
        <v>2133</v>
      </c>
      <c r="AE805" t="s">
        <v>2134</v>
      </c>
    </row>
    <row r="806" spans="1:31" ht="15.75" customHeight="1">
      <c r="A806" t="s">
        <v>8783</v>
      </c>
      <c r="B806" t="s">
        <v>8784</v>
      </c>
      <c r="C806" t="s">
        <v>8325</v>
      </c>
      <c r="D806" t="s">
        <v>12817</v>
      </c>
      <c r="E806" t="s">
        <v>12818</v>
      </c>
      <c r="F806" t="s">
        <v>12986</v>
      </c>
      <c r="G806" t="str">
        <f>Table2[category] &amp; "-" &amp; Table2[product name]</f>
        <v>Home&amp;Kitchen|Kitchen&amp;HomeAppliances|SmallKitchenAppliances|Kettles&amp;HotWaterDispensers|ElectricKettles-AGARO Esteem Multi Kettle 1.2 Litre, 600W with 3 Heating Modes &amp; Rapid Boil Technology</v>
      </c>
      <c r="H806" t="s">
        <v>12987</v>
      </c>
      <c r="I806" s="25">
        <v>1260</v>
      </c>
      <c r="J806" s="23" t="str">
        <f t="shared" si="36"/>
        <v>&gt;₹500</v>
      </c>
      <c r="K806" s="25">
        <v>1699</v>
      </c>
      <c r="L806" s="24">
        <v>0.26</v>
      </c>
      <c r="M806" s="25">
        <f>Table2[[#This Row],[Actual Price]] - Table2[[#This Row],[Discounted Price]] / Table2[[#This Row],[Actual Price]] * 100</f>
        <v>1624.8387286639199</v>
      </c>
      <c r="N806" s="24" t="str">
        <f t="shared" si="37"/>
        <v>&lt;50%</v>
      </c>
      <c r="O806" s="21">
        <f>Table2[[#This Row],[Rounded Rating Column]] + (Table2[[#This Row],[rating_count]] / 1000)</f>
        <v>6.891</v>
      </c>
      <c r="P806" s="24" t="str">
        <f>IF(Table2[[#This Row],[Discount Percentage]] &gt;= 0.5, "Yes", "No")</f>
        <v>No</v>
      </c>
      <c r="Q806" s="26">
        <f>Table2[[#This Row],[Actual Price]] * Table2[[#This Row],[rating_count]]</f>
        <v>4911809</v>
      </c>
      <c r="R806">
        <v>4.2</v>
      </c>
      <c r="S806">
        <f>ROUND(Table2[[#This Row],[rating]], 0)</f>
        <v>4</v>
      </c>
      <c r="T806" s="21">
        <v>2891</v>
      </c>
      <c r="U806" s="21" t="str">
        <f>IF(Table2[[#This Row],[rating_count]] &lt; 1000, "Yes", "No")</f>
        <v>No</v>
      </c>
      <c r="V806" s="21">
        <f>Table2[[#This Row],[Rounded Rating Column]] * Table2[[#This Row],[rating_count]]</f>
        <v>11564</v>
      </c>
      <c r="W806" s="25">
        <f t="shared" si="38"/>
        <v>4911809</v>
      </c>
      <c r="X806" t="s">
        <v>8785</v>
      </c>
      <c r="Y806" t="s">
        <v>8786</v>
      </c>
      <c r="Z806" t="s">
        <v>8787</v>
      </c>
      <c r="AA806" t="s">
        <v>8788</v>
      </c>
      <c r="AB806" t="s">
        <v>8789</v>
      </c>
      <c r="AC806" t="s">
        <v>8790</v>
      </c>
      <c r="AD806" t="s">
        <v>8791</v>
      </c>
      <c r="AE806" t="s">
        <v>8792</v>
      </c>
    </row>
    <row r="807" spans="1:31" ht="15.75" customHeight="1">
      <c r="A807" t="s">
        <v>10279</v>
      </c>
      <c r="B807" t="s">
        <v>10280</v>
      </c>
      <c r="C807" t="s">
        <v>9069</v>
      </c>
      <c r="D807" t="s">
        <v>12817</v>
      </c>
      <c r="E807" t="s">
        <v>12818</v>
      </c>
      <c r="F807" t="s">
        <v>12986</v>
      </c>
      <c r="G807" t="str">
        <f>Table2[category] &amp; "-" &amp; Table2[product name]</f>
        <v>Home&amp;Kitchen|Kitchen&amp;HomeAppliances|SmallKitchenAppliances|VacuumSealers-ENEM Sealing Machine | 12 Inch (300 mm) | 1 Year Warranty | Full Customer Support | Beep Sound Function | Plastic Packing Machine | Plastic Bag Sealing Machine | Heat Sealer Machine | Plastic Sealing Machine | Blue | Made in India</v>
      </c>
      <c r="H807" t="s">
        <v>13012</v>
      </c>
      <c r="I807" s="25">
        <v>1595</v>
      </c>
      <c r="J807" s="23" t="str">
        <f t="shared" si="36"/>
        <v>&gt;₹500</v>
      </c>
      <c r="K807" s="25">
        <v>1799</v>
      </c>
      <c r="L807" s="24">
        <v>0.11</v>
      </c>
      <c r="M807" s="25">
        <f>Table2[[#This Row],[Actual Price]] - Table2[[#This Row],[Discounted Price]] / Table2[[#This Row],[Actual Price]] * 100</f>
        <v>1710.3396331295164</v>
      </c>
      <c r="N807" s="24" t="str">
        <f t="shared" si="37"/>
        <v>&lt;50%</v>
      </c>
      <c r="O807" s="21">
        <f>Table2[[#This Row],[Rounded Rating Column]] + (Table2[[#This Row],[rating_count]] / 1000)</f>
        <v>6.8769999999999998</v>
      </c>
      <c r="P807" s="24" t="str">
        <f>IF(Table2[[#This Row],[Discount Percentage]] &gt;= 0.5, "Yes", "No")</f>
        <v>No</v>
      </c>
      <c r="Q807" s="26">
        <f>Table2[[#This Row],[Actual Price]] * Table2[[#This Row],[rating_count]]</f>
        <v>5175723</v>
      </c>
      <c r="R807">
        <v>4</v>
      </c>
      <c r="S807">
        <f>ROUND(Table2[[#This Row],[rating]], 0)</f>
        <v>4</v>
      </c>
      <c r="T807" s="21">
        <v>2877</v>
      </c>
      <c r="U807" s="21" t="str">
        <f>IF(Table2[[#This Row],[rating_count]] &lt; 1000, "Yes", "No")</f>
        <v>No</v>
      </c>
      <c r="V807" s="21">
        <f>Table2[[#This Row],[Rounded Rating Column]] * Table2[[#This Row],[rating_count]]</f>
        <v>11508</v>
      </c>
      <c r="W807" s="25">
        <f t="shared" si="38"/>
        <v>5175723</v>
      </c>
      <c r="X807" t="s">
        <v>10281</v>
      </c>
      <c r="Y807" t="s">
        <v>10282</v>
      </c>
      <c r="Z807" t="s">
        <v>10283</v>
      </c>
      <c r="AA807" t="s">
        <v>10284</v>
      </c>
      <c r="AB807" t="s">
        <v>10285</v>
      </c>
      <c r="AC807" t="s">
        <v>10286</v>
      </c>
      <c r="AD807" t="s">
        <v>10287</v>
      </c>
      <c r="AE807" t="s">
        <v>10288</v>
      </c>
    </row>
    <row r="808" spans="1:31" ht="15.75" customHeight="1">
      <c r="A808" t="s">
        <v>7723</v>
      </c>
      <c r="B808" t="s">
        <v>7724</v>
      </c>
      <c r="C808" t="s">
        <v>6049</v>
      </c>
      <c r="D808" t="s">
        <v>12821</v>
      </c>
      <c r="E808" t="s">
        <v>12822</v>
      </c>
      <c r="F808" t="s">
        <v>12876</v>
      </c>
      <c r="G808" t="str">
        <f>Table2[category] &amp; "-" &amp; Table2[product name]</f>
        <v>Computers&amp;Accessories|Accessories&amp;Peripherals|LaptopAccessories|Bags&amp;Sleeves|LaptopSleeves&amp;Slipcases-Tabelito¬Æ Polyester Foam, Nylon Hybrid laptopss Bag Sleeve Case Cover Pouch for laptopss Apple/Dell/Lenovo/ Asus/ Hp/Samsung/Mi/MacBook/Ultrabook/Thinkpad/Ideapad/Surfacepro (15.6 inches /39.6cm, Blue) laptopsss</v>
      </c>
      <c r="H808" t="s">
        <v>12938</v>
      </c>
      <c r="I808" s="23">
        <v>299</v>
      </c>
      <c r="J808" s="23" t="str">
        <f t="shared" si="36"/>
        <v>₹200 - ₹500</v>
      </c>
      <c r="K808" s="25">
        <v>1499</v>
      </c>
      <c r="L808" s="24">
        <v>0.8</v>
      </c>
      <c r="M808" s="25">
        <f>Table2[[#This Row],[Actual Price]] - Table2[[#This Row],[Discounted Price]] / Table2[[#This Row],[Actual Price]] * 100</f>
        <v>1479.0533689126084</v>
      </c>
      <c r="N808" s="24" t="str">
        <f t="shared" si="37"/>
        <v>50% or More</v>
      </c>
      <c r="O808" s="21">
        <f>Table2[[#This Row],[Rounded Rating Column]] + (Table2[[#This Row],[rating_count]] / 1000)</f>
        <v>6.8680000000000003</v>
      </c>
      <c r="P808" s="24" t="str">
        <f>IF(Table2[[#This Row],[Discount Percentage]] &gt;= 0.5, "Yes", "No")</f>
        <v>Yes</v>
      </c>
      <c r="Q808" s="26">
        <f>Table2[[#This Row],[Actual Price]] * Table2[[#This Row],[rating_count]]</f>
        <v>4299132</v>
      </c>
      <c r="R808">
        <v>4.2</v>
      </c>
      <c r="S808">
        <f>ROUND(Table2[[#This Row],[rating]], 0)</f>
        <v>4</v>
      </c>
      <c r="T808" s="21">
        <v>2868</v>
      </c>
      <c r="U808" s="21" t="str">
        <f>IF(Table2[[#This Row],[rating_count]] &lt; 1000, "Yes", "No")</f>
        <v>No</v>
      </c>
      <c r="V808" s="21">
        <f>Table2[[#This Row],[Rounded Rating Column]] * Table2[[#This Row],[rating_count]]</f>
        <v>11472</v>
      </c>
      <c r="W808" s="25">
        <f t="shared" si="38"/>
        <v>4299132</v>
      </c>
      <c r="X808" t="s">
        <v>7725</v>
      </c>
      <c r="Y808" t="s">
        <v>7726</v>
      </c>
      <c r="Z808" t="s">
        <v>7727</v>
      </c>
      <c r="AA808" t="s">
        <v>7728</v>
      </c>
      <c r="AB808" t="s">
        <v>7729</v>
      </c>
      <c r="AC808" t="s">
        <v>7730</v>
      </c>
      <c r="AD808" t="s">
        <v>7731</v>
      </c>
      <c r="AE808" t="s">
        <v>7732</v>
      </c>
    </row>
    <row r="809" spans="1:31" ht="15.75" customHeight="1">
      <c r="A809" t="s">
        <v>6131</v>
      </c>
      <c r="B809" t="s">
        <v>6132</v>
      </c>
      <c r="C809" t="s">
        <v>4960</v>
      </c>
      <c r="D809" t="s">
        <v>12831</v>
      </c>
      <c r="E809" t="s">
        <v>12889</v>
      </c>
      <c r="F809" t="s">
        <v>12890</v>
      </c>
      <c r="G809" t="str">
        <f>Table2[category] &amp; "-" &amp; Table2[product name]</f>
        <v>Electronics|GeneralPurposeBatteries&amp;BatteryChargers|DisposableBatteries-Duracell Chhota Power AA Battery Set of 10 Pcs</v>
      </c>
      <c r="H809" s="2" t="s">
        <v>13108</v>
      </c>
      <c r="I809" s="23">
        <v>190</v>
      </c>
      <c r="J809" s="23" t="str">
        <f t="shared" si="36"/>
        <v>&lt;₹200</v>
      </c>
      <c r="K809" s="23">
        <v>220</v>
      </c>
      <c r="L809" s="24">
        <v>0.14000000000000001</v>
      </c>
      <c r="M809" s="25">
        <f>Table2[[#This Row],[Actual Price]] - Table2[[#This Row],[Discounted Price]] / Table2[[#This Row],[Actual Price]] * 100</f>
        <v>133.63636363636363</v>
      </c>
      <c r="N809" s="24" t="str">
        <f t="shared" si="37"/>
        <v>&lt;50%</v>
      </c>
      <c r="O809" s="21">
        <f>Table2[[#This Row],[Rounded Rating Column]] + (Table2[[#This Row],[rating_count]] / 1000)</f>
        <v>6.8659999999999997</v>
      </c>
      <c r="P809" s="24" t="str">
        <f>IF(Table2[[#This Row],[Discount Percentage]] &gt;= 0.5, "Yes", "No")</f>
        <v>No</v>
      </c>
      <c r="Q809" s="26">
        <f>Table2[[#This Row],[Actual Price]] * Table2[[#This Row],[rating_count]]</f>
        <v>630520</v>
      </c>
      <c r="R809">
        <v>4.4000000000000004</v>
      </c>
      <c r="S809">
        <f>ROUND(Table2[[#This Row],[rating]], 0)</f>
        <v>4</v>
      </c>
      <c r="T809" s="21">
        <v>2866</v>
      </c>
      <c r="U809" s="21" t="str">
        <f>IF(Table2[[#This Row],[rating_count]] &lt; 1000, "Yes", "No")</f>
        <v>No</v>
      </c>
      <c r="V809" s="21">
        <f>Table2[[#This Row],[Rounded Rating Column]] * Table2[[#This Row],[rating_count]]</f>
        <v>11464</v>
      </c>
      <c r="W809" s="25">
        <f t="shared" si="38"/>
        <v>630520</v>
      </c>
      <c r="X809" t="s">
        <v>6133</v>
      </c>
      <c r="Y809" t="s">
        <v>6134</v>
      </c>
      <c r="Z809" t="s">
        <v>6135</v>
      </c>
      <c r="AA809" t="s">
        <v>6136</v>
      </c>
      <c r="AB809" t="s">
        <v>6137</v>
      </c>
      <c r="AC809" t="s">
        <v>6138</v>
      </c>
      <c r="AD809" t="s">
        <v>6139</v>
      </c>
      <c r="AE809" t="s">
        <v>6140</v>
      </c>
    </row>
    <row r="810" spans="1:31" ht="15.75" customHeight="1">
      <c r="A810" t="s">
        <v>9831</v>
      </c>
      <c r="B810" t="s">
        <v>9832</v>
      </c>
      <c r="C810" t="s">
        <v>8547</v>
      </c>
      <c r="D810" t="s">
        <v>12817</v>
      </c>
      <c r="E810" t="s">
        <v>12818</v>
      </c>
      <c r="F810" t="s">
        <v>12986</v>
      </c>
      <c r="G810" t="str">
        <f>Table2[category] &amp; "-" &amp; Table2[product name]</f>
        <v>Home&amp;Kitchen|Kitchen&amp;HomeAppliances|SmallKitchenAppliances|Kettles&amp;HotWaterDispensers|Kettle&amp;ToasterSets-KENT 16026 Electric Kettle Stainless Steel 1.8 L | 1500W | Superfast Boiling | Auto Shut-Off | Boil Dry Protection | 360¬∞ Rotating Base | Water Level Indicator</v>
      </c>
      <c r="H810" t="s">
        <v>12987</v>
      </c>
      <c r="I810" s="25">
        <v>1199</v>
      </c>
      <c r="J810" s="23" t="str">
        <f t="shared" si="36"/>
        <v>&gt;₹500</v>
      </c>
      <c r="K810" s="25">
        <v>1950</v>
      </c>
      <c r="L810" s="24">
        <v>0.39</v>
      </c>
      <c r="M810" s="25">
        <f>Table2[[#This Row],[Actual Price]] - Table2[[#This Row],[Discounted Price]] / Table2[[#This Row],[Actual Price]] * 100</f>
        <v>1888.5128205128206</v>
      </c>
      <c r="N810" s="24" t="str">
        <f t="shared" si="37"/>
        <v>&lt;50%</v>
      </c>
      <c r="O810" s="21">
        <f>Table2[[#This Row],[Rounded Rating Column]] + (Table2[[#This Row],[rating_count]] / 1000)</f>
        <v>6.8319999999999999</v>
      </c>
      <c r="P810" s="24" t="str">
        <f>IF(Table2[[#This Row],[Discount Percentage]] &gt;= 0.5, "Yes", "No")</f>
        <v>No</v>
      </c>
      <c r="Q810" s="26">
        <f>Table2[[#This Row],[Actual Price]] * Table2[[#This Row],[rating_count]]</f>
        <v>5522400</v>
      </c>
      <c r="R810">
        <v>3.9</v>
      </c>
      <c r="S810">
        <f>ROUND(Table2[[#This Row],[rating]], 0)</f>
        <v>4</v>
      </c>
      <c r="T810" s="21">
        <v>2832</v>
      </c>
      <c r="U810" s="21" t="str">
        <f>IF(Table2[[#This Row],[rating_count]] &lt; 1000, "Yes", "No")</f>
        <v>No</v>
      </c>
      <c r="V810" s="21">
        <f>Table2[[#This Row],[Rounded Rating Column]] * Table2[[#This Row],[rating_count]]</f>
        <v>11328</v>
      </c>
      <c r="W810" s="25">
        <f t="shared" si="38"/>
        <v>5522400</v>
      </c>
      <c r="X810" t="s">
        <v>9833</v>
      </c>
      <c r="Y810" t="s">
        <v>9834</v>
      </c>
      <c r="Z810" t="s">
        <v>9835</v>
      </c>
      <c r="AA810" t="s">
        <v>9836</v>
      </c>
      <c r="AB810" t="s">
        <v>9837</v>
      </c>
      <c r="AC810" t="s">
        <v>9838</v>
      </c>
      <c r="AD810" t="s">
        <v>9839</v>
      </c>
      <c r="AE810" t="s">
        <v>9840</v>
      </c>
    </row>
    <row r="811" spans="1:31" ht="15.75" customHeight="1">
      <c r="A811" t="s">
        <v>10359</v>
      </c>
      <c r="B811" t="s">
        <v>10360</v>
      </c>
      <c r="C811" t="s">
        <v>10361</v>
      </c>
      <c r="D811" t="s">
        <v>12817</v>
      </c>
      <c r="E811" t="s">
        <v>12818</v>
      </c>
      <c r="F811" t="s">
        <v>12986</v>
      </c>
      <c r="G811" t="str">
        <f>Table2[category] &amp; "-" &amp; Table2[product name]</f>
        <v>Home&amp;Kitchen|Kitchen&amp;HomeAppliances|SmallKitchenAppliances|Juicers-Philips Viva Collection HR1832/00 1.5-Litre400-Watt Juicer (Ink Black)</v>
      </c>
      <c r="H811" t="s">
        <v>13041</v>
      </c>
      <c r="I811" s="25">
        <v>6499</v>
      </c>
      <c r="J811" s="23" t="str">
        <f t="shared" si="36"/>
        <v>&gt;₹500</v>
      </c>
      <c r="K811" s="25">
        <v>8995</v>
      </c>
      <c r="L811" s="24">
        <v>0.28000000000000003</v>
      </c>
      <c r="M811" s="25">
        <f>Table2[[#This Row],[Actual Price]] - Table2[[#This Row],[Discounted Price]] / Table2[[#This Row],[Actual Price]] * 100</f>
        <v>8922.7487493051703</v>
      </c>
      <c r="N811" s="24" t="str">
        <f t="shared" si="37"/>
        <v>&lt;50%</v>
      </c>
      <c r="O811" s="21">
        <f>Table2[[#This Row],[Rounded Rating Column]] + (Table2[[#This Row],[rating_count]] / 1000)</f>
        <v>6.8100000000000005</v>
      </c>
      <c r="P811" s="24" t="str">
        <f>IF(Table2[[#This Row],[Discount Percentage]] &gt;= 0.5, "Yes", "No")</f>
        <v>No</v>
      </c>
      <c r="Q811" s="26">
        <f>Table2[[#This Row],[Actual Price]] * Table2[[#This Row],[rating_count]]</f>
        <v>25275950</v>
      </c>
      <c r="R811">
        <v>4.3</v>
      </c>
      <c r="S811">
        <f>ROUND(Table2[[#This Row],[rating]], 0)</f>
        <v>4</v>
      </c>
      <c r="T811" s="21">
        <v>2810</v>
      </c>
      <c r="U811" s="21" t="str">
        <f>IF(Table2[[#This Row],[rating_count]] &lt; 1000, "Yes", "No")</f>
        <v>No</v>
      </c>
      <c r="V811" s="21">
        <f>Table2[[#This Row],[Rounded Rating Column]] * Table2[[#This Row],[rating_count]]</f>
        <v>11240</v>
      </c>
      <c r="W811" s="25">
        <f t="shared" si="38"/>
        <v>25275950</v>
      </c>
      <c r="X811" t="s">
        <v>10362</v>
      </c>
      <c r="Y811" t="s">
        <v>10363</v>
      </c>
      <c r="Z811" t="s">
        <v>10364</v>
      </c>
      <c r="AA811" t="s">
        <v>10365</v>
      </c>
      <c r="AB811" t="s">
        <v>10366</v>
      </c>
      <c r="AC811" t="s">
        <v>10367</v>
      </c>
      <c r="AD811" t="s">
        <v>10368</v>
      </c>
      <c r="AE811" t="s">
        <v>10369</v>
      </c>
    </row>
    <row r="812" spans="1:31" ht="15.75" customHeight="1">
      <c r="A812" t="s">
        <v>6273</v>
      </c>
      <c r="B812" t="s">
        <v>6274</v>
      </c>
      <c r="C812" t="s">
        <v>4785</v>
      </c>
      <c r="D812" t="s">
        <v>12821</v>
      </c>
      <c r="E812" t="s">
        <v>12822</v>
      </c>
      <c r="F812" t="s">
        <v>12880</v>
      </c>
      <c r="G812" t="str">
        <f>Table2[category] &amp; "-" &amp; Table2[product name]</f>
        <v>Computers&amp;Accessories|Accessories&amp;Peripherals|Keyboards,Mice&amp;InputDevices|Mice-Zebronics Zeb-Jaguar Wireless Mouse, 2.4GHz with USB Nano Receiver, High Precision Optical Tracking, 4 Buttons, Plug &amp; Play, Ambidextrous, for PC/Mac/Laptop (Black+Grey)</v>
      </c>
      <c r="H812" t="s">
        <v>12881</v>
      </c>
      <c r="I812" s="23">
        <v>399</v>
      </c>
      <c r="J812" s="23" t="str">
        <f t="shared" si="36"/>
        <v>₹200 - ₹500</v>
      </c>
      <c r="K812" s="25">
        <v>1190</v>
      </c>
      <c r="L812" s="24">
        <v>0.66</v>
      </c>
      <c r="M812" s="25">
        <f>Table2[[#This Row],[Actual Price]] - Table2[[#This Row],[Discounted Price]] / Table2[[#This Row],[Actual Price]] * 100</f>
        <v>1156.4705882352941</v>
      </c>
      <c r="N812" s="24" t="str">
        <f t="shared" si="37"/>
        <v>50% or More</v>
      </c>
      <c r="O812" s="21">
        <f>Table2[[#This Row],[Rounded Rating Column]] + (Table2[[#This Row],[rating_count]] / 1000)</f>
        <v>6.8090000000000002</v>
      </c>
      <c r="P812" s="24" t="str">
        <f>IF(Table2[[#This Row],[Discount Percentage]] &gt;= 0.5, "Yes", "No")</f>
        <v>Yes</v>
      </c>
      <c r="Q812" s="26">
        <f>Table2[[#This Row],[Actual Price]] * Table2[[#This Row],[rating_count]]</f>
        <v>3342710</v>
      </c>
      <c r="R812">
        <v>4.0999999999999996</v>
      </c>
      <c r="S812">
        <f>ROUND(Table2[[#This Row],[rating]], 0)</f>
        <v>4</v>
      </c>
      <c r="T812" s="21">
        <v>2809</v>
      </c>
      <c r="U812" s="21" t="str">
        <f>IF(Table2[[#This Row],[rating_count]] &lt; 1000, "Yes", "No")</f>
        <v>No</v>
      </c>
      <c r="V812" s="21">
        <f>Table2[[#This Row],[Rounded Rating Column]] * Table2[[#This Row],[rating_count]]</f>
        <v>11236</v>
      </c>
      <c r="W812" s="25">
        <f t="shared" si="38"/>
        <v>3342710</v>
      </c>
      <c r="X812" t="s">
        <v>6275</v>
      </c>
      <c r="Y812" t="s">
        <v>6276</v>
      </c>
      <c r="Z812" t="s">
        <v>6277</v>
      </c>
      <c r="AA812" t="s">
        <v>6278</v>
      </c>
      <c r="AB812" t="s">
        <v>6279</v>
      </c>
      <c r="AC812" t="s">
        <v>6280</v>
      </c>
      <c r="AD812" t="s">
        <v>6281</v>
      </c>
      <c r="AE812" t="s">
        <v>6282</v>
      </c>
    </row>
    <row r="813" spans="1:31" ht="15.75" customHeight="1">
      <c r="A813" t="s">
        <v>963</v>
      </c>
      <c r="B813" t="s">
        <v>964</v>
      </c>
      <c r="C813" t="s">
        <v>13</v>
      </c>
      <c r="D813" t="s">
        <v>12821</v>
      </c>
      <c r="E813" t="s">
        <v>12822</v>
      </c>
      <c r="F813" t="s">
        <v>12823</v>
      </c>
      <c r="G813" t="str">
        <f>Table2[category] &amp; "-" &amp; Table2[product name]</f>
        <v>Computers&amp;Accessories|Accessories&amp;Peripherals|Cables&amp;Accessories|Cables|USBCables-Wayona Type C To Type C Long Fast Charging Cable Type C Charger Cord Compatible With Samsung S22 S20 S20 Fe 2022 S22 Ultra S21 Ultra A70 A51 A53 A33 A73 M51 M31 M33 M53 (Grey, 2M, 65W, 6Ft)</v>
      </c>
      <c r="H813" t="s">
        <v>12824</v>
      </c>
      <c r="I813" s="23">
        <v>399</v>
      </c>
      <c r="J813" s="23" t="str">
        <f t="shared" si="36"/>
        <v>₹200 - ₹500</v>
      </c>
      <c r="K813" s="23">
        <v>999</v>
      </c>
      <c r="L813" s="24">
        <v>0.6</v>
      </c>
      <c r="M813" s="25">
        <f>Table2[[#This Row],[Actual Price]] - Table2[[#This Row],[Discounted Price]] / Table2[[#This Row],[Actual Price]] * 100</f>
        <v>959.0600600600601</v>
      </c>
      <c r="N813" s="24" t="str">
        <f t="shared" si="37"/>
        <v>50% or More</v>
      </c>
      <c r="O813" s="21">
        <f>Table2[[#This Row],[Rounded Rating Column]] + (Table2[[#This Row],[rating_count]] / 1000)</f>
        <v>6.806</v>
      </c>
      <c r="P813" s="24" t="str">
        <f>IF(Table2[[#This Row],[Discount Percentage]] &gt;= 0.5, "Yes", "No")</f>
        <v>Yes</v>
      </c>
      <c r="Q813" s="26">
        <f>Table2[[#This Row],[Actual Price]] * Table2[[#This Row],[rating_count]]</f>
        <v>2803194</v>
      </c>
      <c r="R813">
        <v>4.3</v>
      </c>
      <c r="S813">
        <f>ROUND(Table2[[#This Row],[rating]], 0)</f>
        <v>4</v>
      </c>
      <c r="T813" s="21">
        <v>2806</v>
      </c>
      <c r="U813" s="21" t="str">
        <f>IF(Table2[[#This Row],[rating_count]] &lt; 1000, "Yes", "No")</f>
        <v>No</v>
      </c>
      <c r="V813" s="21">
        <f>Table2[[#This Row],[Rounded Rating Column]] * Table2[[#This Row],[rating_count]]</f>
        <v>11224</v>
      </c>
      <c r="W813" s="25">
        <f t="shared" si="38"/>
        <v>2803194</v>
      </c>
      <c r="X813" t="s">
        <v>965</v>
      </c>
      <c r="Y813" t="s">
        <v>966</v>
      </c>
      <c r="Z813" t="s">
        <v>967</v>
      </c>
      <c r="AA813" t="s">
        <v>968</v>
      </c>
      <c r="AB813" t="s">
        <v>969</v>
      </c>
      <c r="AC813" t="s">
        <v>970</v>
      </c>
      <c r="AD813" t="s">
        <v>971</v>
      </c>
      <c r="AE813" t="s">
        <v>972</v>
      </c>
    </row>
    <row r="814" spans="1:31" ht="15.75" customHeight="1">
      <c r="A814" t="s">
        <v>1188</v>
      </c>
      <c r="B814" t="s">
        <v>1189</v>
      </c>
      <c r="C814" t="s">
        <v>13</v>
      </c>
      <c r="D814" t="s">
        <v>12821</v>
      </c>
      <c r="E814" t="s">
        <v>12822</v>
      </c>
      <c r="F814" t="s">
        <v>12823</v>
      </c>
      <c r="G814" t="str">
        <f>Table2[category] &amp; "-" &amp; Table2[product name]</f>
        <v>Computers&amp;Accessories|Accessories&amp;Peripherals|Cables&amp;Accessories|Cables|USBCables-Wayona Usb Type C 65W 6Ft/2M Long Fast Charging Cable Compatible For Samsung S22 S20 Fe S21 Ultra A33 A53 A01 A73 A70 A51 M33 M53 M51 M31(2M, Black)</v>
      </c>
      <c r="H814" t="s">
        <v>12824</v>
      </c>
      <c r="I814" s="23">
        <v>399</v>
      </c>
      <c r="J814" s="23" t="str">
        <f t="shared" si="36"/>
        <v>₹200 - ₹500</v>
      </c>
      <c r="K814" s="23">
        <v>999</v>
      </c>
      <c r="L814" s="24">
        <v>0.6</v>
      </c>
      <c r="M814" s="25">
        <f>Table2[[#This Row],[Actual Price]] - Table2[[#This Row],[Discounted Price]] / Table2[[#This Row],[Actual Price]] * 100</f>
        <v>959.0600600600601</v>
      </c>
      <c r="N814" s="24" t="str">
        <f t="shared" si="37"/>
        <v>50% or More</v>
      </c>
      <c r="O814" s="21">
        <f>Table2[[#This Row],[Rounded Rating Column]] + (Table2[[#This Row],[rating_count]] / 1000)</f>
        <v>6.806</v>
      </c>
      <c r="P814" s="24" t="str">
        <f>IF(Table2[[#This Row],[Discount Percentage]] &gt;= 0.5, "Yes", "No")</f>
        <v>Yes</v>
      </c>
      <c r="Q814" s="26">
        <f>Table2[[#This Row],[Actual Price]] * Table2[[#This Row],[rating_count]]</f>
        <v>2803194</v>
      </c>
      <c r="R814">
        <v>4.3</v>
      </c>
      <c r="S814">
        <f>ROUND(Table2[[#This Row],[rating]], 0)</f>
        <v>4</v>
      </c>
      <c r="T814" s="21">
        <v>2806</v>
      </c>
      <c r="U814" s="21" t="str">
        <f>IF(Table2[[#This Row],[rating_count]] &lt; 1000, "Yes", "No")</f>
        <v>No</v>
      </c>
      <c r="V814" s="21">
        <f>Table2[[#This Row],[Rounded Rating Column]] * Table2[[#This Row],[rating_count]]</f>
        <v>11224</v>
      </c>
      <c r="W814" s="25">
        <f t="shared" si="38"/>
        <v>2803194</v>
      </c>
      <c r="X814" t="s">
        <v>1190</v>
      </c>
      <c r="Y814" t="s">
        <v>966</v>
      </c>
      <c r="Z814" t="s">
        <v>967</v>
      </c>
      <c r="AA814" t="s">
        <v>968</v>
      </c>
      <c r="AB814" t="s">
        <v>969</v>
      </c>
      <c r="AC814" t="s">
        <v>970</v>
      </c>
      <c r="AD814" t="s">
        <v>1191</v>
      </c>
      <c r="AE814" t="s">
        <v>1192</v>
      </c>
    </row>
    <row r="815" spans="1:31" ht="15.75" customHeight="1">
      <c r="A815" t="s">
        <v>1660</v>
      </c>
      <c r="B815" t="s">
        <v>1661</v>
      </c>
      <c r="C815" t="s">
        <v>13</v>
      </c>
      <c r="D815" t="s">
        <v>12821</v>
      </c>
      <c r="E815" t="s">
        <v>12822</v>
      </c>
      <c r="F815" t="s">
        <v>12823</v>
      </c>
      <c r="G815" t="str">
        <f>Table2[category] &amp; "-" &amp; Table2[product name]</f>
        <v>Computers&amp;Accessories|Accessories&amp;Peripherals|Cables&amp;Accessories|Cables|USBCables-Wayona Usb C 65W Fast Charging Cable Compatible For Tablets Samsung S22 S20 S10 S20Fe S21 S21 Ultra A70 A51 A71 A50S M31 M51 M31S M53 5G (1M, Black)</v>
      </c>
      <c r="H815" t="s">
        <v>12824</v>
      </c>
      <c r="I815" s="23">
        <v>379</v>
      </c>
      <c r="J815" s="23" t="str">
        <f t="shared" si="36"/>
        <v>₹200 - ₹500</v>
      </c>
      <c r="K815" s="25">
        <v>1099</v>
      </c>
      <c r="L815" s="24">
        <v>0.66</v>
      </c>
      <c r="M815" s="25">
        <f>Table2[[#This Row],[Actual Price]] - Table2[[#This Row],[Discounted Price]] / Table2[[#This Row],[Actual Price]] * 100</f>
        <v>1064.5141037306641</v>
      </c>
      <c r="N815" s="24" t="str">
        <f t="shared" si="37"/>
        <v>50% or More</v>
      </c>
      <c r="O815" s="21">
        <f>Table2[[#This Row],[Rounded Rating Column]] + (Table2[[#This Row],[rating_count]] / 1000)</f>
        <v>6.806</v>
      </c>
      <c r="P815" s="24" t="str">
        <f>IF(Table2[[#This Row],[Discount Percentage]] &gt;= 0.5, "Yes", "No")</f>
        <v>Yes</v>
      </c>
      <c r="Q815" s="26">
        <f>Table2[[#This Row],[Actual Price]] * Table2[[#This Row],[rating_count]]</f>
        <v>3083794</v>
      </c>
      <c r="R815">
        <v>4.3</v>
      </c>
      <c r="S815">
        <f>ROUND(Table2[[#This Row],[rating]], 0)</f>
        <v>4</v>
      </c>
      <c r="T815" s="21">
        <v>2806</v>
      </c>
      <c r="U815" s="21" t="str">
        <f>IF(Table2[[#This Row],[rating_count]] &lt; 1000, "Yes", "No")</f>
        <v>No</v>
      </c>
      <c r="V815" s="21">
        <f>Table2[[#This Row],[Rounded Rating Column]] * Table2[[#This Row],[rating_count]]</f>
        <v>11224</v>
      </c>
      <c r="W815" s="25">
        <f t="shared" si="38"/>
        <v>3083794</v>
      </c>
      <c r="X815" t="s">
        <v>1662</v>
      </c>
      <c r="Y815" t="s">
        <v>966</v>
      </c>
      <c r="Z815" t="s">
        <v>967</v>
      </c>
      <c r="AA815" t="s">
        <v>968</v>
      </c>
      <c r="AB815" t="s">
        <v>969</v>
      </c>
      <c r="AC815" t="s">
        <v>970</v>
      </c>
      <c r="AD815" t="s">
        <v>1663</v>
      </c>
      <c r="AE815" t="s">
        <v>1664</v>
      </c>
    </row>
    <row r="816" spans="1:31" ht="15.75" customHeight="1">
      <c r="A816" t="s">
        <v>7708</v>
      </c>
      <c r="B816" t="s">
        <v>7709</v>
      </c>
      <c r="C816" t="s">
        <v>13</v>
      </c>
      <c r="D816" t="s">
        <v>12821</v>
      </c>
      <c r="E816" t="s">
        <v>12822</v>
      </c>
      <c r="F816" t="s">
        <v>12823</v>
      </c>
      <c r="G816" t="str">
        <f>Table2[category] &amp; "-" &amp; Table2[product name]</f>
        <v>Computers&amp;Accessories|Accessories&amp;Peripherals|Cables&amp;Accessories|Cables|USBCables-Wayona Type C To Type C 65W/3.25A Nylon Braided Fast Charging Cable Compatible For Laptop, Macbook, Samsung Galaxy M33 M53 M51 S20 Ultra, A71, A53, A51, Ipad Pro 2018 (1M, Grey)</v>
      </c>
      <c r="H816" t="s">
        <v>12824</v>
      </c>
      <c r="I816" s="23">
        <v>379</v>
      </c>
      <c r="J816" s="23" t="str">
        <f t="shared" si="36"/>
        <v>₹200 - ₹500</v>
      </c>
      <c r="K816" s="25">
        <v>1099</v>
      </c>
      <c r="L816" s="24">
        <v>0.66</v>
      </c>
      <c r="M816" s="25">
        <f>Table2[[#This Row],[Actual Price]] - Table2[[#This Row],[Discounted Price]] / Table2[[#This Row],[Actual Price]] * 100</f>
        <v>1064.5141037306641</v>
      </c>
      <c r="N816" s="24" t="str">
        <f t="shared" si="37"/>
        <v>50% or More</v>
      </c>
      <c r="O816" s="21">
        <f>Table2[[#This Row],[Rounded Rating Column]] + (Table2[[#This Row],[rating_count]] / 1000)</f>
        <v>6.806</v>
      </c>
      <c r="P816" s="24" t="str">
        <f>IF(Table2[[#This Row],[Discount Percentage]] &gt;= 0.5, "Yes", "No")</f>
        <v>Yes</v>
      </c>
      <c r="Q816" s="26">
        <f>Table2[[#This Row],[Actual Price]] * Table2[[#This Row],[rating_count]]</f>
        <v>3083794</v>
      </c>
      <c r="R816">
        <v>4.3</v>
      </c>
      <c r="S816">
        <f>ROUND(Table2[[#This Row],[rating]], 0)</f>
        <v>4</v>
      </c>
      <c r="T816" s="21">
        <v>2806</v>
      </c>
      <c r="U816" s="21" t="str">
        <f>IF(Table2[[#This Row],[rating_count]] &lt; 1000, "Yes", "No")</f>
        <v>No</v>
      </c>
      <c r="V816" s="21">
        <f>Table2[[#This Row],[Rounded Rating Column]] * Table2[[#This Row],[rating_count]]</f>
        <v>11224</v>
      </c>
      <c r="W816" s="25">
        <f t="shared" si="38"/>
        <v>3083794</v>
      </c>
      <c r="X816" t="s">
        <v>7710</v>
      </c>
      <c r="Y816" t="s">
        <v>966</v>
      </c>
      <c r="Z816" t="s">
        <v>967</v>
      </c>
      <c r="AA816" t="s">
        <v>968</v>
      </c>
      <c r="AB816" t="s">
        <v>969</v>
      </c>
      <c r="AC816" t="s">
        <v>970</v>
      </c>
      <c r="AD816" t="s">
        <v>7711</v>
      </c>
      <c r="AE816" t="s">
        <v>7712</v>
      </c>
    </row>
    <row r="817" spans="1:31" ht="15.75" customHeight="1">
      <c r="A817" t="s">
        <v>269</v>
      </c>
      <c r="B817" t="s">
        <v>270</v>
      </c>
      <c r="C817" t="s">
        <v>13</v>
      </c>
      <c r="D817" t="s">
        <v>12821</v>
      </c>
      <c r="E817" t="s">
        <v>12822</v>
      </c>
      <c r="F817" t="s">
        <v>12823</v>
      </c>
      <c r="G817" t="str">
        <f>Table2[category] &amp; "-" &amp; Table2[product name]</f>
        <v>Computers&amp;Accessories|Accessories&amp;Peripherals|Cables&amp;Accessories|Cables|USBCables-Ambrane Unbreakable 3 in 1 Fast Charging Braided Multipurpose Cable for Speaker with 2.1 A Speed - 1.25 meter, Black</v>
      </c>
      <c r="H817" t="s">
        <v>12824</v>
      </c>
      <c r="I817" s="23">
        <v>299</v>
      </c>
      <c r="J817" s="23" t="str">
        <f t="shared" si="36"/>
        <v>₹200 - ₹500</v>
      </c>
      <c r="K817" s="23">
        <v>399</v>
      </c>
      <c r="L817" s="24">
        <v>0.25</v>
      </c>
      <c r="M817" s="25">
        <f>Table2[[#This Row],[Actual Price]] - Table2[[#This Row],[Discounted Price]] / Table2[[#This Row],[Actual Price]] * 100</f>
        <v>324.06265664160401</v>
      </c>
      <c r="N817" s="24" t="str">
        <f t="shared" si="37"/>
        <v>&lt;50%</v>
      </c>
      <c r="O817" s="21">
        <f>Table2[[#This Row],[Rounded Rating Column]] + (Table2[[#This Row],[rating_count]] / 1000)</f>
        <v>6.766</v>
      </c>
      <c r="P817" s="24" t="str">
        <f>IF(Table2[[#This Row],[Discount Percentage]] &gt;= 0.5, "Yes", "No")</f>
        <v>No</v>
      </c>
      <c r="Q817" s="26">
        <f>Table2[[#This Row],[Actual Price]] * Table2[[#This Row],[rating_count]]</f>
        <v>1103634</v>
      </c>
      <c r="R817">
        <v>4</v>
      </c>
      <c r="S817">
        <f>ROUND(Table2[[#This Row],[rating]], 0)</f>
        <v>4</v>
      </c>
      <c r="T817" s="21">
        <v>2766</v>
      </c>
      <c r="U817" s="21" t="str">
        <f>IF(Table2[[#This Row],[rating_count]] &lt; 1000, "Yes", "No")</f>
        <v>No</v>
      </c>
      <c r="V817" s="21">
        <f>Table2[[#This Row],[Rounded Rating Column]] * Table2[[#This Row],[rating_count]]</f>
        <v>11064</v>
      </c>
      <c r="W817" s="25">
        <f t="shared" si="38"/>
        <v>1103634</v>
      </c>
      <c r="X817" t="s">
        <v>271</v>
      </c>
      <c r="Y817" t="s">
        <v>272</v>
      </c>
      <c r="Z817" t="s">
        <v>273</v>
      </c>
      <c r="AA817" t="s">
        <v>274</v>
      </c>
      <c r="AB817" t="s">
        <v>275</v>
      </c>
      <c r="AC817" t="s">
        <v>276</v>
      </c>
      <c r="AD817" t="s">
        <v>277</v>
      </c>
      <c r="AE817" t="s">
        <v>278</v>
      </c>
    </row>
    <row r="818" spans="1:31" ht="15.75" customHeight="1">
      <c r="A818" t="s">
        <v>8070</v>
      </c>
      <c r="B818" t="s">
        <v>8071</v>
      </c>
      <c r="C818" t="s">
        <v>4817</v>
      </c>
      <c r="D818" t="s">
        <v>12821</v>
      </c>
      <c r="E818" t="s">
        <v>12822</v>
      </c>
      <c r="F818" t="s">
        <v>12876</v>
      </c>
      <c r="G818" t="str">
        <f>Table2[category] &amp; "-" &amp; Table2[product name]</f>
        <v>Computers&amp;Accessories|Accessories&amp;Peripherals|LaptopAccessories|Lapdesks-PC SQUARE Laptop Tabletop Stand/ Computer Tablet Stand 6 Angles Adjustable Aluminum Ergonomic Foldable Portable Desktop Holder Compatible with MacBook, HP, Dell, Lenovo &amp; All Other Notebook (Silver)</v>
      </c>
      <c r="H818" t="s">
        <v>12883</v>
      </c>
      <c r="I818" s="23">
        <v>499</v>
      </c>
      <c r="J818" s="23" t="str">
        <f t="shared" si="36"/>
        <v>₹200 - ₹500</v>
      </c>
      <c r="K818" s="25">
        <v>1299</v>
      </c>
      <c r="L818" s="24">
        <v>0.62</v>
      </c>
      <c r="M818" s="25">
        <f>Table2[[#This Row],[Actual Price]] - Table2[[#This Row],[Discounted Price]] / Table2[[#This Row],[Actual Price]] * 100</f>
        <v>1260.5858352578907</v>
      </c>
      <c r="N818" s="24" t="str">
        <f t="shared" si="37"/>
        <v>50% or More</v>
      </c>
      <c r="O818" s="21">
        <f>Table2[[#This Row],[Rounded Rating Column]] + (Table2[[#This Row],[rating_count]] / 1000)</f>
        <v>6.74</v>
      </c>
      <c r="P818" s="24" t="str">
        <f>IF(Table2[[#This Row],[Discount Percentage]] &gt;= 0.5, "Yes", "No")</f>
        <v>Yes</v>
      </c>
      <c r="Q818" s="26">
        <f>Table2[[#This Row],[Actual Price]] * Table2[[#This Row],[rating_count]]</f>
        <v>3559260</v>
      </c>
      <c r="R818">
        <v>4.0999999999999996</v>
      </c>
      <c r="S818">
        <f>ROUND(Table2[[#This Row],[rating]], 0)</f>
        <v>4</v>
      </c>
      <c r="T818" s="21">
        <v>2740</v>
      </c>
      <c r="U818" s="21" t="str">
        <f>IF(Table2[[#This Row],[rating_count]] &lt; 1000, "Yes", "No")</f>
        <v>No</v>
      </c>
      <c r="V818" s="21">
        <f>Table2[[#This Row],[Rounded Rating Column]] * Table2[[#This Row],[rating_count]]</f>
        <v>10960</v>
      </c>
      <c r="W818" s="25">
        <f t="shared" si="38"/>
        <v>3559260</v>
      </c>
      <c r="X818" t="s">
        <v>8072</v>
      </c>
      <c r="Y818" t="s">
        <v>8073</v>
      </c>
      <c r="Z818" t="s">
        <v>8074</v>
      </c>
      <c r="AA818" t="s">
        <v>8075</v>
      </c>
      <c r="AB818" t="s">
        <v>8076</v>
      </c>
      <c r="AC818" t="s">
        <v>8077</v>
      </c>
      <c r="AD818" t="s">
        <v>8078</v>
      </c>
      <c r="AE818" t="s">
        <v>8079</v>
      </c>
    </row>
    <row r="819" spans="1:31" ht="15.75" customHeight="1">
      <c r="A819" t="s">
        <v>10115</v>
      </c>
      <c r="B819" t="s">
        <v>10116</v>
      </c>
      <c r="C819" t="s">
        <v>10117</v>
      </c>
      <c r="D819" t="s">
        <v>12817</v>
      </c>
      <c r="E819" t="s">
        <v>13005</v>
      </c>
      <c r="F819" t="s">
        <v>13006</v>
      </c>
      <c r="G819" t="str">
        <f>Table2[category] &amp; "-" &amp; Table2[product name]</f>
        <v>Home&amp;Kitchen|HomeStorage&amp;Organization|LaundryOrganization|IroningAccessories|SprayBottles-Vedini Transparent Empty Refillable Reusable Fine Mist Spray Bottle for Perfume, Travel with DIY Sticker Set ( 100ml, Pack of 4)</v>
      </c>
      <c r="H819" t="s">
        <v>13037</v>
      </c>
      <c r="I819" s="23">
        <v>189</v>
      </c>
      <c r="J819" s="23" t="str">
        <f t="shared" si="36"/>
        <v>&lt;₹200</v>
      </c>
      <c r="K819" s="23">
        <v>299</v>
      </c>
      <c r="L819" s="24">
        <v>0.37</v>
      </c>
      <c r="M819" s="25">
        <f>Table2[[#This Row],[Actual Price]] - Table2[[#This Row],[Discounted Price]] / Table2[[#This Row],[Actual Price]] * 100</f>
        <v>235.78929765886286</v>
      </c>
      <c r="N819" s="24" t="str">
        <f t="shared" si="37"/>
        <v>&lt;50%</v>
      </c>
      <c r="O819" s="21">
        <f>Table2[[#This Row],[Rounded Rating Column]] + (Table2[[#This Row],[rating_count]] / 1000)</f>
        <v>6.7370000000000001</v>
      </c>
      <c r="P819" s="24" t="str">
        <f>IF(Table2[[#This Row],[Discount Percentage]] &gt;= 0.5, "Yes", "No")</f>
        <v>No</v>
      </c>
      <c r="Q819" s="26">
        <f>Table2[[#This Row],[Actual Price]] * Table2[[#This Row],[rating_count]]</f>
        <v>818363</v>
      </c>
      <c r="R819">
        <v>4.2</v>
      </c>
      <c r="S819">
        <f>ROUND(Table2[[#This Row],[rating]], 0)</f>
        <v>4</v>
      </c>
      <c r="T819" s="21">
        <v>2737</v>
      </c>
      <c r="U819" s="21" t="str">
        <f>IF(Table2[[#This Row],[rating_count]] &lt; 1000, "Yes", "No")</f>
        <v>No</v>
      </c>
      <c r="V819" s="21">
        <f>Table2[[#This Row],[Rounded Rating Column]] * Table2[[#This Row],[rating_count]]</f>
        <v>10948</v>
      </c>
      <c r="W819" s="25">
        <f t="shared" si="38"/>
        <v>818363</v>
      </c>
      <c r="X819" t="s">
        <v>10118</v>
      </c>
      <c r="Y819" t="s">
        <v>10119</v>
      </c>
      <c r="Z819" t="s">
        <v>10120</v>
      </c>
      <c r="AA819" t="s">
        <v>10121</v>
      </c>
      <c r="AB819" t="s">
        <v>10122</v>
      </c>
      <c r="AC819" t="s">
        <v>10123</v>
      </c>
      <c r="AD819" t="s">
        <v>10124</v>
      </c>
      <c r="AE819" t="s">
        <v>10125</v>
      </c>
    </row>
    <row r="820" spans="1:31" ht="15.75" customHeight="1">
      <c r="A820" t="s">
        <v>12133</v>
      </c>
      <c r="B820" t="s">
        <v>12134</v>
      </c>
      <c r="C820" t="s">
        <v>8723</v>
      </c>
      <c r="D820" t="s">
        <v>12817</v>
      </c>
      <c r="E820" t="s">
        <v>12818</v>
      </c>
      <c r="F820" t="s">
        <v>12986</v>
      </c>
      <c r="G820" t="str">
        <f>Table2[category] &amp; "-" &amp; Table2[product name]</f>
        <v>Home&amp;Kitchen|Kitchen&amp;HomeAppliances|SmallKitchenAppliances|JuicerMixerGrinders-SUJATA Powermatic Plus, Juicer Mixer Grinder, 900 Watts, 2 Jars (White)</v>
      </c>
      <c r="H820" t="s">
        <v>13008</v>
      </c>
      <c r="I820" s="25">
        <v>5865</v>
      </c>
      <c r="J820" s="23" t="str">
        <f t="shared" si="36"/>
        <v>&gt;₹500</v>
      </c>
      <c r="K820" s="25">
        <v>7776</v>
      </c>
      <c r="L820" s="24">
        <v>0.25</v>
      </c>
      <c r="M820" s="25">
        <f>Table2[[#This Row],[Actual Price]] - Table2[[#This Row],[Discounted Price]] / Table2[[#This Row],[Actual Price]] * 100</f>
        <v>7700.575617283951</v>
      </c>
      <c r="N820" s="24" t="str">
        <f t="shared" si="37"/>
        <v>&lt;50%</v>
      </c>
      <c r="O820" s="21">
        <f>Table2[[#This Row],[Rounded Rating Column]] + (Table2[[#This Row],[rating_count]] / 1000)</f>
        <v>6.7370000000000001</v>
      </c>
      <c r="P820" s="24" t="str">
        <f>IF(Table2[[#This Row],[Discount Percentage]] &gt;= 0.5, "Yes", "No")</f>
        <v>No</v>
      </c>
      <c r="Q820" s="26">
        <f>Table2[[#This Row],[Actual Price]] * Table2[[#This Row],[rating_count]]</f>
        <v>21282912</v>
      </c>
      <c r="R820">
        <v>4.4000000000000004</v>
      </c>
      <c r="S820">
        <f>ROUND(Table2[[#This Row],[rating]], 0)</f>
        <v>4</v>
      </c>
      <c r="T820" s="21">
        <v>2737</v>
      </c>
      <c r="U820" s="21" t="str">
        <f>IF(Table2[[#This Row],[rating_count]] &lt; 1000, "Yes", "No")</f>
        <v>No</v>
      </c>
      <c r="V820" s="21">
        <f>Table2[[#This Row],[Rounded Rating Column]] * Table2[[#This Row],[rating_count]]</f>
        <v>10948</v>
      </c>
      <c r="W820" s="25">
        <f t="shared" si="38"/>
        <v>21282912</v>
      </c>
      <c r="X820" t="s">
        <v>12135</v>
      </c>
      <c r="Y820" t="s">
        <v>12136</v>
      </c>
      <c r="Z820" t="s">
        <v>12137</v>
      </c>
      <c r="AA820" t="s">
        <v>12138</v>
      </c>
      <c r="AB820" t="s">
        <v>12139</v>
      </c>
      <c r="AC820" t="s">
        <v>12140</v>
      </c>
      <c r="AD820" t="s">
        <v>12141</v>
      </c>
      <c r="AE820" t="s">
        <v>12142</v>
      </c>
    </row>
    <row r="821" spans="1:31" ht="15.75" customHeight="1">
      <c r="A821" t="s">
        <v>8742</v>
      </c>
      <c r="B821" t="s">
        <v>8743</v>
      </c>
      <c r="C821" t="s">
        <v>8336</v>
      </c>
      <c r="D821" t="s">
        <v>12817</v>
      </c>
      <c r="E821" t="s">
        <v>12988</v>
      </c>
      <c r="F821" t="s">
        <v>12989</v>
      </c>
      <c r="G821" t="str">
        <f>Table2[category] &amp; "-" &amp; Table2[product name]</f>
        <v>Home&amp;Kitchen|Heating,Cooling&amp;AirQuality|RoomHeaters|ElectricHeaters-Havells Cista Room Heater, White, 2000 Watts</v>
      </c>
      <c r="H821" t="s">
        <v>12990</v>
      </c>
      <c r="I821" s="25">
        <v>2499</v>
      </c>
      <c r="J821" s="23" t="str">
        <f t="shared" si="36"/>
        <v>&gt;₹500</v>
      </c>
      <c r="K821" s="25">
        <v>3945</v>
      </c>
      <c r="L821" s="24">
        <v>0.37</v>
      </c>
      <c r="M821" s="25">
        <f>Table2[[#This Row],[Actual Price]] - Table2[[#This Row],[Discounted Price]] / Table2[[#This Row],[Actual Price]] * 100</f>
        <v>3881.6539923954374</v>
      </c>
      <c r="N821" s="24" t="str">
        <f t="shared" si="37"/>
        <v>&lt;50%</v>
      </c>
      <c r="O821" s="21">
        <f>Table2[[#This Row],[Rounded Rating Column]] + (Table2[[#This Row],[rating_count]] / 1000)</f>
        <v>6.7320000000000002</v>
      </c>
      <c r="P821" s="24" t="str">
        <f>IF(Table2[[#This Row],[Discount Percentage]] &gt;= 0.5, "Yes", "No")</f>
        <v>No</v>
      </c>
      <c r="Q821" s="26">
        <f>Table2[[#This Row],[Actual Price]] * Table2[[#This Row],[rating_count]]</f>
        <v>10777740</v>
      </c>
      <c r="R821">
        <v>3.8</v>
      </c>
      <c r="S821">
        <f>ROUND(Table2[[#This Row],[rating]], 0)</f>
        <v>4</v>
      </c>
      <c r="T821" s="21">
        <v>2732</v>
      </c>
      <c r="U821" s="21" t="str">
        <f>IF(Table2[[#This Row],[rating_count]] &lt; 1000, "Yes", "No")</f>
        <v>No</v>
      </c>
      <c r="V821" s="21">
        <f>Table2[[#This Row],[Rounded Rating Column]] * Table2[[#This Row],[rating_count]]</f>
        <v>10928</v>
      </c>
      <c r="W821" s="25">
        <f t="shared" si="38"/>
        <v>10777740</v>
      </c>
      <c r="X821" t="s">
        <v>8744</v>
      </c>
      <c r="Y821" t="s">
        <v>8745</v>
      </c>
      <c r="Z821" t="s">
        <v>8746</v>
      </c>
      <c r="AA821" t="s">
        <v>8747</v>
      </c>
      <c r="AB821" t="s">
        <v>8748</v>
      </c>
      <c r="AC821" t="s">
        <v>8749</v>
      </c>
      <c r="AD821" t="s">
        <v>8750</v>
      </c>
      <c r="AE821" t="s">
        <v>8751</v>
      </c>
    </row>
    <row r="822" spans="1:31" ht="15.75" customHeight="1">
      <c r="A822" t="s">
        <v>10380</v>
      </c>
      <c r="B822" t="s">
        <v>10381</v>
      </c>
      <c r="C822" t="s">
        <v>8472</v>
      </c>
      <c r="D822" t="s">
        <v>12817</v>
      </c>
      <c r="E822" t="s">
        <v>12818</v>
      </c>
      <c r="F822" t="s">
        <v>12986</v>
      </c>
      <c r="G822" t="str">
        <f>Table2[category] &amp; "-" &amp; Table2[product name]</f>
        <v>Home&amp;Kitchen|Kitchen&amp;HomeAppliances|SmallKitchenAppliances|HandBlenders-FIGMENT Handheld Milk Frother Rechargeable, 3-Speed Electric Frother for Coffee with 2 Whisks and Coffee Decoration Tool, Coffee Frother Mixer, CRESCENT ENTERPRISES VRW0.50BK (A1)</v>
      </c>
      <c r="H822" t="s">
        <v>12998</v>
      </c>
      <c r="I822" s="23">
        <v>699</v>
      </c>
      <c r="J822" s="23" t="str">
        <f t="shared" si="36"/>
        <v>&gt;₹500</v>
      </c>
      <c r="K822" s="25">
        <v>1599</v>
      </c>
      <c r="L822" s="24">
        <v>0.56000000000000005</v>
      </c>
      <c r="M822" s="25">
        <f>Table2[[#This Row],[Actual Price]] - Table2[[#This Row],[Discounted Price]] / Table2[[#This Row],[Actual Price]] * 100</f>
        <v>1555.2851782363978</v>
      </c>
      <c r="N822" s="24" t="str">
        <f t="shared" si="37"/>
        <v>50% or More</v>
      </c>
      <c r="O822" s="21">
        <f>Table2[[#This Row],[Rounded Rating Column]] + (Table2[[#This Row],[rating_count]] / 1000)</f>
        <v>6.7290000000000001</v>
      </c>
      <c r="P822" s="24" t="str">
        <f>IF(Table2[[#This Row],[Discount Percentage]] &gt;= 0.5, "Yes", "No")</f>
        <v>Yes</v>
      </c>
      <c r="Q822" s="26">
        <f>Table2[[#This Row],[Actual Price]] * Table2[[#This Row],[rating_count]]</f>
        <v>2764671</v>
      </c>
      <c r="R822">
        <v>4.7</v>
      </c>
      <c r="S822">
        <f>ROUND(Table2[[#This Row],[rating]], 0)</f>
        <v>5</v>
      </c>
      <c r="T822" s="21">
        <v>1729</v>
      </c>
      <c r="U822" s="21" t="str">
        <f>IF(Table2[[#This Row],[rating_count]] &lt; 1000, "Yes", "No")</f>
        <v>No</v>
      </c>
      <c r="V822" s="21">
        <f>Table2[[#This Row],[Rounded Rating Column]] * Table2[[#This Row],[rating_count]]</f>
        <v>8645</v>
      </c>
      <c r="W822" s="25">
        <f t="shared" si="38"/>
        <v>2764671</v>
      </c>
      <c r="X822" t="s">
        <v>10382</v>
      </c>
      <c r="Y822" t="s">
        <v>10383</v>
      </c>
      <c r="Z822" t="s">
        <v>10384</v>
      </c>
      <c r="AA822" t="s">
        <v>10385</v>
      </c>
      <c r="AB822" t="s">
        <v>10386</v>
      </c>
      <c r="AC822" t="s">
        <v>10387</v>
      </c>
      <c r="AD822" t="s">
        <v>10388</v>
      </c>
      <c r="AE822" t="s">
        <v>10389</v>
      </c>
    </row>
    <row r="823" spans="1:31" ht="15.75" customHeight="1">
      <c r="A823" t="s">
        <v>642</v>
      </c>
      <c r="B823" t="s">
        <v>643</v>
      </c>
      <c r="C823" t="s">
        <v>644</v>
      </c>
      <c r="D823" t="s">
        <v>12831</v>
      </c>
      <c r="E823" t="s">
        <v>12832</v>
      </c>
      <c r="F823" t="s">
        <v>12833</v>
      </c>
      <c r="G823" t="str">
        <f>Table2[category] &amp; "-" &amp; Table2[product name]</f>
        <v>Electronics|HomeTheater,TV&amp;Video|Accessories|TVMounts,Stands&amp;Turntables|TVWall&amp;CeilingMounts-Model-P4 6 Way Swivel Tilt Wall Mount 32-55-inch Full Motion Cantilever for LED,LCD and Plasma TV's</v>
      </c>
      <c r="H823" t="s">
        <v>12838</v>
      </c>
      <c r="I823" s="25">
        <v>1599</v>
      </c>
      <c r="J823" s="23" t="str">
        <f t="shared" si="36"/>
        <v>&gt;₹500</v>
      </c>
      <c r="K823" s="25">
        <v>2999</v>
      </c>
      <c r="L823" s="24">
        <v>0.47</v>
      </c>
      <c r="M823" s="25">
        <f>Table2[[#This Row],[Actual Price]] - Table2[[#This Row],[Discounted Price]] / Table2[[#This Row],[Actual Price]] * 100</f>
        <v>2945.6822274091364</v>
      </c>
      <c r="N823" s="24" t="str">
        <f t="shared" si="37"/>
        <v>&lt;50%</v>
      </c>
      <c r="O823" s="21">
        <f>Table2[[#This Row],[Rounded Rating Column]] + (Table2[[#This Row],[rating_count]] / 1000)</f>
        <v>6.7270000000000003</v>
      </c>
      <c r="P823" s="24" t="str">
        <f>IF(Table2[[#This Row],[Discount Percentage]] &gt;= 0.5, "Yes", "No")</f>
        <v>No</v>
      </c>
      <c r="Q823" s="26">
        <f>Table2[[#This Row],[Actual Price]] * Table2[[#This Row],[rating_count]]</f>
        <v>8178273</v>
      </c>
      <c r="R823">
        <v>4.2</v>
      </c>
      <c r="S823">
        <f>ROUND(Table2[[#This Row],[rating]], 0)</f>
        <v>4</v>
      </c>
      <c r="T823" s="21">
        <v>2727</v>
      </c>
      <c r="U823" s="21" t="str">
        <f>IF(Table2[[#This Row],[rating_count]] &lt; 1000, "Yes", "No")</f>
        <v>No</v>
      </c>
      <c r="V823" s="21">
        <f>Table2[[#This Row],[Rounded Rating Column]] * Table2[[#This Row],[rating_count]]</f>
        <v>10908</v>
      </c>
      <c r="W823" s="25">
        <f t="shared" si="38"/>
        <v>8178273</v>
      </c>
      <c r="X823" t="s">
        <v>645</v>
      </c>
      <c r="Y823" t="s">
        <v>646</v>
      </c>
      <c r="Z823" t="s">
        <v>647</v>
      </c>
      <c r="AA823" t="s">
        <v>648</v>
      </c>
      <c r="AB823" t="s">
        <v>649</v>
      </c>
      <c r="AC823" t="s">
        <v>650</v>
      </c>
      <c r="AD823" t="s">
        <v>651</v>
      </c>
      <c r="AE823" t="s">
        <v>652</v>
      </c>
    </row>
    <row r="824" spans="1:31" ht="15.75" customHeight="1">
      <c r="A824" t="s">
        <v>12586</v>
      </c>
      <c r="B824" t="s">
        <v>12587</v>
      </c>
      <c r="C824" t="s">
        <v>9080</v>
      </c>
      <c r="D824" t="s">
        <v>12817</v>
      </c>
      <c r="E824" t="s">
        <v>12988</v>
      </c>
      <c r="F824" t="s">
        <v>13013</v>
      </c>
      <c r="G824" t="str">
        <f>Table2[category] &amp; "-" &amp; Table2[product name]</f>
        <v>Home&amp;Kitchen|Heating,Cooling&amp;AirQuality|Fans|CeilingFans-Havells Ambrose 1200mm Ceiling Fan (Pearl White Wood)</v>
      </c>
      <c r="H824" t="s">
        <v>13014</v>
      </c>
      <c r="I824" s="25">
        <v>2199</v>
      </c>
      <c r="J824" s="23" t="str">
        <f t="shared" si="36"/>
        <v>&gt;₹500</v>
      </c>
      <c r="K824" s="25">
        <v>3045</v>
      </c>
      <c r="L824" s="24">
        <v>0.28000000000000003</v>
      </c>
      <c r="M824" s="25">
        <f>Table2[[#This Row],[Actual Price]] - Table2[[#This Row],[Discounted Price]] / Table2[[#This Row],[Actual Price]] * 100</f>
        <v>2972.7832512315272</v>
      </c>
      <c r="N824" s="24" t="str">
        <f t="shared" si="37"/>
        <v>&lt;50%</v>
      </c>
      <c r="O824" s="21">
        <f>Table2[[#This Row],[Rounded Rating Column]] + (Table2[[#This Row],[rating_count]] / 1000)</f>
        <v>6.6859999999999999</v>
      </c>
      <c r="P824" s="24" t="str">
        <f>IF(Table2[[#This Row],[Discount Percentage]] &gt;= 0.5, "Yes", "No")</f>
        <v>No</v>
      </c>
      <c r="Q824" s="26">
        <f>Table2[[#This Row],[Actual Price]] * Table2[[#This Row],[rating_count]]</f>
        <v>8178870</v>
      </c>
      <c r="R824">
        <v>4.2</v>
      </c>
      <c r="S824">
        <f>ROUND(Table2[[#This Row],[rating]], 0)</f>
        <v>4</v>
      </c>
      <c r="T824" s="21">
        <v>2686</v>
      </c>
      <c r="U824" s="21" t="str">
        <f>IF(Table2[[#This Row],[rating_count]] &lt; 1000, "Yes", "No")</f>
        <v>No</v>
      </c>
      <c r="V824" s="21">
        <f>Table2[[#This Row],[Rounded Rating Column]] * Table2[[#This Row],[rating_count]]</f>
        <v>10744</v>
      </c>
      <c r="W824" s="25">
        <f t="shared" si="38"/>
        <v>8178870</v>
      </c>
      <c r="X824" t="s">
        <v>12588</v>
      </c>
      <c r="Y824" t="s">
        <v>12589</v>
      </c>
      <c r="Z824" t="s">
        <v>12590</v>
      </c>
      <c r="AA824" t="s">
        <v>12591</v>
      </c>
      <c r="AB824" t="s">
        <v>12592</v>
      </c>
      <c r="AC824" t="s">
        <v>12593</v>
      </c>
      <c r="AD824" t="s">
        <v>12594</v>
      </c>
      <c r="AE824" t="s">
        <v>12595</v>
      </c>
    </row>
    <row r="825" spans="1:31" ht="15.75" customHeight="1">
      <c r="A825" t="s">
        <v>1264</v>
      </c>
      <c r="B825" t="s">
        <v>1265</v>
      </c>
      <c r="C825" t="s">
        <v>13</v>
      </c>
      <c r="D825" t="s">
        <v>12821</v>
      </c>
      <c r="E825" t="s">
        <v>12822</v>
      </c>
      <c r="F825" t="s">
        <v>12823</v>
      </c>
      <c r="G825" t="str">
        <f>Table2[category] &amp; "-" &amp; Table2[product name]</f>
        <v>Computers&amp;Accessories|Accessories&amp;Peripherals|Cables&amp;Accessories|Cables|USBCables-Zoul Type C to Type C Fast Charging Cable 65W 2M/6ft USB C Nylon Braided Cord Compatible with MacBook Oneplus 9 9R Samsung Galaxy S21 Ultra S20+ (2M, Black)</v>
      </c>
      <c r="H825" t="s">
        <v>12824</v>
      </c>
      <c r="I825" s="23">
        <v>399</v>
      </c>
      <c r="J825" s="23" t="str">
        <f t="shared" si="36"/>
        <v>₹200 - ₹500</v>
      </c>
      <c r="K825" s="25">
        <v>1099</v>
      </c>
      <c r="L825" s="24">
        <v>0.64</v>
      </c>
      <c r="M825" s="25">
        <f>Table2[[#This Row],[Actual Price]] - Table2[[#This Row],[Discounted Price]] / Table2[[#This Row],[Actual Price]] * 100</f>
        <v>1062.6942675159235</v>
      </c>
      <c r="N825" s="24" t="str">
        <f t="shared" si="37"/>
        <v>50% or More</v>
      </c>
      <c r="O825" s="21">
        <f>Table2[[#This Row],[Rounded Rating Column]] + (Table2[[#This Row],[rating_count]] / 1000)</f>
        <v>6.6850000000000005</v>
      </c>
      <c r="P825" s="24" t="str">
        <f>IF(Table2[[#This Row],[Discount Percentage]] &gt;= 0.5, "Yes", "No")</f>
        <v>Yes</v>
      </c>
      <c r="Q825" s="26">
        <f>Table2[[#This Row],[Actual Price]] * Table2[[#This Row],[rating_count]]</f>
        <v>2950815</v>
      </c>
      <c r="R825">
        <v>4.0999999999999996</v>
      </c>
      <c r="S825">
        <f>ROUND(Table2[[#This Row],[rating]], 0)</f>
        <v>4</v>
      </c>
      <c r="T825" s="21">
        <v>2685</v>
      </c>
      <c r="U825" s="21" t="str">
        <f>IF(Table2[[#This Row],[rating_count]] &lt; 1000, "Yes", "No")</f>
        <v>No</v>
      </c>
      <c r="V825" s="21">
        <f>Table2[[#This Row],[Rounded Rating Column]] * Table2[[#This Row],[rating_count]]</f>
        <v>10740</v>
      </c>
      <c r="W825" s="25">
        <f t="shared" si="38"/>
        <v>2950815</v>
      </c>
      <c r="X825" t="s">
        <v>1266</v>
      </c>
      <c r="Y825" t="s">
        <v>1267</v>
      </c>
      <c r="Z825" t="s">
        <v>1268</v>
      </c>
      <c r="AA825" t="s">
        <v>1269</v>
      </c>
      <c r="AB825" t="s">
        <v>1270</v>
      </c>
      <c r="AC825" t="s">
        <v>1271</v>
      </c>
      <c r="AD825" t="s">
        <v>1272</v>
      </c>
      <c r="AE825" t="s">
        <v>1273</v>
      </c>
    </row>
    <row r="826" spans="1:31" ht="15.75" customHeight="1">
      <c r="A826" t="s">
        <v>1580</v>
      </c>
      <c r="B826" t="s">
        <v>1581</v>
      </c>
      <c r="C826" t="s">
        <v>13</v>
      </c>
      <c r="D826" t="s">
        <v>12821</v>
      </c>
      <c r="E826" t="s">
        <v>12822</v>
      </c>
      <c r="F826" t="s">
        <v>12823</v>
      </c>
      <c r="G826" t="str">
        <f>Table2[category] &amp; "-" &amp; Table2[product name]</f>
        <v>Computers&amp;Accessories|Accessories&amp;Peripherals|Cables&amp;Accessories|Cables|USBCables-Zoul USB C to USB C Fast Charging Cable 65W Type C to Type C Nylon Braided Cord Compatible with Macbook Oneplus 9 10R Samsung Galaxy S22 S21 Ultra Z Flip3 Macbook Air/Pro M1 Google Pixel 11'' iPad Pro 2020/2018 (2M, Grey)</v>
      </c>
      <c r="H826" t="s">
        <v>12824</v>
      </c>
      <c r="I826" s="23">
        <v>399</v>
      </c>
      <c r="J826" s="23" t="str">
        <f t="shared" si="36"/>
        <v>₹200 - ₹500</v>
      </c>
      <c r="K826" s="25">
        <v>1099</v>
      </c>
      <c r="L826" s="24">
        <v>0.64</v>
      </c>
      <c r="M826" s="25">
        <f>Table2[[#This Row],[Actual Price]] - Table2[[#This Row],[Discounted Price]] / Table2[[#This Row],[Actual Price]] * 100</f>
        <v>1062.6942675159235</v>
      </c>
      <c r="N826" s="24" t="str">
        <f t="shared" si="37"/>
        <v>50% or More</v>
      </c>
      <c r="O826" s="21">
        <f>Table2[[#This Row],[Rounded Rating Column]] + (Table2[[#This Row],[rating_count]] / 1000)</f>
        <v>6.6850000000000005</v>
      </c>
      <c r="P826" s="24" t="str">
        <f>IF(Table2[[#This Row],[Discount Percentage]] &gt;= 0.5, "Yes", "No")</f>
        <v>Yes</v>
      </c>
      <c r="Q826" s="26">
        <f>Table2[[#This Row],[Actual Price]] * Table2[[#This Row],[rating_count]]</f>
        <v>2950815</v>
      </c>
      <c r="R826">
        <v>4.0999999999999996</v>
      </c>
      <c r="S826">
        <f>ROUND(Table2[[#This Row],[rating]], 0)</f>
        <v>4</v>
      </c>
      <c r="T826" s="21">
        <v>2685</v>
      </c>
      <c r="U826" s="21" t="str">
        <f>IF(Table2[[#This Row],[rating_count]] &lt; 1000, "Yes", "No")</f>
        <v>No</v>
      </c>
      <c r="V826" s="21">
        <f>Table2[[#This Row],[Rounded Rating Column]] * Table2[[#This Row],[rating_count]]</f>
        <v>10740</v>
      </c>
      <c r="W826" s="25">
        <f t="shared" si="38"/>
        <v>2950815</v>
      </c>
      <c r="X826" t="s">
        <v>1582</v>
      </c>
      <c r="Y826" t="s">
        <v>1267</v>
      </c>
      <c r="Z826" t="s">
        <v>1268</v>
      </c>
      <c r="AA826" t="s">
        <v>1269</v>
      </c>
      <c r="AB826" t="s">
        <v>1270</v>
      </c>
      <c r="AC826" t="s">
        <v>1271</v>
      </c>
      <c r="AD826" t="s">
        <v>1583</v>
      </c>
      <c r="AE826" t="s">
        <v>1584</v>
      </c>
    </row>
    <row r="827" spans="1:31" ht="15.75" customHeight="1">
      <c r="A827" t="s">
        <v>7926</v>
      </c>
      <c r="B827" t="s">
        <v>7927</v>
      </c>
      <c r="C827" t="s">
        <v>6122</v>
      </c>
      <c r="D827" t="s">
        <v>12891</v>
      </c>
      <c r="E827" t="s">
        <v>12892</v>
      </c>
      <c r="F827" t="s">
        <v>12893</v>
      </c>
      <c r="G827" t="str">
        <f>Table2[category] &amp; "-" &amp; Table2[product name]</f>
        <v>OfficeProducts|OfficePaperProducts|Paper|Stationery|Notebooks,WritingPads&amp;Diaries|CompositionNotebooks-Classmate Long Book - Unruled, 160 Pages, 314 mm x 194 mm - Pack Of 3</v>
      </c>
      <c r="H827" t="s">
        <v>12894</v>
      </c>
      <c r="I827" s="23">
        <v>165</v>
      </c>
      <c r="J827" s="23" t="str">
        <f t="shared" si="36"/>
        <v>&lt;₹200</v>
      </c>
      <c r="K827" s="23">
        <v>165</v>
      </c>
      <c r="L827" s="24">
        <v>0</v>
      </c>
      <c r="M827" s="25">
        <f>Table2[[#This Row],[Actual Price]] - Table2[[#This Row],[Discounted Price]] / Table2[[#This Row],[Actual Price]] * 100</f>
        <v>65</v>
      </c>
      <c r="N827" s="24" t="str">
        <f t="shared" si="37"/>
        <v>&lt;50%</v>
      </c>
      <c r="O827" s="21">
        <f>Table2[[#This Row],[Rounded Rating Column]] + (Table2[[#This Row],[rating_count]] / 1000)</f>
        <v>6.6739999999999995</v>
      </c>
      <c r="P827" s="24" t="str">
        <f>IF(Table2[[#This Row],[Discount Percentage]] &gt;= 0.5, "Yes", "No")</f>
        <v>No</v>
      </c>
      <c r="Q827" s="26">
        <f>Table2[[#This Row],[Actual Price]] * Table2[[#This Row],[rating_count]]</f>
        <v>276210</v>
      </c>
      <c r="R827">
        <v>4.5</v>
      </c>
      <c r="S827">
        <f>ROUND(Table2[[#This Row],[rating]], 0)</f>
        <v>5</v>
      </c>
      <c r="T827" s="21">
        <v>1674</v>
      </c>
      <c r="U827" s="21" t="str">
        <f>IF(Table2[[#This Row],[rating_count]] &lt; 1000, "Yes", "No")</f>
        <v>No</v>
      </c>
      <c r="V827" s="21">
        <f>Table2[[#This Row],[Rounded Rating Column]] * Table2[[#This Row],[rating_count]]</f>
        <v>8370</v>
      </c>
      <c r="W827" s="25">
        <f t="shared" si="38"/>
        <v>276210</v>
      </c>
      <c r="X827" t="s">
        <v>7928</v>
      </c>
      <c r="Y827" t="s">
        <v>7929</v>
      </c>
      <c r="Z827" t="s">
        <v>7930</v>
      </c>
      <c r="AA827" t="s">
        <v>7931</v>
      </c>
      <c r="AB827" t="s">
        <v>7932</v>
      </c>
      <c r="AC827" t="s">
        <v>7933</v>
      </c>
      <c r="AD827" t="s">
        <v>7934</v>
      </c>
      <c r="AE827" t="s">
        <v>7935</v>
      </c>
    </row>
    <row r="828" spans="1:31" ht="15.75" customHeight="1">
      <c r="A828" t="s">
        <v>12606</v>
      </c>
      <c r="B828" t="s">
        <v>12607</v>
      </c>
      <c r="C828" t="s">
        <v>12608</v>
      </c>
      <c r="D828" t="s">
        <v>12817</v>
      </c>
      <c r="E828" t="s">
        <v>12818</v>
      </c>
      <c r="F828" t="s">
        <v>12819</v>
      </c>
      <c r="G828" t="str">
        <f>Table2[category] &amp; "-" &amp; Table2[product name]</f>
        <v>Home&amp;Kitchen|Kitchen&amp;HomeAppliances|Vacuum,Cleaning&amp;Ironing|Vacuums&amp;FloorCare|VacuumAccessories|VacuumBags|HandheldBags-Eureka Forbes Euroclean Paper Vacuum Cleaner Dust Bags for Excel, Ace, 300, Jet Models - Set of 10</v>
      </c>
      <c r="H828" t="s">
        <v>12820</v>
      </c>
      <c r="I828" s="23">
        <v>253</v>
      </c>
      <c r="J828" s="23" t="str">
        <f t="shared" si="36"/>
        <v>₹200 - ₹500</v>
      </c>
      <c r="K828" s="23">
        <v>500</v>
      </c>
      <c r="L828" s="24">
        <v>0.49</v>
      </c>
      <c r="M828" s="25">
        <f>Table2[[#This Row],[Actual Price]] - Table2[[#This Row],[Discounted Price]] / Table2[[#This Row],[Actual Price]] * 100</f>
        <v>449.4</v>
      </c>
      <c r="N828" s="24" t="str">
        <f t="shared" si="37"/>
        <v>&lt;50%</v>
      </c>
      <c r="O828" s="21">
        <f>Table2[[#This Row],[Rounded Rating Column]] + (Table2[[#This Row],[rating_count]] / 1000)</f>
        <v>6.6639999999999997</v>
      </c>
      <c r="P828" s="24" t="str">
        <f>IF(Table2[[#This Row],[Discount Percentage]] &gt;= 0.5, "Yes", "No")</f>
        <v>No</v>
      </c>
      <c r="Q828" s="26">
        <f>Table2[[#This Row],[Actual Price]] * Table2[[#This Row],[rating_count]]</f>
        <v>1332000</v>
      </c>
      <c r="R828">
        <v>4.3</v>
      </c>
      <c r="S828">
        <f>ROUND(Table2[[#This Row],[rating]], 0)</f>
        <v>4</v>
      </c>
      <c r="T828" s="21">
        <v>2664</v>
      </c>
      <c r="U828" s="21" t="str">
        <f>IF(Table2[[#This Row],[rating_count]] &lt; 1000, "Yes", "No")</f>
        <v>No</v>
      </c>
      <c r="V828" s="21">
        <f>Table2[[#This Row],[Rounded Rating Column]] * Table2[[#This Row],[rating_count]]</f>
        <v>10656</v>
      </c>
      <c r="W828" s="25">
        <f t="shared" si="38"/>
        <v>1332000</v>
      </c>
      <c r="X828" t="s">
        <v>12609</v>
      </c>
      <c r="Y828" t="s">
        <v>12610</v>
      </c>
      <c r="Z828" t="s">
        <v>12611</v>
      </c>
      <c r="AA828" t="s">
        <v>12612</v>
      </c>
      <c r="AB828" t="s">
        <v>12613</v>
      </c>
      <c r="AC828" t="s">
        <v>12614</v>
      </c>
      <c r="AD828" t="s">
        <v>12615</v>
      </c>
      <c r="AE828" t="s">
        <v>12616</v>
      </c>
    </row>
    <row r="829" spans="1:31" ht="15.75" customHeight="1">
      <c r="A829" t="s">
        <v>1544</v>
      </c>
      <c r="B829" t="s">
        <v>1545</v>
      </c>
      <c r="C829" t="s">
        <v>13</v>
      </c>
      <c r="D829" t="s">
        <v>12821</v>
      </c>
      <c r="E829" t="s">
        <v>12822</v>
      </c>
      <c r="F829" t="s">
        <v>12823</v>
      </c>
      <c r="G829" t="str">
        <f>Table2[category] &amp; "-" &amp; Table2[product name]</f>
        <v>Computers&amp;Accessories|Accessories&amp;Peripherals|Cables&amp;Accessories|Cables|USBCables-Wayona USB Type C 65W Fast Charging 2M/6Ft Long Flash Charge Cable 3A QC 3.0 Data Cable Compatible with Samsung Galaxy S21 S10 S9 S8, iQOO Z3, Vivo, Note 10 9 8, A20e A40 A50 A70, Moto G7 G8 (2M, Grey)</v>
      </c>
      <c r="H829" t="s">
        <v>12824</v>
      </c>
      <c r="I829" s="23">
        <v>325</v>
      </c>
      <c r="J829" s="23" t="str">
        <f t="shared" si="36"/>
        <v>₹200 - ₹500</v>
      </c>
      <c r="K829" s="23">
        <v>999</v>
      </c>
      <c r="L829" s="24">
        <v>0.67</v>
      </c>
      <c r="M829" s="25">
        <f>Table2[[#This Row],[Actual Price]] - Table2[[#This Row],[Discounted Price]] / Table2[[#This Row],[Actual Price]] * 100</f>
        <v>966.46746746746749</v>
      </c>
      <c r="N829" s="24" t="str">
        <f t="shared" si="37"/>
        <v>50% or More</v>
      </c>
      <c r="O829" s="21">
        <f>Table2[[#This Row],[Rounded Rating Column]] + (Table2[[#This Row],[rating_count]] / 1000)</f>
        <v>6.6509999999999998</v>
      </c>
      <c r="P829" s="24" t="str">
        <f>IF(Table2[[#This Row],[Discount Percentage]] &gt;= 0.5, "Yes", "No")</f>
        <v>Yes</v>
      </c>
      <c r="Q829" s="26">
        <f>Table2[[#This Row],[Actual Price]] * Table2[[#This Row],[rating_count]]</f>
        <v>2648349</v>
      </c>
      <c r="R829">
        <v>4.3</v>
      </c>
      <c r="S829">
        <f>ROUND(Table2[[#This Row],[rating]], 0)</f>
        <v>4</v>
      </c>
      <c r="T829" s="21">
        <v>2651</v>
      </c>
      <c r="U829" s="21" t="str">
        <f>IF(Table2[[#This Row],[rating_count]] &lt; 1000, "Yes", "No")</f>
        <v>No</v>
      </c>
      <c r="V829" s="21">
        <f>Table2[[#This Row],[Rounded Rating Column]] * Table2[[#This Row],[rating_count]]</f>
        <v>10604</v>
      </c>
      <c r="W829" s="25">
        <f t="shared" si="38"/>
        <v>2648349</v>
      </c>
      <c r="X829" t="s">
        <v>1546</v>
      </c>
      <c r="Y829" t="s">
        <v>1547</v>
      </c>
      <c r="Z829" t="s">
        <v>1548</v>
      </c>
      <c r="AA829" t="s">
        <v>1549</v>
      </c>
      <c r="AB829" t="s">
        <v>1550</v>
      </c>
      <c r="AC829" t="s">
        <v>1551</v>
      </c>
      <c r="AD829" t="s">
        <v>1552</v>
      </c>
      <c r="AE829" t="s">
        <v>1553</v>
      </c>
    </row>
    <row r="830" spans="1:31" ht="15.75" customHeight="1">
      <c r="A830" t="s">
        <v>2277</v>
      </c>
      <c r="B830" t="s">
        <v>2278</v>
      </c>
      <c r="C830" t="s">
        <v>13</v>
      </c>
      <c r="D830" t="s">
        <v>12821</v>
      </c>
      <c r="E830" t="s">
        <v>12822</v>
      </c>
      <c r="F830" t="s">
        <v>12823</v>
      </c>
      <c r="G830" t="str">
        <f>Table2[category] &amp; "-" &amp; Table2[product name]</f>
        <v>Computers&amp;Accessories|Accessories&amp;Peripherals|Cables&amp;Accessories|Cables|USBCables-Wayona USB Type C Fast Charging Cable Charger Cord 3A QC 3.0 Data Cable Compatible with Samsung Galaxy S10e S10 S9 S8 S20 Plus, Note 10 9 8, M51 A40 A50 A70, Moto G7 G8 (1M, Grey)</v>
      </c>
      <c r="H830" t="s">
        <v>12824</v>
      </c>
      <c r="I830" s="23">
        <v>299</v>
      </c>
      <c r="J830" s="23" t="str">
        <f t="shared" si="36"/>
        <v>₹200 - ₹500</v>
      </c>
      <c r="K830" s="23">
        <v>999</v>
      </c>
      <c r="L830" s="24">
        <v>0.7</v>
      </c>
      <c r="M830" s="25">
        <f>Table2[[#This Row],[Actual Price]] - Table2[[#This Row],[Discounted Price]] / Table2[[#This Row],[Actual Price]] * 100</f>
        <v>969.07007007007007</v>
      </c>
      <c r="N830" s="24" t="str">
        <f t="shared" si="37"/>
        <v>50% or More</v>
      </c>
      <c r="O830" s="21">
        <f>Table2[[#This Row],[Rounded Rating Column]] + (Table2[[#This Row],[rating_count]] / 1000)</f>
        <v>6.6509999999999998</v>
      </c>
      <c r="P830" s="24" t="str">
        <f>IF(Table2[[#This Row],[Discount Percentage]] &gt;= 0.5, "Yes", "No")</f>
        <v>Yes</v>
      </c>
      <c r="Q830" s="26">
        <f>Table2[[#This Row],[Actual Price]] * Table2[[#This Row],[rating_count]]</f>
        <v>2648349</v>
      </c>
      <c r="R830">
        <v>4.3</v>
      </c>
      <c r="S830">
        <f>ROUND(Table2[[#This Row],[rating]], 0)</f>
        <v>4</v>
      </c>
      <c r="T830" s="21">
        <v>2651</v>
      </c>
      <c r="U830" s="21" t="str">
        <f>IF(Table2[[#This Row],[rating_count]] &lt; 1000, "Yes", "No")</f>
        <v>No</v>
      </c>
      <c r="V830" s="21">
        <f>Table2[[#This Row],[Rounded Rating Column]] * Table2[[#This Row],[rating_count]]</f>
        <v>10604</v>
      </c>
      <c r="W830" s="25">
        <f t="shared" si="38"/>
        <v>2648349</v>
      </c>
      <c r="X830" t="s">
        <v>2279</v>
      </c>
      <c r="Y830" t="s">
        <v>1547</v>
      </c>
      <c r="Z830" t="s">
        <v>1548</v>
      </c>
      <c r="AA830" t="s">
        <v>1549</v>
      </c>
      <c r="AB830" t="s">
        <v>1550</v>
      </c>
      <c r="AC830" t="s">
        <v>1551</v>
      </c>
      <c r="AD830" t="s">
        <v>1552</v>
      </c>
      <c r="AE830" t="s">
        <v>2280</v>
      </c>
    </row>
    <row r="831" spans="1:31" ht="15.75" customHeight="1">
      <c r="A831" t="s">
        <v>3938</v>
      </c>
      <c r="B831" t="s">
        <v>3939</v>
      </c>
      <c r="C831" t="s">
        <v>3940</v>
      </c>
      <c r="D831" t="s">
        <v>12831</v>
      </c>
      <c r="E831" t="s">
        <v>12854</v>
      </c>
      <c r="F831" t="s">
        <v>12855</v>
      </c>
      <c r="G831" t="str">
        <f>Table2[category] &amp; "-" &amp; Table2[product name]</f>
        <v>Electronics|Mobiles&amp;Accessories|MobileAccessories|Cases&amp;Covers|BasicCases-Amozo Ultra Hybrid Camera and Drop Protection Back Cover Case for iPhone 13 (TPU + Polycarbonate | Crystal Transparent)</v>
      </c>
      <c r="H831" t="s">
        <v>12874</v>
      </c>
      <c r="I831" s="23">
        <v>279</v>
      </c>
      <c r="J831" s="23" t="str">
        <f t="shared" si="36"/>
        <v>₹200 - ₹500</v>
      </c>
      <c r="K831" s="25">
        <v>1499</v>
      </c>
      <c r="L831" s="24">
        <v>0.81</v>
      </c>
      <c r="M831" s="25">
        <f>Table2[[#This Row],[Actual Price]] - Table2[[#This Row],[Discounted Price]] / Table2[[#This Row],[Actual Price]] * 100</f>
        <v>1480.3875917278185</v>
      </c>
      <c r="N831" s="24" t="str">
        <f t="shared" si="37"/>
        <v>50% or More</v>
      </c>
      <c r="O831" s="21">
        <f>Table2[[#This Row],[Rounded Rating Column]] + (Table2[[#This Row],[rating_count]] / 1000)</f>
        <v>6.6459999999999999</v>
      </c>
      <c r="P831" s="24" t="str">
        <f>IF(Table2[[#This Row],[Discount Percentage]] &gt;= 0.5, "Yes", "No")</f>
        <v>Yes</v>
      </c>
      <c r="Q831" s="26">
        <f>Table2[[#This Row],[Actual Price]] * Table2[[#This Row],[rating_count]]</f>
        <v>3966354</v>
      </c>
      <c r="R831">
        <v>4.2</v>
      </c>
      <c r="S831">
        <f>ROUND(Table2[[#This Row],[rating]], 0)</f>
        <v>4</v>
      </c>
      <c r="T831" s="21">
        <v>2646</v>
      </c>
      <c r="U831" s="21" t="str">
        <f>IF(Table2[[#This Row],[rating_count]] &lt; 1000, "Yes", "No")</f>
        <v>No</v>
      </c>
      <c r="V831" s="21">
        <f>Table2[[#This Row],[Rounded Rating Column]] * Table2[[#This Row],[rating_count]]</f>
        <v>10584</v>
      </c>
      <c r="W831" s="25">
        <f t="shared" si="38"/>
        <v>3966354</v>
      </c>
      <c r="X831" t="s">
        <v>3941</v>
      </c>
      <c r="Y831" t="s">
        <v>3942</v>
      </c>
      <c r="Z831" t="s">
        <v>3943</v>
      </c>
      <c r="AA831" t="s">
        <v>3944</v>
      </c>
      <c r="AB831" t="s">
        <v>3945</v>
      </c>
      <c r="AC831" t="s">
        <v>3946</v>
      </c>
      <c r="AD831" t="s">
        <v>3947</v>
      </c>
      <c r="AE831" t="s">
        <v>3948</v>
      </c>
    </row>
    <row r="832" spans="1:31" ht="15.75" customHeight="1">
      <c r="A832" t="s">
        <v>1780</v>
      </c>
      <c r="B832" t="s">
        <v>1781</v>
      </c>
      <c r="C832" t="s">
        <v>462</v>
      </c>
      <c r="D832" t="s">
        <v>12831</v>
      </c>
      <c r="E832" t="s">
        <v>12832</v>
      </c>
      <c r="F832" t="s">
        <v>12833</v>
      </c>
      <c r="G832" t="str">
        <f>Table2[category] &amp; "-" &amp; Table2[product name]</f>
        <v>Electronics|HomeTheater,TV&amp;Video|Accessories|RemoteControls-Universal Remote Control for All Sony TV for All LCD LED and Bravia TVs Remote</v>
      </c>
      <c r="H832" t="s">
        <v>12836</v>
      </c>
      <c r="I832" s="23">
        <v>239</v>
      </c>
      <c r="J832" s="23" t="str">
        <f t="shared" si="36"/>
        <v>₹200 - ₹500</v>
      </c>
      <c r="K832" s="23">
        <v>699</v>
      </c>
      <c r="L832" s="24">
        <v>0.66</v>
      </c>
      <c r="M832" s="25">
        <f>Table2[[#This Row],[Actual Price]] - Table2[[#This Row],[Discounted Price]] / Table2[[#This Row],[Actual Price]] * 100</f>
        <v>664.80829756795424</v>
      </c>
      <c r="N832" s="24" t="str">
        <f t="shared" si="37"/>
        <v>50% or More</v>
      </c>
      <c r="O832" s="21">
        <f>Table2[[#This Row],[Rounded Rating Column]] + (Table2[[#This Row],[rating_count]] / 1000)</f>
        <v>6.6400000000000006</v>
      </c>
      <c r="P832" s="24" t="str">
        <f>IF(Table2[[#This Row],[Discount Percentage]] &gt;= 0.5, "Yes", "No")</f>
        <v>Yes</v>
      </c>
      <c r="Q832" s="26">
        <f>Table2[[#This Row],[Actual Price]] * Table2[[#This Row],[rating_count]]</f>
        <v>1845360</v>
      </c>
      <c r="R832">
        <v>4.4000000000000004</v>
      </c>
      <c r="S832">
        <f>ROUND(Table2[[#This Row],[rating]], 0)</f>
        <v>4</v>
      </c>
      <c r="T832" s="21">
        <v>2640</v>
      </c>
      <c r="U832" s="21" t="str">
        <f>IF(Table2[[#This Row],[rating_count]] &lt; 1000, "Yes", "No")</f>
        <v>No</v>
      </c>
      <c r="V832" s="21">
        <f>Table2[[#This Row],[Rounded Rating Column]] * Table2[[#This Row],[rating_count]]</f>
        <v>10560</v>
      </c>
      <c r="W832" s="25">
        <f t="shared" si="38"/>
        <v>1845360</v>
      </c>
      <c r="X832" t="s">
        <v>1782</v>
      </c>
      <c r="Y832" t="s">
        <v>1783</v>
      </c>
      <c r="Z832" t="s">
        <v>1784</v>
      </c>
      <c r="AA832" t="s">
        <v>1785</v>
      </c>
      <c r="AB832" t="s">
        <v>1786</v>
      </c>
      <c r="AC832" t="s">
        <v>1787</v>
      </c>
      <c r="AD832" t="s">
        <v>1788</v>
      </c>
      <c r="AE832" t="s">
        <v>1789</v>
      </c>
    </row>
    <row r="833" spans="1:31" ht="15.75" customHeight="1">
      <c r="A833" t="s">
        <v>7281</v>
      </c>
      <c r="B833" t="s">
        <v>7282</v>
      </c>
      <c r="C833" t="s">
        <v>4971</v>
      </c>
      <c r="D833" t="s">
        <v>12891</v>
      </c>
      <c r="E833" t="s">
        <v>12892</v>
      </c>
      <c r="F833" t="s">
        <v>12893</v>
      </c>
      <c r="G833" t="str">
        <f>Table2[category] &amp; "-" &amp; Table2[product name]</f>
        <v>OfficeProducts|OfficePaperProducts|Paper|Stationery|Pens,Pencils&amp;WritingSupplies|Pens&amp;Refills|GelInkRollerballPens-Classmate Octane Neon- 25 Blue Gel Pens | Smooth Writing Pens| Water-proof Ink For Smudge-free Writing| Preferred By Students For Exam &amp; Class Notes| Study At Home Essential</v>
      </c>
      <c r="H833" t="s">
        <v>12894</v>
      </c>
      <c r="I833" s="23">
        <v>250</v>
      </c>
      <c r="J833" s="23" t="str">
        <f t="shared" si="36"/>
        <v>₹200 - ₹500</v>
      </c>
      <c r="K833" s="23">
        <v>250</v>
      </c>
      <c r="L833" s="24">
        <v>0</v>
      </c>
      <c r="M833" s="25">
        <f>Table2[[#This Row],[Actual Price]] - Table2[[#This Row],[Discounted Price]] / Table2[[#This Row],[Actual Price]] * 100</f>
        <v>150</v>
      </c>
      <c r="N833" s="24" t="str">
        <f t="shared" si="37"/>
        <v>&lt;50%</v>
      </c>
      <c r="O833" s="21">
        <f>Table2[[#This Row],[Rounded Rating Column]] + (Table2[[#This Row],[rating_count]] / 1000)</f>
        <v>6.6280000000000001</v>
      </c>
      <c r="P833" s="24" t="str">
        <f>IF(Table2[[#This Row],[Discount Percentage]] &gt;= 0.5, "Yes", "No")</f>
        <v>No</v>
      </c>
      <c r="Q833" s="26">
        <f>Table2[[#This Row],[Actual Price]] * Table2[[#This Row],[rating_count]]</f>
        <v>657000</v>
      </c>
      <c r="R833">
        <v>4.2</v>
      </c>
      <c r="S833">
        <f>ROUND(Table2[[#This Row],[rating]], 0)</f>
        <v>4</v>
      </c>
      <c r="T833" s="21">
        <v>2628</v>
      </c>
      <c r="U833" s="21" t="str">
        <f>IF(Table2[[#This Row],[rating_count]] &lt; 1000, "Yes", "No")</f>
        <v>No</v>
      </c>
      <c r="V833" s="21">
        <f>Table2[[#This Row],[Rounded Rating Column]] * Table2[[#This Row],[rating_count]]</f>
        <v>10512</v>
      </c>
      <c r="W833" s="25">
        <f t="shared" si="38"/>
        <v>657000</v>
      </c>
      <c r="X833" t="s">
        <v>7283</v>
      </c>
      <c r="Y833" t="s">
        <v>7284</v>
      </c>
      <c r="Z833" t="s">
        <v>7285</v>
      </c>
      <c r="AA833" t="s">
        <v>7286</v>
      </c>
      <c r="AB833" t="s">
        <v>7287</v>
      </c>
      <c r="AC833" t="s">
        <v>7288</v>
      </c>
      <c r="AD833" t="s">
        <v>7289</v>
      </c>
      <c r="AE833" t="s">
        <v>7290</v>
      </c>
    </row>
    <row r="834" spans="1:31" ht="15.75" customHeight="1">
      <c r="A834" t="s">
        <v>7528</v>
      </c>
      <c r="B834" t="s">
        <v>7529</v>
      </c>
      <c r="C834" t="s">
        <v>5679</v>
      </c>
      <c r="D834" t="s">
        <v>12821</v>
      </c>
      <c r="E834" t="s">
        <v>12925</v>
      </c>
      <c r="F834" s="2" t="s">
        <v>13108</v>
      </c>
      <c r="G834" t="str">
        <f>Table2[category] &amp; "-" &amp; Table2[product name]</f>
        <v>Computers&amp;Accessories|Monitors-Samsung 24-inch(60.46cm) FHD Monitor, IPS, 75 Hz, Bezel Less Design, AMD FreeSync, Flicker Free, HDMI, D-sub, (LF24T350FHWXXL, Dark Blue Gray)</v>
      </c>
      <c r="H834" s="2" t="s">
        <v>13108</v>
      </c>
      <c r="I834" s="25">
        <v>10099</v>
      </c>
      <c r="J834" s="23" t="str">
        <f t="shared" ref="J834:J897" si="39">IF(I834&lt;200,"&lt;₹200",IF(OR(I834=200,I834&lt;=500),"₹200 - ₹500","&gt;₹500"))</f>
        <v>&gt;₹500</v>
      </c>
      <c r="K834" s="25">
        <v>19110</v>
      </c>
      <c r="L834" s="24">
        <v>0.47</v>
      </c>
      <c r="M834" s="25">
        <f>Table2[[#This Row],[Actual Price]] - Table2[[#This Row],[Discounted Price]] / Table2[[#This Row],[Actual Price]] * 100</f>
        <v>19057.153322867609</v>
      </c>
      <c r="N834" s="24" t="str">
        <f t="shared" ref="N834:N897" si="40">IF(L834&gt;=50%,"50% or More","&lt;50%")</f>
        <v>&lt;50%</v>
      </c>
      <c r="O834" s="21">
        <f>Table2[[#This Row],[Rounded Rating Column]] + (Table2[[#This Row],[rating_count]] / 1000)</f>
        <v>6.6230000000000002</v>
      </c>
      <c r="P834" s="24" t="str">
        <f>IF(Table2[[#This Row],[Discount Percentage]] &gt;= 0.5, "Yes", "No")</f>
        <v>No</v>
      </c>
      <c r="Q834" s="26">
        <f>Table2[[#This Row],[Actual Price]] * Table2[[#This Row],[rating_count]]</f>
        <v>50125530</v>
      </c>
      <c r="R834">
        <v>4.3</v>
      </c>
      <c r="S834">
        <f>ROUND(Table2[[#This Row],[rating]], 0)</f>
        <v>4</v>
      </c>
      <c r="T834" s="21">
        <v>2623</v>
      </c>
      <c r="U834" s="21" t="str">
        <f>IF(Table2[[#This Row],[rating_count]] &lt; 1000, "Yes", "No")</f>
        <v>No</v>
      </c>
      <c r="V834" s="21">
        <f>Table2[[#This Row],[Rounded Rating Column]] * Table2[[#This Row],[rating_count]]</f>
        <v>10492</v>
      </c>
      <c r="W834" s="25">
        <f t="shared" ref="W834:W897" si="41">K834*T834</f>
        <v>50125530</v>
      </c>
      <c r="X834" t="s">
        <v>7530</v>
      </c>
      <c r="Y834" t="s">
        <v>7531</v>
      </c>
      <c r="Z834" t="s">
        <v>7532</v>
      </c>
      <c r="AA834" t="s">
        <v>7533</v>
      </c>
      <c r="AB834" t="s">
        <v>7534</v>
      </c>
      <c r="AC834" t="s">
        <v>7535</v>
      </c>
      <c r="AD834" t="s">
        <v>7536</v>
      </c>
      <c r="AE834" t="s">
        <v>7537</v>
      </c>
    </row>
    <row r="835" spans="1:31" ht="15.75" customHeight="1">
      <c r="A835" t="s">
        <v>8409</v>
      </c>
      <c r="B835" t="s">
        <v>8410</v>
      </c>
      <c r="C835" t="s">
        <v>8336</v>
      </c>
      <c r="D835" t="s">
        <v>12817</v>
      </c>
      <c r="E835" t="s">
        <v>12988</v>
      </c>
      <c r="F835" t="s">
        <v>12989</v>
      </c>
      <c r="G835" t="str">
        <f>Table2[category] &amp; "-" &amp; Table2[product name]</f>
        <v>Home&amp;Kitchen|Heating,Cooling&amp;AirQuality|RoomHeaters|ElectricHeaters-Bajaj RHX-2 800-Watt Room Heater (White)</v>
      </c>
      <c r="H835" t="s">
        <v>12990</v>
      </c>
      <c r="I835" s="25">
        <v>1399</v>
      </c>
      <c r="J835" s="23" t="str">
        <f t="shared" si="39"/>
        <v>&gt;₹500</v>
      </c>
      <c r="K835" s="25">
        <v>1549</v>
      </c>
      <c r="L835" s="24">
        <v>0.1</v>
      </c>
      <c r="M835" s="25">
        <f>Table2[[#This Row],[Actual Price]] - Table2[[#This Row],[Discounted Price]] / Table2[[#This Row],[Actual Price]] * 100</f>
        <v>1458.6836668818592</v>
      </c>
      <c r="N835" s="24" t="str">
        <f t="shared" si="40"/>
        <v>&lt;50%</v>
      </c>
      <c r="O835" s="21">
        <f>Table2[[#This Row],[Rounded Rating Column]] + (Table2[[#This Row],[rating_count]] / 1000)</f>
        <v>6.6020000000000003</v>
      </c>
      <c r="P835" s="24" t="str">
        <f>IF(Table2[[#This Row],[Discount Percentage]] &gt;= 0.5, "Yes", "No")</f>
        <v>No</v>
      </c>
      <c r="Q835" s="26">
        <f>Table2[[#This Row],[Actual Price]] * Table2[[#This Row],[rating_count]]</f>
        <v>4030498</v>
      </c>
      <c r="R835">
        <v>3.9</v>
      </c>
      <c r="S835">
        <f>ROUND(Table2[[#This Row],[rating]], 0)</f>
        <v>4</v>
      </c>
      <c r="T835" s="21">
        <v>2602</v>
      </c>
      <c r="U835" s="21" t="str">
        <f>IF(Table2[[#This Row],[rating_count]] &lt; 1000, "Yes", "No")</f>
        <v>No</v>
      </c>
      <c r="V835" s="21">
        <f>Table2[[#This Row],[Rounded Rating Column]] * Table2[[#This Row],[rating_count]]</f>
        <v>10408</v>
      </c>
      <c r="W835" s="25">
        <f t="shared" si="41"/>
        <v>4030498</v>
      </c>
      <c r="X835" t="s">
        <v>8411</v>
      </c>
      <c r="Y835" t="s">
        <v>8412</v>
      </c>
      <c r="Z835" t="s">
        <v>8413</v>
      </c>
      <c r="AA835" t="s">
        <v>8414</v>
      </c>
      <c r="AB835" t="s">
        <v>8415</v>
      </c>
      <c r="AC835" t="s">
        <v>8416</v>
      </c>
      <c r="AD835" t="s">
        <v>8417</v>
      </c>
      <c r="AE835" t="s">
        <v>8418</v>
      </c>
    </row>
    <row r="836" spans="1:31" ht="15.75" customHeight="1">
      <c r="A836" t="s">
        <v>10803</v>
      </c>
      <c r="B836" t="s">
        <v>10804</v>
      </c>
      <c r="C836" t="s">
        <v>9430</v>
      </c>
      <c r="D836" t="s">
        <v>12817</v>
      </c>
      <c r="E836" t="s">
        <v>12818</v>
      </c>
      <c r="F836" t="s">
        <v>13023</v>
      </c>
      <c r="G836" t="str">
        <f>Table2[category] &amp; "-" &amp; Table2[product name]</f>
        <v>Home&amp;Kitchen|Kitchen&amp;HomeAppliances|WaterPurifiers&amp;Accessories|WaterCartridges-Prestige Clean Home Water Purifier Cartridge</v>
      </c>
      <c r="H836" t="s">
        <v>13025</v>
      </c>
      <c r="I836" s="23">
        <v>600</v>
      </c>
      <c r="J836" s="23" t="str">
        <f t="shared" si="39"/>
        <v>&gt;₹500</v>
      </c>
      <c r="K836" s="23">
        <v>640</v>
      </c>
      <c r="L836" s="24">
        <v>0.06</v>
      </c>
      <c r="M836" s="25">
        <f>Table2[[#This Row],[Actual Price]] - Table2[[#This Row],[Discounted Price]] / Table2[[#This Row],[Actual Price]] * 100</f>
        <v>546.25</v>
      </c>
      <c r="N836" s="24" t="str">
        <f t="shared" si="40"/>
        <v>&lt;50%</v>
      </c>
      <c r="O836" s="21">
        <f>Table2[[#This Row],[Rounded Rating Column]] + (Table2[[#This Row],[rating_count]] / 1000)</f>
        <v>6.593</v>
      </c>
      <c r="P836" s="24" t="str">
        <f>IF(Table2[[#This Row],[Discount Percentage]] &gt;= 0.5, "Yes", "No")</f>
        <v>No</v>
      </c>
      <c r="Q836" s="26">
        <f>Table2[[#This Row],[Actual Price]] * Table2[[#This Row],[rating_count]]</f>
        <v>1659520</v>
      </c>
      <c r="R836">
        <v>3.8</v>
      </c>
      <c r="S836">
        <f>ROUND(Table2[[#This Row],[rating]], 0)</f>
        <v>4</v>
      </c>
      <c r="T836" s="21">
        <v>2593</v>
      </c>
      <c r="U836" s="21" t="str">
        <f>IF(Table2[[#This Row],[rating_count]] &lt; 1000, "Yes", "No")</f>
        <v>No</v>
      </c>
      <c r="V836" s="21">
        <f>Table2[[#This Row],[Rounded Rating Column]] * Table2[[#This Row],[rating_count]]</f>
        <v>10372</v>
      </c>
      <c r="W836" s="25">
        <f t="shared" si="41"/>
        <v>1659520</v>
      </c>
      <c r="X836" t="s">
        <v>10805</v>
      </c>
      <c r="Y836" t="s">
        <v>10806</v>
      </c>
      <c r="Z836" t="s">
        <v>10807</v>
      </c>
      <c r="AA836" t="s">
        <v>10808</v>
      </c>
      <c r="AB836" t="s">
        <v>10809</v>
      </c>
      <c r="AC836" t="s">
        <v>10810</v>
      </c>
      <c r="AD836" t="s">
        <v>10811</v>
      </c>
      <c r="AE836" t="s">
        <v>10812</v>
      </c>
    </row>
    <row r="837" spans="1:31" ht="15.75" customHeight="1">
      <c r="A837" t="s">
        <v>7997</v>
      </c>
      <c r="B837" t="s">
        <v>7998</v>
      </c>
      <c r="C837" t="s">
        <v>6746</v>
      </c>
      <c r="D837" t="s">
        <v>12821</v>
      </c>
      <c r="E837" t="s">
        <v>12822</v>
      </c>
      <c r="F837" t="s">
        <v>12876</v>
      </c>
      <c r="G837" t="str">
        <f>Table2[category] &amp; "-" &amp; Table2[product name]</f>
        <v>Computers&amp;Accessories|Accessories&amp;Peripherals|LaptopAccessories|LaptopChargers&amp;PowerSupplies-HP 65W AC Laptops Charger Adapter 4.5mm for HP Pavilion Black (Without Power Cable)</v>
      </c>
      <c r="H837" t="s">
        <v>12954</v>
      </c>
      <c r="I837" s="23">
        <v>770</v>
      </c>
      <c r="J837" s="23" t="str">
        <f t="shared" si="39"/>
        <v>&gt;₹500</v>
      </c>
      <c r="K837" s="25">
        <v>1547</v>
      </c>
      <c r="L837" s="24">
        <v>0.5</v>
      </c>
      <c r="M837" s="25">
        <f>Table2[[#This Row],[Actual Price]] - Table2[[#This Row],[Discounted Price]] / Table2[[#This Row],[Actual Price]] * 100</f>
        <v>1497.2262443438915</v>
      </c>
      <c r="N837" s="24" t="str">
        <f t="shared" si="40"/>
        <v>50% or More</v>
      </c>
      <c r="O837" s="21">
        <f>Table2[[#This Row],[Rounded Rating Column]] + (Table2[[#This Row],[rating_count]] / 1000)</f>
        <v>6.585</v>
      </c>
      <c r="P837" s="24" t="str">
        <f>IF(Table2[[#This Row],[Discount Percentage]] &gt;= 0.5, "Yes", "No")</f>
        <v>Yes</v>
      </c>
      <c r="Q837" s="26">
        <f>Table2[[#This Row],[Actual Price]] * Table2[[#This Row],[rating_count]]</f>
        <v>3998995</v>
      </c>
      <c r="R837">
        <v>4.3</v>
      </c>
      <c r="S837">
        <f>ROUND(Table2[[#This Row],[rating]], 0)</f>
        <v>4</v>
      </c>
      <c r="T837" s="21">
        <v>2585</v>
      </c>
      <c r="U837" s="21" t="str">
        <f>IF(Table2[[#This Row],[rating_count]] &lt; 1000, "Yes", "No")</f>
        <v>No</v>
      </c>
      <c r="V837" s="21">
        <f>Table2[[#This Row],[Rounded Rating Column]] * Table2[[#This Row],[rating_count]]</f>
        <v>10340</v>
      </c>
      <c r="W837" s="25">
        <f t="shared" si="41"/>
        <v>3998995</v>
      </c>
      <c r="X837" t="s">
        <v>7999</v>
      </c>
      <c r="Y837" t="s">
        <v>8000</v>
      </c>
      <c r="Z837" t="s">
        <v>8001</v>
      </c>
      <c r="AA837" t="s">
        <v>8002</v>
      </c>
      <c r="AB837" t="s">
        <v>8003</v>
      </c>
      <c r="AC837" t="s">
        <v>8004</v>
      </c>
      <c r="AD837" t="s">
        <v>8005</v>
      </c>
      <c r="AE837" t="s">
        <v>8006</v>
      </c>
    </row>
    <row r="838" spans="1:31" ht="15.75" customHeight="1">
      <c r="A838" t="s">
        <v>1003</v>
      </c>
      <c r="B838" t="s">
        <v>1004</v>
      </c>
      <c r="C838" t="s">
        <v>508</v>
      </c>
      <c r="D838" t="s">
        <v>12831</v>
      </c>
      <c r="E838" t="s">
        <v>12832</v>
      </c>
      <c r="F838" t="s">
        <v>12834</v>
      </c>
      <c r="G838" t="str">
        <f>Table2[category] &amp; "-" &amp; Table2[product name]</f>
        <v>Electronics|HomeTheater,TV&amp;Video|Televisions|StandardTelevisions-Croma 80 cm (32 Inches) HD Ready LED TV (CREL7369, Black) (2021 Model)</v>
      </c>
      <c r="H838" t="s">
        <v>12837</v>
      </c>
      <c r="I838" s="25">
        <v>7390</v>
      </c>
      <c r="J838" s="23" t="str">
        <f t="shared" si="39"/>
        <v>&gt;₹500</v>
      </c>
      <c r="K838" s="25">
        <v>20000</v>
      </c>
      <c r="L838" s="24">
        <v>0.63</v>
      </c>
      <c r="M838" s="25">
        <f>Table2[[#This Row],[Actual Price]] - Table2[[#This Row],[Discounted Price]] / Table2[[#This Row],[Actual Price]] * 100</f>
        <v>19963.05</v>
      </c>
      <c r="N838" s="24" t="str">
        <f t="shared" si="40"/>
        <v>50% or More</v>
      </c>
      <c r="O838" s="21">
        <f>Table2[[#This Row],[Rounded Rating Column]] + (Table2[[#This Row],[rating_count]] / 1000)</f>
        <v>6.5809999999999995</v>
      </c>
      <c r="P838" s="24" t="str">
        <f>IF(Table2[[#This Row],[Discount Percentage]] &gt;= 0.5, "Yes", "No")</f>
        <v>Yes</v>
      </c>
      <c r="Q838" s="26">
        <f>Table2[[#This Row],[Actual Price]] * Table2[[#This Row],[rating_count]]</f>
        <v>51620000</v>
      </c>
      <c r="R838">
        <v>4.0999999999999996</v>
      </c>
      <c r="S838">
        <f>ROUND(Table2[[#This Row],[rating]], 0)</f>
        <v>4</v>
      </c>
      <c r="T838" s="21">
        <v>2581</v>
      </c>
      <c r="U838" s="21" t="str">
        <f>IF(Table2[[#This Row],[rating_count]] &lt; 1000, "Yes", "No")</f>
        <v>No</v>
      </c>
      <c r="V838" s="21">
        <f>Table2[[#This Row],[Rounded Rating Column]] * Table2[[#This Row],[rating_count]]</f>
        <v>10324</v>
      </c>
      <c r="W838" s="25">
        <f t="shared" si="41"/>
        <v>51620000</v>
      </c>
      <c r="X838" t="s">
        <v>1005</v>
      </c>
      <c r="Y838" t="s">
        <v>1006</v>
      </c>
      <c r="Z838" t="s">
        <v>1007</v>
      </c>
      <c r="AA838" t="s">
        <v>1008</v>
      </c>
      <c r="AB838" t="s">
        <v>1009</v>
      </c>
      <c r="AC838" t="s">
        <v>1010</v>
      </c>
      <c r="AD838" t="s">
        <v>1011</v>
      </c>
      <c r="AE838" t="s">
        <v>1012</v>
      </c>
    </row>
    <row r="839" spans="1:31" ht="15.75" customHeight="1">
      <c r="A839" t="s">
        <v>6519</v>
      </c>
      <c r="B839" t="s">
        <v>6520</v>
      </c>
      <c r="C839" t="s">
        <v>6521</v>
      </c>
      <c r="D839" t="s">
        <v>12947</v>
      </c>
      <c r="E839" t="s">
        <v>12948</v>
      </c>
      <c r="F839" t="s">
        <v>12949</v>
      </c>
      <c r="G839" t="str">
        <f>Table2[category] &amp; "-" &amp; Table2[product name]</f>
        <v>HomeImprovement|Electrical|Adapters&amp;Multi-Outlets-ESnipe Mart Worldwide Travel Adapter with Build in Dual USB Charger Ports with 125V 6A, 250V Protected Electrical Plug for Laptops, Cameras (White)</v>
      </c>
      <c r="H839" s="2" t="s">
        <v>13108</v>
      </c>
      <c r="I839" s="23">
        <v>425</v>
      </c>
      <c r="J839" s="23" t="str">
        <f t="shared" si="39"/>
        <v>₹200 - ₹500</v>
      </c>
      <c r="K839" s="23">
        <v>999</v>
      </c>
      <c r="L839" s="24">
        <v>0.56999999999999995</v>
      </c>
      <c r="M839" s="25">
        <f>Table2[[#This Row],[Actual Price]] - Table2[[#This Row],[Discounted Price]] / Table2[[#This Row],[Actual Price]] * 100</f>
        <v>956.45745745745751</v>
      </c>
      <c r="N839" s="24" t="str">
        <f t="shared" si="40"/>
        <v>50% or More</v>
      </c>
      <c r="O839" s="21">
        <f>Table2[[#This Row],[Rounded Rating Column]] + (Table2[[#This Row],[rating_count]] / 1000)</f>
        <v>6.5809999999999995</v>
      </c>
      <c r="P839" s="24" t="str">
        <f>IF(Table2[[#This Row],[Discount Percentage]] &gt;= 0.5, "Yes", "No")</f>
        <v>Yes</v>
      </c>
      <c r="Q839" s="26">
        <f>Table2[[#This Row],[Actual Price]] * Table2[[#This Row],[rating_count]]</f>
        <v>2578419</v>
      </c>
      <c r="R839">
        <v>4</v>
      </c>
      <c r="S839">
        <f>ROUND(Table2[[#This Row],[rating]], 0)</f>
        <v>4</v>
      </c>
      <c r="T839" s="21">
        <v>2581</v>
      </c>
      <c r="U839" s="21" t="str">
        <f>IF(Table2[[#This Row],[rating_count]] &lt; 1000, "Yes", "No")</f>
        <v>No</v>
      </c>
      <c r="V839" s="21">
        <f>Table2[[#This Row],[Rounded Rating Column]] * Table2[[#This Row],[rating_count]]</f>
        <v>10324</v>
      </c>
      <c r="W839" s="25">
        <f t="shared" si="41"/>
        <v>2578419</v>
      </c>
      <c r="X839" t="s">
        <v>6522</v>
      </c>
      <c r="Y839" t="s">
        <v>6523</v>
      </c>
      <c r="Z839" t="s">
        <v>6524</v>
      </c>
      <c r="AA839" t="s">
        <v>6525</v>
      </c>
      <c r="AB839" t="s">
        <v>6526</v>
      </c>
      <c r="AC839" t="s">
        <v>6527</v>
      </c>
      <c r="AD839" t="s">
        <v>6528</v>
      </c>
      <c r="AE839" t="s">
        <v>6529</v>
      </c>
    </row>
    <row r="840" spans="1:31" ht="15.75" customHeight="1">
      <c r="A840" t="s">
        <v>12174</v>
      </c>
      <c r="B840" t="s">
        <v>12175</v>
      </c>
      <c r="C840" t="s">
        <v>8558</v>
      </c>
      <c r="D840" t="s">
        <v>12817</v>
      </c>
      <c r="E840" t="s">
        <v>12988</v>
      </c>
      <c r="F840" t="s">
        <v>13000</v>
      </c>
      <c r="G840" t="str">
        <f>Table2[category] &amp; "-" &amp; Table2[product name]</f>
        <v>Home&amp;Kitchen|Heating,Cooling&amp;AirQuality|WaterHeaters&amp;Geysers|StorageWaterHeaters-Candes 10 Litre Perfecto 5 Star Rated Automatic Instant Storage Electric Water Heater with Special Metal Body Anti Rust Coating With Installation Kit, 2KW Geyser (Ivory)</v>
      </c>
      <c r="H840" t="s">
        <v>13002</v>
      </c>
      <c r="I840" s="25">
        <v>3249</v>
      </c>
      <c r="J840" s="23" t="str">
        <f t="shared" si="39"/>
        <v>&gt;₹500</v>
      </c>
      <c r="K840" s="25">
        <v>6299</v>
      </c>
      <c r="L840" s="24">
        <v>0.48</v>
      </c>
      <c r="M840" s="25">
        <f>Table2[[#This Row],[Actual Price]] - Table2[[#This Row],[Discounted Price]] / Table2[[#This Row],[Actual Price]] * 100</f>
        <v>6247.4203841879662</v>
      </c>
      <c r="N840" s="24" t="str">
        <f t="shared" si="40"/>
        <v>&lt;50%</v>
      </c>
      <c r="O840" s="21">
        <f>Table2[[#This Row],[Rounded Rating Column]] + (Table2[[#This Row],[rating_count]] / 1000)</f>
        <v>6.569</v>
      </c>
      <c r="P840" s="24" t="str">
        <f>IF(Table2[[#This Row],[Discount Percentage]] &gt;= 0.5, "Yes", "No")</f>
        <v>No</v>
      </c>
      <c r="Q840" s="26">
        <f>Table2[[#This Row],[Actual Price]] * Table2[[#This Row],[rating_count]]</f>
        <v>16182131</v>
      </c>
      <c r="R840">
        <v>3.9</v>
      </c>
      <c r="S840">
        <f>ROUND(Table2[[#This Row],[rating]], 0)</f>
        <v>4</v>
      </c>
      <c r="T840" s="21">
        <v>2569</v>
      </c>
      <c r="U840" s="21" t="str">
        <f>IF(Table2[[#This Row],[rating_count]] &lt; 1000, "Yes", "No")</f>
        <v>No</v>
      </c>
      <c r="V840" s="21">
        <f>Table2[[#This Row],[Rounded Rating Column]] * Table2[[#This Row],[rating_count]]</f>
        <v>10276</v>
      </c>
      <c r="W840" s="25">
        <f t="shared" si="41"/>
        <v>16182131</v>
      </c>
      <c r="X840" t="s">
        <v>12176</v>
      </c>
      <c r="Y840" t="s">
        <v>12177</v>
      </c>
      <c r="Z840" t="s">
        <v>12178</v>
      </c>
      <c r="AA840" t="s">
        <v>12179</v>
      </c>
      <c r="AB840" t="s">
        <v>12180</v>
      </c>
      <c r="AC840" t="s">
        <v>12181</v>
      </c>
      <c r="AD840" t="s">
        <v>12182</v>
      </c>
      <c r="AE840" t="s">
        <v>12183</v>
      </c>
    </row>
    <row r="841" spans="1:31" ht="15.75" customHeight="1">
      <c r="A841" t="s">
        <v>12466</v>
      </c>
      <c r="B841" t="s">
        <v>12467</v>
      </c>
      <c r="C841" t="s">
        <v>11218</v>
      </c>
      <c r="D841" t="s">
        <v>12817</v>
      </c>
      <c r="E841" t="s">
        <v>12818</v>
      </c>
      <c r="F841" t="s">
        <v>12819</v>
      </c>
      <c r="G841" t="str">
        <f>Table2[category] &amp; "-" &amp; Table2[product name]</f>
        <v>Home&amp;Kitchen|Kitchen&amp;HomeAppliances|Vacuum,Cleaning&amp;Ironing|Vacuums&amp;FloorCare|Vacuums|RoboticVacuums-Mi Robot Vacuum-Mop P, Best-in-class Laser Navigation in 10-20K INR price band, Intelligent mapping, Robotic Floor Cleaner with 2 in 1 Mopping and Vacuum, App Control (WiFi, Alexa,GA), Strong suction</v>
      </c>
      <c r="H841" t="s">
        <v>12820</v>
      </c>
      <c r="I841" s="25">
        <v>18999</v>
      </c>
      <c r="J841" s="23" t="str">
        <f t="shared" si="39"/>
        <v>&gt;₹500</v>
      </c>
      <c r="K841" s="25">
        <v>29999</v>
      </c>
      <c r="L841" s="24">
        <v>0.37</v>
      </c>
      <c r="M841" s="25">
        <f>Table2[[#This Row],[Actual Price]] - Table2[[#This Row],[Discounted Price]] / Table2[[#This Row],[Actual Price]] * 100</f>
        <v>29935.667888929631</v>
      </c>
      <c r="N841" s="24" t="str">
        <f t="shared" si="40"/>
        <v>&lt;50%</v>
      </c>
      <c r="O841" s="21">
        <f>Table2[[#This Row],[Rounded Rating Column]] + (Table2[[#This Row],[rating_count]] / 1000)</f>
        <v>6.5359999999999996</v>
      </c>
      <c r="P841" s="24" t="str">
        <f>IF(Table2[[#This Row],[Discount Percentage]] &gt;= 0.5, "Yes", "No")</f>
        <v>No</v>
      </c>
      <c r="Q841" s="26">
        <f>Table2[[#This Row],[Actual Price]] * Table2[[#This Row],[rating_count]]</f>
        <v>76077464</v>
      </c>
      <c r="R841">
        <v>4.0999999999999996</v>
      </c>
      <c r="S841">
        <f>ROUND(Table2[[#This Row],[rating]], 0)</f>
        <v>4</v>
      </c>
      <c r="T841" s="21">
        <v>2536</v>
      </c>
      <c r="U841" s="21" t="str">
        <f>IF(Table2[[#This Row],[rating_count]] &lt; 1000, "Yes", "No")</f>
        <v>No</v>
      </c>
      <c r="V841" s="21">
        <f>Table2[[#This Row],[Rounded Rating Column]] * Table2[[#This Row],[rating_count]]</f>
        <v>10144</v>
      </c>
      <c r="W841" s="25">
        <f t="shared" si="41"/>
        <v>76077464</v>
      </c>
      <c r="X841" t="s">
        <v>12468</v>
      </c>
      <c r="Y841" t="s">
        <v>12469</v>
      </c>
      <c r="Z841" t="s">
        <v>12470</v>
      </c>
      <c r="AA841" t="s">
        <v>12471</v>
      </c>
      <c r="AB841" t="s">
        <v>12472</v>
      </c>
      <c r="AC841" t="s">
        <v>12473</v>
      </c>
      <c r="AD841" t="s">
        <v>12474</v>
      </c>
      <c r="AE841" t="s">
        <v>12475</v>
      </c>
    </row>
    <row r="842" spans="1:31" ht="15.75" customHeight="1">
      <c r="A842" t="s">
        <v>8049</v>
      </c>
      <c r="B842" t="s">
        <v>8050</v>
      </c>
      <c r="C842" t="s">
        <v>8051</v>
      </c>
      <c r="D842" t="s">
        <v>12821</v>
      </c>
      <c r="E842" t="s">
        <v>12907</v>
      </c>
      <c r="F842" t="s">
        <v>12908</v>
      </c>
      <c r="G842" t="str">
        <f>Table2[category] &amp; "-" &amp; Table2[product name]</f>
        <v>Computers&amp;Accessories|Printers,Inks&amp;Accessories|Inks,Toners&amp;Cartridges|TonerCartridges-Foxin FTC 12A / Q2612A Black Laser Toner Cartridge Compatible with Laserjet 1020,M1005,1018,1010,1012,1015,1020 Plus,1022,3015,3020,3030,3050, 3050Z, 3052,3055 (Black)</v>
      </c>
      <c r="H842" t="s">
        <v>12981</v>
      </c>
      <c r="I842" s="23">
        <v>598</v>
      </c>
      <c r="J842" s="23" t="str">
        <f t="shared" si="39"/>
        <v>&gt;₹500</v>
      </c>
      <c r="K842" s="25">
        <v>1150</v>
      </c>
      <c r="L842" s="24">
        <v>0.48</v>
      </c>
      <c r="M842" s="25">
        <f>Table2[[#This Row],[Actual Price]] - Table2[[#This Row],[Discounted Price]] / Table2[[#This Row],[Actual Price]] * 100</f>
        <v>1098</v>
      </c>
      <c r="N842" s="24" t="str">
        <f t="shared" si="40"/>
        <v>&lt;50%</v>
      </c>
      <c r="O842" s="21">
        <f>Table2[[#This Row],[Rounded Rating Column]] + (Table2[[#This Row],[rating_count]] / 1000)</f>
        <v>6.5350000000000001</v>
      </c>
      <c r="P842" s="24" t="str">
        <f>IF(Table2[[#This Row],[Discount Percentage]] &gt;= 0.5, "Yes", "No")</f>
        <v>No</v>
      </c>
      <c r="Q842" s="26">
        <f>Table2[[#This Row],[Actual Price]] * Table2[[#This Row],[rating_count]]</f>
        <v>2915250</v>
      </c>
      <c r="R842">
        <v>4.0999999999999996</v>
      </c>
      <c r="S842">
        <f>ROUND(Table2[[#This Row],[rating]], 0)</f>
        <v>4</v>
      </c>
      <c r="T842" s="21">
        <v>2535</v>
      </c>
      <c r="U842" s="21" t="str">
        <f>IF(Table2[[#This Row],[rating_count]] &lt; 1000, "Yes", "No")</f>
        <v>No</v>
      </c>
      <c r="V842" s="21">
        <f>Table2[[#This Row],[Rounded Rating Column]] * Table2[[#This Row],[rating_count]]</f>
        <v>10140</v>
      </c>
      <c r="W842" s="25">
        <f t="shared" si="41"/>
        <v>2915250</v>
      </c>
      <c r="X842" t="s">
        <v>8052</v>
      </c>
      <c r="Y842" t="s">
        <v>8053</v>
      </c>
      <c r="Z842" t="s">
        <v>8054</v>
      </c>
      <c r="AA842" t="s">
        <v>8055</v>
      </c>
      <c r="AB842" t="s">
        <v>8056</v>
      </c>
      <c r="AC842" t="s">
        <v>8057</v>
      </c>
      <c r="AD842" t="s">
        <v>8058</v>
      </c>
      <c r="AE842" t="s">
        <v>8059</v>
      </c>
    </row>
    <row r="843" spans="1:31" ht="15.75" customHeight="1">
      <c r="A843" t="s">
        <v>11296</v>
      </c>
      <c r="B843" t="s">
        <v>11297</v>
      </c>
      <c r="C843" t="s">
        <v>10361</v>
      </c>
      <c r="D843" t="s">
        <v>12817</v>
      </c>
      <c r="E843" t="s">
        <v>12818</v>
      </c>
      <c r="F843" t="s">
        <v>12986</v>
      </c>
      <c r="G843" t="str">
        <f>Table2[category] &amp; "-" &amp; Table2[product name]</f>
        <v>Home&amp;Kitchen|Kitchen&amp;HomeAppliances|SmallKitchenAppliances|Juicers-ROYAL STEP - AMAZON'S BRAND - Portable Electric USB Juice Maker Juicer Bottle Blender Grinder Mixer,4 Blades Rechargeable Bottle with (Multi color) (MULTI)</v>
      </c>
      <c r="H843" t="s">
        <v>13041</v>
      </c>
      <c r="I843" s="23">
        <v>499</v>
      </c>
      <c r="J843" s="23" t="str">
        <f t="shared" si="39"/>
        <v>₹200 - ₹500</v>
      </c>
      <c r="K843" s="25">
        <v>2199</v>
      </c>
      <c r="L843" s="24">
        <v>0.77</v>
      </c>
      <c r="M843" s="25">
        <f>Table2[[#This Row],[Actual Price]] - Table2[[#This Row],[Discounted Price]] / Table2[[#This Row],[Actual Price]] * 100</f>
        <v>2176.3078672123693</v>
      </c>
      <c r="N843" s="24" t="str">
        <f t="shared" si="40"/>
        <v>50% or More</v>
      </c>
      <c r="O843" s="21">
        <f>Table2[[#This Row],[Rounded Rating Column]] + (Table2[[#This Row],[rating_count]] / 1000)</f>
        <v>6.5270000000000001</v>
      </c>
      <c r="P843" s="24" t="str">
        <f>IF(Table2[[#This Row],[Discount Percentage]] &gt;= 0.5, "Yes", "No")</f>
        <v>Yes</v>
      </c>
      <c r="Q843" s="26">
        <f>Table2[[#This Row],[Actual Price]] * Table2[[#This Row],[rating_count]]</f>
        <v>7755873</v>
      </c>
      <c r="R843">
        <v>3.1</v>
      </c>
      <c r="S843">
        <f>ROUND(Table2[[#This Row],[rating]], 0)</f>
        <v>3</v>
      </c>
      <c r="T843" s="21">
        <v>3527</v>
      </c>
      <c r="U843" s="21" t="str">
        <f>IF(Table2[[#This Row],[rating_count]] &lt; 1000, "Yes", "No")</f>
        <v>No</v>
      </c>
      <c r="V843" s="21">
        <f>Table2[[#This Row],[Rounded Rating Column]] * Table2[[#This Row],[rating_count]]</f>
        <v>10581</v>
      </c>
      <c r="W843" s="25">
        <f t="shared" si="41"/>
        <v>7755873</v>
      </c>
      <c r="X843" t="s">
        <v>11298</v>
      </c>
      <c r="Y843" t="s">
        <v>11299</v>
      </c>
      <c r="Z843" t="s">
        <v>11300</v>
      </c>
      <c r="AA843" t="s">
        <v>11301</v>
      </c>
      <c r="AB843" t="s">
        <v>11302</v>
      </c>
      <c r="AC843" t="s">
        <v>11303</v>
      </c>
      <c r="AD843" t="s">
        <v>11304</v>
      </c>
      <c r="AE843" t="s">
        <v>11305</v>
      </c>
    </row>
    <row r="844" spans="1:31" ht="15.75" customHeight="1">
      <c r="A844" t="s">
        <v>4748</v>
      </c>
      <c r="B844" t="s">
        <v>4749</v>
      </c>
      <c r="C844" t="s">
        <v>3846</v>
      </c>
      <c r="D844" t="s">
        <v>12831</v>
      </c>
      <c r="E844" t="s">
        <v>12854</v>
      </c>
      <c r="F844" t="s">
        <v>12855</v>
      </c>
      <c r="G844" t="str">
        <f>Table2[category] &amp; "-" &amp; Table2[product name]</f>
        <v>Electronics|Mobiles&amp;Accessories|MobileAccessories|StylusPens-KINGONE Wireless Charging Pencil (2nd Generation) for iPad with Magnetic and Tilt Sensitive, Palm Rejection, Compatible with Apple iPad Pro 11 inch 1/2/3/4, iPad Pro 12.9 Inch 3/4/5/6, iPad Air 4/5, mini6</v>
      </c>
      <c r="H844" t="s">
        <v>12873</v>
      </c>
      <c r="I844" s="25">
        <v>2599</v>
      </c>
      <c r="J844" s="23" t="str">
        <f t="shared" si="39"/>
        <v>&gt;₹500</v>
      </c>
      <c r="K844" s="25">
        <v>6999</v>
      </c>
      <c r="L844" s="24">
        <v>0.63</v>
      </c>
      <c r="M844" s="25">
        <f>Table2[[#This Row],[Actual Price]] - Table2[[#This Row],[Discounted Price]] / Table2[[#This Row],[Actual Price]] * 100</f>
        <v>6961.866123731962</v>
      </c>
      <c r="N844" s="24" t="str">
        <f t="shared" si="40"/>
        <v>50% or More</v>
      </c>
      <c r="O844" s="21">
        <f>Table2[[#This Row],[Rounded Rating Column]] + (Table2[[#This Row],[rating_count]] / 1000)</f>
        <v>6.5259999999999998</v>
      </c>
      <c r="P844" s="24" t="str">
        <f>IF(Table2[[#This Row],[Discount Percentage]] &gt;= 0.5, "Yes", "No")</f>
        <v>Yes</v>
      </c>
      <c r="Q844" s="26">
        <f>Table2[[#This Row],[Actual Price]] * Table2[[#This Row],[rating_count]]</f>
        <v>10680474</v>
      </c>
      <c r="R844">
        <v>4.5</v>
      </c>
      <c r="S844">
        <f>ROUND(Table2[[#This Row],[rating]], 0)</f>
        <v>5</v>
      </c>
      <c r="T844" s="21">
        <v>1526</v>
      </c>
      <c r="U844" s="21" t="str">
        <f>IF(Table2[[#This Row],[rating_count]] &lt; 1000, "Yes", "No")</f>
        <v>No</v>
      </c>
      <c r="V844" s="21">
        <f>Table2[[#This Row],[Rounded Rating Column]] * Table2[[#This Row],[rating_count]]</f>
        <v>7630</v>
      </c>
      <c r="W844" s="25">
        <f t="shared" si="41"/>
        <v>10680474</v>
      </c>
      <c r="X844" t="s">
        <v>4750</v>
      </c>
      <c r="Y844" t="s">
        <v>4751</v>
      </c>
      <c r="Z844" t="s">
        <v>4752</v>
      </c>
      <c r="AA844" t="s">
        <v>4753</v>
      </c>
      <c r="AB844" t="s">
        <v>4754</v>
      </c>
      <c r="AC844" t="s">
        <v>4755</v>
      </c>
      <c r="AD844" t="s">
        <v>4756</v>
      </c>
      <c r="AE844" t="s">
        <v>4757</v>
      </c>
    </row>
    <row r="845" spans="1:31" ht="15.75" customHeight="1">
      <c r="A845" t="s">
        <v>6825</v>
      </c>
      <c r="B845" t="s">
        <v>6826</v>
      </c>
      <c r="C845" t="s">
        <v>6746</v>
      </c>
      <c r="D845" t="s">
        <v>12821</v>
      </c>
      <c r="E845" t="s">
        <v>12822</v>
      </c>
      <c r="F845" t="s">
        <v>12876</v>
      </c>
      <c r="G845" t="str">
        <f>Table2[category] &amp; "-" &amp; Table2[product name]</f>
        <v>Computers&amp;Accessories|Accessories&amp;Peripherals|LaptopAccessories|LaptopChargers&amp;PowerSupplies-LAPSTER Accessories Power Cable Cord 2 Pin Laptop Adapter and Tape Recorder 1.5M</v>
      </c>
      <c r="H845" t="s">
        <v>12954</v>
      </c>
      <c r="I845" s="23">
        <v>149</v>
      </c>
      <c r="J845" s="23" t="str">
        <f t="shared" si="39"/>
        <v>&lt;₹200</v>
      </c>
      <c r="K845" s="23">
        <v>999</v>
      </c>
      <c r="L845" s="24">
        <v>0.85</v>
      </c>
      <c r="M845" s="25">
        <f>Table2[[#This Row],[Actual Price]] - Table2[[#This Row],[Discounted Price]] / Table2[[#This Row],[Actual Price]] * 100</f>
        <v>984.0850850850851</v>
      </c>
      <c r="N845" s="24" t="str">
        <f t="shared" si="40"/>
        <v>50% or More</v>
      </c>
      <c r="O845" s="21">
        <f>Table2[[#This Row],[Rounded Rating Column]] + (Table2[[#This Row],[rating_count]] / 1000)</f>
        <v>6.5229999999999997</v>
      </c>
      <c r="P845" s="24" t="str">
        <f>IF(Table2[[#This Row],[Discount Percentage]] &gt;= 0.5, "Yes", "No")</f>
        <v>Yes</v>
      </c>
      <c r="Q845" s="26">
        <f>Table2[[#This Row],[Actual Price]] * Table2[[#This Row],[rating_count]]</f>
        <v>2520477</v>
      </c>
      <c r="R845">
        <v>3.5</v>
      </c>
      <c r="S845">
        <f>ROUND(Table2[[#This Row],[rating]], 0)</f>
        <v>4</v>
      </c>
      <c r="T845" s="21">
        <v>2523</v>
      </c>
      <c r="U845" s="21" t="str">
        <f>IF(Table2[[#This Row],[rating_count]] &lt; 1000, "Yes", "No")</f>
        <v>No</v>
      </c>
      <c r="V845" s="21">
        <f>Table2[[#This Row],[Rounded Rating Column]] * Table2[[#This Row],[rating_count]]</f>
        <v>10092</v>
      </c>
      <c r="W845" s="25">
        <f t="shared" si="41"/>
        <v>2520477</v>
      </c>
      <c r="X845" t="s">
        <v>6827</v>
      </c>
      <c r="Y845" t="s">
        <v>6828</v>
      </c>
      <c r="Z845" t="s">
        <v>6829</v>
      </c>
      <c r="AA845" t="s">
        <v>6830</v>
      </c>
      <c r="AB845" t="s">
        <v>6831</v>
      </c>
      <c r="AC845" t="s">
        <v>6832</v>
      </c>
      <c r="AD845" t="s">
        <v>6833</v>
      </c>
      <c r="AE845" t="s">
        <v>6834</v>
      </c>
    </row>
    <row r="846" spans="1:31" ht="15.75" customHeight="1">
      <c r="A846" t="s">
        <v>12737</v>
      </c>
      <c r="B846" t="s">
        <v>12738</v>
      </c>
      <c r="C846" t="s">
        <v>8325</v>
      </c>
      <c r="D846" t="s">
        <v>12817</v>
      </c>
      <c r="E846" t="s">
        <v>12818</v>
      </c>
      <c r="F846" t="s">
        <v>12986</v>
      </c>
      <c r="G846" t="str">
        <f>Table2[category] &amp; "-" &amp; Table2[product name]</f>
        <v>Home&amp;Kitchen|Kitchen&amp;HomeAppliances|SmallKitchenAppliances|Kettles&amp;HotWaterDispensers|ElectricKettles-Philips HD9306/06 1.5-Litre Electric Kettle (Multicolor)</v>
      </c>
      <c r="H846" t="s">
        <v>12987</v>
      </c>
      <c r="I846" s="25">
        <v>2695</v>
      </c>
      <c r="J846" s="23" t="str">
        <f t="shared" si="39"/>
        <v>&gt;₹500</v>
      </c>
      <c r="K846" s="25">
        <v>2695</v>
      </c>
      <c r="L846" s="24">
        <v>0</v>
      </c>
      <c r="M846" s="25">
        <f>Table2[[#This Row],[Actual Price]] - Table2[[#This Row],[Discounted Price]] / Table2[[#This Row],[Actual Price]] * 100</f>
        <v>2595</v>
      </c>
      <c r="N846" s="24" t="str">
        <f t="shared" si="40"/>
        <v>&lt;50%</v>
      </c>
      <c r="O846" s="21">
        <f>Table2[[#This Row],[Rounded Rating Column]] + (Table2[[#This Row],[rating_count]] / 1000)</f>
        <v>6.5179999999999998</v>
      </c>
      <c r="P846" s="24" t="str">
        <f>IF(Table2[[#This Row],[Discount Percentage]] &gt;= 0.5, "Yes", "No")</f>
        <v>No</v>
      </c>
      <c r="Q846" s="26">
        <f>Table2[[#This Row],[Actual Price]] * Table2[[#This Row],[rating_count]]</f>
        <v>6786010</v>
      </c>
      <c r="R846">
        <v>4.4000000000000004</v>
      </c>
      <c r="S846">
        <f>ROUND(Table2[[#This Row],[rating]], 0)</f>
        <v>4</v>
      </c>
      <c r="T846" s="21">
        <v>2518</v>
      </c>
      <c r="U846" s="21" t="str">
        <f>IF(Table2[[#This Row],[rating_count]] &lt; 1000, "Yes", "No")</f>
        <v>No</v>
      </c>
      <c r="V846" s="21">
        <f>Table2[[#This Row],[Rounded Rating Column]] * Table2[[#This Row],[rating_count]]</f>
        <v>10072</v>
      </c>
      <c r="W846" s="25">
        <f t="shared" si="41"/>
        <v>6786010</v>
      </c>
      <c r="X846" t="s">
        <v>12739</v>
      </c>
      <c r="Y846" t="s">
        <v>12740</v>
      </c>
      <c r="Z846" t="s">
        <v>12741</v>
      </c>
      <c r="AA846" t="s">
        <v>12742</v>
      </c>
      <c r="AB846" t="s">
        <v>12743</v>
      </c>
      <c r="AC846" t="s">
        <v>12744</v>
      </c>
      <c r="AD846" t="s">
        <v>12745</v>
      </c>
      <c r="AE846" t="s">
        <v>12746</v>
      </c>
    </row>
    <row r="847" spans="1:31" ht="15.75" customHeight="1">
      <c r="A847" t="s">
        <v>8232</v>
      </c>
      <c r="B847" t="s">
        <v>8233</v>
      </c>
      <c r="C847" t="s">
        <v>6573</v>
      </c>
      <c r="D847" t="s">
        <v>12821</v>
      </c>
      <c r="E847" t="s">
        <v>12940</v>
      </c>
      <c r="F847" t="s">
        <v>12951</v>
      </c>
      <c r="G847" t="str">
        <f>Table2[category] &amp; "-" &amp; Table2[product name]</f>
        <v>Computers&amp;Accessories|Components|InternalSolidStateDrives-Crucial P3 500GB PCIe 3.0 3D NAND NVMe M.2 SSD, up to 3500MB/s - CT500P3SSD8</v>
      </c>
      <c r="H847" s="2" t="s">
        <v>13108</v>
      </c>
      <c r="I847" s="25">
        <v>3307</v>
      </c>
      <c r="J847" s="23" t="str">
        <f t="shared" si="39"/>
        <v>&gt;₹500</v>
      </c>
      <c r="K847" s="25">
        <v>6100</v>
      </c>
      <c r="L847" s="24">
        <v>0.46</v>
      </c>
      <c r="M847" s="25">
        <f>Table2[[#This Row],[Actual Price]] - Table2[[#This Row],[Discounted Price]] / Table2[[#This Row],[Actual Price]] * 100</f>
        <v>6045.7868852459014</v>
      </c>
      <c r="N847" s="24" t="str">
        <f t="shared" si="40"/>
        <v>&lt;50%</v>
      </c>
      <c r="O847" s="21">
        <f>Table2[[#This Row],[Rounded Rating Column]] + (Table2[[#This Row],[rating_count]] / 1000)</f>
        <v>6.5150000000000006</v>
      </c>
      <c r="P847" s="24" t="str">
        <f>IF(Table2[[#This Row],[Discount Percentage]] &gt;= 0.5, "Yes", "No")</f>
        <v>No</v>
      </c>
      <c r="Q847" s="26">
        <f>Table2[[#This Row],[Actual Price]] * Table2[[#This Row],[rating_count]]</f>
        <v>15341500</v>
      </c>
      <c r="R847">
        <v>4.3</v>
      </c>
      <c r="S847">
        <f>ROUND(Table2[[#This Row],[rating]], 0)</f>
        <v>4</v>
      </c>
      <c r="T847" s="21">
        <v>2515</v>
      </c>
      <c r="U847" s="21" t="str">
        <f>IF(Table2[[#This Row],[rating_count]] &lt; 1000, "Yes", "No")</f>
        <v>No</v>
      </c>
      <c r="V847" s="21">
        <f>Table2[[#This Row],[Rounded Rating Column]] * Table2[[#This Row],[rating_count]]</f>
        <v>10060</v>
      </c>
      <c r="W847" s="25">
        <f t="shared" si="41"/>
        <v>15341500</v>
      </c>
      <c r="X847" t="s">
        <v>8234</v>
      </c>
      <c r="Y847" t="s">
        <v>8235</v>
      </c>
      <c r="Z847" t="s">
        <v>8236</v>
      </c>
      <c r="AA847" t="s">
        <v>8237</v>
      </c>
      <c r="AB847" t="s">
        <v>8238</v>
      </c>
      <c r="AC847" t="s">
        <v>8239</v>
      </c>
      <c r="AD847" t="s">
        <v>8240</v>
      </c>
      <c r="AE847" t="s">
        <v>8241</v>
      </c>
    </row>
    <row r="848" spans="1:31" ht="15.75" customHeight="1">
      <c r="A848" t="s">
        <v>7806</v>
      </c>
      <c r="B848" t="s">
        <v>7807</v>
      </c>
      <c r="C848" t="s">
        <v>6920</v>
      </c>
      <c r="D848" t="s">
        <v>12891</v>
      </c>
      <c r="E848" t="s">
        <v>12892</v>
      </c>
      <c r="F848" t="s">
        <v>12893</v>
      </c>
      <c r="G848" t="str">
        <f>Table2[category] &amp; "-" &amp; Table2[product name]</f>
        <v>OfficeProducts|OfficePaperProducts|Paper|Stationery|Pens,Pencils&amp;WritingSupplies|Pens&amp;Refills|StickBallpointPens-Parker Vector Camouflage Gift Set - Roller Ball Pen &amp; Parker Logo Keychain (Black Body, Blue Ink), 2 Piece Set</v>
      </c>
      <c r="H848" t="s">
        <v>12894</v>
      </c>
      <c r="I848" s="23">
        <v>341</v>
      </c>
      <c r="J848" s="23" t="str">
        <f t="shared" si="39"/>
        <v>₹200 - ₹500</v>
      </c>
      <c r="K848" s="23">
        <v>450</v>
      </c>
      <c r="L848" s="24">
        <v>0.24</v>
      </c>
      <c r="M848" s="25">
        <f>Table2[[#This Row],[Actual Price]] - Table2[[#This Row],[Discounted Price]] / Table2[[#This Row],[Actual Price]] * 100</f>
        <v>374.22222222222223</v>
      </c>
      <c r="N848" s="24" t="str">
        <f t="shared" si="40"/>
        <v>&lt;50%</v>
      </c>
      <c r="O848" s="21">
        <f>Table2[[#This Row],[Rounded Rating Column]] + (Table2[[#This Row],[rating_count]] / 1000)</f>
        <v>6.4930000000000003</v>
      </c>
      <c r="P848" s="24" t="str">
        <f>IF(Table2[[#This Row],[Discount Percentage]] &gt;= 0.5, "Yes", "No")</f>
        <v>No</v>
      </c>
      <c r="Q848" s="26">
        <f>Table2[[#This Row],[Actual Price]] * Table2[[#This Row],[rating_count]]</f>
        <v>1121850</v>
      </c>
      <c r="R848">
        <v>4.3</v>
      </c>
      <c r="S848">
        <f>ROUND(Table2[[#This Row],[rating]], 0)</f>
        <v>4</v>
      </c>
      <c r="T848" s="21">
        <v>2493</v>
      </c>
      <c r="U848" s="21" t="str">
        <f>IF(Table2[[#This Row],[rating_count]] &lt; 1000, "Yes", "No")</f>
        <v>No</v>
      </c>
      <c r="V848" s="21">
        <f>Table2[[#This Row],[Rounded Rating Column]] * Table2[[#This Row],[rating_count]]</f>
        <v>9972</v>
      </c>
      <c r="W848" s="25">
        <f t="shared" si="41"/>
        <v>1121850</v>
      </c>
      <c r="X848" t="s">
        <v>7808</v>
      </c>
      <c r="Y848" t="s">
        <v>7809</v>
      </c>
      <c r="Z848" t="s">
        <v>7810</v>
      </c>
      <c r="AA848" t="s">
        <v>7811</v>
      </c>
      <c r="AB848" t="s">
        <v>7812</v>
      </c>
      <c r="AC848" t="s">
        <v>7813</v>
      </c>
      <c r="AD848" t="s">
        <v>7814</v>
      </c>
      <c r="AE848" t="s">
        <v>7815</v>
      </c>
    </row>
    <row r="849" spans="1:31" ht="15.75" customHeight="1">
      <c r="A849" t="s">
        <v>6815</v>
      </c>
      <c r="B849" t="s">
        <v>6816</v>
      </c>
      <c r="C849" t="s">
        <v>3074</v>
      </c>
      <c r="D849" t="s">
        <v>12831</v>
      </c>
      <c r="E849" t="s">
        <v>12862</v>
      </c>
      <c r="F849" t="s">
        <v>12863</v>
      </c>
      <c r="G849" t="str">
        <f>Table2[category] &amp; "-" &amp; Table2[product name]</f>
        <v>Electronics|Headphones,Earbuds&amp;Accessories|Headphones|In-Ear-ZEBRONICS Zeb-Buds 30 3.5Mm Stereo Wired in Ear Earphones with Mic for Calling, Volume Control, Multifunction Button, 14Mm Drivers, Stylish Eartip,1.2 Meter Durable Cable and Lightweight Design(Red)</v>
      </c>
      <c r="H849" t="s">
        <v>12864</v>
      </c>
      <c r="I849" s="23">
        <v>199</v>
      </c>
      <c r="J849" s="23" t="str">
        <f t="shared" si="39"/>
        <v>&lt;₹200</v>
      </c>
      <c r="K849" s="23">
        <v>499</v>
      </c>
      <c r="L849" s="24">
        <v>0.6</v>
      </c>
      <c r="M849" s="25">
        <f>Table2[[#This Row],[Actual Price]] - Table2[[#This Row],[Discounted Price]] / Table2[[#This Row],[Actual Price]] * 100</f>
        <v>459.12024048096191</v>
      </c>
      <c r="N849" s="24" t="str">
        <f t="shared" si="40"/>
        <v>50% or More</v>
      </c>
      <c r="O849" s="21">
        <f>Table2[[#This Row],[Rounded Rating Column]] + (Table2[[#This Row],[rating_count]] / 1000)</f>
        <v>6.492</v>
      </c>
      <c r="P849" s="24" t="str">
        <f>IF(Table2[[#This Row],[Discount Percentage]] &gt;= 0.5, "Yes", "No")</f>
        <v>Yes</v>
      </c>
      <c r="Q849" s="26">
        <f>Table2[[#This Row],[Actual Price]] * Table2[[#This Row],[rating_count]]</f>
        <v>1243508</v>
      </c>
      <c r="R849">
        <v>3.6</v>
      </c>
      <c r="S849">
        <f>ROUND(Table2[[#This Row],[rating]], 0)</f>
        <v>4</v>
      </c>
      <c r="T849" s="21">
        <v>2492</v>
      </c>
      <c r="U849" s="21" t="str">
        <f>IF(Table2[[#This Row],[rating_count]] &lt; 1000, "Yes", "No")</f>
        <v>No</v>
      </c>
      <c r="V849" s="21">
        <f>Table2[[#This Row],[Rounded Rating Column]] * Table2[[#This Row],[rating_count]]</f>
        <v>9968</v>
      </c>
      <c r="W849" s="25">
        <f t="shared" si="41"/>
        <v>1243508</v>
      </c>
      <c r="X849" t="s">
        <v>6817</v>
      </c>
      <c r="Y849" t="s">
        <v>6818</v>
      </c>
      <c r="Z849" t="s">
        <v>6819</v>
      </c>
      <c r="AA849" t="s">
        <v>6820</v>
      </c>
      <c r="AB849" t="s">
        <v>6821</v>
      </c>
      <c r="AC849" t="s">
        <v>6822</v>
      </c>
      <c r="AD849" t="s">
        <v>6823</v>
      </c>
      <c r="AE849" t="s">
        <v>6824</v>
      </c>
    </row>
    <row r="850" spans="1:31" ht="15.75" customHeight="1">
      <c r="A850" t="s">
        <v>9232</v>
      </c>
      <c r="B850" t="s">
        <v>9233</v>
      </c>
      <c r="C850" t="s">
        <v>8325</v>
      </c>
      <c r="D850" t="s">
        <v>12817</v>
      </c>
      <c r="E850" t="s">
        <v>12818</v>
      </c>
      <c r="F850" t="s">
        <v>12986</v>
      </c>
      <c r="G850" t="str">
        <f>Table2[category] &amp; "-" &amp; Table2[product name]</f>
        <v>Home&amp;Kitchen|Kitchen&amp;HomeAppliances|SmallKitchenAppliances|Kettles&amp;HotWaterDispensers|ElectricKettles-Milton Go Electro 2.0 Stainless Steel Electric Kettle, 1 Piece, 2 Litres, Silver | Power Indicator | 1500 Watts | Auto Cut-off | Detachable 360 Degree Connector | Boiler for Water</v>
      </c>
      <c r="H850" t="s">
        <v>12987</v>
      </c>
      <c r="I850" s="25">
        <v>1345</v>
      </c>
      <c r="J850" s="23" t="str">
        <f t="shared" si="39"/>
        <v>&gt;₹500</v>
      </c>
      <c r="K850" s="25">
        <v>1750</v>
      </c>
      <c r="L850" s="24">
        <v>0.23</v>
      </c>
      <c r="M850" s="25">
        <f>Table2[[#This Row],[Actual Price]] - Table2[[#This Row],[Discounted Price]] / Table2[[#This Row],[Actual Price]] * 100</f>
        <v>1673.1428571428571</v>
      </c>
      <c r="N850" s="24" t="str">
        <f t="shared" si="40"/>
        <v>&lt;50%</v>
      </c>
      <c r="O850" s="21">
        <f>Table2[[#This Row],[Rounded Rating Column]] + (Table2[[#This Row],[rating_count]] / 1000)</f>
        <v>6.4660000000000002</v>
      </c>
      <c r="P850" s="24" t="str">
        <f>IF(Table2[[#This Row],[Discount Percentage]] &gt;= 0.5, "Yes", "No")</f>
        <v>No</v>
      </c>
      <c r="Q850" s="26">
        <f>Table2[[#This Row],[Actual Price]] * Table2[[#This Row],[rating_count]]</f>
        <v>4315500</v>
      </c>
      <c r="R850">
        <v>3.8</v>
      </c>
      <c r="S850">
        <f>ROUND(Table2[[#This Row],[rating]], 0)</f>
        <v>4</v>
      </c>
      <c r="T850" s="21">
        <v>2466</v>
      </c>
      <c r="U850" s="21" t="str">
        <f>IF(Table2[[#This Row],[rating_count]] &lt; 1000, "Yes", "No")</f>
        <v>No</v>
      </c>
      <c r="V850" s="21">
        <f>Table2[[#This Row],[Rounded Rating Column]] * Table2[[#This Row],[rating_count]]</f>
        <v>9864</v>
      </c>
      <c r="W850" s="25">
        <f t="shared" si="41"/>
        <v>4315500</v>
      </c>
      <c r="X850" t="s">
        <v>9234</v>
      </c>
      <c r="Y850" t="s">
        <v>9235</v>
      </c>
      <c r="Z850" t="s">
        <v>9236</v>
      </c>
      <c r="AA850" t="s">
        <v>9237</v>
      </c>
      <c r="AB850" t="s">
        <v>9238</v>
      </c>
      <c r="AC850" t="s">
        <v>9239</v>
      </c>
      <c r="AD850" t="s">
        <v>9240</v>
      </c>
      <c r="AE850" t="s">
        <v>9241</v>
      </c>
    </row>
    <row r="851" spans="1:31" ht="15.75" customHeight="1">
      <c r="A851" t="s">
        <v>5965</v>
      </c>
      <c r="B851" t="s">
        <v>5966</v>
      </c>
      <c r="C851" t="s">
        <v>3074</v>
      </c>
      <c r="D851" t="s">
        <v>12831</v>
      </c>
      <c r="E851" t="s">
        <v>12862</v>
      </c>
      <c r="F851" t="s">
        <v>12863</v>
      </c>
      <c r="G851" t="str">
        <f>Table2[category] &amp; "-" &amp; Table2[product name]</f>
        <v>Electronics|Headphones,Earbuds&amp;Accessories|Headphones|In-Ear-Zebronics Zeb Buds C2 in Ear Type C Wired Earphones with Mic, Braided 1.2 Metre Cable, Metallic Design, 10mm Drivers, in Line Mic &amp; Volume Controller (Blue)</v>
      </c>
      <c r="H851" t="s">
        <v>12864</v>
      </c>
      <c r="I851" s="23">
        <v>399</v>
      </c>
      <c r="J851" s="23" t="str">
        <f t="shared" si="39"/>
        <v>₹200 - ₹500</v>
      </c>
      <c r="K851" s="23">
        <v>699</v>
      </c>
      <c r="L851" s="24">
        <v>0.43</v>
      </c>
      <c r="M851" s="25">
        <f>Table2[[#This Row],[Actual Price]] - Table2[[#This Row],[Discounted Price]] / Table2[[#This Row],[Actual Price]] * 100</f>
        <v>641.91845493562232</v>
      </c>
      <c r="N851" s="24" t="str">
        <f t="shared" si="40"/>
        <v>&lt;50%</v>
      </c>
      <c r="O851" s="21">
        <f>Table2[[#This Row],[Rounded Rating Column]] + (Table2[[#This Row],[rating_count]] / 1000)</f>
        <v>6.4540000000000006</v>
      </c>
      <c r="P851" s="24" t="str">
        <f>IF(Table2[[#This Row],[Discount Percentage]] &gt;= 0.5, "Yes", "No")</f>
        <v>No</v>
      </c>
      <c r="Q851" s="26">
        <f>Table2[[#This Row],[Actual Price]] * Table2[[#This Row],[rating_count]]</f>
        <v>2414346</v>
      </c>
      <c r="R851">
        <v>3.4</v>
      </c>
      <c r="S851">
        <f>ROUND(Table2[[#This Row],[rating]], 0)</f>
        <v>3</v>
      </c>
      <c r="T851" s="21">
        <v>3454</v>
      </c>
      <c r="U851" s="21" t="str">
        <f>IF(Table2[[#This Row],[rating_count]] &lt; 1000, "Yes", "No")</f>
        <v>No</v>
      </c>
      <c r="V851" s="21">
        <f>Table2[[#This Row],[Rounded Rating Column]] * Table2[[#This Row],[rating_count]]</f>
        <v>10362</v>
      </c>
      <c r="W851" s="25">
        <f t="shared" si="41"/>
        <v>2414346</v>
      </c>
      <c r="X851" t="s">
        <v>5967</v>
      </c>
      <c r="Y851" t="s">
        <v>5968</v>
      </c>
      <c r="Z851" t="s">
        <v>5969</v>
      </c>
      <c r="AA851" t="s">
        <v>5970</v>
      </c>
      <c r="AB851" t="s">
        <v>5971</v>
      </c>
      <c r="AC851" t="s">
        <v>5972</v>
      </c>
      <c r="AD851" t="s">
        <v>5973</v>
      </c>
      <c r="AE851" t="s">
        <v>5974</v>
      </c>
    </row>
    <row r="852" spans="1:31" ht="15.75" customHeight="1">
      <c r="A852" t="s">
        <v>4264</v>
      </c>
      <c r="B852" t="s">
        <v>4265</v>
      </c>
      <c r="C852" t="s">
        <v>3485</v>
      </c>
      <c r="D852" t="s">
        <v>12831</v>
      </c>
      <c r="E852" t="s">
        <v>12854</v>
      </c>
      <c r="F852" t="s">
        <v>12855</v>
      </c>
      <c r="G852" t="str">
        <f>Table2[category] &amp; "-" &amp; Table2[product name]</f>
        <v>Electronics|Mobiles&amp;Accessories|MobileAccessories|Stands-STRIFF Multi Angle Tablet/Mobile Stand. Holder for iPhone, Android, Samsung, OnePlus, Xiaomi. Portable,Foldable Stand.Perfect for Bed,Office, Home,Gift and Desktop (Black)</v>
      </c>
      <c r="H852" t="s">
        <v>12868</v>
      </c>
      <c r="I852" s="23">
        <v>99</v>
      </c>
      <c r="J852" s="23" t="str">
        <f t="shared" si="39"/>
        <v>&lt;₹200</v>
      </c>
      <c r="K852" s="23">
        <v>499</v>
      </c>
      <c r="L852" s="24">
        <v>0.8</v>
      </c>
      <c r="M852" s="25">
        <f>Table2[[#This Row],[Actual Price]] - Table2[[#This Row],[Discounted Price]] / Table2[[#This Row],[Actual Price]] * 100</f>
        <v>479.16032064128257</v>
      </c>
      <c r="N852" s="24" t="str">
        <f t="shared" si="40"/>
        <v>50% or More</v>
      </c>
      <c r="O852" s="21">
        <f>Table2[[#This Row],[Rounded Rating Column]] + (Table2[[#This Row],[rating_count]] / 1000)</f>
        <v>6.4510000000000005</v>
      </c>
      <c r="P852" s="24" t="str">
        <f>IF(Table2[[#This Row],[Discount Percentage]] &gt;= 0.5, "Yes", "No")</f>
        <v>Yes</v>
      </c>
      <c r="Q852" s="26">
        <f>Table2[[#This Row],[Actual Price]] * Table2[[#This Row],[rating_count]]</f>
        <v>1223049</v>
      </c>
      <c r="R852">
        <v>4.0999999999999996</v>
      </c>
      <c r="S852">
        <f>ROUND(Table2[[#This Row],[rating]], 0)</f>
        <v>4</v>
      </c>
      <c r="T852" s="21">
        <v>2451</v>
      </c>
      <c r="U852" s="21" t="str">
        <f>IF(Table2[[#This Row],[rating_count]] &lt; 1000, "Yes", "No")</f>
        <v>No</v>
      </c>
      <c r="V852" s="21">
        <f>Table2[[#This Row],[Rounded Rating Column]] * Table2[[#This Row],[rating_count]]</f>
        <v>9804</v>
      </c>
      <c r="W852" s="25">
        <f t="shared" si="41"/>
        <v>1223049</v>
      </c>
      <c r="X852" t="s">
        <v>4266</v>
      </c>
      <c r="Y852" t="s">
        <v>4267</v>
      </c>
      <c r="Z852" t="s">
        <v>4268</v>
      </c>
      <c r="AA852" t="s">
        <v>4269</v>
      </c>
      <c r="AB852" t="s">
        <v>4270</v>
      </c>
      <c r="AC852" t="s">
        <v>4271</v>
      </c>
      <c r="AD852" t="s">
        <v>4272</v>
      </c>
      <c r="AE852" t="s">
        <v>4273</v>
      </c>
    </row>
    <row r="853" spans="1:31" ht="15.75" customHeight="1">
      <c r="A853" t="s">
        <v>6222</v>
      </c>
      <c r="B853" t="s">
        <v>6223</v>
      </c>
      <c r="C853" t="s">
        <v>3485</v>
      </c>
      <c r="D853" t="s">
        <v>12831</v>
      </c>
      <c r="E853" t="s">
        <v>12854</v>
      </c>
      <c r="F853" t="s">
        <v>12855</v>
      </c>
      <c r="G853" t="str">
        <f>Table2[category] &amp; "-" &amp; Table2[product name]</f>
        <v>Electronics|Mobiles&amp;Accessories|MobileAccessories|Stands-STRIFF UPH2W Multi Angle Tablet/Mobile Stand. Holder for iPhone, Android, Samsung, OnePlus, Xiaomi. Portable,Foldable Stand.Perfect for Bed,Office, Home,Gift and Desktop (White)</v>
      </c>
      <c r="H853" t="s">
        <v>12868</v>
      </c>
      <c r="I853" s="23">
        <v>99</v>
      </c>
      <c r="J853" s="23" t="str">
        <f t="shared" si="39"/>
        <v>&lt;₹200</v>
      </c>
      <c r="K853" s="23">
        <v>499</v>
      </c>
      <c r="L853" s="24">
        <v>0.8</v>
      </c>
      <c r="M853" s="25">
        <f>Table2[[#This Row],[Actual Price]] - Table2[[#This Row],[Discounted Price]] / Table2[[#This Row],[Actual Price]] * 100</f>
        <v>479.16032064128257</v>
      </c>
      <c r="N853" s="24" t="str">
        <f t="shared" si="40"/>
        <v>50% or More</v>
      </c>
      <c r="O853" s="21">
        <f>Table2[[#This Row],[Rounded Rating Column]] + (Table2[[#This Row],[rating_count]] / 1000)</f>
        <v>6.4510000000000005</v>
      </c>
      <c r="P853" s="24" t="str">
        <f>IF(Table2[[#This Row],[Discount Percentage]] &gt;= 0.5, "Yes", "No")</f>
        <v>Yes</v>
      </c>
      <c r="Q853" s="26">
        <f>Table2[[#This Row],[Actual Price]] * Table2[[#This Row],[rating_count]]</f>
        <v>1223049</v>
      </c>
      <c r="R853">
        <v>4.0999999999999996</v>
      </c>
      <c r="S853">
        <f>ROUND(Table2[[#This Row],[rating]], 0)</f>
        <v>4</v>
      </c>
      <c r="T853" s="21">
        <v>2451</v>
      </c>
      <c r="U853" s="21" t="str">
        <f>IF(Table2[[#This Row],[rating_count]] &lt; 1000, "Yes", "No")</f>
        <v>No</v>
      </c>
      <c r="V853" s="21">
        <f>Table2[[#This Row],[Rounded Rating Column]] * Table2[[#This Row],[rating_count]]</f>
        <v>9804</v>
      </c>
      <c r="W853" s="25">
        <f t="shared" si="41"/>
        <v>1223049</v>
      </c>
      <c r="X853" t="s">
        <v>3486</v>
      </c>
      <c r="Y853" t="s">
        <v>6224</v>
      </c>
      <c r="Z853" t="s">
        <v>6225</v>
      </c>
      <c r="AA853" t="s">
        <v>6226</v>
      </c>
      <c r="AB853" t="s">
        <v>6227</v>
      </c>
      <c r="AC853" t="s">
        <v>6228</v>
      </c>
      <c r="AD853" t="s">
        <v>6229</v>
      </c>
      <c r="AE853" t="s">
        <v>6230</v>
      </c>
    </row>
    <row r="854" spans="1:31" ht="15.75" customHeight="1">
      <c r="A854" t="s">
        <v>6970</v>
      </c>
      <c r="B854" t="s">
        <v>6971</v>
      </c>
      <c r="C854" t="s">
        <v>6163</v>
      </c>
      <c r="D854" t="s">
        <v>12891</v>
      </c>
      <c r="E854" t="s">
        <v>12892</v>
      </c>
      <c r="F854" t="s">
        <v>12893</v>
      </c>
      <c r="G854" t="str">
        <f>Table2[category] &amp; "-" &amp; Table2[product name]</f>
        <v>OfficeProducts|OfficePaperProducts|Paper|Stationery|Pens,Pencils&amp;WritingSupplies|Pens&amp;Refills|RetractableBallpointPens-Pilot V7 Liquid Ink Roller Ball Pen (2 Blue + 1 Black)</v>
      </c>
      <c r="H854" t="s">
        <v>12894</v>
      </c>
      <c r="I854" s="23">
        <v>178</v>
      </c>
      <c r="J854" s="23" t="str">
        <f t="shared" si="39"/>
        <v>&lt;₹200</v>
      </c>
      <c r="K854" s="23">
        <v>210</v>
      </c>
      <c r="L854" s="24">
        <v>0.15</v>
      </c>
      <c r="M854" s="25">
        <f>Table2[[#This Row],[Actual Price]] - Table2[[#This Row],[Discounted Price]] / Table2[[#This Row],[Actual Price]] * 100</f>
        <v>125.23809523809524</v>
      </c>
      <c r="N854" s="24" t="str">
        <f t="shared" si="40"/>
        <v>&lt;50%</v>
      </c>
      <c r="O854" s="21">
        <f>Table2[[#This Row],[Rounded Rating Column]] + (Table2[[#This Row],[rating_count]] / 1000)</f>
        <v>6.45</v>
      </c>
      <c r="P854" s="24" t="str">
        <f>IF(Table2[[#This Row],[Discount Percentage]] &gt;= 0.5, "Yes", "No")</f>
        <v>No</v>
      </c>
      <c r="Q854" s="26">
        <f>Table2[[#This Row],[Actual Price]] * Table2[[#This Row],[rating_count]]</f>
        <v>514500</v>
      </c>
      <c r="R854">
        <v>4.3</v>
      </c>
      <c r="S854">
        <f>ROUND(Table2[[#This Row],[rating]], 0)</f>
        <v>4</v>
      </c>
      <c r="T854" s="21">
        <v>2450</v>
      </c>
      <c r="U854" s="21" t="str">
        <f>IF(Table2[[#This Row],[rating_count]] &lt; 1000, "Yes", "No")</f>
        <v>No</v>
      </c>
      <c r="V854" s="21">
        <f>Table2[[#This Row],[Rounded Rating Column]] * Table2[[#This Row],[rating_count]]</f>
        <v>9800</v>
      </c>
      <c r="W854" s="25">
        <f t="shared" si="41"/>
        <v>514500</v>
      </c>
      <c r="X854" t="s">
        <v>6972</v>
      </c>
      <c r="Y854" t="s">
        <v>6973</v>
      </c>
      <c r="Z854" t="s">
        <v>6974</v>
      </c>
      <c r="AA854" t="s">
        <v>6975</v>
      </c>
      <c r="AB854" t="s">
        <v>6976</v>
      </c>
      <c r="AC854" t="s">
        <v>6977</v>
      </c>
      <c r="AD854" t="s">
        <v>6978</v>
      </c>
      <c r="AE854" t="s">
        <v>6979</v>
      </c>
    </row>
    <row r="855" spans="1:31" ht="15.75" customHeight="1">
      <c r="A855" t="s">
        <v>8793</v>
      </c>
      <c r="B855" t="s">
        <v>8794</v>
      </c>
      <c r="C855" t="s">
        <v>8336</v>
      </c>
      <c r="D855" t="s">
        <v>12817</v>
      </c>
      <c r="E855" t="s">
        <v>12988</v>
      </c>
      <c r="F855" t="s">
        <v>12989</v>
      </c>
      <c r="G855" t="str">
        <f>Table2[category] &amp; "-" &amp; Table2[product name]</f>
        <v>Home&amp;Kitchen|Heating,Cooling&amp;AirQuality|RoomHeaters|ElectricHeaters-Bajaj Minor 1000 Watts Radiant Room Heater (Steel, ISI Approved)</v>
      </c>
      <c r="H855" t="s">
        <v>12990</v>
      </c>
      <c r="I855" s="23">
        <v>749</v>
      </c>
      <c r="J855" s="23" t="str">
        <f t="shared" si="39"/>
        <v>&gt;₹500</v>
      </c>
      <c r="K855" s="25">
        <v>1129</v>
      </c>
      <c r="L855" s="24">
        <v>0.34</v>
      </c>
      <c r="M855" s="25">
        <f>Table2[[#This Row],[Actual Price]] - Table2[[#This Row],[Discounted Price]] / Table2[[#This Row],[Actual Price]] * 100</f>
        <v>1062.658104517272</v>
      </c>
      <c r="N855" s="24" t="str">
        <f t="shared" si="40"/>
        <v>&lt;50%</v>
      </c>
      <c r="O855" s="21">
        <f>Table2[[#This Row],[Rounded Rating Column]] + (Table2[[#This Row],[rating_count]] / 1000)</f>
        <v>6.4459999999999997</v>
      </c>
      <c r="P855" s="24" t="str">
        <f>IF(Table2[[#This Row],[Discount Percentage]] &gt;= 0.5, "Yes", "No")</f>
        <v>No</v>
      </c>
      <c r="Q855" s="26">
        <f>Table2[[#This Row],[Actual Price]] * Table2[[#This Row],[rating_count]]</f>
        <v>2761534</v>
      </c>
      <c r="R855">
        <v>4</v>
      </c>
      <c r="S855">
        <f>ROUND(Table2[[#This Row],[rating]], 0)</f>
        <v>4</v>
      </c>
      <c r="T855" s="21">
        <v>2446</v>
      </c>
      <c r="U855" s="21" t="str">
        <f>IF(Table2[[#This Row],[rating_count]] &lt; 1000, "Yes", "No")</f>
        <v>No</v>
      </c>
      <c r="V855" s="21">
        <f>Table2[[#This Row],[Rounded Rating Column]] * Table2[[#This Row],[rating_count]]</f>
        <v>9784</v>
      </c>
      <c r="W855" s="25">
        <f t="shared" si="41"/>
        <v>2761534</v>
      </c>
      <c r="X855" t="s">
        <v>8795</v>
      </c>
      <c r="Y855" t="s">
        <v>8796</v>
      </c>
      <c r="Z855" t="s">
        <v>8797</v>
      </c>
      <c r="AA855" t="s">
        <v>8798</v>
      </c>
      <c r="AB855" t="s">
        <v>8799</v>
      </c>
      <c r="AC855" t="s">
        <v>8800</v>
      </c>
      <c r="AD855" t="s">
        <v>8801</v>
      </c>
      <c r="AE855" t="s">
        <v>8802</v>
      </c>
    </row>
    <row r="856" spans="1:31" ht="15.75" customHeight="1">
      <c r="A856" t="s">
        <v>12264</v>
      </c>
      <c r="B856" t="s">
        <v>12265</v>
      </c>
      <c r="C856" t="s">
        <v>8494</v>
      </c>
      <c r="D856" t="s">
        <v>12817</v>
      </c>
      <c r="E856" t="s">
        <v>12818</v>
      </c>
      <c r="F856" t="s">
        <v>12986</v>
      </c>
      <c r="G856" t="str">
        <f>Table2[category] &amp; "-" &amp; Table2[product name]</f>
        <v>Home&amp;Kitchen|Kitchen&amp;HomeAppliances|SmallKitchenAppliances|MixerGrinders-Sujata Supermix, Mixer Grinder, 900 Watts, 3 Jars (White)</v>
      </c>
      <c r="H856" t="s">
        <v>12999</v>
      </c>
      <c r="I856" s="25">
        <v>5490</v>
      </c>
      <c r="J856" s="23" t="str">
        <f t="shared" si="39"/>
        <v>&gt;₹500</v>
      </c>
      <c r="K856" s="25">
        <v>7200</v>
      </c>
      <c r="L856" s="24">
        <v>0.24</v>
      </c>
      <c r="M856" s="25">
        <f>Table2[[#This Row],[Actual Price]] - Table2[[#This Row],[Discounted Price]] / Table2[[#This Row],[Actual Price]] * 100</f>
        <v>7123.75</v>
      </c>
      <c r="N856" s="24" t="str">
        <f t="shared" si="40"/>
        <v>&lt;50%</v>
      </c>
      <c r="O856" s="21">
        <f>Table2[[#This Row],[Rounded Rating Column]] + (Table2[[#This Row],[rating_count]] / 1000)</f>
        <v>6.4079999999999995</v>
      </c>
      <c r="P856" s="24" t="str">
        <f>IF(Table2[[#This Row],[Discount Percentage]] &gt;= 0.5, "Yes", "No")</f>
        <v>No</v>
      </c>
      <c r="Q856" s="26">
        <f>Table2[[#This Row],[Actual Price]] * Table2[[#This Row],[rating_count]]</f>
        <v>10137600</v>
      </c>
      <c r="R856">
        <v>4.5</v>
      </c>
      <c r="S856">
        <f>ROUND(Table2[[#This Row],[rating]], 0)</f>
        <v>5</v>
      </c>
      <c r="T856" s="21">
        <v>1408</v>
      </c>
      <c r="U856" s="21" t="str">
        <f>IF(Table2[[#This Row],[rating_count]] &lt; 1000, "Yes", "No")</f>
        <v>No</v>
      </c>
      <c r="V856" s="21">
        <f>Table2[[#This Row],[Rounded Rating Column]] * Table2[[#This Row],[rating_count]]</f>
        <v>7040</v>
      </c>
      <c r="W856" s="25">
        <f t="shared" si="41"/>
        <v>10137600</v>
      </c>
      <c r="X856" t="s">
        <v>12266</v>
      </c>
      <c r="Y856" t="s">
        <v>12267</v>
      </c>
      <c r="Z856" t="s">
        <v>12268</v>
      </c>
      <c r="AA856" t="s">
        <v>12269</v>
      </c>
      <c r="AB856" t="s">
        <v>12270</v>
      </c>
      <c r="AC856" t="s">
        <v>12271</v>
      </c>
      <c r="AD856" t="s">
        <v>12272</v>
      </c>
      <c r="AE856" t="s">
        <v>12273</v>
      </c>
    </row>
    <row r="857" spans="1:31" ht="15.75" customHeight="1">
      <c r="A857" t="s">
        <v>1770</v>
      </c>
      <c r="B857" t="s">
        <v>1771</v>
      </c>
      <c r="C857" t="s">
        <v>13</v>
      </c>
      <c r="D857" t="s">
        <v>12821</v>
      </c>
      <c r="E857" t="s">
        <v>12822</v>
      </c>
      <c r="F857" t="s">
        <v>12823</v>
      </c>
      <c r="G857" t="str">
        <f>Table2[category] &amp; "-" &amp; Table2[product name]</f>
        <v>Computers&amp;Accessories|Accessories&amp;Peripherals|Cables&amp;Accessories|Cables|USBCables-Storite USB 2.0 A to Mini 5 pin B Cable for External HDDS/Camera/Card Readers 35cm</v>
      </c>
      <c r="H857" t="s">
        <v>12824</v>
      </c>
      <c r="I857" s="23">
        <v>259</v>
      </c>
      <c r="J857" s="23" t="str">
        <f t="shared" si="39"/>
        <v>₹200 - ₹500</v>
      </c>
      <c r="K857" s="23">
        <v>699</v>
      </c>
      <c r="L857" s="24">
        <v>0.63</v>
      </c>
      <c r="M857" s="25">
        <f>Table2[[#This Row],[Actual Price]] - Table2[[#This Row],[Discounted Price]] / Table2[[#This Row],[Actual Price]] * 100</f>
        <v>661.94706723891272</v>
      </c>
      <c r="N857" s="24" t="str">
        <f t="shared" si="40"/>
        <v>50% or More</v>
      </c>
      <c r="O857" s="21">
        <f>Table2[[#This Row],[Rounded Rating Column]] + (Table2[[#This Row],[rating_count]] / 1000)</f>
        <v>6.399</v>
      </c>
      <c r="P857" s="24" t="str">
        <f>IF(Table2[[#This Row],[Discount Percentage]] &gt;= 0.5, "Yes", "No")</f>
        <v>Yes</v>
      </c>
      <c r="Q857" s="26">
        <f>Table2[[#This Row],[Actual Price]] * Table2[[#This Row],[rating_count]]</f>
        <v>1676901</v>
      </c>
      <c r="R857">
        <v>3.8</v>
      </c>
      <c r="S857">
        <f>ROUND(Table2[[#This Row],[rating]], 0)</f>
        <v>4</v>
      </c>
      <c r="T857" s="21">
        <v>2399</v>
      </c>
      <c r="U857" s="21" t="str">
        <f>IF(Table2[[#This Row],[rating_count]] &lt; 1000, "Yes", "No")</f>
        <v>No</v>
      </c>
      <c r="V857" s="21">
        <f>Table2[[#This Row],[Rounded Rating Column]] * Table2[[#This Row],[rating_count]]</f>
        <v>9596</v>
      </c>
      <c r="W857" s="25">
        <f t="shared" si="41"/>
        <v>1676901</v>
      </c>
      <c r="X857" t="s">
        <v>1772</v>
      </c>
      <c r="Y857" t="s">
        <v>1773</v>
      </c>
      <c r="Z857" t="s">
        <v>1774</v>
      </c>
      <c r="AA857" t="s">
        <v>1775</v>
      </c>
      <c r="AB857" t="s">
        <v>1776</v>
      </c>
      <c r="AC857" t="s">
        <v>1777</v>
      </c>
      <c r="AD857" t="s">
        <v>1778</v>
      </c>
      <c r="AE857" t="s">
        <v>1779</v>
      </c>
    </row>
    <row r="858" spans="1:31" ht="15.75" customHeight="1">
      <c r="A858" t="s">
        <v>12164</v>
      </c>
      <c r="B858" t="s">
        <v>12165</v>
      </c>
      <c r="C858" t="s">
        <v>8846</v>
      </c>
      <c r="D858" t="s">
        <v>12817</v>
      </c>
      <c r="E858" t="s">
        <v>12818</v>
      </c>
      <c r="F858" t="s">
        <v>12986</v>
      </c>
      <c r="G858" t="str">
        <f>Table2[category] &amp; "-" &amp; Table2[product name]</f>
        <v>Home&amp;Kitchen|Kitchen&amp;HomeAppliances|SmallKitchenAppliances|SandwichMakers-Borosil Prime Grill Sandwich Maker (Grey)</v>
      </c>
      <c r="H858" t="s">
        <v>13010</v>
      </c>
      <c r="I858" s="25">
        <v>1928</v>
      </c>
      <c r="J858" s="23" t="str">
        <f t="shared" si="39"/>
        <v>&gt;₹500</v>
      </c>
      <c r="K858" s="25">
        <v>2590</v>
      </c>
      <c r="L858" s="24">
        <v>0.26</v>
      </c>
      <c r="M858" s="25">
        <f>Table2[[#This Row],[Actual Price]] - Table2[[#This Row],[Discounted Price]] / Table2[[#This Row],[Actual Price]] * 100</f>
        <v>2515.5598455598456</v>
      </c>
      <c r="N858" s="24" t="str">
        <f t="shared" si="40"/>
        <v>&lt;50%</v>
      </c>
      <c r="O858" s="21">
        <f>Table2[[#This Row],[Rounded Rating Column]] + (Table2[[#This Row],[rating_count]] / 1000)</f>
        <v>6.3769999999999998</v>
      </c>
      <c r="P858" s="24" t="str">
        <f>IF(Table2[[#This Row],[Discount Percentage]] &gt;= 0.5, "Yes", "No")</f>
        <v>No</v>
      </c>
      <c r="Q858" s="26">
        <f>Table2[[#This Row],[Actual Price]] * Table2[[#This Row],[rating_count]]</f>
        <v>6156430</v>
      </c>
      <c r="R858">
        <v>4</v>
      </c>
      <c r="S858">
        <f>ROUND(Table2[[#This Row],[rating]], 0)</f>
        <v>4</v>
      </c>
      <c r="T858" s="21">
        <v>2377</v>
      </c>
      <c r="U858" s="21" t="str">
        <f>IF(Table2[[#This Row],[rating_count]] &lt; 1000, "Yes", "No")</f>
        <v>No</v>
      </c>
      <c r="V858" s="21">
        <f>Table2[[#This Row],[Rounded Rating Column]] * Table2[[#This Row],[rating_count]]</f>
        <v>9508</v>
      </c>
      <c r="W858" s="25">
        <f t="shared" si="41"/>
        <v>6156430</v>
      </c>
      <c r="X858" t="s">
        <v>12166</v>
      </c>
      <c r="Y858" t="s">
        <v>12167</v>
      </c>
      <c r="Z858" t="s">
        <v>12168</v>
      </c>
      <c r="AA858" t="s">
        <v>12169</v>
      </c>
      <c r="AB858" t="s">
        <v>12170</v>
      </c>
      <c r="AC858" t="s">
        <v>12171</v>
      </c>
      <c r="AD858" t="s">
        <v>12172</v>
      </c>
      <c r="AE858" t="s">
        <v>12173</v>
      </c>
    </row>
    <row r="859" spans="1:31" ht="15.75" customHeight="1">
      <c r="A859" t="s">
        <v>8160</v>
      </c>
      <c r="B859" t="s">
        <v>8161</v>
      </c>
      <c r="C859" t="s">
        <v>4785</v>
      </c>
      <c r="D859" t="s">
        <v>12821</v>
      </c>
      <c r="E859" t="s">
        <v>12822</v>
      </c>
      <c r="F859" t="s">
        <v>12880</v>
      </c>
      <c r="G859" t="str">
        <f>Table2[category] &amp; "-" &amp; Table2[product name]</f>
        <v>Computers&amp;Accessories|Accessories&amp;Peripherals|Keyboards,Mice&amp;InputDevices|Mice-Offbeat¬Æ - DASH 2.4GHz Wireless + Bluetooth 5.1 Mouse, Multi-Device Dual Mode Slim Rechargeable Silent Click Buttons Wireless Bluetooth Mouse, 3 Adjustable DPI, Works on 2 devices at the same time with a switch button for Windows/Mac/Android/Ipad/Smart TV</v>
      </c>
      <c r="H859" t="s">
        <v>12881</v>
      </c>
      <c r="I859" s="25">
        <v>1099</v>
      </c>
      <c r="J859" s="23" t="str">
        <f t="shared" si="39"/>
        <v>&gt;₹500</v>
      </c>
      <c r="K859" s="25">
        <v>1499</v>
      </c>
      <c r="L859" s="24">
        <v>0.27</v>
      </c>
      <c r="M859" s="25">
        <f>Table2[[#This Row],[Actual Price]] - Table2[[#This Row],[Discounted Price]] / Table2[[#This Row],[Actual Price]] * 100</f>
        <v>1425.6844563042027</v>
      </c>
      <c r="N859" s="24" t="str">
        <f t="shared" si="40"/>
        <v>&lt;50%</v>
      </c>
      <c r="O859" s="21">
        <f>Table2[[#This Row],[Rounded Rating Column]] + (Table2[[#This Row],[rating_count]] / 1000)</f>
        <v>6.375</v>
      </c>
      <c r="P859" s="24" t="str">
        <f>IF(Table2[[#This Row],[Discount Percentage]] &gt;= 0.5, "Yes", "No")</f>
        <v>No</v>
      </c>
      <c r="Q859" s="26">
        <f>Table2[[#This Row],[Actual Price]] * Table2[[#This Row],[rating_count]]</f>
        <v>3560125</v>
      </c>
      <c r="R859">
        <v>4.2</v>
      </c>
      <c r="S859">
        <f>ROUND(Table2[[#This Row],[rating]], 0)</f>
        <v>4</v>
      </c>
      <c r="T859" s="21">
        <v>2375</v>
      </c>
      <c r="U859" s="21" t="str">
        <f>IF(Table2[[#This Row],[rating_count]] &lt; 1000, "Yes", "No")</f>
        <v>No</v>
      </c>
      <c r="V859" s="21">
        <f>Table2[[#This Row],[Rounded Rating Column]] * Table2[[#This Row],[rating_count]]</f>
        <v>9500</v>
      </c>
      <c r="W859" s="25">
        <f t="shared" si="41"/>
        <v>3560125</v>
      </c>
      <c r="X859" t="s">
        <v>8162</v>
      </c>
      <c r="Y859" t="s">
        <v>8163</v>
      </c>
      <c r="Z859" t="s">
        <v>8164</v>
      </c>
      <c r="AA859" t="s">
        <v>8165</v>
      </c>
      <c r="AB859" t="s">
        <v>8166</v>
      </c>
      <c r="AC859" t="s">
        <v>8167</v>
      </c>
      <c r="AD859" t="s">
        <v>8168</v>
      </c>
      <c r="AE859" t="s">
        <v>8169</v>
      </c>
    </row>
    <row r="860" spans="1:31" ht="15.75" customHeight="1">
      <c r="A860" t="s">
        <v>4585</v>
      </c>
      <c r="B860" t="s">
        <v>4586</v>
      </c>
      <c r="C860" t="s">
        <v>3053</v>
      </c>
      <c r="D860" t="s">
        <v>12831</v>
      </c>
      <c r="E860" t="s">
        <v>12854</v>
      </c>
      <c r="F860" t="s">
        <v>12857</v>
      </c>
      <c r="G860" t="str">
        <f>Table2[category] &amp; "-" &amp; Table2[product name]</f>
        <v>Electronics|Mobiles&amp;Accessories|Smartphones&amp;BasicMobiles|BasicMobiles-Lava A1 Josh 21(Blue Silver) -Dual Sim,Call Blink Notification,Military Grade Certified with 4 Day Battery Backup, Keypad Mobile</v>
      </c>
      <c r="H860" t="s">
        <v>12861</v>
      </c>
      <c r="I860" s="25">
        <v>1055</v>
      </c>
      <c r="J860" s="23" t="str">
        <f t="shared" si="39"/>
        <v>&gt;₹500</v>
      </c>
      <c r="K860" s="25">
        <v>1249</v>
      </c>
      <c r="L860" s="24">
        <v>0.16</v>
      </c>
      <c r="M860" s="25">
        <f>Table2[[#This Row],[Actual Price]] - Table2[[#This Row],[Discounted Price]] / Table2[[#This Row],[Actual Price]] * 100</f>
        <v>1164.5324259407525</v>
      </c>
      <c r="N860" s="24" t="str">
        <f t="shared" si="40"/>
        <v>&lt;50%</v>
      </c>
      <c r="O860" s="21">
        <f>Table2[[#This Row],[Rounded Rating Column]] + (Table2[[#This Row],[rating_count]] / 1000)</f>
        <v>6.3520000000000003</v>
      </c>
      <c r="P860" s="24" t="str">
        <f>IF(Table2[[#This Row],[Discount Percentage]] &gt;= 0.5, "Yes", "No")</f>
        <v>No</v>
      </c>
      <c r="Q860" s="26">
        <f>Table2[[#This Row],[Actual Price]] * Table2[[#This Row],[rating_count]]</f>
        <v>2937648</v>
      </c>
      <c r="R860">
        <v>3.8</v>
      </c>
      <c r="S860">
        <f>ROUND(Table2[[#This Row],[rating]], 0)</f>
        <v>4</v>
      </c>
      <c r="T860" s="21">
        <v>2352</v>
      </c>
      <c r="U860" s="21" t="str">
        <f>IF(Table2[[#This Row],[rating_count]] &lt; 1000, "Yes", "No")</f>
        <v>No</v>
      </c>
      <c r="V860" s="21">
        <f>Table2[[#This Row],[Rounded Rating Column]] * Table2[[#This Row],[rating_count]]</f>
        <v>9408</v>
      </c>
      <c r="W860" s="25">
        <f t="shared" si="41"/>
        <v>2937648</v>
      </c>
      <c r="X860" t="s">
        <v>4587</v>
      </c>
      <c r="Y860" t="s">
        <v>4588</v>
      </c>
      <c r="Z860" t="s">
        <v>4589</v>
      </c>
      <c r="AA860" t="s">
        <v>4590</v>
      </c>
      <c r="AB860" t="s">
        <v>4591</v>
      </c>
      <c r="AC860" t="s">
        <v>4592</v>
      </c>
      <c r="AD860" t="s">
        <v>4593</v>
      </c>
      <c r="AE860" t="s">
        <v>4594</v>
      </c>
    </row>
    <row r="861" spans="1:31" ht="15.75" customHeight="1">
      <c r="A861" t="s">
        <v>4029</v>
      </c>
      <c r="B861" t="s">
        <v>4030</v>
      </c>
      <c r="C861" t="s">
        <v>3485</v>
      </c>
      <c r="D861" t="s">
        <v>12831</v>
      </c>
      <c r="E861" t="s">
        <v>12854</v>
      </c>
      <c r="F861" t="s">
        <v>12855</v>
      </c>
      <c r="G861" t="str">
        <f>Table2[category] &amp; "-" &amp; Table2[product name]</f>
        <v>Electronics|Mobiles&amp;Accessories|MobileAccessories|Stands-Elv Mobile Phone Mount Tabletop Holder for Phones and Tablets - Black</v>
      </c>
      <c r="H861" t="s">
        <v>12868</v>
      </c>
      <c r="I861" s="23">
        <v>89</v>
      </c>
      <c r="J861" s="23" t="str">
        <f t="shared" si="39"/>
        <v>&lt;₹200</v>
      </c>
      <c r="K861" s="23">
        <v>599</v>
      </c>
      <c r="L861" s="24">
        <v>0.85</v>
      </c>
      <c r="M861" s="25">
        <f>Table2[[#This Row],[Actual Price]] - Table2[[#This Row],[Discounted Price]] / Table2[[#This Row],[Actual Price]] * 100</f>
        <v>584.14190317195323</v>
      </c>
      <c r="N861" s="24" t="str">
        <f t="shared" si="40"/>
        <v>50% or More</v>
      </c>
      <c r="O861" s="21">
        <f>Table2[[#This Row],[Rounded Rating Column]] + (Table2[[#This Row],[rating_count]] / 1000)</f>
        <v>6.351</v>
      </c>
      <c r="P861" s="24" t="str">
        <f>IF(Table2[[#This Row],[Discount Percentage]] &gt;= 0.5, "Yes", "No")</f>
        <v>Yes</v>
      </c>
      <c r="Q861" s="26">
        <f>Table2[[#This Row],[Actual Price]] * Table2[[#This Row],[rating_count]]</f>
        <v>1408249</v>
      </c>
      <c r="R861">
        <v>4.3</v>
      </c>
      <c r="S861">
        <f>ROUND(Table2[[#This Row],[rating]], 0)</f>
        <v>4</v>
      </c>
      <c r="T861" s="21">
        <v>2351</v>
      </c>
      <c r="U861" s="21" t="str">
        <f>IF(Table2[[#This Row],[rating_count]] &lt; 1000, "Yes", "No")</f>
        <v>No</v>
      </c>
      <c r="V861" s="21">
        <f>Table2[[#This Row],[Rounded Rating Column]] * Table2[[#This Row],[rating_count]]</f>
        <v>9404</v>
      </c>
      <c r="W861" s="25">
        <f t="shared" si="41"/>
        <v>1408249</v>
      </c>
      <c r="X861" t="s">
        <v>4031</v>
      </c>
      <c r="Y861" t="s">
        <v>4032</v>
      </c>
      <c r="Z861" t="s">
        <v>4033</v>
      </c>
      <c r="AA861" t="s">
        <v>4034</v>
      </c>
      <c r="AB861" t="s">
        <v>4035</v>
      </c>
      <c r="AC861" t="s">
        <v>4036</v>
      </c>
      <c r="AD861" t="s">
        <v>4037</v>
      </c>
      <c r="AE861" t="s">
        <v>4038</v>
      </c>
    </row>
    <row r="862" spans="1:31" ht="15.75" customHeight="1">
      <c r="A862" t="s">
        <v>11912</v>
      </c>
      <c r="B862" t="s">
        <v>11913</v>
      </c>
      <c r="C862" t="s">
        <v>11914</v>
      </c>
      <c r="D862" t="s">
        <v>12817</v>
      </c>
      <c r="E862" t="s">
        <v>12818</v>
      </c>
      <c r="F862" t="s">
        <v>13019</v>
      </c>
      <c r="G862" t="str">
        <f>Table2[category] &amp; "-" &amp; Table2[product name]</f>
        <v>Home&amp;Kitchen|Kitchen&amp;HomeAppliances|Coffee,Tea&amp;Espresso|CoffeeMakerAccessories|MeasuringSpoons-INKULTURE Stainless_Steel Measuring Cups &amp; Spoon Combo for Dry or Liquid/Kitchen Gadgets for Cooking &amp; Baking Cakes/Measuring Cup Set Combo with Handles (Set of 4 Cups &amp; 4 Spoons)</v>
      </c>
      <c r="H862" t="s">
        <v>13056</v>
      </c>
      <c r="I862" s="23">
        <v>279</v>
      </c>
      <c r="J862" s="23" t="str">
        <f t="shared" si="39"/>
        <v>₹200 - ₹500</v>
      </c>
      <c r="K862" s="23">
        <v>699</v>
      </c>
      <c r="L862" s="24">
        <v>0.6</v>
      </c>
      <c r="M862" s="25">
        <f>Table2[[#This Row],[Actual Price]] - Table2[[#This Row],[Discounted Price]] / Table2[[#This Row],[Actual Price]] * 100</f>
        <v>659.0858369098712</v>
      </c>
      <c r="N862" s="24" t="str">
        <f t="shared" si="40"/>
        <v>50% or More</v>
      </c>
      <c r="O862" s="21">
        <f>Table2[[#This Row],[Rounded Rating Column]] + (Table2[[#This Row],[rating_count]] / 1000)</f>
        <v>6.3260000000000005</v>
      </c>
      <c r="P862" s="24" t="str">
        <f>IF(Table2[[#This Row],[Discount Percentage]] &gt;= 0.5, "Yes", "No")</f>
        <v>Yes</v>
      </c>
      <c r="Q862" s="26">
        <f>Table2[[#This Row],[Actual Price]] * Table2[[#This Row],[rating_count]]</f>
        <v>1625874</v>
      </c>
      <c r="R862">
        <v>4.3</v>
      </c>
      <c r="S862">
        <f>ROUND(Table2[[#This Row],[rating]], 0)</f>
        <v>4</v>
      </c>
      <c r="T862" s="21">
        <v>2326</v>
      </c>
      <c r="U862" s="21" t="str">
        <f>IF(Table2[[#This Row],[rating_count]] &lt; 1000, "Yes", "No")</f>
        <v>No</v>
      </c>
      <c r="V862" s="21">
        <f>Table2[[#This Row],[Rounded Rating Column]] * Table2[[#This Row],[rating_count]]</f>
        <v>9304</v>
      </c>
      <c r="W862" s="25">
        <f t="shared" si="41"/>
        <v>1625874</v>
      </c>
      <c r="X862" t="s">
        <v>11915</v>
      </c>
      <c r="Y862" t="s">
        <v>11916</v>
      </c>
      <c r="Z862" t="s">
        <v>11917</v>
      </c>
      <c r="AA862" t="s">
        <v>11918</v>
      </c>
      <c r="AB862" t="s">
        <v>11919</v>
      </c>
      <c r="AC862" t="s">
        <v>11920</v>
      </c>
      <c r="AD862" t="s">
        <v>11921</v>
      </c>
      <c r="AE862" t="s">
        <v>11922</v>
      </c>
    </row>
    <row r="863" spans="1:31" ht="15.75" customHeight="1">
      <c r="A863" t="s">
        <v>11648</v>
      </c>
      <c r="B863" t="s">
        <v>11649</v>
      </c>
      <c r="C863" t="s">
        <v>8325</v>
      </c>
      <c r="D863" t="s">
        <v>12817</v>
      </c>
      <c r="E863" t="s">
        <v>12818</v>
      </c>
      <c r="F863" t="s">
        <v>12986</v>
      </c>
      <c r="G863" t="str">
        <f>Table2[category] &amp; "-" &amp; Table2[product name]</f>
        <v>Home&amp;Kitchen|Kitchen&amp;HomeAppliances|SmallKitchenAppliances|Kettles&amp;HotWaterDispensers|ElectricKettles-Singer Aroma 1.8 Liter Electric Kettle High Grade Stainless Steel with Cool and Touch Body and Cordless Base, 1500 watts, Auto Shut Off with Dry Boiling (Silver/Black)</v>
      </c>
      <c r="H863" t="s">
        <v>12987</v>
      </c>
      <c r="I863" s="23">
        <v>949</v>
      </c>
      <c r="J863" s="23" t="str">
        <f t="shared" si="39"/>
        <v>&gt;₹500</v>
      </c>
      <c r="K863" s="25">
        <v>2385</v>
      </c>
      <c r="L863" s="24">
        <v>0.6</v>
      </c>
      <c r="M863" s="25">
        <f>Table2[[#This Row],[Actual Price]] - Table2[[#This Row],[Discounted Price]] / Table2[[#This Row],[Actual Price]] * 100</f>
        <v>2345.20964360587</v>
      </c>
      <c r="N863" s="24" t="str">
        <f t="shared" si="40"/>
        <v>50% or More</v>
      </c>
      <c r="O863" s="21">
        <f>Table2[[#This Row],[Rounded Rating Column]] + (Table2[[#This Row],[rating_count]] / 1000)</f>
        <v>6.3109999999999999</v>
      </c>
      <c r="P863" s="24" t="str">
        <f>IF(Table2[[#This Row],[Discount Percentage]] &gt;= 0.5, "Yes", "No")</f>
        <v>Yes</v>
      </c>
      <c r="Q863" s="26">
        <f>Table2[[#This Row],[Actual Price]] * Table2[[#This Row],[rating_count]]</f>
        <v>5511735</v>
      </c>
      <c r="R863">
        <v>4.0999999999999996</v>
      </c>
      <c r="S863">
        <f>ROUND(Table2[[#This Row],[rating]], 0)</f>
        <v>4</v>
      </c>
      <c r="T863" s="21">
        <v>2311</v>
      </c>
      <c r="U863" s="21" t="str">
        <f>IF(Table2[[#This Row],[rating_count]] &lt; 1000, "Yes", "No")</f>
        <v>No</v>
      </c>
      <c r="V863" s="21">
        <f>Table2[[#This Row],[Rounded Rating Column]] * Table2[[#This Row],[rating_count]]</f>
        <v>9244</v>
      </c>
      <c r="W863" s="25">
        <f t="shared" si="41"/>
        <v>5511735</v>
      </c>
      <c r="X863" t="s">
        <v>11650</v>
      </c>
      <c r="Y863" t="s">
        <v>11651</v>
      </c>
      <c r="Z863" t="s">
        <v>11652</v>
      </c>
      <c r="AA863" t="s">
        <v>11653</v>
      </c>
      <c r="AB863" t="s">
        <v>11654</v>
      </c>
      <c r="AC863" t="s">
        <v>11655</v>
      </c>
      <c r="AD863" t="s">
        <v>11656</v>
      </c>
      <c r="AE863" t="s">
        <v>11657</v>
      </c>
    </row>
    <row r="864" spans="1:31" ht="15.75" customHeight="1">
      <c r="A864" t="s">
        <v>8039</v>
      </c>
      <c r="B864" t="s">
        <v>8040</v>
      </c>
      <c r="C864" t="s">
        <v>5222</v>
      </c>
      <c r="D864" t="s">
        <v>12821</v>
      </c>
      <c r="E864" t="s">
        <v>12822</v>
      </c>
      <c r="F864" t="s">
        <v>12911</v>
      </c>
      <c r="G864" t="str">
        <f>Table2[category] &amp; "-" &amp; Table2[product name]</f>
        <v>Computers&amp;Accessories|Accessories&amp;Peripherals|PCGamingPeripherals|GamingMice-HP M270 Backlit USB Wired Gaming Mouse with 6 Buttons, 4-Speed Customizable 2400 DPI, Ergonomic Design, Breathing LED Lighting, Metal Scroll Wheel, Lightweighted / 3 Years Warranty (7ZZ87AA), Black</v>
      </c>
      <c r="H864" t="s">
        <v>12912</v>
      </c>
      <c r="I864" s="23">
        <v>599</v>
      </c>
      <c r="J864" s="23" t="str">
        <f t="shared" si="39"/>
        <v>&gt;₹500</v>
      </c>
      <c r="K864" s="23">
        <v>700</v>
      </c>
      <c r="L864" s="24">
        <v>0.14000000000000001</v>
      </c>
      <c r="M864" s="25">
        <f>Table2[[#This Row],[Actual Price]] - Table2[[#This Row],[Discounted Price]] / Table2[[#This Row],[Actual Price]] * 100</f>
        <v>614.42857142857144</v>
      </c>
      <c r="N864" s="24" t="str">
        <f t="shared" si="40"/>
        <v>&lt;50%</v>
      </c>
      <c r="O864" s="21">
        <f>Table2[[#This Row],[Rounded Rating Column]] + (Table2[[#This Row],[rating_count]] / 1000)</f>
        <v>6.3010000000000002</v>
      </c>
      <c r="P864" s="24" t="str">
        <f>IF(Table2[[#This Row],[Discount Percentage]] &gt;= 0.5, "Yes", "No")</f>
        <v>No</v>
      </c>
      <c r="Q864" s="26">
        <f>Table2[[#This Row],[Actual Price]] * Table2[[#This Row],[rating_count]]</f>
        <v>1610700</v>
      </c>
      <c r="R864">
        <v>4.3</v>
      </c>
      <c r="S864">
        <f>ROUND(Table2[[#This Row],[rating]], 0)</f>
        <v>4</v>
      </c>
      <c r="T864" s="21">
        <v>2301</v>
      </c>
      <c r="U864" s="21" t="str">
        <f>IF(Table2[[#This Row],[rating_count]] &lt; 1000, "Yes", "No")</f>
        <v>No</v>
      </c>
      <c r="V864" s="21">
        <f>Table2[[#This Row],[Rounded Rating Column]] * Table2[[#This Row],[rating_count]]</f>
        <v>9204</v>
      </c>
      <c r="W864" s="25">
        <f t="shared" si="41"/>
        <v>1610700</v>
      </c>
      <c r="X864" t="s">
        <v>8041</v>
      </c>
      <c r="Y864" t="s">
        <v>8042</v>
      </c>
      <c r="Z864" t="s">
        <v>8043</v>
      </c>
      <c r="AA864" t="s">
        <v>8044</v>
      </c>
      <c r="AB864" t="s">
        <v>8045</v>
      </c>
      <c r="AC864" t="s">
        <v>8046</v>
      </c>
      <c r="AD864" t="s">
        <v>8047</v>
      </c>
      <c r="AE864" t="s">
        <v>8048</v>
      </c>
    </row>
    <row r="865" spans="1:31" ht="15.75" customHeight="1">
      <c r="A865" t="s">
        <v>10671</v>
      </c>
      <c r="B865" t="s">
        <v>10672</v>
      </c>
      <c r="C865" t="s">
        <v>8682</v>
      </c>
      <c r="D865" t="s">
        <v>12817</v>
      </c>
      <c r="E865" t="s">
        <v>12818</v>
      </c>
      <c r="F865" t="s">
        <v>12819</v>
      </c>
      <c r="G865" t="str">
        <f>Table2[category] &amp; "-" &amp; Table2[product name]</f>
        <v>Home&amp;Kitchen|Kitchen&amp;HomeAppliances|Vacuum,Cleaning&amp;Ironing|Irons,Steamers&amp;Accessories|Irons|SteamIrons-Philips EasySpeed Plus Steam Iron GC2145/20-2200W, Quick Heat Up with up to 30 g/min steam, 110 g steam Boost, Scratch Resistant Ceramic Soleplate, Vertical steam &amp; Drip-Stop</v>
      </c>
      <c r="H865" t="s">
        <v>12992</v>
      </c>
      <c r="I865" s="25">
        <v>2903</v>
      </c>
      <c r="J865" s="23" t="str">
        <f t="shared" si="39"/>
        <v>&gt;₹500</v>
      </c>
      <c r="K865" s="25">
        <v>3295</v>
      </c>
      <c r="L865" s="24">
        <v>0.12</v>
      </c>
      <c r="M865" s="25">
        <f>Table2[[#This Row],[Actual Price]] - Table2[[#This Row],[Discounted Price]] / Table2[[#This Row],[Actual Price]] * 100</f>
        <v>3206.8968133535659</v>
      </c>
      <c r="N865" s="24" t="str">
        <f t="shared" si="40"/>
        <v>&lt;50%</v>
      </c>
      <c r="O865" s="21">
        <f>Table2[[#This Row],[Rounded Rating Column]] + (Table2[[#This Row],[rating_count]] / 1000)</f>
        <v>6.2989999999999995</v>
      </c>
      <c r="P865" s="24" t="str">
        <f>IF(Table2[[#This Row],[Discount Percentage]] &gt;= 0.5, "Yes", "No")</f>
        <v>No</v>
      </c>
      <c r="Q865" s="26">
        <f>Table2[[#This Row],[Actual Price]] * Table2[[#This Row],[rating_count]]</f>
        <v>7575205</v>
      </c>
      <c r="R865">
        <v>4.3</v>
      </c>
      <c r="S865">
        <f>ROUND(Table2[[#This Row],[rating]], 0)</f>
        <v>4</v>
      </c>
      <c r="T865" s="21">
        <v>2299</v>
      </c>
      <c r="U865" s="21" t="str">
        <f>IF(Table2[[#This Row],[rating_count]] &lt; 1000, "Yes", "No")</f>
        <v>No</v>
      </c>
      <c r="V865" s="21">
        <f>Table2[[#This Row],[Rounded Rating Column]] * Table2[[#This Row],[rating_count]]</f>
        <v>9196</v>
      </c>
      <c r="W865" s="25">
        <f t="shared" si="41"/>
        <v>7575205</v>
      </c>
      <c r="X865" t="s">
        <v>10673</v>
      </c>
      <c r="Y865" t="s">
        <v>10674</v>
      </c>
      <c r="Z865" t="s">
        <v>10675</v>
      </c>
      <c r="AA865" t="s">
        <v>10676</v>
      </c>
      <c r="AB865" t="s">
        <v>10677</v>
      </c>
      <c r="AC865" t="s">
        <v>10678</v>
      </c>
      <c r="AD865" t="s">
        <v>10679</v>
      </c>
      <c r="AE865" t="s">
        <v>10680</v>
      </c>
    </row>
    <row r="866" spans="1:31" ht="15.75" customHeight="1">
      <c r="A866" t="s">
        <v>11517</v>
      </c>
      <c r="B866" t="s">
        <v>11518</v>
      </c>
      <c r="C866" t="s">
        <v>11519</v>
      </c>
      <c r="D866" t="s">
        <v>12817</v>
      </c>
      <c r="E866" t="s">
        <v>12818</v>
      </c>
      <c r="F866" t="s">
        <v>12986</v>
      </c>
      <c r="G866" t="str">
        <f>Table2[category] &amp; "-" &amp; Table2[product name]</f>
        <v>Home&amp;Kitchen|Kitchen&amp;HomeAppliances|SmallKitchenAppliances|Juicers|ColdPressJuicers-AGARO Imperial 240-Watt Slow Juicer with Cold Press Technology</v>
      </c>
      <c r="H866" t="s">
        <v>13041</v>
      </c>
      <c r="I866" s="25">
        <v>12609</v>
      </c>
      <c r="J866" s="23" t="str">
        <f t="shared" si="39"/>
        <v>&gt;₹500</v>
      </c>
      <c r="K866" s="25">
        <v>23999</v>
      </c>
      <c r="L866" s="24">
        <v>0.47</v>
      </c>
      <c r="M866" s="25">
        <f>Table2[[#This Row],[Actual Price]] - Table2[[#This Row],[Discounted Price]] / Table2[[#This Row],[Actual Price]] * 100</f>
        <v>23946.460310846287</v>
      </c>
      <c r="N866" s="24" t="str">
        <f t="shared" si="40"/>
        <v>&lt;50%</v>
      </c>
      <c r="O866" s="21">
        <f>Table2[[#This Row],[Rounded Rating Column]] + (Table2[[#This Row],[rating_count]] / 1000)</f>
        <v>6.2880000000000003</v>
      </c>
      <c r="P866" s="24" t="str">
        <f>IF(Table2[[#This Row],[Discount Percentage]] &gt;= 0.5, "Yes", "No")</f>
        <v>No</v>
      </c>
      <c r="Q866" s="26">
        <f>Table2[[#This Row],[Actual Price]] * Table2[[#This Row],[rating_count]]</f>
        <v>54909712</v>
      </c>
      <c r="R866">
        <v>4.4000000000000004</v>
      </c>
      <c r="S866">
        <f>ROUND(Table2[[#This Row],[rating]], 0)</f>
        <v>4</v>
      </c>
      <c r="T866" s="21">
        <v>2288</v>
      </c>
      <c r="U866" s="21" t="str">
        <f>IF(Table2[[#This Row],[rating_count]] &lt; 1000, "Yes", "No")</f>
        <v>No</v>
      </c>
      <c r="V866" s="21">
        <f>Table2[[#This Row],[Rounded Rating Column]] * Table2[[#This Row],[rating_count]]</f>
        <v>9152</v>
      </c>
      <c r="W866" s="25">
        <f t="shared" si="41"/>
        <v>54909712</v>
      </c>
      <c r="X866" t="s">
        <v>11520</v>
      </c>
      <c r="Y866" t="s">
        <v>11521</v>
      </c>
      <c r="Z866" t="s">
        <v>11522</v>
      </c>
      <c r="AA866" t="s">
        <v>11523</v>
      </c>
      <c r="AB866" t="s">
        <v>11524</v>
      </c>
      <c r="AC866" t="s">
        <v>11525</v>
      </c>
      <c r="AD866" t="s">
        <v>11526</v>
      </c>
      <c r="AE866" t="s">
        <v>11527</v>
      </c>
    </row>
    <row r="867" spans="1:31" ht="15.75" customHeight="1">
      <c r="A867" t="s">
        <v>7667</v>
      </c>
      <c r="B867" t="s">
        <v>7668</v>
      </c>
      <c r="C867" t="s">
        <v>3074</v>
      </c>
      <c r="D867" t="s">
        <v>12831</v>
      </c>
      <c r="E867" t="s">
        <v>12862</v>
      </c>
      <c r="F867" t="s">
        <v>12863</v>
      </c>
      <c r="G867" t="str">
        <f>Table2[category] &amp; "-" &amp; Table2[product name]</f>
        <v>Electronics|Headphones,Earbuds&amp;Accessories|Headphones|In-Ear-Wecool Moonwalk M1 ENC True Wireless in Ear Earbuds with Mic, Titanium Drivers for Rich Bass Experience, 40+ Hours Play Time, Type C Fast Charging, Low Latency, BT 5.3, IPX5, Deep Bass (Black)</v>
      </c>
      <c r="H867" t="s">
        <v>12864</v>
      </c>
      <c r="I867" s="23">
        <v>889</v>
      </c>
      <c r="J867" s="23" t="str">
        <f t="shared" si="39"/>
        <v>&gt;₹500</v>
      </c>
      <c r="K867" s="25">
        <v>1999</v>
      </c>
      <c r="L867" s="24">
        <v>0.56000000000000005</v>
      </c>
      <c r="M867" s="25">
        <f>Table2[[#This Row],[Actual Price]] - Table2[[#This Row],[Discounted Price]] / Table2[[#This Row],[Actual Price]] * 100</f>
        <v>1954.5277638819409</v>
      </c>
      <c r="N867" s="24" t="str">
        <f t="shared" si="40"/>
        <v>50% or More</v>
      </c>
      <c r="O867" s="21">
        <f>Table2[[#This Row],[Rounded Rating Column]] + (Table2[[#This Row],[rating_count]] / 1000)</f>
        <v>6.2839999999999998</v>
      </c>
      <c r="P867" s="24" t="str">
        <f>IF(Table2[[#This Row],[Discount Percentage]] &gt;= 0.5, "Yes", "No")</f>
        <v>Yes</v>
      </c>
      <c r="Q867" s="26">
        <f>Table2[[#This Row],[Actual Price]] * Table2[[#This Row],[rating_count]]</f>
        <v>4565716</v>
      </c>
      <c r="R867">
        <v>4.2</v>
      </c>
      <c r="S867">
        <f>ROUND(Table2[[#This Row],[rating]], 0)</f>
        <v>4</v>
      </c>
      <c r="T867" s="21">
        <v>2284</v>
      </c>
      <c r="U867" s="21" t="str">
        <f>IF(Table2[[#This Row],[rating_count]] &lt; 1000, "Yes", "No")</f>
        <v>No</v>
      </c>
      <c r="V867" s="21">
        <f>Table2[[#This Row],[Rounded Rating Column]] * Table2[[#This Row],[rating_count]]</f>
        <v>9136</v>
      </c>
      <c r="W867" s="25">
        <f t="shared" si="41"/>
        <v>4565716</v>
      </c>
      <c r="X867" t="s">
        <v>7669</v>
      </c>
      <c r="Y867" t="s">
        <v>7670</v>
      </c>
      <c r="Z867" t="s">
        <v>7671</v>
      </c>
      <c r="AA867" t="s">
        <v>7672</v>
      </c>
      <c r="AB867" t="s">
        <v>7673</v>
      </c>
      <c r="AC867" t="s">
        <v>7674</v>
      </c>
      <c r="AD867" t="s">
        <v>7675</v>
      </c>
      <c r="AE867" t="s">
        <v>7676</v>
      </c>
    </row>
    <row r="868" spans="1:31" ht="15.75" customHeight="1">
      <c r="A868" t="s">
        <v>12707</v>
      </c>
      <c r="B868" t="s">
        <v>12708</v>
      </c>
      <c r="C868" t="s">
        <v>10056</v>
      </c>
      <c r="D868" t="s">
        <v>12817</v>
      </c>
      <c r="E868" t="s">
        <v>12818</v>
      </c>
      <c r="F868" t="s">
        <v>13035</v>
      </c>
      <c r="G868" t="str">
        <f>Table2[category] &amp; "-" &amp; Table2[product name]</f>
        <v>Home&amp;Kitchen|Kitchen&amp;HomeAppliances|SewingMachines&amp;Accessories|Sewing&amp;EmbroideryMachines-akiara - Makes life easy Mini Sewing Machine for Home Tailoring use | Mini Silai Machine with Sewing Kit Set Sewing Box with Thread Scissors, Needle All in One Sewing Accessories (White &amp; Purple)</v>
      </c>
      <c r="H868" t="s">
        <v>13036</v>
      </c>
      <c r="I868" s="25">
        <v>1563</v>
      </c>
      <c r="J868" s="23" t="str">
        <f t="shared" si="39"/>
        <v>&gt;₹500</v>
      </c>
      <c r="K868" s="25">
        <v>3098</v>
      </c>
      <c r="L868" s="24">
        <v>0.5</v>
      </c>
      <c r="M868" s="25">
        <f>Table2[[#This Row],[Actual Price]] - Table2[[#This Row],[Discounted Price]] / Table2[[#This Row],[Actual Price]] * 100</f>
        <v>3047.5480955455132</v>
      </c>
      <c r="N868" s="24" t="str">
        <f t="shared" si="40"/>
        <v>50% or More</v>
      </c>
      <c r="O868" s="21">
        <f>Table2[[#This Row],[Rounded Rating Column]] + (Table2[[#This Row],[rating_count]] / 1000)</f>
        <v>6.2829999999999995</v>
      </c>
      <c r="P868" s="24" t="str">
        <f>IF(Table2[[#This Row],[Discount Percentage]] &gt;= 0.5, "Yes", "No")</f>
        <v>Yes</v>
      </c>
      <c r="Q868" s="26">
        <f>Table2[[#This Row],[Actual Price]] * Table2[[#This Row],[rating_count]]</f>
        <v>7072734</v>
      </c>
      <c r="R868">
        <v>3.5</v>
      </c>
      <c r="S868">
        <f>ROUND(Table2[[#This Row],[rating]], 0)</f>
        <v>4</v>
      </c>
      <c r="T868" s="21">
        <v>2283</v>
      </c>
      <c r="U868" s="21" t="str">
        <f>IF(Table2[[#This Row],[rating_count]] &lt; 1000, "Yes", "No")</f>
        <v>No</v>
      </c>
      <c r="V868" s="21">
        <f>Table2[[#This Row],[Rounded Rating Column]] * Table2[[#This Row],[rating_count]]</f>
        <v>9132</v>
      </c>
      <c r="W868" s="25">
        <f t="shared" si="41"/>
        <v>7072734</v>
      </c>
      <c r="X868" t="s">
        <v>12709</v>
      </c>
      <c r="Y868" t="s">
        <v>12710</v>
      </c>
      <c r="Z868" t="s">
        <v>12711</v>
      </c>
      <c r="AA868" t="s">
        <v>12712</v>
      </c>
      <c r="AB868" t="s">
        <v>12713</v>
      </c>
      <c r="AC868" t="s">
        <v>12714</v>
      </c>
      <c r="AD868" t="s">
        <v>12715</v>
      </c>
      <c r="AE868" t="s">
        <v>12716</v>
      </c>
    </row>
    <row r="869" spans="1:31" ht="15.75" customHeight="1">
      <c r="A869" t="s">
        <v>7171</v>
      </c>
      <c r="B869" t="s">
        <v>7172</v>
      </c>
      <c r="C869" t="s">
        <v>3074</v>
      </c>
      <c r="D869" t="s">
        <v>12831</v>
      </c>
      <c r="E869" t="s">
        <v>12862</v>
      </c>
      <c r="F869" t="s">
        <v>12863</v>
      </c>
      <c r="G869" t="str">
        <f>Table2[category] &amp; "-" &amp; Table2[product name]</f>
        <v>Electronics|Headphones,Earbuds&amp;Accessories|Headphones|In-Ear-Sony WI-C100 Wireless Headphones with Customizable Equalizer for Deep Bass &amp; 25 Hrs Battery, DSEE-Upscale, Splash Proof, 360RA, Fast Pair, in-Ear Bluetooth Headset with mic for Phone Calls (Black)</v>
      </c>
      <c r="H869" t="s">
        <v>12864</v>
      </c>
      <c r="I869" s="25">
        <v>1599</v>
      </c>
      <c r="J869" s="23" t="str">
        <f t="shared" si="39"/>
        <v>&gt;₹500</v>
      </c>
      <c r="K869" s="25">
        <v>2790</v>
      </c>
      <c r="L869" s="24">
        <v>0.43</v>
      </c>
      <c r="M869" s="25">
        <f>Table2[[#This Row],[Actual Price]] - Table2[[#This Row],[Discounted Price]] / Table2[[#This Row],[Actual Price]] * 100</f>
        <v>2732.6881720430106</v>
      </c>
      <c r="N869" s="24" t="str">
        <f t="shared" si="40"/>
        <v>&lt;50%</v>
      </c>
      <c r="O869" s="21">
        <f>Table2[[#This Row],[Rounded Rating Column]] + (Table2[[#This Row],[rating_count]] / 1000)</f>
        <v>6.2720000000000002</v>
      </c>
      <c r="P869" s="24" t="str">
        <f>IF(Table2[[#This Row],[Discount Percentage]] &gt;= 0.5, "Yes", "No")</f>
        <v>No</v>
      </c>
      <c r="Q869" s="26">
        <f>Table2[[#This Row],[Actual Price]] * Table2[[#This Row],[rating_count]]</f>
        <v>6338880</v>
      </c>
      <c r="R869">
        <v>3.6</v>
      </c>
      <c r="S869">
        <f>ROUND(Table2[[#This Row],[rating]], 0)</f>
        <v>4</v>
      </c>
      <c r="T869" s="21">
        <v>2272</v>
      </c>
      <c r="U869" s="21" t="str">
        <f>IF(Table2[[#This Row],[rating_count]] &lt; 1000, "Yes", "No")</f>
        <v>No</v>
      </c>
      <c r="V869" s="21">
        <f>Table2[[#This Row],[Rounded Rating Column]] * Table2[[#This Row],[rating_count]]</f>
        <v>9088</v>
      </c>
      <c r="W869" s="25">
        <f t="shared" si="41"/>
        <v>6338880</v>
      </c>
      <c r="X869" t="s">
        <v>7173</v>
      </c>
      <c r="Y869" t="s">
        <v>7174</v>
      </c>
      <c r="Z869" t="s">
        <v>7175</v>
      </c>
      <c r="AA869" t="s">
        <v>7176</v>
      </c>
      <c r="AB869" t="s">
        <v>7177</v>
      </c>
      <c r="AC869" t="s">
        <v>7178</v>
      </c>
      <c r="AD869" t="s">
        <v>7179</v>
      </c>
      <c r="AE869" t="s">
        <v>7180</v>
      </c>
    </row>
    <row r="870" spans="1:31" ht="15.75" customHeight="1">
      <c r="A870" t="s">
        <v>7399</v>
      </c>
      <c r="B870" t="s">
        <v>7400</v>
      </c>
      <c r="C870" t="s">
        <v>7401</v>
      </c>
      <c r="D870" t="s">
        <v>12821</v>
      </c>
      <c r="E870" t="s">
        <v>12822</v>
      </c>
      <c r="F870" t="s">
        <v>12911</v>
      </c>
      <c r="G870" t="str">
        <f>Table2[category] &amp; "-" &amp; Table2[product name]</f>
        <v>Computers&amp;Accessories|Accessories&amp;Peripherals|PCGamingPeripherals|GamingKeyboards-Redragon K617 Fizz 60% Wired RGB Gaming Keyboard, 61 Keys Compact Mechanical Keyboard w/White and Grey Color Keycaps, Linear Red Switch, Pro Driver/Software Supported</v>
      </c>
      <c r="H870" t="s">
        <v>12963</v>
      </c>
      <c r="I870" s="25">
        <v>2649</v>
      </c>
      <c r="J870" s="23" t="str">
        <f t="shared" si="39"/>
        <v>&gt;₹500</v>
      </c>
      <c r="K870" s="25">
        <v>3499</v>
      </c>
      <c r="L870" s="24">
        <v>0.24</v>
      </c>
      <c r="M870" s="25">
        <f>Table2[[#This Row],[Actual Price]] - Table2[[#This Row],[Discounted Price]] / Table2[[#This Row],[Actual Price]] * 100</f>
        <v>3423.2926550442985</v>
      </c>
      <c r="N870" s="24" t="str">
        <f t="shared" si="40"/>
        <v>&lt;50%</v>
      </c>
      <c r="O870" s="21">
        <f>Table2[[#This Row],[Rounded Rating Column]] + (Table2[[#This Row],[rating_count]] / 1000)</f>
        <v>6.2709999999999999</v>
      </c>
      <c r="P870" s="24" t="str">
        <f>IF(Table2[[#This Row],[Discount Percentage]] &gt;= 0.5, "Yes", "No")</f>
        <v>No</v>
      </c>
      <c r="Q870" s="26">
        <f>Table2[[#This Row],[Actual Price]] * Table2[[#This Row],[rating_count]]</f>
        <v>4447229</v>
      </c>
      <c r="R870">
        <v>4.5</v>
      </c>
      <c r="S870">
        <f>ROUND(Table2[[#This Row],[rating]], 0)</f>
        <v>5</v>
      </c>
      <c r="T870" s="21">
        <v>1271</v>
      </c>
      <c r="U870" s="21" t="str">
        <f>IF(Table2[[#This Row],[rating_count]] &lt; 1000, "Yes", "No")</f>
        <v>No</v>
      </c>
      <c r="V870" s="21">
        <f>Table2[[#This Row],[Rounded Rating Column]] * Table2[[#This Row],[rating_count]]</f>
        <v>6355</v>
      </c>
      <c r="W870" s="25">
        <f t="shared" si="41"/>
        <v>4447229</v>
      </c>
      <c r="X870" t="s">
        <v>7402</v>
      </c>
      <c r="Y870" t="s">
        <v>7403</v>
      </c>
      <c r="Z870" t="s">
        <v>7404</v>
      </c>
      <c r="AA870" t="s">
        <v>7405</v>
      </c>
      <c r="AB870" t="s">
        <v>7406</v>
      </c>
      <c r="AC870" t="s">
        <v>7407</v>
      </c>
      <c r="AD870" t="s">
        <v>7408</v>
      </c>
      <c r="AE870" t="s">
        <v>7409</v>
      </c>
    </row>
    <row r="871" spans="1:31" ht="15.75" customHeight="1">
      <c r="A871" t="s">
        <v>134</v>
      </c>
      <c r="B871" t="s">
        <v>135</v>
      </c>
      <c r="C871" t="s">
        <v>13</v>
      </c>
      <c r="D871" t="s">
        <v>12821</v>
      </c>
      <c r="E871" t="s">
        <v>12822</v>
      </c>
      <c r="F871" t="s">
        <v>12823</v>
      </c>
      <c r="G871" t="str">
        <f>Table2[category] &amp; "-" &amp; Table2[product name]</f>
        <v>Computers&amp;Accessories|Accessories&amp;Peripherals|Cables&amp;Accessories|Cables|USBCables-Portronics Konnect CL 20W POR-1067 Type-C to 8 Pin USB 1.2M Cable with Power Delivery &amp; 3A Quick Charge Support, Nylon Braided for All Type-C and 8 Pin Devices, Green</v>
      </c>
      <c r="H871" t="s">
        <v>12824</v>
      </c>
      <c r="I871" s="23">
        <v>350</v>
      </c>
      <c r="J871" s="23" t="str">
        <f t="shared" si="39"/>
        <v>₹200 - ₹500</v>
      </c>
      <c r="K871" s="23">
        <v>899</v>
      </c>
      <c r="L871" s="24">
        <v>0.61</v>
      </c>
      <c r="M871" s="25">
        <f>Table2[[#This Row],[Actual Price]] - Table2[[#This Row],[Discounted Price]] / Table2[[#This Row],[Actual Price]] * 100</f>
        <v>860.0678531701891</v>
      </c>
      <c r="N871" s="24" t="str">
        <f t="shared" si="40"/>
        <v>50% or More</v>
      </c>
      <c r="O871" s="21">
        <f>Table2[[#This Row],[Rounded Rating Column]] + (Table2[[#This Row],[rating_count]] / 1000)</f>
        <v>6.2620000000000005</v>
      </c>
      <c r="P871" s="24" t="str">
        <f>IF(Table2[[#This Row],[Discount Percentage]] &gt;= 0.5, "Yes", "No")</f>
        <v>Yes</v>
      </c>
      <c r="Q871" s="26">
        <f>Table2[[#This Row],[Actual Price]] * Table2[[#This Row],[rating_count]]</f>
        <v>2033538</v>
      </c>
      <c r="R871">
        <v>4.2</v>
      </c>
      <c r="S871">
        <f>ROUND(Table2[[#This Row],[rating]], 0)</f>
        <v>4</v>
      </c>
      <c r="T871" s="21">
        <v>2262</v>
      </c>
      <c r="U871" s="21" t="str">
        <f>IF(Table2[[#This Row],[rating_count]] &lt; 1000, "Yes", "No")</f>
        <v>No</v>
      </c>
      <c r="V871" s="21">
        <f>Table2[[#This Row],[Rounded Rating Column]] * Table2[[#This Row],[rating_count]]</f>
        <v>9048</v>
      </c>
      <c r="W871" s="25">
        <f t="shared" si="41"/>
        <v>2033538</v>
      </c>
      <c r="X871" t="s">
        <v>136</v>
      </c>
      <c r="Y871" t="s">
        <v>137</v>
      </c>
      <c r="Z871" t="s">
        <v>138</v>
      </c>
      <c r="AA871" t="s">
        <v>139</v>
      </c>
      <c r="AB871" t="s">
        <v>140</v>
      </c>
      <c r="AC871" t="s">
        <v>141</v>
      </c>
      <c r="AD871" t="s">
        <v>142</v>
      </c>
      <c r="AE871" t="s">
        <v>143</v>
      </c>
    </row>
    <row r="872" spans="1:31" ht="15.75" customHeight="1">
      <c r="A872" t="s">
        <v>1839</v>
      </c>
      <c r="B872" t="s">
        <v>1840</v>
      </c>
      <c r="C872" t="s">
        <v>13</v>
      </c>
      <c r="D872" t="s">
        <v>12821</v>
      </c>
      <c r="E872" t="s">
        <v>12822</v>
      </c>
      <c r="F872" t="s">
        <v>12823</v>
      </c>
      <c r="G872" t="str">
        <f>Table2[category] &amp; "-" &amp; Table2[product name]</f>
        <v>Computers&amp;Accessories|Accessories&amp;Peripherals|Cables&amp;Accessories|Cables|USBCables-MYVN LTG to USB for¬†Fast Charging &amp; Data Sync USB Cable Compatible for iPhone 5/5s/6/6S/7/7+/8/8+/10/11, iPad Air/Mini, iPod and iOS Devices (1 M)</v>
      </c>
      <c r="H872" t="s">
        <v>12824</v>
      </c>
      <c r="I872" s="23">
        <v>252</v>
      </c>
      <c r="J872" s="23" t="str">
        <f t="shared" si="39"/>
        <v>₹200 - ₹500</v>
      </c>
      <c r="K872" s="23">
        <v>999</v>
      </c>
      <c r="L872" s="24">
        <v>0.75</v>
      </c>
      <c r="M872" s="25">
        <f>Table2[[#This Row],[Actual Price]] - Table2[[#This Row],[Discounted Price]] / Table2[[#This Row],[Actual Price]] * 100</f>
        <v>973.77477477477476</v>
      </c>
      <c r="N872" s="24" t="str">
        <f t="shared" si="40"/>
        <v>50% or More</v>
      </c>
      <c r="O872" s="21">
        <f>Table2[[#This Row],[Rounded Rating Column]] + (Table2[[#This Row],[rating_count]] / 1000)</f>
        <v>6.2490000000000006</v>
      </c>
      <c r="P872" s="24" t="str">
        <f>IF(Table2[[#This Row],[Discount Percentage]] &gt;= 0.5, "Yes", "No")</f>
        <v>Yes</v>
      </c>
      <c r="Q872" s="26">
        <f>Table2[[#This Row],[Actual Price]] * Table2[[#This Row],[rating_count]]</f>
        <v>2246751</v>
      </c>
      <c r="R872">
        <v>3.7</v>
      </c>
      <c r="S872">
        <f>ROUND(Table2[[#This Row],[rating]], 0)</f>
        <v>4</v>
      </c>
      <c r="T872" s="21">
        <v>2249</v>
      </c>
      <c r="U872" s="21" t="str">
        <f>IF(Table2[[#This Row],[rating_count]] &lt; 1000, "Yes", "No")</f>
        <v>No</v>
      </c>
      <c r="V872" s="21">
        <f>Table2[[#This Row],[Rounded Rating Column]] * Table2[[#This Row],[rating_count]]</f>
        <v>8996</v>
      </c>
      <c r="W872" s="25">
        <f t="shared" si="41"/>
        <v>2246751</v>
      </c>
      <c r="X872" t="s">
        <v>1841</v>
      </c>
      <c r="Y872" t="s">
        <v>1842</v>
      </c>
      <c r="Z872" t="s">
        <v>1843</v>
      </c>
      <c r="AA872" t="s">
        <v>1844</v>
      </c>
      <c r="AB872" t="s">
        <v>1845</v>
      </c>
      <c r="AC872" t="s">
        <v>1846</v>
      </c>
      <c r="AD872" t="s">
        <v>1847</v>
      </c>
      <c r="AE872" t="s">
        <v>1848</v>
      </c>
    </row>
    <row r="873" spans="1:31" ht="15.75" customHeight="1">
      <c r="A873" t="s">
        <v>9924</v>
      </c>
      <c r="B873" t="s">
        <v>9925</v>
      </c>
      <c r="C873" t="s">
        <v>8723</v>
      </c>
      <c r="D873" t="s">
        <v>12817</v>
      </c>
      <c r="E873" t="s">
        <v>12818</v>
      </c>
      <c r="F873" t="s">
        <v>12986</v>
      </c>
      <c r="G873" t="str">
        <f>Table2[category] &amp; "-" &amp; Table2[product name]</f>
        <v>Home&amp;Kitchen|Kitchen&amp;HomeAppliances|SmallKitchenAppliances|JuicerMixerGrinders-Brayden Fito Atom Rechargeable Smoothie Blender with 2000 mAh Battery and 3.7V Motor with 400ml Tritan Jar (Blue)</v>
      </c>
      <c r="H873" t="s">
        <v>13008</v>
      </c>
      <c r="I873" s="25">
        <v>1199</v>
      </c>
      <c r="J873" s="23" t="str">
        <f t="shared" si="39"/>
        <v>&gt;₹500</v>
      </c>
      <c r="K873" s="25">
        <v>1499</v>
      </c>
      <c r="L873" s="24">
        <v>0.2</v>
      </c>
      <c r="M873" s="25">
        <f>Table2[[#This Row],[Actual Price]] - Table2[[#This Row],[Discounted Price]] / Table2[[#This Row],[Actual Price]] * 100</f>
        <v>1419.0133422281522</v>
      </c>
      <c r="N873" s="24" t="str">
        <f t="shared" si="40"/>
        <v>&lt;50%</v>
      </c>
      <c r="O873" s="21">
        <f>Table2[[#This Row],[Rounded Rating Column]] + (Table2[[#This Row],[rating_count]] / 1000)</f>
        <v>6.2059999999999995</v>
      </c>
      <c r="P873" s="24" t="str">
        <f>IF(Table2[[#This Row],[Discount Percentage]] &gt;= 0.5, "Yes", "No")</f>
        <v>No</v>
      </c>
      <c r="Q873" s="26">
        <f>Table2[[#This Row],[Actual Price]] * Table2[[#This Row],[rating_count]]</f>
        <v>3306794</v>
      </c>
      <c r="R873">
        <v>3.8</v>
      </c>
      <c r="S873">
        <f>ROUND(Table2[[#This Row],[rating]], 0)</f>
        <v>4</v>
      </c>
      <c r="T873" s="21">
        <v>2206</v>
      </c>
      <c r="U873" s="21" t="str">
        <f>IF(Table2[[#This Row],[rating_count]] &lt; 1000, "Yes", "No")</f>
        <v>No</v>
      </c>
      <c r="V873" s="21">
        <f>Table2[[#This Row],[Rounded Rating Column]] * Table2[[#This Row],[rating_count]]</f>
        <v>8824</v>
      </c>
      <c r="W873" s="25">
        <f t="shared" si="41"/>
        <v>3306794</v>
      </c>
      <c r="X873" t="s">
        <v>9926</v>
      </c>
      <c r="Y873" t="s">
        <v>9927</v>
      </c>
      <c r="Z873" t="s">
        <v>9928</v>
      </c>
      <c r="AA873" t="s">
        <v>9929</v>
      </c>
      <c r="AB873" t="s">
        <v>9930</v>
      </c>
      <c r="AC873" t="s">
        <v>9931</v>
      </c>
      <c r="AD873" t="s">
        <v>9932</v>
      </c>
      <c r="AE873" t="s">
        <v>9933</v>
      </c>
    </row>
    <row r="874" spans="1:31" ht="15.75" customHeight="1">
      <c r="A874" t="s">
        <v>567</v>
      </c>
      <c r="B874" t="s">
        <v>568</v>
      </c>
      <c r="C874" t="s">
        <v>462</v>
      </c>
      <c r="D874" t="s">
        <v>12831</v>
      </c>
      <c r="E874" t="s">
        <v>12832</v>
      </c>
      <c r="F874" t="s">
        <v>12833</v>
      </c>
      <c r="G874" t="str">
        <f>Table2[category] &amp; "-" &amp; Table2[product name]</f>
        <v>Electronics|HomeTheater,TV&amp;Video|Accessories|RemoteControls-Airtel DigitalTV DTH Television, Setup Box Remote Compatible for SD and HD Recording (Black)</v>
      </c>
      <c r="H874" t="s">
        <v>12836</v>
      </c>
      <c r="I874" s="23">
        <v>179</v>
      </c>
      <c r="J874" s="23" t="str">
        <f t="shared" si="39"/>
        <v>&lt;₹200</v>
      </c>
      <c r="K874" s="23">
        <v>799</v>
      </c>
      <c r="L874" s="24">
        <v>0.78</v>
      </c>
      <c r="M874" s="25">
        <f>Table2[[#This Row],[Actual Price]] - Table2[[#This Row],[Discounted Price]] / Table2[[#This Row],[Actual Price]] * 100</f>
        <v>776.59699624530663</v>
      </c>
      <c r="N874" s="24" t="str">
        <f t="shared" si="40"/>
        <v>50% or More</v>
      </c>
      <c r="O874" s="21">
        <f>Table2[[#This Row],[Rounded Rating Column]] + (Table2[[#This Row],[rating_count]] / 1000)</f>
        <v>6.2010000000000005</v>
      </c>
      <c r="P874" s="24" t="str">
        <f>IF(Table2[[#This Row],[Discount Percentage]] &gt;= 0.5, "Yes", "No")</f>
        <v>Yes</v>
      </c>
      <c r="Q874" s="26">
        <f>Table2[[#This Row],[Actual Price]] * Table2[[#This Row],[rating_count]]</f>
        <v>1758599</v>
      </c>
      <c r="R874">
        <v>3.7</v>
      </c>
      <c r="S874">
        <f>ROUND(Table2[[#This Row],[rating]], 0)</f>
        <v>4</v>
      </c>
      <c r="T874" s="21">
        <v>2201</v>
      </c>
      <c r="U874" s="21" t="str">
        <f>IF(Table2[[#This Row],[rating_count]] &lt; 1000, "Yes", "No")</f>
        <v>No</v>
      </c>
      <c r="V874" s="21">
        <f>Table2[[#This Row],[Rounded Rating Column]] * Table2[[#This Row],[rating_count]]</f>
        <v>8804</v>
      </c>
      <c r="W874" s="25">
        <f t="shared" si="41"/>
        <v>1758599</v>
      </c>
      <c r="X874" t="s">
        <v>569</v>
      </c>
      <c r="Y874" t="s">
        <v>570</v>
      </c>
      <c r="Z874" t="s">
        <v>571</v>
      </c>
      <c r="AA874" t="s">
        <v>572</v>
      </c>
      <c r="AB874" t="s">
        <v>573</v>
      </c>
      <c r="AC874" t="s">
        <v>574</v>
      </c>
      <c r="AD874" t="s">
        <v>575</v>
      </c>
      <c r="AE874" t="s">
        <v>576</v>
      </c>
    </row>
    <row r="875" spans="1:31" ht="15.75" customHeight="1">
      <c r="A875" t="s">
        <v>10024</v>
      </c>
      <c r="B875" t="s">
        <v>10025</v>
      </c>
      <c r="C875" t="s">
        <v>8325</v>
      </c>
      <c r="D875" t="s">
        <v>12817</v>
      </c>
      <c r="E875" t="s">
        <v>12818</v>
      </c>
      <c r="F875" t="s">
        <v>12986</v>
      </c>
      <c r="G875" t="str">
        <f>Table2[category] &amp; "-" &amp; Table2[product name]</f>
        <v>Home&amp;Kitchen|Kitchen&amp;HomeAppliances|SmallKitchenAppliances|Kettles&amp;HotWaterDispensers|ElectricKettles-iBELL SEK15L Premium 1.5 Litre Stainless Steel Electric Kettle,1500W Auto Cut-Off Feature,Silver with Black</v>
      </c>
      <c r="H875" t="s">
        <v>12987</v>
      </c>
      <c r="I875" s="23">
        <v>664</v>
      </c>
      <c r="J875" s="23" t="str">
        <f t="shared" si="39"/>
        <v>&gt;₹500</v>
      </c>
      <c r="K875" s="25">
        <v>1490</v>
      </c>
      <c r="L875" s="24">
        <v>0.55000000000000004</v>
      </c>
      <c r="M875" s="25">
        <f>Table2[[#This Row],[Actual Price]] - Table2[[#This Row],[Discounted Price]] / Table2[[#This Row],[Actual Price]] * 100</f>
        <v>1445.4362416107383</v>
      </c>
      <c r="N875" s="24" t="str">
        <f t="shared" si="40"/>
        <v>50% or More</v>
      </c>
      <c r="O875" s="21">
        <f>Table2[[#This Row],[Rounded Rating Column]] + (Table2[[#This Row],[rating_count]] / 1000)</f>
        <v>6.1980000000000004</v>
      </c>
      <c r="P875" s="24" t="str">
        <f>IF(Table2[[#This Row],[Discount Percentage]] &gt;= 0.5, "Yes", "No")</f>
        <v>Yes</v>
      </c>
      <c r="Q875" s="26">
        <f>Table2[[#This Row],[Actual Price]] * Table2[[#This Row],[rating_count]]</f>
        <v>3275020</v>
      </c>
      <c r="R875">
        <v>4</v>
      </c>
      <c r="S875">
        <f>ROUND(Table2[[#This Row],[rating]], 0)</f>
        <v>4</v>
      </c>
      <c r="T875" s="21">
        <v>2198</v>
      </c>
      <c r="U875" s="21" t="str">
        <f>IF(Table2[[#This Row],[rating_count]] &lt; 1000, "Yes", "No")</f>
        <v>No</v>
      </c>
      <c r="V875" s="21">
        <f>Table2[[#This Row],[Rounded Rating Column]] * Table2[[#This Row],[rating_count]]</f>
        <v>8792</v>
      </c>
      <c r="W875" s="25">
        <f t="shared" si="41"/>
        <v>3275020</v>
      </c>
      <c r="X875" t="s">
        <v>10026</v>
      </c>
      <c r="Y875" t="s">
        <v>10027</v>
      </c>
      <c r="Z875" t="s">
        <v>10028</v>
      </c>
      <c r="AA875" t="s">
        <v>10029</v>
      </c>
      <c r="AB875" t="s">
        <v>10030</v>
      </c>
      <c r="AC875" t="s">
        <v>10031</v>
      </c>
      <c r="AD875" t="s">
        <v>10032</v>
      </c>
      <c r="AE875" t="s">
        <v>10033</v>
      </c>
    </row>
    <row r="876" spans="1:31" ht="15.75" customHeight="1">
      <c r="A876" t="s">
        <v>4042</v>
      </c>
      <c r="B876" t="s">
        <v>4043</v>
      </c>
      <c r="C876" t="s">
        <v>2998</v>
      </c>
      <c r="D876" t="s">
        <v>12831</v>
      </c>
      <c r="E876" t="s">
        <v>12854</v>
      </c>
      <c r="F876" t="s">
        <v>12857</v>
      </c>
      <c r="G876" t="str">
        <f>Table2[category] &amp; "-" &amp; Table2[product name]</f>
        <v>Electronics|Mobiles&amp;Accessories|Smartphones&amp;BasicMobiles|Smartphones-Redmi 11 Prime 5G (Meadow Green, 4GB RAM 64GB ROM) | Prime Design | MTK Dimensity 700 | 50 MP Dual Cam | 5000mAh | 7 Band 5G</v>
      </c>
      <c r="H876" t="s">
        <v>12858</v>
      </c>
      <c r="I876" s="25">
        <v>13999</v>
      </c>
      <c r="J876" s="23" t="str">
        <f t="shared" si="39"/>
        <v>&gt;₹500</v>
      </c>
      <c r="K876" s="25">
        <v>15999</v>
      </c>
      <c r="L876" s="24">
        <v>0.13</v>
      </c>
      <c r="M876" s="25">
        <f>Table2[[#This Row],[Actual Price]] - Table2[[#This Row],[Discounted Price]] / Table2[[#This Row],[Actual Price]] * 100</f>
        <v>15911.500781298831</v>
      </c>
      <c r="N876" s="24" t="str">
        <f t="shared" si="40"/>
        <v>&lt;50%</v>
      </c>
      <c r="O876" s="21">
        <f>Table2[[#This Row],[Rounded Rating Column]] + (Table2[[#This Row],[rating_count]] / 1000)</f>
        <v>6.18</v>
      </c>
      <c r="P876" s="24" t="str">
        <f>IF(Table2[[#This Row],[Discount Percentage]] &gt;= 0.5, "Yes", "No")</f>
        <v>No</v>
      </c>
      <c r="Q876" s="26">
        <f>Table2[[#This Row],[Actual Price]] * Table2[[#This Row],[rating_count]]</f>
        <v>34877820</v>
      </c>
      <c r="R876">
        <v>3.9</v>
      </c>
      <c r="S876">
        <f>ROUND(Table2[[#This Row],[rating]], 0)</f>
        <v>4</v>
      </c>
      <c r="T876" s="21">
        <v>2180</v>
      </c>
      <c r="U876" s="21" t="str">
        <f>IF(Table2[[#This Row],[rating_count]] &lt; 1000, "Yes", "No")</f>
        <v>No</v>
      </c>
      <c r="V876" s="21">
        <f>Table2[[#This Row],[Rounded Rating Column]] * Table2[[#This Row],[rating_count]]</f>
        <v>8720</v>
      </c>
      <c r="W876" s="25">
        <f t="shared" si="41"/>
        <v>34877820</v>
      </c>
      <c r="X876" t="s">
        <v>4044</v>
      </c>
      <c r="Y876" t="s">
        <v>4045</v>
      </c>
      <c r="Z876" t="s">
        <v>4046</v>
      </c>
      <c r="AA876" t="s">
        <v>4047</v>
      </c>
      <c r="AB876" t="s">
        <v>4048</v>
      </c>
      <c r="AC876" t="s">
        <v>4049</v>
      </c>
      <c r="AD876" t="s">
        <v>4050</v>
      </c>
      <c r="AE876" t="s">
        <v>4051</v>
      </c>
    </row>
    <row r="877" spans="1:31" ht="15.75" customHeight="1">
      <c r="A877" t="s">
        <v>4250</v>
      </c>
      <c r="B877" t="s">
        <v>4251</v>
      </c>
      <c r="C877" t="s">
        <v>2998</v>
      </c>
      <c r="D877" t="s">
        <v>12831</v>
      </c>
      <c r="E877" t="s">
        <v>12854</v>
      </c>
      <c r="F877" t="s">
        <v>12857</v>
      </c>
      <c r="G877" t="str">
        <f>Table2[category] &amp; "-" &amp; Table2[product name]</f>
        <v>Electronics|Mobiles&amp;Accessories|Smartphones&amp;BasicMobiles|Smartphones-Redmi 11 Prime 5G (Thunder Black, 4GB RAM, 64GB Storage) | Prime Design | MTK Dimensity 700 | 50 MP Dual Cam | 5000mAh | 7 Band 5G</v>
      </c>
      <c r="H877" t="s">
        <v>12858</v>
      </c>
      <c r="I877" s="25">
        <v>13999</v>
      </c>
      <c r="J877" s="23" t="str">
        <f t="shared" si="39"/>
        <v>&gt;₹500</v>
      </c>
      <c r="K877" s="25">
        <v>15999</v>
      </c>
      <c r="L877" s="24">
        <v>0.13</v>
      </c>
      <c r="M877" s="25">
        <f>Table2[[#This Row],[Actual Price]] - Table2[[#This Row],[Discounted Price]] / Table2[[#This Row],[Actual Price]] * 100</f>
        <v>15911.500781298831</v>
      </c>
      <c r="N877" s="24" t="str">
        <f t="shared" si="40"/>
        <v>&lt;50%</v>
      </c>
      <c r="O877" s="21">
        <f>Table2[[#This Row],[Rounded Rating Column]] + (Table2[[#This Row],[rating_count]] / 1000)</f>
        <v>6.18</v>
      </c>
      <c r="P877" s="24" t="str">
        <f>IF(Table2[[#This Row],[Discount Percentage]] &gt;= 0.5, "Yes", "No")</f>
        <v>No</v>
      </c>
      <c r="Q877" s="26">
        <f>Table2[[#This Row],[Actual Price]] * Table2[[#This Row],[rating_count]]</f>
        <v>34877820</v>
      </c>
      <c r="R877">
        <v>3.9</v>
      </c>
      <c r="S877">
        <f>ROUND(Table2[[#This Row],[rating]], 0)</f>
        <v>4</v>
      </c>
      <c r="T877" s="21">
        <v>2180</v>
      </c>
      <c r="U877" s="21" t="str">
        <f>IF(Table2[[#This Row],[rating_count]] &lt; 1000, "Yes", "No")</f>
        <v>No</v>
      </c>
      <c r="V877" s="21">
        <f>Table2[[#This Row],[Rounded Rating Column]] * Table2[[#This Row],[rating_count]]</f>
        <v>8720</v>
      </c>
      <c r="W877" s="25">
        <f t="shared" si="41"/>
        <v>34877820</v>
      </c>
      <c r="X877" t="s">
        <v>4044</v>
      </c>
      <c r="Y877" t="s">
        <v>4252</v>
      </c>
      <c r="Z877" t="s">
        <v>4253</v>
      </c>
      <c r="AA877" t="s">
        <v>4254</v>
      </c>
      <c r="AB877" t="s">
        <v>4255</v>
      </c>
      <c r="AC877" t="s">
        <v>4256</v>
      </c>
      <c r="AD877" t="s">
        <v>4257</v>
      </c>
      <c r="AE877" t="s">
        <v>4258</v>
      </c>
    </row>
    <row r="878" spans="1:31" ht="15.75" customHeight="1">
      <c r="A878" t="s">
        <v>2684</v>
      </c>
      <c r="B878" t="s">
        <v>2685</v>
      </c>
      <c r="C878" t="s">
        <v>125</v>
      </c>
      <c r="D878" t="s">
        <v>12831</v>
      </c>
      <c r="E878" t="s">
        <v>12832</v>
      </c>
      <c r="F878" t="s">
        <v>12833</v>
      </c>
      <c r="G878" t="str">
        <f>Table2[category] &amp; "-" &amp; Table2[product name]</f>
        <v>Electronics|HomeTheater,TV&amp;Video|Accessories|Cables|HDMICables-Amazon Basics 10.2 Gbps High-Speed 4K HDMI Cable with Braided Cord, 1.8 Meter, Dark Grey</v>
      </c>
      <c r="H878" t="s">
        <v>12824</v>
      </c>
      <c r="I878" s="23">
        <v>499</v>
      </c>
      <c r="J878" s="23" t="str">
        <f t="shared" si="39"/>
        <v>₹200 - ₹500</v>
      </c>
      <c r="K878" s="23">
        <v>900</v>
      </c>
      <c r="L878" s="24">
        <v>0.45</v>
      </c>
      <c r="M878" s="25">
        <f>Table2[[#This Row],[Actual Price]] - Table2[[#This Row],[Discounted Price]] / Table2[[#This Row],[Actual Price]] * 100</f>
        <v>844.55555555555554</v>
      </c>
      <c r="N878" s="24" t="str">
        <f t="shared" si="40"/>
        <v>&lt;50%</v>
      </c>
      <c r="O878" s="21">
        <f>Table2[[#This Row],[Rounded Rating Column]] + (Table2[[#This Row],[rating_count]] / 1000)</f>
        <v>6.165</v>
      </c>
      <c r="P878" s="24" t="str">
        <f>IF(Table2[[#This Row],[Discount Percentage]] &gt;= 0.5, "Yes", "No")</f>
        <v>No</v>
      </c>
      <c r="Q878" s="26">
        <f>Table2[[#This Row],[Actual Price]] * Table2[[#This Row],[rating_count]]</f>
        <v>1948500</v>
      </c>
      <c r="R878">
        <v>4.4000000000000004</v>
      </c>
      <c r="S878">
        <f>ROUND(Table2[[#This Row],[rating]], 0)</f>
        <v>4</v>
      </c>
      <c r="T878" s="21">
        <v>2165</v>
      </c>
      <c r="U878" s="21" t="str">
        <f>IF(Table2[[#This Row],[rating_count]] &lt; 1000, "Yes", "No")</f>
        <v>No</v>
      </c>
      <c r="V878" s="21">
        <f>Table2[[#This Row],[Rounded Rating Column]] * Table2[[#This Row],[rating_count]]</f>
        <v>8660</v>
      </c>
      <c r="W878" s="25">
        <f t="shared" si="41"/>
        <v>1948500</v>
      </c>
      <c r="X878" t="s">
        <v>2686</v>
      </c>
      <c r="Y878" t="s">
        <v>2687</v>
      </c>
      <c r="Z878" t="s">
        <v>2688</v>
      </c>
      <c r="AA878" t="s">
        <v>2689</v>
      </c>
      <c r="AB878" t="s">
        <v>2690</v>
      </c>
      <c r="AC878" t="s">
        <v>2691</v>
      </c>
      <c r="AD878" t="s">
        <v>2565</v>
      </c>
      <c r="AE878" t="s">
        <v>2692</v>
      </c>
    </row>
    <row r="879" spans="1:31" ht="15.75" customHeight="1">
      <c r="A879" t="s">
        <v>9057</v>
      </c>
      <c r="B879" t="s">
        <v>9058</v>
      </c>
      <c r="C879" t="s">
        <v>8369</v>
      </c>
      <c r="D879" t="s">
        <v>12817</v>
      </c>
      <c r="E879" t="s">
        <v>12818</v>
      </c>
      <c r="F879" t="s">
        <v>12986</v>
      </c>
      <c r="G879" t="str">
        <f>Table2[category] &amp; "-" &amp; Table2[product name]</f>
        <v>Home&amp;Kitchen|Kitchen&amp;HomeAppliances|SmallKitchenAppliances|DigitalKitchenScales-Bulfyss Stainless Steel Digital Kitchen Weighing Scale &amp; Food Weight Machine for Diet, Nutrition, Health, Fitness, Baking &amp; Cooking (5Kgs, Stainless Steel, 2 Years Warranty)</v>
      </c>
      <c r="H879" t="s">
        <v>12993</v>
      </c>
      <c r="I879" s="23">
        <v>799</v>
      </c>
      <c r="J879" s="23" t="str">
        <f t="shared" si="39"/>
        <v>&gt;₹500</v>
      </c>
      <c r="K879" s="25">
        <v>1999</v>
      </c>
      <c r="L879" s="24">
        <v>0.6</v>
      </c>
      <c r="M879" s="25">
        <f>Table2[[#This Row],[Actual Price]] - Table2[[#This Row],[Discounted Price]] / Table2[[#This Row],[Actual Price]] * 100</f>
        <v>1959.0300150075038</v>
      </c>
      <c r="N879" s="24" t="str">
        <f t="shared" si="40"/>
        <v>50% or More</v>
      </c>
      <c r="O879" s="21">
        <f>Table2[[#This Row],[Rounded Rating Column]] + (Table2[[#This Row],[rating_count]] / 1000)</f>
        <v>6.1619999999999999</v>
      </c>
      <c r="P879" s="24" t="str">
        <f>IF(Table2[[#This Row],[Discount Percentage]] &gt;= 0.5, "Yes", "No")</f>
        <v>Yes</v>
      </c>
      <c r="Q879" s="26">
        <f>Table2[[#This Row],[Actual Price]] * Table2[[#This Row],[rating_count]]</f>
        <v>4321838</v>
      </c>
      <c r="R879">
        <v>4.0999999999999996</v>
      </c>
      <c r="S879">
        <f>ROUND(Table2[[#This Row],[rating]], 0)</f>
        <v>4</v>
      </c>
      <c r="T879" s="21">
        <v>2162</v>
      </c>
      <c r="U879" s="21" t="str">
        <f>IF(Table2[[#This Row],[rating_count]] &lt; 1000, "Yes", "No")</f>
        <v>No</v>
      </c>
      <c r="V879" s="21">
        <f>Table2[[#This Row],[Rounded Rating Column]] * Table2[[#This Row],[rating_count]]</f>
        <v>8648</v>
      </c>
      <c r="W879" s="25">
        <f t="shared" si="41"/>
        <v>4321838</v>
      </c>
      <c r="X879" t="s">
        <v>9059</v>
      </c>
      <c r="Y879" t="s">
        <v>9060</v>
      </c>
      <c r="Z879" t="s">
        <v>9061</v>
      </c>
      <c r="AA879" t="s">
        <v>9062</v>
      </c>
      <c r="AB879" t="s">
        <v>9063</v>
      </c>
      <c r="AC879" t="s">
        <v>9064</v>
      </c>
      <c r="AD879" t="s">
        <v>9065</v>
      </c>
      <c r="AE879" t="s">
        <v>9066</v>
      </c>
    </row>
    <row r="880" spans="1:31" ht="15.75" customHeight="1">
      <c r="A880" t="s">
        <v>11466</v>
      </c>
      <c r="B880" t="s">
        <v>11467</v>
      </c>
      <c r="C880" t="s">
        <v>8494</v>
      </c>
      <c r="D880" t="s">
        <v>12817</v>
      </c>
      <c r="E880" t="s">
        <v>12818</v>
      </c>
      <c r="F880" t="s">
        <v>12986</v>
      </c>
      <c r="G880" t="str">
        <f>Table2[category] &amp; "-" &amp; Table2[product name]</f>
        <v>Home&amp;Kitchen|Kitchen&amp;HomeAppliances|SmallKitchenAppliances|MixerGrinders-Solidaire 550-Watt Mixer Grinder with 3 Jars (Black) (SLD-550-B)</v>
      </c>
      <c r="H880" t="s">
        <v>12999</v>
      </c>
      <c r="I880" s="25">
        <v>1649</v>
      </c>
      <c r="J880" s="23" t="str">
        <f t="shared" si="39"/>
        <v>&gt;₹500</v>
      </c>
      <c r="K880" s="25">
        <v>2800</v>
      </c>
      <c r="L880" s="24">
        <v>0.41</v>
      </c>
      <c r="M880" s="25">
        <f>Table2[[#This Row],[Actual Price]] - Table2[[#This Row],[Discounted Price]] / Table2[[#This Row],[Actual Price]] * 100</f>
        <v>2741.1071428571427</v>
      </c>
      <c r="N880" s="24" t="str">
        <f t="shared" si="40"/>
        <v>&lt;50%</v>
      </c>
      <c r="O880" s="21">
        <f>Table2[[#This Row],[Rounded Rating Column]] + (Table2[[#This Row],[rating_count]] / 1000)</f>
        <v>6.1619999999999999</v>
      </c>
      <c r="P880" s="24" t="str">
        <f>IF(Table2[[#This Row],[Discount Percentage]] &gt;= 0.5, "Yes", "No")</f>
        <v>No</v>
      </c>
      <c r="Q880" s="26">
        <f>Table2[[#This Row],[Actual Price]] * Table2[[#This Row],[rating_count]]</f>
        <v>6053600</v>
      </c>
      <c r="R880">
        <v>3.9</v>
      </c>
      <c r="S880">
        <f>ROUND(Table2[[#This Row],[rating]], 0)</f>
        <v>4</v>
      </c>
      <c r="T880" s="21">
        <v>2162</v>
      </c>
      <c r="U880" s="21" t="str">
        <f>IF(Table2[[#This Row],[rating_count]] &lt; 1000, "Yes", "No")</f>
        <v>No</v>
      </c>
      <c r="V880" s="21">
        <f>Table2[[#This Row],[Rounded Rating Column]] * Table2[[#This Row],[rating_count]]</f>
        <v>8648</v>
      </c>
      <c r="W880" s="25">
        <f t="shared" si="41"/>
        <v>6053600</v>
      </c>
      <c r="X880" t="s">
        <v>11468</v>
      </c>
      <c r="Y880" t="s">
        <v>11469</v>
      </c>
      <c r="Z880" t="s">
        <v>11470</v>
      </c>
      <c r="AA880" t="s">
        <v>11471</v>
      </c>
      <c r="AB880" t="s">
        <v>11472</v>
      </c>
      <c r="AC880" t="s">
        <v>11473</v>
      </c>
      <c r="AD880" t="s">
        <v>11474</v>
      </c>
      <c r="AE880" t="s">
        <v>11475</v>
      </c>
    </row>
    <row r="881" spans="1:31" ht="15.75" customHeight="1">
      <c r="A881" t="s">
        <v>4225</v>
      </c>
      <c r="B881" t="s">
        <v>4226</v>
      </c>
      <c r="C881" t="s">
        <v>3170</v>
      </c>
      <c r="D881" t="s">
        <v>12831</v>
      </c>
      <c r="E881" t="s">
        <v>12854</v>
      </c>
      <c r="F881" t="s">
        <v>12855</v>
      </c>
      <c r="G881" t="str">
        <f>Table2[category] &amp; "-" &amp; Table2[product name]</f>
        <v>Electronics|Mobiles&amp;Accessories|MobileAccessories|Chargers|WallChargers-Flix (Beetel) Bolt 2.4 12W Dual USB Smart Charger, Made in India, Bis Certified, Fast Charging Power Adaptor with 1 Meter USB to Type C Cable for Cellular Phones (White)(Xwc-64D)</v>
      </c>
      <c r="H881" t="s">
        <v>12856</v>
      </c>
      <c r="I881" s="23">
        <v>249</v>
      </c>
      <c r="J881" s="23" t="str">
        <f t="shared" si="39"/>
        <v>₹200 - ₹500</v>
      </c>
      <c r="K881" s="23">
        <v>599</v>
      </c>
      <c r="L881" s="24">
        <v>0.57999999999999996</v>
      </c>
      <c r="M881" s="25">
        <f>Table2[[#This Row],[Actual Price]] - Table2[[#This Row],[Discounted Price]] / Table2[[#This Row],[Actual Price]] * 100</f>
        <v>557.4307178631052</v>
      </c>
      <c r="N881" s="24" t="str">
        <f t="shared" si="40"/>
        <v>50% or More</v>
      </c>
      <c r="O881" s="21">
        <f>Table2[[#This Row],[Rounded Rating Column]] + (Table2[[#This Row],[rating_count]] / 1000)</f>
        <v>6.1470000000000002</v>
      </c>
      <c r="P881" s="24" t="str">
        <f>IF(Table2[[#This Row],[Discount Percentage]] &gt;= 0.5, "Yes", "No")</f>
        <v>Yes</v>
      </c>
      <c r="Q881" s="26">
        <f>Table2[[#This Row],[Actual Price]] * Table2[[#This Row],[rating_count]]</f>
        <v>1286053</v>
      </c>
      <c r="R881">
        <v>3.9</v>
      </c>
      <c r="S881">
        <f>ROUND(Table2[[#This Row],[rating]], 0)</f>
        <v>4</v>
      </c>
      <c r="T881" s="21">
        <v>2147</v>
      </c>
      <c r="U881" s="21" t="str">
        <f>IF(Table2[[#This Row],[rating_count]] &lt; 1000, "Yes", "No")</f>
        <v>No</v>
      </c>
      <c r="V881" s="21">
        <f>Table2[[#This Row],[Rounded Rating Column]] * Table2[[#This Row],[rating_count]]</f>
        <v>8588</v>
      </c>
      <c r="W881" s="25">
        <f t="shared" si="41"/>
        <v>1286053</v>
      </c>
      <c r="X881" t="s">
        <v>4227</v>
      </c>
      <c r="Y881" t="s">
        <v>4228</v>
      </c>
      <c r="Z881" t="s">
        <v>4229</v>
      </c>
      <c r="AA881" t="s">
        <v>4230</v>
      </c>
      <c r="AB881" t="s">
        <v>4231</v>
      </c>
      <c r="AC881" t="s">
        <v>4232</v>
      </c>
      <c r="AD881" t="s">
        <v>4233</v>
      </c>
      <c r="AE881" t="s">
        <v>4234</v>
      </c>
    </row>
    <row r="882" spans="1:31" ht="15.75" customHeight="1">
      <c r="A882" t="s">
        <v>4615</v>
      </c>
      <c r="B882" t="s">
        <v>4616</v>
      </c>
      <c r="C882" t="s">
        <v>3170</v>
      </c>
      <c r="D882" t="s">
        <v>12831</v>
      </c>
      <c r="E882" t="s">
        <v>12854</v>
      </c>
      <c r="F882" t="s">
        <v>12855</v>
      </c>
      <c r="G882" t="str">
        <f>Table2[category] &amp; "-" &amp; Table2[product name]</f>
        <v>Electronics|Mobiles&amp;Accessories|MobileAccessories|Chargers|WallChargers-FLiX Usb Charger,Flix (Beetel) Bolt 2.4 Dual Poart,5V/2.4A/12W Usb Wall Charger Fast Charging,Adapter For Android/Iphone 11/Xs/Xs Max/Xr/X/8/7/6/Plus,Ipad Pro/Air 2/Mini 3/4,Samsung S4/S5 &amp; More-Black</v>
      </c>
      <c r="H882" t="s">
        <v>12856</v>
      </c>
      <c r="I882" s="23">
        <v>239</v>
      </c>
      <c r="J882" s="23" t="str">
        <f t="shared" si="39"/>
        <v>₹200 - ₹500</v>
      </c>
      <c r="K882" s="23">
        <v>599</v>
      </c>
      <c r="L882" s="24">
        <v>0.6</v>
      </c>
      <c r="M882" s="25">
        <f>Table2[[#This Row],[Actual Price]] - Table2[[#This Row],[Discounted Price]] / Table2[[#This Row],[Actual Price]] * 100</f>
        <v>559.10016694490821</v>
      </c>
      <c r="N882" s="24" t="str">
        <f t="shared" si="40"/>
        <v>50% or More</v>
      </c>
      <c r="O882" s="21">
        <f>Table2[[#This Row],[Rounded Rating Column]] + (Table2[[#This Row],[rating_count]] / 1000)</f>
        <v>6.1470000000000002</v>
      </c>
      <c r="P882" s="24" t="str">
        <f>IF(Table2[[#This Row],[Discount Percentage]] &gt;= 0.5, "Yes", "No")</f>
        <v>Yes</v>
      </c>
      <c r="Q882" s="26">
        <f>Table2[[#This Row],[Actual Price]] * Table2[[#This Row],[rating_count]]</f>
        <v>1286053</v>
      </c>
      <c r="R882">
        <v>3.9</v>
      </c>
      <c r="S882">
        <f>ROUND(Table2[[#This Row],[rating]], 0)</f>
        <v>4</v>
      </c>
      <c r="T882" s="21">
        <v>2147</v>
      </c>
      <c r="U882" s="21" t="str">
        <f>IF(Table2[[#This Row],[rating_count]] &lt; 1000, "Yes", "No")</f>
        <v>No</v>
      </c>
      <c r="V882" s="21">
        <f>Table2[[#This Row],[Rounded Rating Column]] * Table2[[#This Row],[rating_count]]</f>
        <v>8588</v>
      </c>
      <c r="W882" s="25">
        <f t="shared" si="41"/>
        <v>1286053</v>
      </c>
      <c r="X882" t="s">
        <v>4617</v>
      </c>
      <c r="Y882" t="s">
        <v>4228</v>
      </c>
      <c r="Z882" t="s">
        <v>4229</v>
      </c>
      <c r="AA882" t="s">
        <v>4230</v>
      </c>
      <c r="AB882" t="s">
        <v>4231</v>
      </c>
      <c r="AC882" t="s">
        <v>4232</v>
      </c>
      <c r="AD882" t="s">
        <v>4618</v>
      </c>
      <c r="AE882" t="s">
        <v>4619</v>
      </c>
    </row>
    <row r="883" spans="1:31" ht="15.75" customHeight="1">
      <c r="A883" t="s">
        <v>10177</v>
      </c>
      <c r="B883" t="s">
        <v>10178</v>
      </c>
      <c r="C883" t="s">
        <v>8358</v>
      </c>
      <c r="D883" t="s">
        <v>12817</v>
      </c>
      <c r="E883" t="s">
        <v>12818</v>
      </c>
      <c r="F883" t="s">
        <v>12819</v>
      </c>
      <c r="G883" t="str">
        <f>Table2[category] &amp; "-" &amp; Table2[product name]</f>
        <v>Home&amp;Kitchen|Kitchen&amp;HomeAppliances|Vacuum,Cleaning&amp;Ironing|Irons,Steamers&amp;Accessories|LintShavers-Pick Ur Needs¬Æ Lint Remover for Clothes High Range Rechargeable Lint Shaver for All Types of Clothes, Fabrics, Blanket with 1 Extra Blade Multicolor (Rechargeable)</v>
      </c>
      <c r="H883" t="s">
        <v>12992</v>
      </c>
      <c r="I883" s="23">
        <v>799</v>
      </c>
      <c r="J883" s="23" t="str">
        <f t="shared" si="39"/>
        <v>&gt;₹500</v>
      </c>
      <c r="K883" s="25">
        <v>1230</v>
      </c>
      <c r="L883" s="24">
        <v>0.35</v>
      </c>
      <c r="M883" s="25">
        <f>Table2[[#This Row],[Actual Price]] - Table2[[#This Row],[Discounted Price]] / Table2[[#This Row],[Actual Price]] * 100</f>
        <v>1165.040650406504</v>
      </c>
      <c r="N883" s="24" t="str">
        <f t="shared" si="40"/>
        <v>&lt;50%</v>
      </c>
      <c r="O883" s="21">
        <f>Table2[[#This Row],[Rounded Rating Column]] + (Table2[[#This Row],[rating_count]] / 1000)</f>
        <v>6.1379999999999999</v>
      </c>
      <c r="P883" s="24" t="str">
        <f>IF(Table2[[#This Row],[Discount Percentage]] &gt;= 0.5, "Yes", "No")</f>
        <v>No</v>
      </c>
      <c r="Q883" s="26">
        <f>Table2[[#This Row],[Actual Price]] * Table2[[#This Row],[rating_count]]</f>
        <v>2629740</v>
      </c>
      <c r="R883">
        <v>4.0999999999999996</v>
      </c>
      <c r="S883">
        <f>ROUND(Table2[[#This Row],[rating]], 0)</f>
        <v>4</v>
      </c>
      <c r="T883" s="21">
        <v>2138</v>
      </c>
      <c r="U883" s="21" t="str">
        <f>IF(Table2[[#This Row],[rating_count]] &lt; 1000, "Yes", "No")</f>
        <v>No</v>
      </c>
      <c r="V883" s="21">
        <f>Table2[[#This Row],[Rounded Rating Column]] * Table2[[#This Row],[rating_count]]</f>
        <v>8552</v>
      </c>
      <c r="W883" s="25">
        <f t="shared" si="41"/>
        <v>2629740</v>
      </c>
      <c r="X883" t="s">
        <v>10179</v>
      </c>
      <c r="Y883" t="s">
        <v>10180</v>
      </c>
      <c r="Z883" t="s">
        <v>10181</v>
      </c>
      <c r="AA883" t="s">
        <v>10182</v>
      </c>
      <c r="AB883" t="s">
        <v>10183</v>
      </c>
      <c r="AC883" t="s">
        <v>10184</v>
      </c>
      <c r="AD883" t="s">
        <v>10185</v>
      </c>
      <c r="AE883" t="s">
        <v>10186</v>
      </c>
    </row>
    <row r="884" spans="1:31" ht="15.75" customHeight="1">
      <c r="A884" t="s">
        <v>6427</v>
      </c>
      <c r="B884" t="s">
        <v>6428</v>
      </c>
      <c r="C884" t="s">
        <v>5951</v>
      </c>
      <c r="D884" t="s">
        <v>12821</v>
      </c>
      <c r="E884" t="s">
        <v>12822</v>
      </c>
      <c r="F884" t="s">
        <v>12934</v>
      </c>
      <c r="G884" t="str">
        <f>Table2[category] &amp; "-" &amp; Table2[product name]</f>
        <v>Computers&amp;Accessories|Accessories&amp;Peripherals|USBHubs-Portronics MPORT 31 4 Ports USB Hub (USB A to 4 USB-A Ports 4 in 1 Connector USB HUB(Grey)</v>
      </c>
      <c r="H884" s="2" t="s">
        <v>13108</v>
      </c>
      <c r="I884" s="23">
        <v>499</v>
      </c>
      <c r="J884" s="23" t="str">
        <f t="shared" si="39"/>
        <v>₹200 - ₹500</v>
      </c>
      <c r="K884" s="23">
        <v>799</v>
      </c>
      <c r="L884" s="24">
        <v>0.38</v>
      </c>
      <c r="M884" s="25">
        <f>Table2[[#This Row],[Actual Price]] - Table2[[#This Row],[Discounted Price]] / Table2[[#This Row],[Actual Price]] * 100</f>
        <v>736.54693366708386</v>
      </c>
      <c r="N884" s="24" t="str">
        <f t="shared" si="40"/>
        <v>&lt;50%</v>
      </c>
      <c r="O884" s="21">
        <f>Table2[[#This Row],[Rounded Rating Column]] + (Table2[[#This Row],[rating_count]] / 1000)</f>
        <v>6.125</v>
      </c>
      <c r="P884" s="24" t="str">
        <f>IF(Table2[[#This Row],[Discount Percentage]] &gt;= 0.5, "Yes", "No")</f>
        <v>No</v>
      </c>
      <c r="Q884" s="26">
        <f>Table2[[#This Row],[Actual Price]] * Table2[[#This Row],[rating_count]]</f>
        <v>1697875</v>
      </c>
      <c r="R884">
        <v>4.3</v>
      </c>
      <c r="S884">
        <f>ROUND(Table2[[#This Row],[rating]], 0)</f>
        <v>4</v>
      </c>
      <c r="T884" s="21">
        <v>2125</v>
      </c>
      <c r="U884" s="21" t="str">
        <f>IF(Table2[[#This Row],[rating_count]] &lt; 1000, "Yes", "No")</f>
        <v>No</v>
      </c>
      <c r="V884" s="21">
        <f>Table2[[#This Row],[Rounded Rating Column]] * Table2[[#This Row],[rating_count]]</f>
        <v>8500</v>
      </c>
      <c r="W884" s="25">
        <f t="shared" si="41"/>
        <v>1697875</v>
      </c>
      <c r="X884" t="s">
        <v>6429</v>
      </c>
      <c r="Y884" t="s">
        <v>6430</v>
      </c>
      <c r="Z884" t="s">
        <v>6431</v>
      </c>
      <c r="AA884" t="s">
        <v>6432</v>
      </c>
      <c r="AB884" t="s">
        <v>6433</v>
      </c>
      <c r="AC884" t="s">
        <v>6434</v>
      </c>
      <c r="AD884" t="s">
        <v>6435</v>
      </c>
      <c r="AE884" t="s">
        <v>6436</v>
      </c>
    </row>
    <row r="885" spans="1:31" ht="15.75" customHeight="1">
      <c r="A885" t="s">
        <v>2238</v>
      </c>
      <c r="B885" t="s">
        <v>2239</v>
      </c>
      <c r="C885" t="s">
        <v>13</v>
      </c>
      <c r="D885" t="s">
        <v>12821</v>
      </c>
      <c r="E885" t="s">
        <v>12822</v>
      </c>
      <c r="F885" t="s">
        <v>12823</v>
      </c>
      <c r="G885" t="str">
        <f>Table2[category] &amp; "-" &amp; Table2[product name]</f>
        <v>Computers&amp;Accessories|Accessories&amp;Peripherals|Cables&amp;Accessories|Cables|USBCables-Storite High Speed Micro USB 3.0 Cable A to Micro B for External &amp; Desktop Hard Drives 45cm</v>
      </c>
      <c r="H885" t="s">
        <v>12824</v>
      </c>
      <c r="I885" s="23">
        <v>299</v>
      </c>
      <c r="J885" s="23" t="str">
        <f t="shared" si="39"/>
        <v>₹200 - ₹500</v>
      </c>
      <c r="K885" s="23">
        <v>799</v>
      </c>
      <c r="L885" s="24">
        <v>0.63</v>
      </c>
      <c r="M885" s="25">
        <f>Table2[[#This Row],[Actual Price]] - Table2[[#This Row],[Discounted Price]] / Table2[[#This Row],[Actual Price]] * 100</f>
        <v>761.5782227784731</v>
      </c>
      <c r="N885" s="24" t="str">
        <f t="shared" si="40"/>
        <v>50% or More</v>
      </c>
      <c r="O885" s="21">
        <f>Table2[[#This Row],[Rounded Rating Column]] + (Table2[[#This Row],[rating_count]] / 1000)</f>
        <v>6.117</v>
      </c>
      <c r="P885" s="24" t="str">
        <f>IF(Table2[[#This Row],[Discount Percentage]] &gt;= 0.5, "Yes", "No")</f>
        <v>Yes</v>
      </c>
      <c r="Q885" s="26">
        <f>Table2[[#This Row],[Actual Price]] * Table2[[#This Row],[rating_count]]</f>
        <v>1691483</v>
      </c>
      <c r="R885">
        <v>4.2</v>
      </c>
      <c r="S885">
        <f>ROUND(Table2[[#This Row],[rating]], 0)</f>
        <v>4</v>
      </c>
      <c r="T885" s="21">
        <v>2117</v>
      </c>
      <c r="U885" s="21" t="str">
        <f>IF(Table2[[#This Row],[rating_count]] &lt; 1000, "Yes", "No")</f>
        <v>No</v>
      </c>
      <c r="V885" s="21">
        <f>Table2[[#This Row],[Rounded Rating Column]] * Table2[[#This Row],[rating_count]]</f>
        <v>8468</v>
      </c>
      <c r="W885" s="25">
        <f t="shared" si="41"/>
        <v>1691483</v>
      </c>
      <c r="X885" t="s">
        <v>2240</v>
      </c>
      <c r="Y885" t="s">
        <v>2241</v>
      </c>
      <c r="Z885" t="s">
        <v>2242</v>
      </c>
      <c r="AA885" t="s">
        <v>2243</v>
      </c>
      <c r="AB885" t="s">
        <v>2244</v>
      </c>
      <c r="AC885" t="s">
        <v>2245</v>
      </c>
      <c r="AD885" t="s">
        <v>2246</v>
      </c>
      <c r="AE885" t="s">
        <v>2247</v>
      </c>
    </row>
    <row r="886" spans="1:31" ht="15.75" customHeight="1">
      <c r="A886" t="s">
        <v>10390</v>
      </c>
      <c r="B886" t="s">
        <v>10391</v>
      </c>
      <c r="C886" t="s">
        <v>10392</v>
      </c>
      <c r="D886" t="s">
        <v>12817</v>
      </c>
      <c r="E886" t="s">
        <v>12818</v>
      </c>
      <c r="F886" t="s">
        <v>12986</v>
      </c>
      <c r="G886" t="str">
        <f>Table2[category] &amp; "-" &amp; Table2[product name]</f>
        <v>Home&amp;Kitchen|Kitchen&amp;HomeAppliances|SmallKitchenAppliances-Balzano High Speed Nutri Blender/Mixer/Smoothie Maker - 500 Watt - Silver, 2 Jar</v>
      </c>
      <c r="H886" s="2" t="s">
        <v>13108</v>
      </c>
      <c r="I886" s="25">
        <v>2599</v>
      </c>
      <c r="J886" s="23" t="str">
        <f t="shared" si="39"/>
        <v>&gt;₹500</v>
      </c>
      <c r="K886" s="25">
        <v>4290</v>
      </c>
      <c r="L886" s="24">
        <v>0.39</v>
      </c>
      <c r="M886" s="25">
        <f>Table2[[#This Row],[Actual Price]] - Table2[[#This Row],[Discounted Price]] / Table2[[#This Row],[Actual Price]] * 100</f>
        <v>4229.417249417249</v>
      </c>
      <c r="N886" s="24" t="str">
        <f t="shared" si="40"/>
        <v>&lt;50%</v>
      </c>
      <c r="O886" s="21">
        <f>Table2[[#This Row],[Rounded Rating Column]] + (Table2[[#This Row],[rating_count]] / 1000)</f>
        <v>6.1159999999999997</v>
      </c>
      <c r="P886" s="24" t="str">
        <f>IF(Table2[[#This Row],[Discount Percentage]] &gt;= 0.5, "Yes", "No")</f>
        <v>No</v>
      </c>
      <c r="Q886" s="26">
        <f>Table2[[#This Row],[Actual Price]] * Table2[[#This Row],[rating_count]]</f>
        <v>9077640</v>
      </c>
      <c r="R886">
        <v>4.4000000000000004</v>
      </c>
      <c r="S886">
        <f>ROUND(Table2[[#This Row],[rating]], 0)</f>
        <v>4</v>
      </c>
      <c r="T886" s="21">
        <v>2116</v>
      </c>
      <c r="U886" s="21" t="str">
        <f>IF(Table2[[#This Row],[rating_count]] &lt; 1000, "Yes", "No")</f>
        <v>No</v>
      </c>
      <c r="V886" s="21">
        <f>Table2[[#This Row],[Rounded Rating Column]] * Table2[[#This Row],[rating_count]]</f>
        <v>8464</v>
      </c>
      <c r="W886" s="25">
        <f t="shared" si="41"/>
        <v>9077640</v>
      </c>
      <c r="X886" t="s">
        <v>10393</v>
      </c>
      <c r="Y886" t="s">
        <v>10394</v>
      </c>
      <c r="Z886" t="s">
        <v>10395</v>
      </c>
      <c r="AA886" t="s">
        <v>10396</v>
      </c>
      <c r="AB886" t="s">
        <v>10397</v>
      </c>
      <c r="AC886" t="s">
        <v>10398</v>
      </c>
      <c r="AD886" t="s">
        <v>10399</v>
      </c>
      <c r="AE886" t="s">
        <v>10400</v>
      </c>
    </row>
    <row r="887" spans="1:31" ht="15.75" customHeight="1">
      <c r="A887" t="s">
        <v>10105</v>
      </c>
      <c r="B887" t="s">
        <v>10106</v>
      </c>
      <c r="C887" t="s">
        <v>8682</v>
      </c>
      <c r="D887" t="s">
        <v>12817</v>
      </c>
      <c r="E887" t="s">
        <v>12818</v>
      </c>
      <c r="F887" t="s">
        <v>12819</v>
      </c>
      <c r="G887" t="str">
        <f>Table2[category] &amp; "-" &amp; Table2[product name]</f>
        <v>Home&amp;Kitchen|Kitchen&amp;HomeAppliances|Vacuum,Cleaning&amp;Ironing|Irons,Steamers&amp;Accessories|Irons|SteamIrons-Philips Handheld Garment Steamer GC360/30 - Vertical &amp; Horizontal Steaming, 1200 Watt, up to 22g/min</v>
      </c>
      <c r="H887" t="s">
        <v>12992</v>
      </c>
      <c r="I887" s="25">
        <v>4280</v>
      </c>
      <c r="J887" s="23" t="str">
        <f t="shared" si="39"/>
        <v>&gt;₹500</v>
      </c>
      <c r="K887" s="25">
        <v>5995</v>
      </c>
      <c r="L887" s="24">
        <v>0.28999999999999998</v>
      </c>
      <c r="M887" s="25">
        <f>Table2[[#This Row],[Actual Price]] - Table2[[#This Row],[Discounted Price]] / Table2[[#This Row],[Actual Price]] * 100</f>
        <v>5923.6071726438695</v>
      </c>
      <c r="N887" s="24" t="str">
        <f t="shared" si="40"/>
        <v>&lt;50%</v>
      </c>
      <c r="O887" s="21">
        <f>Table2[[#This Row],[Rounded Rating Column]] + (Table2[[#This Row],[rating_count]] / 1000)</f>
        <v>6.1120000000000001</v>
      </c>
      <c r="P887" s="24" t="str">
        <f>IF(Table2[[#This Row],[Discount Percentage]] &gt;= 0.5, "Yes", "No")</f>
        <v>No</v>
      </c>
      <c r="Q887" s="26">
        <f>Table2[[#This Row],[Actual Price]] * Table2[[#This Row],[rating_count]]</f>
        <v>12661440</v>
      </c>
      <c r="R887">
        <v>3.8</v>
      </c>
      <c r="S887">
        <f>ROUND(Table2[[#This Row],[rating]], 0)</f>
        <v>4</v>
      </c>
      <c r="T887" s="21">
        <v>2112</v>
      </c>
      <c r="U887" s="21" t="str">
        <f>IF(Table2[[#This Row],[rating_count]] &lt; 1000, "Yes", "No")</f>
        <v>No</v>
      </c>
      <c r="V887" s="21">
        <f>Table2[[#This Row],[Rounded Rating Column]] * Table2[[#This Row],[rating_count]]</f>
        <v>8448</v>
      </c>
      <c r="W887" s="25">
        <f t="shared" si="41"/>
        <v>12661440</v>
      </c>
      <c r="X887" t="s">
        <v>10107</v>
      </c>
      <c r="Y887" t="s">
        <v>10108</v>
      </c>
      <c r="Z887" t="s">
        <v>10109</v>
      </c>
      <c r="AA887" t="s">
        <v>10110</v>
      </c>
      <c r="AB887" t="s">
        <v>10111</v>
      </c>
      <c r="AC887" t="s">
        <v>10112</v>
      </c>
      <c r="AD887" t="s">
        <v>10113</v>
      </c>
      <c r="AE887" t="s">
        <v>10114</v>
      </c>
    </row>
    <row r="888" spans="1:31" ht="15.75" customHeight="1">
      <c r="A888" t="s">
        <v>8252</v>
      </c>
      <c r="B888" t="s">
        <v>8253</v>
      </c>
      <c r="C888" t="s">
        <v>4960</v>
      </c>
      <c r="D888" t="s">
        <v>12831</v>
      </c>
      <c r="E888" t="s">
        <v>12889</v>
      </c>
      <c r="F888" t="s">
        <v>12890</v>
      </c>
      <c r="G888" t="str">
        <f>Table2[category] &amp; "-" &amp; Table2[product name]</f>
        <v>Electronics|GeneralPurposeBatteries&amp;BatteryChargers|DisposableBatteries-Duracell Ultra Alkaline D Battery, 2 Pcs</v>
      </c>
      <c r="H888" s="2" t="s">
        <v>13108</v>
      </c>
      <c r="I888" s="23">
        <v>380</v>
      </c>
      <c r="J888" s="23" t="str">
        <f t="shared" si="39"/>
        <v>₹200 - ₹500</v>
      </c>
      <c r="K888" s="23">
        <v>400</v>
      </c>
      <c r="L888" s="24">
        <v>0.05</v>
      </c>
      <c r="M888" s="25">
        <f>Table2[[#This Row],[Actual Price]] - Table2[[#This Row],[Discounted Price]] / Table2[[#This Row],[Actual Price]] * 100</f>
        <v>305</v>
      </c>
      <c r="N888" s="24" t="str">
        <f t="shared" si="40"/>
        <v>&lt;50%</v>
      </c>
      <c r="O888" s="21">
        <f>Table2[[#This Row],[Rounded Rating Column]] + (Table2[[#This Row],[rating_count]] / 1000)</f>
        <v>6.1110000000000007</v>
      </c>
      <c r="P888" s="24" t="str">
        <f>IF(Table2[[#This Row],[Discount Percentage]] &gt;= 0.5, "Yes", "No")</f>
        <v>No</v>
      </c>
      <c r="Q888" s="26">
        <f>Table2[[#This Row],[Actual Price]] * Table2[[#This Row],[rating_count]]</f>
        <v>844400</v>
      </c>
      <c r="R888">
        <v>4.4000000000000004</v>
      </c>
      <c r="S888">
        <f>ROUND(Table2[[#This Row],[rating]], 0)</f>
        <v>4</v>
      </c>
      <c r="T888" s="21">
        <v>2111</v>
      </c>
      <c r="U888" s="21" t="str">
        <f>IF(Table2[[#This Row],[rating_count]] &lt; 1000, "Yes", "No")</f>
        <v>No</v>
      </c>
      <c r="V888" s="21">
        <f>Table2[[#This Row],[Rounded Rating Column]] * Table2[[#This Row],[rating_count]]</f>
        <v>8444</v>
      </c>
      <c r="W888" s="25">
        <f t="shared" si="41"/>
        <v>844400</v>
      </c>
      <c r="X888" t="s">
        <v>8254</v>
      </c>
      <c r="Y888" t="s">
        <v>8255</v>
      </c>
      <c r="Z888" t="s">
        <v>8256</v>
      </c>
      <c r="AA888" t="s">
        <v>8257</v>
      </c>
      <c r="AB888" t="s">
        <v>8258</v>
      </c>
      <c r="AC888" t="s">
        <v>8259</v>
      </c>
      <c r="AD888" t="s">
        <v>8260</v>
      </c>
      <c r="AE888" t="s">
        <v>8261</v>
      </c>
    </row>
    <row r="889" spans="1:31" ht="15.75" customHeight="1">
      <c r="A889" t="s">
        <v>5480</v>
      </c>
      <c r="B889" t="s">
        <v>5481</v>
      </c>
      <c r="C889" t="s">
        <v>4817</v>
      </c>
      <c r="D889" t="s">
        <v>12821</v>
      </c>
      <c r="E889" t="s">
        <v>12822</v>
      </c>
      <c r="F889" t="s">
        <v>12876</v>
      </c>
      <c r="G889" t="str">
        <f>Table2[category] &amp; "-" &amp; Table2[product name]</f>
        <v>Computers&amp;Accessories|Accessories&amp;Peripherals|LaptopAccessories|Lapdesks-STRIFF Laptop Tabletop Stand, Fold-Up, Adjustable, Ventilated, Portable Holder for Desk, Aluminum Foldable Laptop Ergonomic Compatibility with up to 15.6-inch Laptop, All Mac, Tab, and Mobile (Silver)</v>
      </c>
      <c r="H889" t="s">
        <v>12883</v>
      </c>
      <c r="I889" s="23">
        <v>449</v>
      </c>
      <c r="J889" s="23" t="str">
        <f t="shared" si="39"/>
        <v>₹200 - ₹500</v>
      </c>
      <c r="K889" s="23">
        <v>999</v>
      </c>
      <c r="L889" s="24">
        <v>0.55000000000000004</v>
      </c>
      <c r="M889" s="25">
        <f>Table2[[#This Row],[Actual Price]] - Table2[[#This Row],[Discounted Price]] / Table2[[#This Row],[Actual Price]] * 100</f>
        <v>954.05505505505505</v>
      </c>
      <c r="N889" s="24" t="str">
        <f t="shared" si="40"/>
        <v>50% or More</v>
      </c>
      <c r="O889" s="21">
        <f>Table2[[#This Row],[Rounded Rating Column]] + (Table2[[#This Row],[rating_count]] / 1000)</f>
        <v>6.1020000000000003</v>
      </c>
      <c r="P889" s="24" t="str">
        <f>IF(Table2[[#This Row],[Discount Percentage]] &gt;= 0.5, "Yes", "No")</f>
        <v>Yes</v>
      </c>
      <c r="Q889" s="26">
        <f>Table2[[#This Row],[Actual Price]] * Table2[[#This Row],[rating_count]]</f>
        <v>2099898</v>
      </c>
      <c r="R889">
        <v>4</v>
      </c>
      <c r="S889">
        <f>ROUND(Table2[[#This Row],[rating]], 0)</f>
        <v>4</v>
      </c>
      <c r="T889" s="21">
        <v>2102</v>
      </c>
      <c r="U889" s="21" t="str">
        <f>IF(Table2[[#This Row],[rating_count]] &lt; 1000, "Yes", "No")</f>
        <v>No</v>
      </c>
      <c r="V889" s="21">
        <f>Table2[[#This Row],[Rounded Rating Column]] * Table2[[#This Row],[rating_count]]</f>
        <v>8408</v>
      </c>
      <c r="W889" s="25">
        <f t="shared" si="41"/>
        <v>2099898</v>
      </c>
      <c r="X889" t="s">
        <v>5482</v>
      </c>
      <c r="Y889" t="s">
        <v>5483</v>
      </c>
      <c r="Z889" t="s">
        <v>5484</v>
      </c>
      <c r="AA889" t="s">
        <v>5485</v>
      </c>
      <c r="AB889" t="s">
        <v>5486</v>
      </c>
      <c r="AC889" t="s">
        <v>5487</v>
      </c>
      <c r="AD889" t="s">
        <v>5488</v>
      </c>
      <c r="AE889" t="s">
        <v>5489</v>
      </c>
    </row>
    <row r="890" spans="1:31" ht="15.75" customHeight="1">
      <c r="A890" t="s">
        <v>12153</v>
      </c>
      <c r="B890" t="s">
        <v>12154</v>
      </c>
      <c r="C890" t="s">
        <v>12155</v>
      </c>
      <c r="D890" t="s">
        <v>12817</v>
      </c>
      <c r="E890" t="s">
        <v>12818</v>
      </c>
      <c r="F890" t="s">
        <v>13019</v>
      </c>
      <c r="G890" t="str">
        <f>Table2[category] &amp; "-" &amp; Table2[product name]</f>
        <v>Home&amp;Kitchen|Kitchen&amp;HomeAppliances|Coffee,Tea&amp;Espresso|CoffeePresses-Cafe JEI French Press Coffee and Tea Maker 600ml with 4 Level Filtration System, Heat Resistant Borosilicate Glass (Black, 600ml)</v>
      </c>
      <c r="H890" t="s">
        <v>13057</v>
      </c>
      <c r="I890" s="25">
        <v>1099</v>
      </c>
      <c r="J890" s="23" t="str">
        <f t="shared" si="39"/>
        <v>&gt;₹500</v>
      </c>
      <c r="K890" s="25">
        <v>1500</v>
      </c>
      <c r="L890" s="24">
        <v>0.27</v>
      </c>
      <c r="M890" s="25">
        <f>Table2[[#This Row],[Actual Price]] - Table2[[#This Row],[Discounted Price]] / Table2[[#This Row],[Actual Price]] * 100</f>
        <v>1426.7333333333333</v>
      </c>
      <c r="N890" s="24" t="str">
        <f t="shared" si="40"/>
        <v>&lt;50%</v>
      </c>
      <c r="O890" s="21">
        <f>Table2[[#This Row],[Rounded Rating Column]] + (Table2[[#This Row],[rating_count]] / 1000)</f>
        <v>6.0649999999999995</v>
      </c>
      <c r="P890" s="24" t="str">
        <f>IF(Table2[[#This Row],[Discount Percentage]] &gt;= 0.5, "Yes", "No")</f>
        <v>No</v>
      </c>
      <c r="Q890" s="26">
        <f>Table2[[#This Row],[Actual Price]] * Table2[[#This Row],[rating_count]]</f>
        <v>1597500</v>
      </c>
      <c r="R890">
        <v>4.5</v>
      </c>
      <c r="S890">
        <f>ROUND(Table2[[#This Row],[rating]], 0)</f>
        <v>5</v>
      </c>
      <c r="T890" s="21">
        <v>1065</v>
      </c>
      <c r="U890" s="21" t="str">
        <f>IF(Table2[[#This Row],[rating_count]] &lt; 1000, "Yes", "No")</f>
        <v>No</v>
      </c>
      <c r="V890" s="21">
        <f>Table2[[#This Row],[Rounded Rating Column]] * Table2[[#This Row],[rating_count]]</f>
        <v>5325</v>
      </c>
      <c r="W890" s="25">
        <f t="shared" si="41"/>
        <v>1597500</v>
      </c>
      <c r="X890" t="s">
        <v>12156</v>
      </c>
      <c r="Y890" t="s">
        <v>12157</v>
      </c>
      <c r="Z890" t="s">
        <v>12158</v>
      </c>
      <c r="AA890" t="s">
        <v>12159</v>
      </c>
      <c r="AB890" t="s">
        <v>12160</v>
      </c>
      <c r="AC890" t="s">
        <v>12161</v>
      </c>
      <c r="AD890" t="s">
        <v>12162</v>
      </c>
      <c r="AE890" t="s">
        <v>12163</v>
      </c>
    </row>
    <row r="891" spans="1:31" ht="15.75" customHeight="1">
      <c r="A891" t="s">
        <v>7609</v>
      </c>
      <c r="B891" t="s">
        <v>7610</v>
      </c>
      <c r="C891" t="s">
        <v>7611</v>
      </c>
      <c r="D891" t="s">
        <v>12821</v>
      </c>
      <c r="E891" t="s">
        <v>12822</v>
      </c>
      <c r="F891" t="s">
        <v>12911</v>
      </c>
      <c r="G891" t="str">
        <f>Table2[category] &amp; "-" &amp; Table2[product name]</f>
        <v>Computers&amp;Accessories|Accessories&amp;Peripherals|PCGamingPeripherals|Headsets-Wings Phantom Pro Earphones Gaming Earbuds with LED Battery Indicator, 50ms Low Latency, Bluetooth 5.3, 40 Hours Playtime, MEMs Mic, IPX4 Resist, 12mm Driver, 500mah case, Headphones, (Black TWS)</v>
      </c>
      <c r="H891" t="s">
        <v>12971</v>
      </c>
      <c r="I891" s="25">
        <v>1199</v>
      </c>
      <c r="J891" s="23" t="str">
        <f t="shared" si="39"/>
        <v>&gt;₹500</v>
      </c>
      <c r="K891" s="25">
        <v>5499</v>
      </c>
      <c r="L891" s="24">
        <v>0.78</v>
      </c>
      <c r="M891" s="25">
        <f>Table2[[#This Row],[Actual Price]] - Table2[[#This Row],[Discounted Price]] / Table2[[#This Row],[Actual Price]] * 100</f>
        <v>5477.1960356428444</v>
      </c>
      <c r="N891" s="24" t="str">
        <f t="shared" si="40"/>
        <v>50% or More</v>
      </c>
      <c r="O891" s="21">
        <f>Table2[[#This Row],[Rounded Rating Column]] + (Table2[[#This Row],[rating_count]] / 1000)</f>
        <v>6.0430000000000001</v>
      </c>
      <c r="P891" s="24" t="str">
        <f>IF(Table2[[#This Row],[Discount Percentage]] &gt;= 0.5, "Yes", "No")</f>
        <v>Yes</v>
      </c>
      <c r="Q891" s="26">
        <f>Table2[[#This Row],[Actual Price]] * Table2[[#This Row],[rating_count]]</f>
        <v>11234457</v>
      </c>
      <c r="R891">
        <v>3.8</v>
      </c>
      <c r="S891">
        <f>ROUND(Table2[[#This Row],[rating]], 0)</f>
        <v>4</v>
      </c>
      <c r="T891" s="21">
        <v>2043</v>
      </c>
      <c r="U891" s="21" t="str">
        <f>IF(Table2[[#This Row],[rating_count]] &lt; 1000, "Yes", "No")</f>
        <v>No</v>
      </c>
      <c r="V891" s="21">
        <f>Table2[[#This Row],[Rounded Rating Column]] * Table2[[#This Row],[rating_count]]</f>
        <v>8172</v>
      </c>
      <c r="W891" s="25">
        <f t="shared" si="41"/>
        <v>11234457</v>
      </c>
      <c r="X891" t="s">
        <v>7612</v>
      </c>
      <c r="Y891" t="s">
        <v>7613</v>
      </c>
      <c r="Z891" t="s">
        <v>7614</v>
      </c>
      <c r="AA891" t="s">
        <v>7615</v>
      </c>
      <c r="AB891" t="s">
        <v>7616</v>
      </c>
      <c r="AC891" t="s">
        <v>7617</v>
      </c>
      <c r="AD891" t="s">
        <v>7618</v>
      </c>
      <c r="AE891" t="s">
        <v>7619</v>
      </c>
    </row>
    <row r="892" spans="1:31" ht="15.75" customHeight="1">
      <c r="A892" t="s">
        <v>8367</v>
      </c>
      <c r="B892" t="s">
        <v>8368</v>
      </c>
      <c r="C892" t="s">
        <v>8369</v>
      </c>
      <c r="D892" t="s">
        <v>12817</v>
      </c>
      <c r="E892" t="s">
        <v>12818</v>
      </c>
      <c r="F892" t="s">
        <v>12986</v>
      </c>
      <c r="G892" t="str">
        <f>Table2[category] &amp; "-" &amp; Table2[product name]</f>
        <v>Home&amp;Kitchen|Kitchen&amp;HomeAppliances|SmallKitchenAppliances|DigitalKitchenScales-beatXP Kitchen Scale Multipurpose Portable Electronic Digital Weighing Scale | Weight Machine With Back light LCD Display | White |10 kg | 2 Year Warranty |</v>
      </c>
      <c r="H892" t="s">
        <v>12993</v>
      </c>
      <c r="I892" s="23">
        <v>199</v>
      </c>
      <c r="J892" s="23" t="str">
        <f t="shared" si="39"/>
        <v>&lt;₹200</v>
      </c>
      <c r="K892" s="25">
        <v>1999</v>
      </c>
      <c r="L892" s="24">
        <v>0.9</v>
      </c>
      <c r="M892" s="25">
        <f>Table2[[#This Row],[Actual Price]] - Table2[[#This Row],[Discounted Price]] / Table2[[#This Row],[Actual Price]] * 100</f>
        <v>1989.0450225112556</v>
      </c>
      <c r="N892" s="24" t="str">
        <f t="shared" si="40"/>
        <v>50% or More</v>
      </c>
      <c r="O892" s="21">
        <f>Table2[[#This Row],[Rounded Rating Column]] + (Table2[[#This Row],[rating_count]] / 1000)</f>
        <v>6.0310000000000006</v>
      </c>
      <c r="P892" s="24" t="str">
        <f>IF(Table2[[#This Row],[Discount Percentage]] &gt;= 0.5, "Yes", "No")</f>
        <v>Yes</v>
      </c>
      <c r="Q892" s="26">
        <f>Table2[[#This Row],[Actual Price]] * Table2[[#This Row],[rating_count]]</f>
        <v>4059969</v>
      </c>
      <c r="R892">
        <v>3.7</v>
      </c>
      <c r="S892">
        <f>ROUND(Table2[[#This Row],[rating]], 0)</f>
        <v>4</v>
      </c>
      <c r="T892" s="21">
        <v>2031</v>
      </c>
      <c r="U892" s="21" t="str">
        <f>IF(Table2[[#This Row],[rating_count]] &lt; 1000, "Yes", "No")</f>
        <v>No</v>
      </c>
      <c r="V892" s="21">
        <f>Table2[[#This Row],[Rounded Rating Column]] * Table2[[#This Row],[rating_count]]</f>
        <v>8124</v>
      </c>
      <c r="W892" s="25">
        <f t="shared" si="41"/>
        <v>4059969</v>
      </c>
      <c r="X892" t="s">
        <v>8370</v>
      </c>
      <c r="Y892" t="s">
        <v>8371</v>
      </c>
      <c r="Z892" t="s">
        <v>8372</v>
      </c>
      <c r="AA892" t="s">
        <v>8373</v>
      </c>
      <c r="AB892" t="s">
        <v>8374</v>
      </c>
      <c r="AC892" t="s">
        <v>8375</v>
      </c>
      <c r="AD892" t="s">
        <v>8376</v>
      </c>
      <c r="AE892" t="s">
        <v>8377</v>
      </c>
    </row>
    <row r="893" spans="1:31" ht="15.75" customHeight="1">
      <c r="A893" t="s">
        <v>2557</v>
      </c>
      <c r="B893" t="s">
        <v>2558</v>
      </c>
      <c r="C893" t="s">
        <v>125</v>
      </c>
      <c r="D893" t="s">
        <v>12831</v>
      </c>
      <c r="E893" t="s">
        <v>12832</v>
      </c>
      <c r="F893" t="s">
        <v>12833</v>
      </c>
      <c r="G893" t="str">
        <f>Table2[category] &amp; "-" &amp; Table2[product name]</f>
        <v>Electronics|HomeTheater,TV&amp;Video|Accessories|Cables|HDMICables-AmazonBasics 10.2 Gbps High-Speed 4K HDMI Cable with Braided Cord (10-Foot, Dark Grey)</v>
      </c>
      <c r="H893" t="s">
        <v>12824</v>
      </c>
      <c r="I893" s="23">
        <v>609</v>
      </c>
      <c r="J893" s="23" t="str">
        <f t="shared" si="39"/>
        <v>&gt;₹500</v>
      </c>
      <c r="K893" s="25">
        <v>1500</v>
      </c>
      <c r="L893" s="24">
        <v>0.59</v>
      </c>
      <c r="M893" s="25">
        <f>Table2[[#This Row],[Actual Price]] - Table2[[#This Row],[Discounted Price]] / Table2[[#This Row],[Actual Price]] * 100</f>
        <v>1459.4</v>
      </c>
      <c r="N893" s="24" t="str">
        <f t="shared" si="40"/>
        <v>50% or More</v>
      </c>
      <c r="O893" s="21">
        <f>Table2[[#This Row],[Rounded Rating Column]] + (Table2[[#This Row],[rating_count]] / 1000)</f>
        <v>6.0289999999999999</v>
      </c>
      <c r="P893" s="24" t="str">
        <f>IF(Table2[[#This Row],[Discount Percentage]] &gt;= 0.5, "Yes", "No")</f>
        <v>Yes</v>
      </c>
      <c r="Q893" s="26">
        <f>Table2[[#This Row],[Actual Price]] * Table2[[#This Row],[rating_count]]</f>
        <v>1543500</v>
      </c>
      <c r="R893">
        <v>4.5</v>
      </c>
      <c r="S893">
        <f>ROUND(Table2[[#This Row],[rating]], 0)</f>
        <v>5</v>
      </c>
      <c r="T893" s="21">
        <v>1029</v>
      </c>
      <c r="U893" s="21" t="str">
        <f>IF(Table2[[#This Row],[rating_count]] &lt; 1000, "Yes", "No")</f>
        <v>No</v>
      </c>
      <c r="V893" s="21">
        <f>Table2[[#This Row],[Rounded Rating Column]] * Table2[[#This Row],[rating_count]]</f>
        <v>5145</v>
      </c>
      <c r="W893" s="25">
        <f t="shared" si="41"/>
        <v>1543500</v>
      </c>
      <c r="X893" t="s">
        <v>2559</v>
      </c>
      <c r="Y893" t="s">
        <v>2560</v>
      </c>
      <c r="Z893" t="s">
        <v>2561</v>
      </c>
      <c r="AA893" t="s">
        <v>2562</v>
      </c>
      <c r="AB893" t="s">
        <v>2563</v>
      </c>
      <c r="AC893" t="s">
        <v>2564</v>
      </c>
      <c r="AD893" t="s">
        <v>2565</v>
      </c>
      <c r="AE893" t="s">
        <v>2566</v>
      </c>
    </row>
    <row r="894" spans="1:31" ht="15.75" customHeight="1">
      <c r="A894" t="s">
        <v>10490</v>
      </c>
      <c r="B894" t="s">
        <v>10491</v>
      </c>
      <c r="C894" t="s">
        <v>9873</v>
      </c>
      <c r="D894" t="s">
        <v>12817</v>
      </c>
      <c r="E894" t="s">
        <v>12988</v>
      </c>
      <c r="F894" t="s">
        <v>13031</v>
      </c>
      <c r="G894" t="str">
        <f>Table2[category] &amp; "-" &amp; Table2[product name]</f>
        <v>Home&amp;Kitchen|Heating,Cooling&amp;AirQuality|AirPurifiers|HEPAAirPurifiers-Philips Air Purifier Ac2887/20,Vitashield Intelligent Purification,Long Hepa Filter Life Upto 17000 Hours,Removes 99.9% Airborne Viruses &amp; Bacteria,99.97% Airborne Pollutants,Ideal For Master Bedroom</v>
      </c>
      <c r="H894" t="s">
        <v>13032</v>
      </c>
      <c r="I894" s="25">
        <v>14499</v>
      </c>
      <c r="J894" s="23" t="str">
        <f t="shared" si="39"/>
        <v>&gt;₹500</v>
      </c>
      <c r="K894" s="25">
        <v>23559</v>
      </c>
      <c r="L894" s="24">
        <v>0.38</v>
      </c>
      <c r="M894" s="25">
        <f>Table2[[#This Row],[Actual Price]] - Table2[[#This Row],[Discounted Price]] / Table2[[#This Row],[Actual Price]] * 100</f>
        <v>23497.456640774228</v>
      </c>
      <c r="N894" s="24" t="str">
        <f t="shared" si="40"/>
        <v>&lt;50%</v>
      </c>
      <c r="O894" s="21">
        <f>Table2[[#This Row],[Rounded Rating Column]] + (Table2[[#This Row],[rating_count]] / 1000)</f>
        <v>6.0259999999999998</v>
      </c>
      <c r="P894" s="24" t="str">
        <f>IF(Table2[[#This Row],[Discount Percentage]] &gt;= 0.5, "Yes", "No")</f>
        <v>No</v>
      </c>
      <c r="Q894" s="26">
        <f>Table2[[#This Row],[Actual Price]] * Table2[[#This Row],[rating_count]]</f>
        <v>47730534</v>
      </c>
      <c r="R894">
        <v>4.3</v>
      </c>
      <c r="S894">
        <f>ROUND(Table2[[#This Row],[rating]], 0)</f>
        <v>4</v>
      </c>
      <c r="T894" s="21">
        <v>2026</v>
      </c>
      <c r="U894" s="21" t="str">
        <f>IF(Table2[[#This Row],[rating_count]] &lt; 1000, "Yes", "No")</f>
        <v>No</v>
      </c>
      <c r="V894" s="21">
        <f>Table2[[#This Row],[Rounded Rating Column]] * Table2[[#This Row],[rating_count]]</f>
        <v>8104</v>
      </c>
      <c r="W894" s="25">
        <f t="shared" si="41"/>
        <v>47730534</v>
      </c>
      <c r="X894" t="s">
        <v>10492</v>
      </c>
      <c r="Y894" t="s">
        <v>10493</v>
      </c>
      <c r="Z894" t="s">
        <v>10494</v>
      </c>
      <c r="AA894" t="s">
        <v>10495</v>
      </c>
      <c r="AB894" t="s">
        <v>10496</v>
      </c>
      <c r="AC894" t="s">
        <v>10497</v>
      </c>
      <c r="AD894" t="s">
        <v>10498</v>
      </c>
      <c r="AE894" t="s">
        <v>10499</v>
      </c>
    </row>
    <row r="895" spans="1:31" ht="15.75" customHeight="1">
      <c r="A895" t="s">
        <v>5677</v>
      </c>
      <c r="B895" t="s">
        <v>5678</v>
      </c>
      <c r="C895" t="s">
        <v>5679</v>
      </c>
      <c r="D895" t="s">
        <v>12821</v>
      </c>
      <c r="E895" t="s">
        <v>12925</v>
      </c>
      <c r="F895" s="2" t="s">
        <v>13108</v>
      </c>
      <c r="G895" t="str">
        <f>Table2[category] &amp; "-" &amp; Table2[product name]</f>
        <v>Computers&amp;Accessories|Monitors-Acer EK220Q 21.5 Inch (54.61 cm) Full HD (1920x1080) VA Panel LCD Monitor with LED Back Light I 250 Nits I HDMI, VGA Ports I Eye Care Features Like Bluelight Shield, Flickerless &amp; Comfy View (Black)</v>
      </c>
      <c r="H895" s="2" t="s">
        <v>13108</v>
      </c>
      <c r="I895" s="25">
        <v>6299</v>
      </c>
      <c r="J895" s="23" t="str">
        <f t="shared" si="39"/>
        <v>&gt;₹500</v>
      </c>
      <c r="K895" s="25">
        <v>13750</v>
      </c>
      <c r="L895" s="24">
        <v>0.54</v>
      </c>
      <c r="M895" s="25">
        <f>Table2[[#This Row],[Actual Price]] - Table2[[#This Row],[Discounted Price]] / Table2[[#This Row],[Actual Price]] * 100</f>
        <v>13704.189090909091</v>
      </c>
      <c r="N895" s="24" t="str">
        <f t="shared" si="40"/>
        <v>50% or More</v>
      </c>
      <c r="O895" s="21">
        <f>Table2[[#This Row],[Rounded Rating Column]] + (Table2[[#This Row],[rating_count]] / 1000)</f>
        <v>6.0139999999999993</v>
      </c>
      <c r="P895" s="24" t="str">
        <f>IF(Table2[[#This Row],[Discount Percentage]] &gt;= 0.5, "Yes", "No")</f>
        <v>Yes</v>
      </c>
      <c r="Q895" s="26">
        <f>Table2[[#This Row],[Actual Price]] * Table2[[#This Row],[rating_count]]</f>
        <v>27692500</v>
      </c>
      <c r="R895">
        <v>4.2</v>
      </c>
      <c r="S895">
        <f>ROUND(Table2[[#This Row],[rating]], 0)</f>
        <v>4</v>
      </c>
      <c r="T895" s="21">
        <v>2014</v>
      </c>
      <c r="U895" s="21" t="str">
        <f>IF(Table2[[#This Row],[rating_count]] &lt; 1000, "Yes", "No")</f>
        <v>No</v>
      </c>
      <c r="V895" s="21">
        <f>Table2[[#This Row],[Rounded Rating Column]] * Table2[[#This Row],[rating_count]]</f>
        <v>8056</v>
      </c>
      <c r="W895" s="25">
        <f t="shared" si="41"/>
        <v>27692500</v>
      </c>
      <c r="X895" t="s">
        <v>5680</v>
      </c>
      <c r="Y895" t="s">
        <v>5681</v>
      </c>
      <c r="Z895" t="s">
        <v>5682</v>
      </c>
      <c r="AA895" t="s">
        <v>5683</v>
      </c>
      <c r="AB895" t="s">
        <v>5684</v>
      </c>
      <c r="AC895" t="s">
        <v>5685</v>
      </c>
      <c r="AD895" t="s">
        <v>5686</v>
      </c>
      <c r="AE895" t="s">
        <v>5687</v>
      </c>
    </row>
    <row r="896" spans="1:31" ht="15.75" customHeight="1">
      <c r="A896" t="s">
        <v>10004</v>
      </c>
      <c r="B896" t="s">
        <v>10005</v>
      </c>
      <c r="C896" t="s">
        <v>8671</v>
      </c>
      <c r="D896" t="s">
        <v>12817</v>
      </c>
      <c r="E896" t="s">
        <v>13005</v>
      </c>
      <c r="F896" t="s">
        <v>13006</v>
      </c>
      <c r="G896" t="str">
        <f>Table2[category] &amp; "-" &amp; Table2[product name]</f>
        <v>Home&amp;Kitchen|HomeStorage&amp;Organization|LaundryOrganization|LaundryBaskets-Heart Home Waterproof Round Non Wovan Laundry Bag/Hamper|Metalic Printed With Handles|Foldable Bin &amp; 45 Liter Capicity|Size 37 x 37 x 49, Pack of 1 (Grey &amp; Black)-HEARTXY11447</v>
      </c>
      <c r="H896" t="s">
        <v>13007</v>
      </c>
      <c r="I896" s="23">
        <v>199</v>
      </c>
      <c r="J896" s="23" t="str">
        <f t="shared" si="39"/>
        <v>&lt;₹200</v>
      </c>
      <c r="K896" s="23">
        <v>499</v>
      </c>
      <c r="L896" s="24">
        <v>0.6</v>
      </c>
      <c r="M896" s="25">
        <f>Table2[[#This Row],[Actual Price]] - Table2[[#This Row],[Discounted Price]] / Table2[[#This Row],[Actual Price]] * 100</f>
        <v>459.12024048096191</v>
      </c>
      <c r="N896" s="24" t="str">
        <f t="shared" si="40"/>
        <v>50% or More</v>
      </c>
      <c r="O896" s="21">
        <f>Table2[[#This Row],[Rounded Rating Column]] + (Table2[[#This Row],[rating_count]] / 1000)</f>
        <v>5.9960000000000004</v>
      </c>
      <c r="P896" s="24" t="str">
        <f>IF(Table2[[#This Row],[Discount Percentage]] &gt;= 0.5, "Yes", "No")</f>
        <v>Yes</v>
      </c>
      <c r="Q896" s="26">
        <f>Table2[[#This Row],[Actual Price]] * Table2[[#This Row],[rating_count]]</f>
        <v>996004</v>
      </c>
      <c r="R896">
        <v>4.0999999999999996</v>
      </c>
      <c r="S896">
        <f>ROUND(Table2[[#This Row],[rating]], 0)</f>
        <v>4</v>
      </c>
      <c r="T896" s="21">
        <v>1996</v>
      </c>
      <c r="U896" s="21" t="str">
        <f>IF(Table2[[#This Row],[rating_count]] &lt; 1000, "Yes", "No")</f>
        <v>No</v>
      </c>
      <c r="V896" s="21">
        <f>Table2[[#This Row],[Rounded Rating Column]] * Table2[[#This Row],[rating_count]]</f>
        <v>7984</v>
      </c>
      <c r="W896" s="25">
        <f t="shared" si="41"/>
        <v>996004</v>
      </c>
      <c r="X896" t="s">
        <v>10006</v>
      </c>
      <c r="Y896" t="s">
        <v>10007</v>
      </c>
      <c r="Z896" t="s">
        <v>10008</v>
      </c>
      <c r="AA896" t="s">
        <v>10009</v>
      </c>
      <c r="AB896" t="s">
        <v>10010</v>
      </c>
      <c r="AC896" t="s">
        <v>10011</v>
      </c>
      <c r="AD896" t="s">
        <v>10012</v>
      </c>
      <c r="AE896" t="s">
        <v>10013</v>
      </c>
    </row>
    <row r="897" spans="1:31" ht="15.75" customHeight="1">
      <c r="A897" t="s">
        <v>11426</v>
      </c>
      <c r="B897" t="s">
        <v>11427</v>
      </c>
      <c r="C897" t="s">
        <v>8472</v>
      </c>
      <c r="D897" t="s">
        <v>12817</v>
      </c>
      <c r="E897" t="s">
        <v>12818</v>
      </c>
      <c r="F897" t="s">
        <v>12986</v>
      </c>
      <c r="G897" t="str">
        <f>Table2[category] &amp; "-" &amp; Table2[product name]</f>
        <v>Home&amp;Kitchen|Kitchen&amp;HomeAppliances|SmallKitchenAppliances|HandBlenders-Milk Frother, Immersion Blender Cordlesss Foam Maker USB Rechargeable Small Mixer Handheld with 2 Stainless WhisksÔºåWisker for Stirring 3-Speed Adjustable Mini Frother for Cappuccino Latte Coffee Egg</v>
      </c>
      <c r="H897" t="s">
        <v>12998</v>
      </c>
      <c r="I897" s="23">
        <v>375</v>
      </c>
      <c r="J897" s="23" t="str">
        <f t="shared" si="39"/>
        <v>₹200 - ₹500</v>
      </c>
      <c r="K897" s="23">
        <v>999</v>
      </c>
      <c r="L897" s="24">
        <v>0.62</v>
      </c>
      <c r="M897" s="25">
        <f>Table2[[#This Row],[Actual Price]] - Table2[[#This Row],[Discounted Price]] / Table2[[#This Row],[Actual Price]] * 100</f>
        <v>961.46246246246244</v>
      </c>
      <c r="N897" s="24" t="str">
        <f t="shared" si="40"/>
        <v>50% or More</v>
      </c>
      <c r="O897" s="21">
        <f>Table2[[#This Row],[Rounded Rating Column]] + (Table2[[#This Row],[rating_count]] / 1000)</f>
        <v>5.9879999999999995</v>
      </c>
      <c r="P897" s="24" t="str">
        <f>IF(Table2[[#This Row],[Discount Percentage]] &gt;= 0.5, "Yes", "No")</f>
        <v>Yes</v>
      </c>
      <c r="Q897" s="26">
        <f>Table2[[#This Row],[Actual Price]] * Table2[[#This Row],[rating_count]]</f>
        <v>1986012</v>
      </c>
      <c r="R897">
        <v>3.6</v>
      </c>
      <c r="S897">
        <f>ROUND(Table2[[#This Row],[rating]], 0)</f>
        <v>4</v>
      </c>
      <c r="T897" s="21">
        <v>1988</v>
      </c>
      <c r="U897" s="21" t="str">
        <f>IF(Table2[[#This Row],[rating_count]] &lt; 1000, "Yes", "No")</f>
        <v>No</v>
      </c>
      <c r="V897" s="21">
        <f>Table2[[#This Row],[Rounded Rating Column]] * Table2[[#This Row],[rating_count]]</f>
        <v>7952</v>
      </c>
      <c r="W897" s="25">
        <f t="shared" si="41"/>
        <v>1986012</v>
      </c>
      <c r="X897" t="s">
        <v>11428</v>
      </c>
      <c r="Y897" t="s">
        <v>11429</v>
      </c>
      <c r="Z897" t="s">
        <v>11430</v>
      </c>
      <c r="AA897" t="s">
        <v>11431</v>
      </c>
      <c r="AB897" t="s">
        <v>11432</v>
      </c>
      <c r="AC897" t="s">
        <v>11433</v>
      </c>
      <c r="AD897" t="s">
        <v>11434</v>
      </c>
      <c r="AE897" t="s">
        <v>11435</v>
      </c>
    </row>
    <row r="898" spans="1:31" ht="15.75" customHeight="1">
      <c r="A898" t="s">
        <v>6213</v>
      </c>
      <c r="B898" t="s">
        <v>6214</v>
      </c>
      <c r="C898" t="s">
        <v>3074</v>
      </c>
      <c r="D898" t="s">
        <v>12831</v>
      </c>
      <c r="E898" t="s">
        <v>12862</v>
      </c>
      <c r="F898" t="s">
        <v>12863</v>
      </c>
      <c r="G898" t="str">
        <f>Table2[category] &amp; "-" &amp; Table2[product name]</f>
        <v>Electronics|Headphones,Earbuds&amp;Accessories|Headphones|In-Ear-Boult Audio Omega with 30dB ANC+ ENC, 32H Playtime, 45ms Latency Gaming Mode, Quad Mic Zen ENC, 3 Equalizer Modes, ANC, Type-C Fast Charging, IPX5 True Wireless in Ear Bluetooth Earbuds (Black)</v>
      </c>
      <c r="H898" t="s">
        <v>12864</v>
      </c>
      <c r="I898" s="25">
        <v>1999</v>
      </c>
      <c r="J898" s="23" t="str">
        <f t="shared" ref="J898:J961" si="42">IF(I898&lt;200,"&lt;₹200",IF(OR(I898=200,I898&lt;=500),"₹200 - ₹500","&gt;₹500"))</f>
        <v>&gt;₹500</v>
      </c>
      <c r="K898" s="25">
        <v>9999</v>
      </c>
      <c r="L898" s="24">
        <v>0.8</v>
      </c>
      <c r="M898" s="25">
        <f>Table2[[#This Row],[Actual Price]] - Table2[[#This Row],[Discounted Price]] / Table2[[#This Row],[Actual Price]] * 100</f>
        <v>9979.0080008000805</v>
      </c>
      <c r="N898" s="24" t="str">
        <f t="shared" ref="N898:N961" si="43">IF(L898&gt;=50%,"50% or More","&lt;50%")</f>
        <v>50% or More</v>
      </c>
      <c r="O898" s="21">
        <f>Table2[[#This Row],[Rounded Rating Column]] + (Table2[[#This Row],[rating_count]] / 1000)</f>
        <v>5.9859999999999998</v>
      </c>
      <c r="P898" s="24" t="str">
        <f>IF(Table2[[#This Row],[Discount Percentage]] &gt;= 0.5, "Yes", "No")</f>
        <v>Yes</v>
      </c>
      <c r="Q898" s="26">
        <f>Table2[[#This Row],[Actual Price]] * Table2[[#This Row],[rating_count]]</f>
        <v>19858014</v>
      </c>
      <c r="R898">
        <v>3.7</v>
      </c>
      <c r="S898">
        <f>ROUND(Table2[[#This Row],[rating]], 0)</f>
        <v>4</v>
      </c>
      <c r="T898" s="21">
        <v>1986</v>
      </c>
      <c r="U898" s="21" t="str">
        <f>IF(Table2[[#This Row],[rating_count]] &lt; 1000, "Yes", "No")</f>
        <v>No</v>
      </c>
      <c r="V898" s="21">
        <f>Table2[[#This Row],[Rounded Rating Column]] * Table2[[#This Row],[rating_count]]</f>
        <v>7944</v>
      </c>
      <c r="W898" s="25">
        <f t="shared" ref="W898:W961" si="44">K898*T898</f>
        <v>19858014</v>
      </c>
      <c r="X898" t="s">
        <v>5182</v>
      </c>
      <c r="Y898" t="s">
        <v>6215</v>
      </c>
      <c r="Z898" t="s">
        <v>6216</v>
      </c>
      <c r="AA898" t="s">
        <v>6217</v>
      </c>
      <c r="AB898" t="s">
        <v>6218</v>
      </c>
      <c r="AC898" t="s">
        <v>6219</v>
      </c>
      <c r="AD898" t="s">
        <v>6220</v>
      </c>
      <c r="AE898" t="s">
        <v>6221</v>
      </c>
    </row>
    <row r="899" spans="1:31" ht="15.75" customHeight="1">
      <c r="A899" t="s">
        <v>869</v>
      </c>
      <c r="B899" t="s">
        <v>870</v>
      </c>
      <c r="C899" t="s">
        <v>94</v>
      </c>
      <c r="D899" t="s">
        <v>12821</v>
      </c>
      <c r="E899" t="s">
        <v>12828</v>
      </c>
      <c r="F899" t="s">
        <v>12829</v>
      </c>
      <c r="G899" t="str">
        <f>Table2[category] &amp; "-" &amp; Table2[product name]</f>
        <v>Computers&amp;Accessories|NetworkingDevices|NetworkAdapters|WirelessUSBAdapters-ZEBRONICS ZEB-USB150WF1 WiFi USB Mini Adapter Supports 150 Mbps Wireless Data, Comes with Advanced Security WPA/WPA2 encryption Standards</v>
      </c>
      <c r="H899" t="s">
        <v>12830</v>
      </c>
      <c r="I899" s="23">
        <v>290</v>
      </c>
      <c r="J899" s="23" t="str">
        <f t="shared" si="42"/>
        <v>₹200 - ₹500</v>
      </c>
      <c r="K899" s="23">
        <v>349</v>
      </c>
      <c r="L899" s="24">
        <v>0.17</v>
      </c>
      <c r="M899" s="25">
        <f>Table2[[#This Row],[Actual Price]] - Table2[[#This Row],[Discounted Price]] / Table2[[#This Row],[Actual Price]] * 100</f>
        <v>265.90544412607449</v>
      </c>
      <c r="N899" s="24" t="str">
        <f t="shared" si="43"/>
        <v>&lt;50%</v>
      </c>
      <c r="O899" s="21">
        <f>Table2[[#This Row],[Rounded Rating Column]] + (Table2[[#This Row],[rating_count]] / 1000)</f>
        <v>5.9770000000000003</v>
      </c>
      <c r="P899" s="24" t="str">
        <f>IF(Table2[[#This Row],[Discount Percentage]] &gt;= 0.5, "Yes", "No")</f>
        <v>No</v>
      </c>
      <c r="Q899" s="26">
        <f>Table2[[#This Row],[Actual Price]] * Table2[[#This Row],[rating_count]]</f>
        <v>689973</v>
      </c>
      <c r="R899">
        <v>3.7</v>
      </c>
      <c r="S899">
        <f>ROUND(Table2[[#This Row],[rating]], 0)</f>
        <v>4</v>
      </c>
      <c r="T899" s="21">
        <v>1977</v>
      </c>
      <c r="U899" s="21" t="str">
        <f>IF(Table2[[#This Row],[rating_count]] &lt; 1000, "Yes", "No")</f>
        <v>No</v>
      </c>
      <c r="V899" s="21">
        <f>Table2[[#This Row],[Rounded Rating Column]] * Table2[[#This Row],[rating_count]]</f>
        <v>7908</v>
      </c>
      <c r="W899" s="25">
        <f t="shared" si="44"/>
        <v>689973</v>
      </c>
      <c r="X899" t="s">
        <v>871</v>
      </c>
      <c r="Y899" t="s">
        <v>872</v>
      </c>
      <c r="Z899" t="s">
        <v>873</v>
      </c>
      <c r="AA899" t="s">
        <v>874</v>
      </c>
      <c r="AB899" t="s">
        <v>875</v>
      </c>
      <c r="AC899" t="s">
        <v>876</v>
      </c>
      <c r="AD899" t="s">
        <v>877</v>
      </c>
      <c r="AE899" t="s">
        <v>878</v>
      </c>
    </row>
    <row r="900" spans="1:31" ht="15.75" customHeight="1">
      <c r="A900" t="s">
        <v>10510</v>
      </c>
      <c r="B900" t="s">
        <v>10511</v>
      </c>
      <c r="C900" t="s">
        <v>8660</v>
      </c>
      <c r="D900" t="s">
        <v>12817</v>
      </c>
      <c r="E900" t="s">
        <v>12818</v>
      </c>
      <c r="F900" t="s">
        <v>12986</v>
      </c>
      <c r="G900" t="str">
        <f>Table2[category] &amp; "-" &amp; Table2[product name]</f>
        <v>Home&amp;Kitchen|Kitchen&amp;HomeAppliances|SmallKitchenAppliances|DeepFatFryers|AirFryers-PHILIPS Air Fryer HD9200/90, uses up to 90% less fat, 1400W, 4.1 Liter, with Rapid Air Technology (Black), Large</v>
      </c>
      <c r="H900" t="s">
        <v>13004</v>
      </c>
      <c r="I900" s="25">
        <v>7199</v>
      </c>
      <c r="J900" s="23" t="str">
        <f t="shared" si="42"/>
        <v>&gt;₹500</v>
      </c>
      <c r="K900" s="25">
        <v>9995</v>
      </c>
      <c r="L900" s="24">
        <v>0.28000000000000003</v>
      </c>
      <c r="M900" s="25">
        <f>Table2[[#This Row],[Actual Price]] - Table2[[#This Row],[Discounted Price]] / Table2[[#This Row],[Actual Price]] * 100</f>
        <v>9922.9739869934965</v>
      </c>
      <c r="N900" s="24" t="str">
        <f t="shared" si="43"/>
        <v>&lt;50%</v>
      </c>
      <c r="O900" s="21">
        <f>Table2[[#This Row],[Rounded Rating Column]] + (Table2[[#This Row],[rating_count]] / 1000)</f>
        <v>5.9640000000000004</v>
      </c>
      <c r="P900" s="24" t="str">
        <f>IF(Table2[[#This Row],[Discount Percentage]] &gt;= 0.5, "Yes", "No")</f>
        <v>No</v>
      </c>
      <c r="Q900" s="26">
        <f>Table2[[#This Row],[Actual Price]] * Table2[[#This Row],[rating_count]]</f>
        <v>19630180</v>
      </c>
      <c r="R900">
        <v>4.4000000000000004</v>
      </c>
      <c r="S900">
        <f>ROUND(Table2[[#This Row],[rating]], 0)</f>
        <v>4</v>
      </c>
      <c r="T900" s="21">
        <v>1964</v>
      </c>
      <c r="U900" s="21" t="str">
        <f>IF(Table2[[#This Row],[rating_count]] &lt; 1000, "Yes", "No")</f>
        <v>No</v>
      </c>
      <c r="V900" s="21">
        <f>Table2[[#This Row],[Rounded Rating Column]] * Table2[[#This Row],[rating_count]]</f>
        <v>7856</v>
      </c>
      <c r="W900" s="25">
        <f t="shared" si="44"/>
        <v>19630180</v>
      </c>
      <c r="X900" t="s">
        <v>10512</v>
      </c>
      <c r="Y900" t="s">
        <v>10513</v>
      </c>
      <c r="Z900" t="s">
        <v>10514</v>
      </c>
      <c r="AA900" t="s">
        <v>10515</v>
      </c>
      <c r="AB900" t="s">
        <v>10516</v>
      </c>
      <c r="AC900" t="s">
        <v>10517</v>
      </c>
      <c r="AD900" t="s">
        <v>10518</v>
      </c>
      <c r="AE900" t="s">
        <v>10519</v>
      </c>
    </row>
    <row r="901" spans="1:31" ht="15.75" customHeight="1">
      <c r="A901" t="s">
        <v>10864</v>
      </c>
      <c r="B901" t="s">
        <v>10865</v>
      </c>
      <c r="C901" t="s">
        <v>8682</v>
      </c>
      <c r="D901" t="s">
        <v>12817</v>
      </c>
      <c r="E901" t="s">
        <v>12818</v>
      </c>
      <c r="F901" t="s">
        <v>12819</v>
      </c>
      <c r="G901" t="str">
        <f>Table2[category] &amp; "-" &amp; Table2[product name]</f>
        <v>Home&amp;Kitchen|Kitchen&amp;HomeAppliances|Vacuum,Cleaning&amp;Ironing|Irons,Steamers&amp;Accessories|Irons|SteamIrons-Philips EasySpeed Plus Steam Iron GC2147/30-2400W, Quick Heat up with up to 30 g/min steam, 150g steam Boost, Scratch Resistant Ceramic Soleplate, Vertical steam, Drip-Stop</v>
      </c>
      <c r="H901" t="s">
        <v>12992</v>
      </c>
      <c r="I901" s="25">
        <v>3349</v>
      </c>
      <c r="J901" s="23" t="str">
        <f t="shared" si="42"/>
        <v>&gt;₹500</v>
      </c>
      <c r="K901" s="25">
        <v>3995</v>
      </c>
      <c r="L901" s="24">
        <v>0.16</v>
      </c>
      <c r="M901" s="25">
        <f>Table2[[#This Row],[Actual Price]] - Table2[[#This Row],[Discounted Price]] / Table2[[#This Row],[Actual Price]] * 100</f>
        <v>3911.1702127659573</v>
      </c>
      <c r="N901" s="24" t="str">
        <f t="shared" si="43"/>
        <v>&lt;50%</v>
      </c>
      <c r="O901" s="21">
        <f>Table2[[#This Row],[Rounded Rating Column]] + (Table2[[#This Row],[rating_count]] / 1000)</f>
        <v>5.9539999999999997</v>
      </c>
      <c r="P901" s="24" t="str">
        <f>IF(Table2[[#This Row],[Discount Percentage]] &gt;= 0.5, "Yes", "No")</f>
        <v>No</v>
      </c>
      <c r="Q901" s="26">
        <f>Table2[[#This Row],[Actual Price]] * Table2[[#This Row],[rating_count]]</f>
        <v>7806230</v>
      </c>
      <c r="R901">
        <v>4.3</v>
      </c>
      <c r="S901">
        <f>ROUND(Table2[[#This Row],[rating]], 0)</f>
        <v>4</v>
      </c>
      <c r="T901" s="21">
        <v>1954</v>
      </c>
      <c r="U901" s="21" t="str">
        <f>IF(Table2[[#This Row],[rating_count]] &lt; 1000, "Yes", "No")</f>
        <v>No</v>
      </c>
      <c r="V901" s="21">
        <f>Table2[[#This Row],[Rounded Rating Column]] * Table2[[#This Row],[rating_count]]</f>
        <v>7816</v>
      </c>
      <c r="W901" s="25">
        <f t="shared" si="44"/>
        <v>7806230</v>
      </c>
      <c r="X901" t="s">
        <v>10866</v>
      </c>
      <c r="Y901" t="s">
        <v>10867</v>
      </c>
      <c r="Z901" t="s">
        <v>10868</v>
      </c>
      <c r="AA901" t="s">
        <v>10869</v>
      </c>
      <c r="AB901" t="s">
        <v>10870</v>
      </c>
      <c r="AC901" t="s">
        <v>10871</v>
      </c>
      <c r="AD901" t="s">
        <v>10872</v>
      </c>
      <c r="AE901" t="s">
        <v>10873</v>
      </c>
    </row>
    <row r="902" spans="1:31" ht="15.75" customHeight="1">
      <c r="A902" t="s">
        <v>1088</v>
      </c>
      <c r="B902" t="s">
        <v>1089</v>
      </c>
      <c r="C902" t="s">
        <v>13</v>
      </c>
      <c r="D902" t="s">
        <v>12821</v>
      </c>
      <c r="E902" t="s">
        <v>12822</v>
      </c>
      <c r="F902" t="s">
        <v>12823</v>
      </c>
      <c r="G902" t="str">
        <f>Table2[category] &amp; "-" &amp; Table2[product name]</f>
        <v>Computers&amp;Accessories|Accessories&amp;Peripherals|Cables&amp;Accessories|Cables|USBCables-Belkin Apple Certified Lightning To Type C Cable, Tough Unbreakable Braided Fast Charging For Iphone, Ipad, Air Pods, 3.3 Feet (1 Meters)    White</v>
      </c>
      <c r="H902" t="s">
        <v>12824</v>
      </c>
      <c r="I902" s="25">
        <v>1599</v>
      </c>
      <c r="J902" s="23" t="str">
        <f t="shared" si="42"/>
        <v>&gt;₹500</v>
      </c>
      <c r="K902" s="25">
        <v>1999</v>
      </c>
      <c r="L902" s="24">
        <v>0.2</v>
      </c>
      <c r="M902" s="25">
        <f>Table2[[#This Row],[Actual Price]] - Table2[[#This Row],[Discounted Price]] / Table2[[#This Row],[Actual Price]] * 100</f>
        <v>1919.0100050025012</v>
      </c>
      <c r="N902" s="24" t="str">
        <f t="shared" si="43"/>
        <v>&lt;50%</v>
      </c>
      <c r="O902" s="21">
        <f>Table2[[#This Row],[Rounded Rating Column]] + (Table2[[#This Row],[rating_count]] / 1000)</f>
        <v>5.9510000000000005</v>
      </c>
      <c r="P902" s="24" t="str">
        <f>IF(Table2[[#This Row],[Discount Percentage]] &gt;= 0.5, "Yes", "No")</f>
        <v>No</v>
      </c>
      <c r="Q902" s="26">
        <f>Table2[[#This Row],[Actual Price]] * Table2[[#This Row],[rating_count]]</f>
        <v>3900049</v>
      </c>
      <c r="R902">
        <v>4.4000000000000004</v>
      </c>
      <c r="S902">
        <f>ROUND(Table2[[#This Row],[rating]], 0)</f>
        <v>4</v>
      </c>
      <c r="T902" s="21">
        <v>1951</v>
      </c>
      <c r="U902" s="21" t="str">
        <f>IF(Table2[[#This Row],[rating_count]] &lt; 1000, "Yes", "No")</f>
        <v>No</v>
      </c>
      <c r="V902" s="21">
        <f>Table2[[#This Row],[Rounded Rating Column]] * Table2[[#This Row],[rating_count]]</f>
        <v>7804</v>
      </c>
      <c r="W902" s="25">
        <f t="shared" si="44"/>
        <v>3900049</v>
      </c>
      <c r="X902" t="s">
        <v>1090</v>
      </c>
      <c r="Y902" t="s">
        <v>1091</v>
      </c>
      <c r="Z902" t="s">
        <v>1092</v>
      </c>
      <c r="AA902" t="s">
        <v>1093</v>
      </c>
      <c r="AB902" t="s">
        <v>1094</v>
      </c>
      <c r="AC902" t="s">
        <v>1095</v>
      </c>
      <c r="AD902" t="s">
        <v>1096</v>
      </c>
      <c r="AE902" t="s">
        <v>1097</v>
      </c>
    </row>
    <row r="903" spans="1:31" ht="15.75" customHeight="1">
      <c r="A903" t="s">
        <v>1249</v>
      </c>
      <c r="B903" t="s">
        <v>1250</v>
      </c>
      <c r="C903" t="s">
        <v>462</v>
      </c>
      <c r="D903" t="s">
        <v>12831</v>
      </c>
      <c r="E903" t="s">
        <v>12832</v>
      </c>
      <c r="F903" t="s">
        <v>12833</v>
      </c>
      <c r="G903" t="str">
        <f>Table2[category] &amp; "-" &amp; Table2[product name]</f>
        <v>Electronics|HomeTheater,TV&amp;Video|Accessories|RemoteControls-LRIPL Compatible Sony Bravia LCD/led Remote Works with Almost All Sony led/LCD tv's</v>
      </c>
      <c r="H903" t="s">
        <v>12836</v>
      </c>
      <c r="I903" s="23">
        <v>399</v>
      </c>
      <c r="J903" s="23" t="str">
        <f t="shared" si="42"/>
        <v>₹200 - ₹500</v>
      </c>
      <c r="K903" s="23">
        <v>399</v>
      </c>
      <c r="L903" s="24">
        <v>0</v>
      </c>
      <c r="M903" s="25">
        <f>Table2[[#This Row],[Actual Price]] - Table2[[#This Row],[Discounted Price]] / Table2[[#This Row],[Actual Price]] * 100</f>
        <v>299</v>
      </c>
      <c r="N903" s="24" t="str">
        <f t="shared" si="43"/>
        <v>&lt;50%</v>
      </c>
      <c r="O903" s="21">
        <f>Table2[[#This Row],[Rounded Rating Column]] + (Table2[[#This Row],[rating_count]] / 1000)</f>
        <v>5.9510000000000005</v>
      </c>
      <c r="P903" s="24" t="str">
        <f>IF(Table2[[#This Row],[Discount Percentage]] &gt;= 0.5, "Yes", "No")</f>
        <v>No</v>
      </c>
      <c r="Q903" s="26">
        <f>Table2[[#This Row],[Actual Price]] * Table2[[#This Row],[rating_count]]</f>
        <v>778449</v>
      </c>
      <c r="R903">
        <v>3.9</v>
      </c>
      <c r="S903">
        <f>ROUND(Table2[[#This Row],[rating]], 0)</f>
        <v>4</v>
      </c>
      <c r="T903" s="21">
        <v>1951</v>
      </c>
      <c r="U903" s="21" t="str">
        <f>IF(Table2[[#This Row],[rating_count]] &lt; 1000, "Yes", "No")</f>
        <v>No</v>
      </c>
      <c r="V903" s="21">
        <f>Table2[[#This Row],[Rounded Rating Column]] * Table2[[#This Row],[rating_count]]</f>
        <v>7804</v>
      </c>
      <c r="W903" s="25">
        <f t="shared" si="44"/>
        <v>778449</v>
      </c>
      <c r="X903" t="s">
        <v>1251</v>
      </c>
      <c r="Y903" t="s">
        <v>1252</v>
      </c>
      <c r="Z903" t="s">
        <v>1253</v>
      </c>
      <c r="AA903" t="s">
        <v>1254</v>
      </c>
      <c r="AB903" t="s">
        <v>1255</v>
      </c>
      <c r="AC903" t="s">
        <v>1256</v>
      </c>
      <c r="AD903" t="s">
        <v>1257</v>
      </c>
      <c r="AE903" t="s">
        <v>1258</v>
      </c>
    </row>
    <row r="904" spans="1:31" ht="15.75" customHeight="1">
      <c r="A904" t="s">
        <v>1399</v>
      </c>
      <c r="B904" t="s">
        <v>1400</v>
      </c>
      <c r="C904" t="s">
        <v>13</v>
      </c>
      <c r="D904" t="s">
        <v>12821</v>
      </c>
      <c r="E904" t="s">
        <v>12822</v>
      </c>
      <c r="F904" t="s">
        <v>12823</v>
      </c>
      <c r="G904" t="str">
        <f>Table2[category] &amp; "-" &amp; Table2[product name]</f>
        <v>Computers&amp;Accessories|Accessories&amp;Peripherals|Cables&amp;Accessories|Cables|USBCables-Belkin Apple Certified Lightning To Type C Cable, Fast Charging For Iphone, Ipad, Air Pods, 3.3 Feet (1 Meters)    White</v>
      </c>
      <c r="H904" t="s">
        <v>12824</v>
      </c>
      <c r="I904" s="25">
        <v>1499</v>
      </c>
      <c r="J904" s="23" t="str">
        <f t="shared" si="42"/>
        <v>&gt;₹500</v>
      </c>
      <c r="K904" s="25">
        <v>1999</v>
      </c>
      <c r="L904" s="24">
        <v>0.25</v>
      </c>
      <c r="M904" s="25">
        <f>Table2[[#This Row],[Actual Price]] - Table2[[#This Row],[Discounted Price]] / Table2[[#This Row],[Actual Price]] * 100</f>
        <v>1924.0125062531265</v>
      </c>
      <c r="N904" s="24" t="str">
        <f t="shared" si="43"/>
        <v>&lt;50%</v>
      </c>
      <c r="O904" s="21">
        <f>Table2[[#This Row],[Rounded Rating Column]] + (Table2[[#This Row],[rating_count]] / 1000)</f>
        <v>5.9510000000000005</v>
      </c>
      <c r="P904" s="24" t="str">
        <f>IF(Table2[[#This Row],[Discount Percentage]] &gt;= 0.5, "Yes", "No")</f>
        <v>No</v>
      </c>
      <c r="Q904" s="26">
        <f>Table2[[#This Row],[Actual Price]] * Table2[[#This Row],[rating_count]]</f>
        <v>3900049</v>
      </c>
      <c r="R904">
        <v>4.4000000000000004</v>
      </c>
      <c r="S904">
        <f>ROUND(Table2[[#This Row],[rating]], 0)</f>
        <v>4</v>
      </c>
      <c r="T904" s="21">
        <v>1951</v>
      </c>
      <c r="U904" s="21" t="str">
        <f>IF(Table2[[#This Row],[rating_count]] &lt; 1000, "Yes", "No")</f>
        <v>No</v>
      </c>
      <c r="V904" s="21">
        <f>Table2[[#This Row],[Rounded Rating Column]] * Table2[[#This Row],[rating_count]]</f>
        <v>7804</v>
      </c>
      <c r="W904" s="25">
        <f t="shared" si="44"/>
        <v>3900049</v>
      </c>
      <c r="X904" t="s">
        <v>1401</v>
      </c>
      <c r="Y904" t="s">
        <v>1091</v>
      </c>
      <c r="Z904" t="s">
        <v>1092</v>
      </c>
      <c r="AA904" t="s">
        <v>1093</v>
      </c>
      <c r="AB904" t="s">
        <v>1094</v>
      </c>
      <c r="AC904" t="s">
        <v>1095</v>
      </c>
      <c r="AD904" t="s">
        <v>1402</v>
      </c>
      <c r="AE904" t="s">
        <v>1403</v>
      </c>
    </row>
    <row r="905" spans="1:31" ht="15.75" customHeight="1">
      <c r="A905" t="s">
        <v>4005</v>
      </c>
      <c r="B905" t="s">
        <v>4006</v>
      </c>
      <c r="C905" t="s">
        <v>3624</v>
      </c>
      <c r="D905" t="s">
        <v>12831</v>
      </c>
      <c r="E905" t="s">
        <v>12854</v>
      </c>
      <c r="F905" t="s">
        <v>12855</v>
      </c>
      <c r="G905" t="str">
        <f>Table2[category] &amp; "-" &amp; Table2[product name]</f>
        <v>Electronics|Mobiles&amp;Accessories|MobileAccessories|D√©cor-STRIFF 12 Pieces Highly Flexible Silicone Micro USB Protector, Mouse Cable Protector, Suit for All Cell Phones, Computers and Chargers (White)</v>
      </c>
      <c r="H905" t="s">
        <v>12870</v>
      </c>
      <c r="I905" s="23">
        <v>95</v>
      </c>
      <c r="J905" s="23" t="str">
        <f t="shared" si="42"/>
        <v>&lt;₹200</v>
      </c>
      <c r="K905" s="23">
        <v>499</v>
      </c>
      <c r="L905" s="24">
        <v>0.81</v>
      </c>
      <c r="M905" s="25">
        <f>Table2[[#This Row],[Actual Price]] - Table2[[#This Row],[Discounted Price]] / Table2[[#This Row],[Actual Price]] * 100</f>
        <v>479.9619238476954</v>
      </c>
      <c r="N905" s="24" t="str">
        <f t="shared" si="43"/>
        <v>50% or More</v>
      </c>
      <c r="O905" s="21">
        <f>Table2[[#This Row],[Rounded Rating Column]] + (Table2[[#This Row],[rating_count]] / 1000)</f>
        <v>5.9489999999999998</v>
      </c>
      <c r="P905" s="24" t="str">
        <f>IF(Table2[[#This Row],[Discount Percentage]] &gt;= 0.5, "Yes", "No")</f>
        <v>Yes</v>
      </c>
      <c r="Q905" s="26">
        <f>Table2[[#This Row],[Actual Price]] * Table2[[#This Row],[rating_count]]</f>
        <v>972551</v>
      </c>
      <c r="R905">
        <v>4.2</v>
      </c>
      <c r="S905">
        <f>ROUND(Table2[[#This Row],[rating]], 0)</f>
        <v>4</v>
      </c>
      <c r="T905" s="21">
        <v>1949</v>
      </c>
      <c r="U905" s="21" t="str">
        <f>IF(Table2[[#This Row],[rating_count]] &lt; 1000, "Yes", "No")</f>
        <v>No</v>
      </c>
      <c r="V905" s="21">
        <f>Table2[[#This Row],[Rounded Rating Column]] * Table2[[#This Row],[rating_count]]</f>
        <v>7796</v>
      </c>
      <c r="W905" s="25">
        <f t="shared" si="44"/>
        <v>972551</v>
      </c>
      <c r="X905" t="s">
        <v>4007</v>
      </c>
      <c r="Y905" t="s">
        <v>4008</v>
      </c>
      <c r="Z905" t="s">
        <v>4009</v>
      </c>
      <c r="AA905" t="s">
        <v>4010</v>
      </c>
      <c r="AB905" t="s">
        <v>4011</v>
      </c>
      <c r="AC905" t="s">
        <v>4012</v>
      </c>
      <c r="AD905" t="s">
        <v>4013</v>
      </c>
      <c r="AE905" t="s">
        <v>4014</v>
      </c>
    </row>
    <row r="906" spans="1:31" ht="15.75" customHeight="1">
      <c r="A906" t="s">
        <v>4245</v>
      </c>
      <c r="B906" t="s">
        <v>4246</v>
      </c>
      <c r="C906" t="s">
        <v>3624</v>
      </c>
      <c r="D906" t="s">
        <v>12831</v>
      </c>
      <c r="E906" t="s">
        <v>12854</v>
      </c>
      <c r="F906" t="s">
        <v>12855</v>
      </c>
      <c r="G906" t="str">
        <f>Table2[category] &amp; "-" &amp; Table2[product name]</f>
        <v>Electronics|Mobiles&amp;Accessories|MobileAccessories|D√©cor-STRIFF 12 Pieces Highly Flexible Silicone Micro USB Protector, Mouse Cable Protector, Suit for All Cell Phones, Computers and Chargers (Black)</v>
      </c>
      <c r="H906" t="s">
        <v>12870</v>
      </c>
      <c r="I906" s="23">
        <v>79</v>
      </c>
      <c r="J906" s="23" t="str">
        <f t="shared" si="42"/>
        <v>&lt;₹200</v>
      </c>
      <c r="K906" s="23">
        <v>499</v>
      </c>
      <c r="L906" s="24">
        <v>0.84</v>
      </c>
      <c r="M906" s="25">
        <f>Table2[[#This Row],[Actual Price]] - Table2[[#This Row],[Discounted Price]] / Table2[[#This Row],[Actual Price]] * 100</f>
        <v>483.16833667334669</v>
      </c>
      <c r="N906" s="24" t="str">
        <f t="shared" si="43"/>
        <v>50% or More</v>
      </c>
      <c r="O906" s="21">
        <f>Table2[[#This Row],[Rounded Rating Column]] + (Table2[[#This Row],[rating_count]] / 1000)</f>
        <v>5.9489999999999998</v>
      </c>
      <c r="P906" s="24" t="str">
        <f>IF(Table2[[#This Row],[Discount Percentage]] &gt;= 0.5, "Yes", "No")</f>
        <v>Yes</v>
      </c>
      <c r="Q906" s="26">
        <f>Table2[[#This Row],[Actual Price]] * Table2[[#This Row],[rating_count]]</f>
        <v>972551</v>
      </c>
      <c r="R906">
        <v>4.2</v>
      </c>
      <c r="S906">
        <f>ROUND(Table2[[#This Row],[rating]], 0)</f>
        <v>4</v>
      </c>
      <c r="T906" s="21">
        <v>1949</v>
      </c>
      <c r="U906" s="21" t="str">
        <f>IF(Table2[[#This Row],[rating_count]] &lt; 1000, "Yes", "No")</f>
        <v>No</v>
      </c>
      <c r="V906" s="21">
        <f>Table2[[#This Row],[Rounded Rating Column]] * Table2[[#This Row],[rating_count]]</f>
        <v>7796</v>
      </c>
      <c r="W906" s="25">
        <f t="shared" si="44"/>
        <v>972551</v>
      </c>
      <c r="X906" t="s">
        <v>4247</v>
      </c>
      <c r="Y906" t="s">
        <v>4008</v>
      </c>
      <c r="Z906" t="s">
        <v>4009</v>
      </c>
      <c r="AA906" t="s">
        <v>4010</v>
      </c>
      <c r="AB906" t="s">
        <v>4011</v>
      </c>
      <c r="AC906" t="s">
        <v>4012</v>
      </c>
      <c r="AD906" t="s">
        <v>4248</v>
      </c>
      <c r="AE906" t="s">
        <v>4249</v>
      </c>
    </row>
    <row r="907" spans="1:31" ht="15.75" customHeight="1">
      <c r="A907" t="s">
        <v>309</v>
      </c>
      <c r="B907" t="s">
        <v>310</v>
      </c>
      <c r="C907" t="s">
        <v>13</v>
      </c>
      <c r="D907" t="s">
        <v>12821</v>
      </c>
      <c r="E907" t="s">
        <v>12822</v>
      </c>
      <c r="F907" t="s">
        <v>12823</v>
      </c>
      <c r="G907" t="str">
        <f>Table2[category] &amp; "-" &amp; Table2[product name]</f>
        <v>Computers&amp;Accessories|Accessories&amp;Peripherals|Cables&amp;Accessories|Cables|USBCables-Ambrane 60W / 3A Type C Fast Charging Unbreakable 1.5m L Shaped Braided Cable, PD Technology, 480Mbps Data Transfer for Smartphones, Tablet, Laptops &amp; other type c devices (ABLC10, Black)</v>
      </c>
      <c r="H907" t="s">
        <v>12824</v>
      </c>
      <c r="I907" s="23">
        <v>179</v>
      </c>
      <c r="J907" s="23" t="str">
        <f t="shared" si="42"/>
        <v>&lt;₹200</v>
      </c>
      <c r="K907" s="23">
        <v>499</v>
      </c>
      <c r="L907" s="24">
        <v>0.64</v>
      </c>
      <c r="M907" s="25">
        <f>Table2[[#This Row],[Actual Price]] - Table2[[#This Row],[Discounted Price]] / Table2[[#This Row],[Actual Price]] * 100</f>
        <v>463.12825651302603</v>
      </c>
      <c r="N907" s="24" t="str">
        <f t="shared" si="43"/>
        <v>50% or More</v>
      </c>
      <c r="O907" s="21">
        <f>Table2[[#This Row],[Rounded Rating Column]] + (Table2[[#This Row],[rating_count]] / 1000)</f>
        <v>5.9340000000000002</v>
      </c>
      <c r="P907" s="24" t="str">
        <f>IF(Table2[[#This Row],[Discount Percentage]] &gt;= 0.5, "Yes", "No")</f>
        <v>Yes</v>
      </c>
      <c r="Q907" s="26">
        <f>Table2[[#This Row],[Actual Price]] * Table2[[#This Row],[rating_count]]</f>
        <v>965066</v>
      </c>
      <c r="R907">
        <v>4</v>
      </c>
      <c r="S907">
        <f>ROUND(Table2[[#This Row],[rating]], 0)</f>
        <v>4</v>
      </c>
      <c r="T907" s="21">
        <v>1934</v>
      </c>
      <c r="U907" s="21" t="str">
        <f>IF(Table2[[#This Row],[rating_count]] &lt; 1000, "Yes", "No")</f>
        <v>No</v>
      </c>
      <c r="V907" s="21">
        <f>Table2[[#This Row],[Rounded Rating Column]] * Table2[[#This Row],[rating_count]]</f>
        <v>7736</v>
      </c>
      <c r="W907" s="25">
        <f t="shared" si="44"/>
        <v>965066</v>
      </c>
      <c r="X907" t="s">
        <v>311</v>
      </c>
      <c r="Y907" t="s">
        <v>312</v>
      </c>
      <c r="Z907" t="s">
        <v>313</v>
      </c>
      <c r="AA907" t="s">
        <v>314</v>
      </c>
      <c r="AB907" t="s">
        <v>315</v>
      </c>
      <c r="AC907" t="s">
        <v>316</v>
      </c>
      <c r="AD907" t="s">
        <v>317</v>
      </c>
      <c r="AE907" t="s">
        <v>318</v>
      </c>
    </row>
    <row r="908" spans="1:31" ht="15.75" customHeight="1">
      <c r="A908" t="s">
        <v>8190</v>
      </c>
      <c r="B908" t="s">
        <v>8191</v>
      </c>
      <c r="C908" t="s">
        <v>8092</v>
      </c>
      <c r="D908" t="s">
        <v>12891</v>
      </c>
      <c r="E908" t="s">
        <v>12892</v>
      </c>
      <c r="F908" t="s">
        <v>12893</v>
      </c>
      <c r="G908" t="str">
        <f>Table2[category] &amp; "-" &amp; Table2[product name]</f>
        <v>OfficeProducts|OfficePaperProducts|Paper|Stationery|Pens,Pencils&amp;WritingSupplies|Pens&amp;Refills|LiquidInkRollerballPens-Parker Moments Vector Timecheck Gold Trim Roller Ball Pen (Black)</v>
      </c>
      <c r="H908" t="s">
        <v>12894</v>
      </c>
      <c r="I908" s="23">
        <v>420</v>
      </c>
      <c r="J908" s="23" t="str">
        <f t="shared" si="42"/>
        <v>₹200 - ₹500</v>
      </c>
      <c r="K908" s="23">
        <v>420</v>
      </c>
      <c r="L908" s="24">
        <v>0</v>
      </c>
      <c r="M908" s="25">
        <f>Table2[[#This Row],[Actual Price]] - Table2[[#This Row],[Discounted Price]] / Table2[[#This Row],[Actual Price]] * 100</f>
        <v>320</v>
      </c>
      <c r="N908" s="24" t="str">
        <f t="shared" si="43"/>
        <v>&lt;50%</v>
      </c>
      <c r="O908" s="21">
        <f>Table2[[#This Row],[Rounded Rating Column]] + (Table2[[#This Row],[rating_count]] / 1000)</f>
        <v>5.9260000000000002</v>
      </c>
      <c r="P908" s="24" t="str">
        <f>IF(Table2[[#This Row],[Discount Percentage]] &gt;= 0.5, "Yes", "No")</f>
        <v>No</v>
      </c>
      <c r="Q908" s="26">
        <f>Table2[[#This Row],[Actual Price]] * Table2[[#This Row],[rating_count]]</f>
        <v>808920</v>
      </c>
      <c r="R908">
        <v>4.2</v>
      </c>
      <c r="S908">
        <f>ROUND(Table2[[#This Row],[rating]], 0)</f>
        <v>4</v>
      </c>
      <c r="T908" s="21">
        <v>1926</v>
      </c>
      <c r="U908" s="21" t="str">
        <f>IF(Table2[[#This Row],[rating_count]] &lt; 1000, "Yes", "No")</f>
        <v>No</v>
      </c>
      <c r="V908" s="21">
        <f>Table2[[#This Row],[Rounded Rating Column]] * Table2[[#This Row],[rating_count]]</f>
        <v>7704</v>
      </c>
      <c r="W908" s="25">
        <f t="shared" si="44"/>
        <v>808920</v>
      </c>
      <c r="X908" t="s">
        <v>8192</v>
      </c>
      <c r="Y908" t="s">
        <v>8193</v>
      </c>
      <c r="Z908" t="s">
        <v>8194</v>
      </c>
      <c r="AA908" t="s">
        <v>8195</v>
      </c>
      <c r="AB908" t="s">
        <v>8196</v>
      </c>
      <c r="AC908" t="s">
        <v>8197</v>
      </c>
      <c r="AD908" t="s">
        <v>8198</v>
      </c>
      <c r="AE908" t="s">
        <v>8199</v>
      </c>
    </row>
    <row r="909" spans="1:31" ht="15.75" customHeight="1">
      <c r="A909" t="s">
        <v>7261</v>
      </c>
      <c r="B909" t="s">
        <v>7262</v>
      </c>
      <c r="C909" t="s">
        <v>3074</v>
      </c>
      <c r="D909" t="s">
        <v>12831</v>
      </c>
      <c r="E909" t="s">
        <v>12862</v>
      </c>
      <c r="F909" t="s">
        <v>12863</v>
      </c>
      <c r="G909" t="str">
        <f>Table2[category] &amp; "-" &amp; Table2[product name]</f>
        <v>Electronics|Headphones,Earbuds&amp;Accessories|Headphones|In-Ear-ZEBRONICS Zeb-Sound Bomb N1 True Wireless in Ear Earbuds with Mic ENC, Gaming Mode (up to 50ms), up to 18H Playback, BT V5.2, Fidget Case, Voice Assistant, Splash Proof, Type C (Midnight Black)</v>
      </c>
      <c r="H909" t="s">
        <v>12864</v>
      </c>
      <c r="I909" s="23">
        <v>999</v>
      </c>
      <c r="J909" s="23" t="str">
        <f t="shared" si="42"/>
        <v>&gt;₹500</v>
      </c>
      <c r="K909" s="25">
        <v>4199</v>
      </c>
      <c r="L909" s="24">
        <v>0.76</v>
      </c>
      <c r="M909" s="25">
        <f>Table2[[#This Row],[Actual Price]] - Table2[[#This Row],[Discounted Price]] / Table2[[#This Row],[Actual Price]] * 100</f>
        <v>4175.2086211002616</v>
      </c>
      <c r="N909" s="24" t="str">
        <f t="shared" si="43"/>
        <v>50% or More</v>
      </c>
      <c r="O909" s="21">
        <f>Table2[[#This Row],[Rounded Rating Column]] + (Table2[[#This Row],[rating_count]] / 1000)</f>
        <v>5.9130000000000003</v>
      </c>
      <c r="P909" s="24" t="str">
        <f>IF(Table2[[#This Row],[Discount Percentage]] &gt;= 0.5, "Yes", "No")</f>
        <v>Yes</v>
      </c>
      <c r="Q909" s="26">
        <f>Table2[[#This Row],[Actual Price]] * Table2[[#This Row],[rating_count]]</f>
        <v>8032687</v>
      </c>
      <c r="R909">
        <v>3.5</v>
      </c>
      <c r="S909">
        <f>ROUND(Table2[[#This Row],[rating]], 0)</f>
        <v>4</v>
      </c>
      <c r="T909" s="21">
        <v>1913</v>
      </c>
      <c r="U909" s="21" t="str">
        <f>IF(Table2[[#This Row],[rating_count]] &lt; 1000, "Yes", "No")</f>
        <v>No</v>
      </c>
      <c r="V909" s="21">
        <f>Table2[[#This Row],[Rounded Rating Column]] * Table2[[#This Row],[rating_count]]</f>
        <v>7652</v>
      </c>
      <c r="W909" s="25">
        <f t="shared" si="44"/>
        <v>8032687</v>
      </c>
      <c r="X909" t="s">
        <v>7263</v>
      </c>
      <c r="Y909" t="s">
        <v>7264</v>
      </c>
      <c r="Z909" t="s">
        <v>7265</v>
      </c>
      <c r="AA909" t="s">
        <v>7266</v>
      </c>
      <c r="AB909" t="s">
        <v>7267</v>
      </c>
      <c r="AC909" t="s">
        <v>7268</v>
      </c>
      <c r="AD909" t="s">
        <v>7269</v>
      </c>
      <c r="AE909" t="s">
        <v>7270</v>
      </c>
    </row>
    <row r="910" spans="1:31" ht="15.75" customHeight="1">
      <c r="A910" t="s">
        <v>2944</v>
      </c>
      <c r="B910" t="s">
        <v>2945</v>
      </c>
      <c r="C910" t="s">
        <v>13</v>
      </c>
      <c r="D910" t="s">
        <v>12821</v>
      </c>
      <c r="E910" t="s">
        <v>12822</v>
      </c>
      <c r="F910" t="s">
        <v>12823</v>
      </c>
      <c r="G910" t="str">
        <f>Table2[category] &amp; "-" &amp; Table2[product name]</f>
        <v>Computers&amp;Accessories|Accessories&amp;Peripherals|Cables&amp;Accessories|Cables|USBCables-Storite USB Extension Cable USB 3.0 Male to Female Extension Cable High Speed 5GBps Extension Cable Data Transfer for Keyboard, Mouse, Flash Drive, Hard Drive, Printer and More- 1.5M - Blue</v>
      </c>
      <c r="H910" t="s">
        <v>12824</v>
      </c>
      <c r="I910" s="23">
        <v>299</v>
      </c>
      <c r="J910" s="23" t="str">
        <f t="shared" si="42"/>
        <v>₹200 - ₹500</v>
      </c>
      <c r="K910" s="23">
        <v>799</v>
      </c>
      <c r="L910" s="24">
        <v>0.63</v>
      </c>
      <c r="M910" s="25">
        <f>Table2[[#This Row],[Actual Price]] - Table2[[#This Row],[Discounted Price]] / Table2[[#This Row],[Actual Price]] * 100</f>
        <v>761.5782227784731</v>
      </c>
      <c r="N910" s="24" t="str">
        <f t="shared" si="43"/>
        <v>50% or More</v>
      </c>
      <c r="O910" s="21">
        <f>Table2[[#This Row],[Rounded Rating Column]] + (Table2[[#This Row],[rating_count]] / 1000)</f>
        <v>5.9020000000000001</v>
      </c>
      <c r="P910" s="24" t="str">
        <f>IF(Table2[[#This Row],[Discount Percentage]] &gt;= 0.5, "Yes", "No")</f>
        <v>Yes</v>
      </c>
      <c r="Q910" s="26">
        <f>Table2[[#This Row],[Actual Price]] * Table2[[#This Row],[rating_count]]</f>
        <v>1519698</v>
      </c>
      <c r="R910">
        <v>4.3</v>
      </c>
      <c r="S910">
        <f>ROUND(Table2[[#This Row],[rating]], 0)</f>
        <v>4</v>
      </c>
      <c r="T910" s="21">
        <v>1902</v>
      </c>
      <c r="U910" s="21" t="str">
        <f>IF(Table2[[#This Row],[rating_count]] &lt; 1000, "Yes", "No")</f>
        <v>No</v>
      </c>
      <c r="V910" s="21">
        <f>Table2[[#This Row],[Rounded Rating Column]] * Table2[[#This Row],[rating_count]]</f>
        <v>7608</v>
      </c>
      <c r="W910" s="25">
        <f t="shared" si="44"/>
        <v>1519698</v>
      </c>
      <c r="X910" t="s">
        <v>2946</v>
      </c>
      <c r="Y910" t="s">
        <v>2947</v>
      </c>
      <c r="Z910" t="s">
        <v>2948</v>
      </c>
      <c r="AA910" t="s">
        <v>2949</v>
      </c>
      <c r="AB910" t="s">
        <v>2950</v>
      </c>
      <c r="AC910" t="s">
        <v>2951</v>
      </c>
      <c r="AD910" t="s">
        <v>2952</v>
      </c>
      <c r="AE910" t="s">
        <v>2953</v>
      </c>
    </row>
    <row r="911" spans="1:31" ht="15.75" customHeight="1">
      <c r="A911" t="s">
        <v>11578</v>
      </c>
      <c r="B911" t="s">
        <v>11579</v>
      </c>
      <c r="C911" t="s">
        <v>8682</v>
      </c>
      <c r="D911" t="s">
        <v>12817</v>
      </c>
      <c r="E911" t="s">
        <v>12818</v>
      </c>
      <c r="F911" t="s">
        <v>12819</v>
      </c>
      <c r="G911" t="str">
        <f>Table2[category] &amp; "-" &amp; Table2[product name]</f>
        <v>Home&amp;Kitchen|Kitchen&amp;HomeAppliances|Vacuum,Cleaning&amp;Ironing|Irons,Steamers&amp;Accessories|Irons|SteamIrons-Black + Decker BD BXIR2201IN 2200-Watt Cord &amp; Cordless Steam Iron (Green)</v>
      </c>
      <c r="H911" t="s">
        <v>12992</v>
      </c>
      <c r="I911" s="25">
        <v>3199</v>
      </c>
      <c r="J911" s="23" t="str">
        <f t="shared" si="42"/>
        <v>&gt;₹500</v>
      </c>
      <c r="K911" s="25">
        <v>3500</v>
      </c>
      <c r="L911" s="24">
        <v>0.09</v>
      </c>
      <c r="M911" s="25">
        <f>Table2[[#This Row],[Actual Price]] - Table2[[#This Row],[Discounted Price]] / Table2[[#This Row],[Actual Price]] * 100</f>
        <v>3408.6</v>
      </c>
      <c r="N911" s="24" t="str">
        <f t="shared" si="43"/>
        <v>&lt;50%</v>
      </c>
      <c r="O911" s="21">
        <f>Table2[[#This Row],[Rounded Rating Column]] + (Table2[[#This Row],[rating_count]] / 1000)</f>
        <v>5.899</v>
      </c>
      <c r="P911" s="24" t="str">
        <f>IF(Table2[[#This Row],[Discount Percentage]] &gt;= 0.5, "Yes", "No")</f>
        <v>No</v>
      </c>
      <c r="Q911" s="26">
        <f>Table2[[#This Row],[Actual Price]] * Table2[[#This Row],[rating_count]]</f>
        <v>6646500</v>
      </c>
      <c r="R911">
        <v>4.2</v>
      </c>
      <c r="S911">
        <f>ROUND(Table2[[#This Row],[rating]], 0)</f>
        <v>4</v>
      </c>
      <c r="T911" s="21">
        <v>1899</v>
      </c>
      <c r="U911" s="21" t="str">
        <f>IF(Table2[[#This Row],[rating_count]] &lt; 1000, "Yes", "No")</f>
        <v>No</v>
      </c>
      <c r="V911" s="21">
        <f>Table2[[#This Row],[Rounded Rating Column]] * Table2[[#This Row],[rating_count]]</f>
        <v>7596</v>
      </c>
      <c r="W911" s="25">
        <f t="shared" si="44"/>
        <v>6646500</v>
      </c>
      <c r="X911" t="s">
        <v>11580</v>
      </c>
      <c r="Y911" t="s">
        <v>11581</v>
      </c>
      <c r="Z911" t="s">
        <v>11582</v>
      </c>
      <c r="AA911" t="s">
        <v>11583</v>
      </c>
      <c r="AB911" t="s">
        <v>11584</v>
      </c>
      <c r="AC911" t="s">
        <v>11585</v>
      </c>
      <c r="AD911" t="s">
        <v>11586</v>
      </c>
      <c r="AE911" t="s">
        <v>11587</v>
      </c>
    </row>
    <row r="912" spans="1:31" ht="15.75" customHeight="1">
      <c r="A912" t="s">
        <v>9130</v>
      </c>
      <c r="B912" t="s">
        <v>9131</v>
      </c>
      <c r="C912" t="s">
        <v>8516</v>
      </c>
      <c r="D912" t="s">
        <v>12817</v>
      </c>
      <c r="E912" t="s">
        <v>12988</v>
      </c>
      <c r="F912" t="s">
        <v>12989</v>
      </c>
      <c r="G912" t="str">
        <f>Table2[category] &amp; "-" &amp; Table2[product name]</f>
        <v>Home&amp;Kitchen|Heating,Cooling&amp;AirQuality|RoomHeaters-Maharaja Whiteline Lava Neo 1200-Watts Halogen Heater (White and Red)</v>
      </c>
      <c r="H912" s="2" t="s">
        <v>13108</v>
      </c>
      <c r="I912" s="25">
        <v>2499</v>
      </c>
      <c r="J912" s="23" t="str">
        <f t="shared" si="42"/>
        <v>&gt;₹500</v>
      </c>
      <c r="K912" s="25">
        <v>5000</v>
      </c>
      <c r="L912" s="24">
        <v>0.5</v>
      </c>
      <c r="M912" s="25">
        <f>Table2[[#This Row],[Actual Price]] - Table2[[#This Row],[Discounted Price]] / Table2[[#This Row],[Actual Price]] * 100</f>
        <v>4950.0200000000004</v>
      </c>
      <c r="N912" s="24" t="str">
        <f t="shared" si="43"/>
        <v>50% or More</v>
      </c>
      <c r="O912" s="21">
        <f>Table2[[#This Row],[Rounded Rating Column]] + (Table2[[#This Row],[rating_count]] / 1000)</f>
        <v>5.8890000000000002</v>
      </c>
      <c r="P912" s="24" t="str">
        <f>IF(Table2[[#This Row],[Discount Percentage]] &gt;= 0.5, "Yes", "No")</f>
        <v>Yes</v>
      </c>
      <c r="Q912" s="26">
        <f>Table2[[#This Row],[Actual Price]] * Table2[[#This Row],[rating_count]]</f>
        <v>9445000</v>
      </c>
      <c r="R912">
        <v>3.8</v>
      </c>
      <c r="S912">
        <f>ROUND(Table2[[#This Row],[rating]], 0)</f>
        <v>4</v>
      </c>
      <c r="T912" s="21">
        <v>1889</v>
      </c>
      <c r="U912" s="21" t="str">
        <f>IF(Table2[[#This Row],[rating_count]] &lt; 1000, "Yes", "No")</f>
        <v>No</v>
      </c>
      <c r="V912" s="21">
        <f>Table2[[#This Row],[Rounded Rating Column]] * Table2[[#This Row],[rating_count]]</f>
        <v>7556</v>
      </c>
      <c r="W912" s="25">
        <f t="shared" si="44"/>
        <v>9445000</v>
      </c>
      <c r="X912" t="s">
        <v>9132</v>
      </c>
      <c r="Y912" t="s">
        <v>9133</v>
      </c>
      <c r="Z912" t="s">
        <v>9134</v>
      </c>
      <c r="AA912" t="s">
        <v>9135</v>
      </c>
      <c r="AB912" t="s">
        <v>9136</v>
      </c>
      <c r="AC912" t="s">
        <v>9137</v>
      </c>
      <c r="AD912" t="s">
        <v>9138</v>
      </c>
      <c r="AE912" t="s">
        <v>9139</v>
      </c>
    </row>
    <row r="913" spans="1:31" ht="15.75" customHeight="1">
      <c r="A913" t="s">
        <v>11963</v>
      </c>
      <c r="B913" t="s">
        <v>11964</v>
      </c>
      <c r="C913" t="s">
        <v>9884</v>
      </c>
      <c r="D913" t="s">
        <v>12817</v>
      </c>
      <c r="E913" t="s">
        <v>12818</v>
      </c>
      <c r="F913" t="s">
        <v>13023</v>
      </c>
      <c r="G913" t="str">
        <f>Table2[category] &amp; "-" &amp; Table2[product name]</f>
        <v>Home&amp;Kitchen|Kitchen&amp;HomeAppliances|WaterPurifiers&amp;Accessories|WaterFilters&amp;Purifiers-KENT 11054 Alkaline Water Filter Pitcher 3.5 L | Chemical-Free Water with Balanced pH Levels 8.0 to 9.5 | Solves Acidity Issue | Equipped with Carbon and Sediment Filter - Grey</v>
      </c>
      <c r="H913" t="s">
        <v>13033</v>
      </c>
      <c r="I913" s="25">
        <v>1799</v>
      </c>
      <c r="J913" s="23" t="str">
        <f t="shared" si="42"/>
        <v>&gt;₹500</v>
      </c>
      <c r="K913" s="25">
        <v>1950</v>
      </c>
      <c r="L913" s="24">
        <v>0.08</v>
      </c>
      <c r="M913" s="25">
        <f>Table2[[#This Row],[Actual Price]] - Table2[[#This Row],[Discounted Price]] / Table2[[#This Row],[Actual Price]] * 100</f>
        <v>1857.7435897435898</v>
      </c>
      <c r="N913" s="24" t="str">
        <f t="shared" si="43"/>
        <v>&lt;50%</v>
      </c>
      <c r="O913" s="21">
        <f>Table2[[#This Row],[Rounded Rating Column]] + (Table2[[#This Row],[rating_count]] / 1000)</f>
        <v>5.8879999999999999</v>
      </c>
      <c r="P913" s="24" t="str">
        <f>IF(Table2[[#This Row],[Discount Percentage]] &gt;= 0.5, "Yes", "No")</f>
        <v>No</v>
      </c>
      <c r="Q913" s="26">
        <f>Table2[[#This Row],[Actual Price]] * Table2[[#This Row],[rating_count]]</f>
        <v>3681600</v>
      </c>
      <c r="R913">
        <v>3.9</v>
      </c>
      <c r="S913">
        <f>ROUND(Table2[[#This Row],[rating]], 0)</f>
        <v>4</v>
      </c>
      <c r="T913" s="21">
        <v>1888</v>
      </c>
      <c r="U913" s="21" t="str">
        <f>IF(Table2[[#This Row],[rating_count]] &lt; 1000, "Yes", "No")</f>
        <v>No</v>
      </c>
      <c r="V913" s="21">
        <f>Table2[[#This Row],[Rounded Rating Column]] * Table2[[#This Row],[rating_count]]</f>
        <v>7552</v>
      </c>
      <c r="W913" s="25">
        <f t="shared" si="44"/>
        <v>3681600</v>
      </c>
      <c r="X913" t="s">
        <v>11965</v>
      </c>
      <c r="Y913" t="s">
        <v>11966</v>
      </c>
      <c r="Z913" t="s">
        <v>11967</v>
      </c>
      <c r="AA913" t="s">
        <v>11968</v>
      </c>
      <c r="AB913" t="s">
        <v>11969</v>
      </c>
      <c r="AC913" t="s">
        <v>11970</v>
      </c>
      <c r="AD913" t="s">
        <v>11971</v>
      </c>
      <c r="AE913" t="s">
        <v>11972</v>
      </c>
    </row>
    <row r="914" spans="1:31" ht="15.75" customHeight="1">
      <c r="A914" t="s">
        <v>7100</v>
      </c>
      <c r="B914" t="s">
        <v>7101</v>
      </c>
      <c r="C914" t="s">
        <v>5762</v>
      </c>
      <c r="D914" t="s">
        <v>12831</v>
      </c>
      <c r="E914" t="s">
        <v>12900</v>
      </c>
      <c r="F914" t="s">
        <v>12929</v>
      </c>
      <c r="G914" t="str">
        <f>Table2[category] &amp; "-" &amp; Table2[product name]</f>
        <v>Electronics|Cameras&amp;Photography|SecurityCameras|DomeCameras-CP PLUS 2MP Full HD Smart Wi-fi CCTV Security Camera | 360¬∞ with Pan Tilt | Two Way Talk | Cloud Monitor | Motion Detect | Night Vision | Supports SD Card (Up to 128 GB) | Alexa &amp; Ok Google | CP-E21A</v>
      </c>
      <c r="H914" t="s">
        <v>12930</v>
      </c>
      <c r="I914" s="25">
        <v>1999</v>
      </c>
      <c r="J914" s="23" t="str">
        <f t="shared" si="42"/>
        <v>&gt;₹500</v>
      </c>
      <c r="K914" s="25">
        <v>4700</v>
      </c>
      <c r="L914" s="24">
        <v>0.56999999999999995</v>
      </c>
      <c r="M914" s="25">
        <f>Table2[[#This Row],[Actual Price]] - Table2[[#This Row],[Discounted Price]] / Table2[[#This Row],[Actual Price]] * 100</f>
        <v>4657.4680851063831</v>
      </c>
      <c r="N914" s="24" t="str">
        <f t="shared" si="43"/>
        <v>50% or More</v>
      </c>
      <c r="O914" s="21">
        <f>Table2[[#This Row],[Rounded Rating Column]] + (Table2[[#This Row],[rating_count]] / 1000)</f>
        <v>5.88</v>
      </c>
      <c r="P914" s="24" t="str">
        <f>IF(Table2[[#This Row],[Discount Percentage]] &gt;= 0.5, "Yes", "No")</f>
        <v>Yes</v>
      </c>
      <c r="Q914" s="26">
        <f>Table2[[#This Row],[Actual Price]] * Table2[[#This Row],[rating_count]]</f>
        <v>8836000</v>
      </c>
      <c r="R914">
        <v>3.8</v>
      </c>
      <c r="S914">
        <f>ROUND(Table2[[#This Row],[rating]], 0)</f>
        <v>4</v>
      </c>
      <c r="T914" s="21">
        <v>1880</v>
      </c>
      <c r="U914" s="21" t="str">
        <f>IF(Table2[[#This Row],[rating_count]] &lt; 1000, "Yes", "No")</f>
        <v>No</v>
      </c>
      <c r="V914" s="21">
        <f>Table2[[#This Row],[Rounded Rating Column]] * Table2[[#This Row],[rating_count]]</f>
        <v>7520</v>
      </c>
      <c r="W914" s="25">
        <f t="shared" si="44"/>
        <v>8836000</v>
      </c>
      <c r="X914" t="s">
        <v>7102</v>
      </c>
      <c r="Y914" t="s">
        <v>7103</v>
      </c>
      <c r="Z914" t="s">
        <v>7104</v>
      </c>
      <c r="AA914" t="s">
        <v>7105</v>
      </c>
      <c r="AB914" t="s">
        <v>7106</v>
      </c>
      <c r="AC914" t="s">
        <v>7107</v>
      </c>
      <c r="AD914" t="s">
        <v>7108</v>
      </c>
      <c r="AE914" t="s">
        <v>7109</v>
      </c>
    </row>
    <row r="915" spans="1:31" ht="15.75" customHeight="1">
      <c r="A915" t="s">
        <v>12637</v>
      </c>
      <c r="B915" t="s">
        <v>12638</v>
      </c>
      <c r="C915" t="s">
        <v>8483</v>
      </c>
      <c r="D915" t="s">
        <v>12817</v>
      </c>
      <c r="E915" t="s">
        <v>12818</v>
      </c>
      <c r="F915" t="s">
        <v>12819</v>
      </c>
      <c r="G915" t="str">
        <f>Table2[category] &amp; "-" &amp; Table2[product name]</f>
        <v>Home&amp;Kitchen|Kitchen&amp;HomeAppliances|Vacuum,Cleaning&amp;Ironing|Irons,Steamers&amp;Accessories|Irons|DryIrons-Syska SDI-07 1000 W Stellar with Golden American Heritage Soleplate Dry Iron (Blue)</v>
      </c>
      <c r="H915" t="s">
        <v>12992</v>
      </c>
      <c r="I915" s="23">
        <v>457</v>
      </c>
      <c r="J915" s="23" t="str">
        <f t="shared" si="42"/>
        <v>₹200 - ₹500</v>
      </c>
      <c r="K915" s="23">
        <v>799</v>
      </c>
      <c r="L915" s="24">
        <v>0.43</v>
      </c>
      <c r="M915" s="25">
        <f>Table2[[#This Row],[Actual Price]] - Table2[[#This Row],[Discounted Price]] / Table2[[#This Row],[Actual Price]] * 100</f>
        <v>741.8035043804756</v>
      </c>
      <c r="N915" s="24" t="str">
        <f t="shared" si="43"/>
        <v>&lt;50%</v>
      </c>
      <c r="O915" s="21">
        <f>Table2[[#This Row],[Rounded Rating Column]] + (Table2[[#This Row],[rating_count]] / 1000)</f>
        <v>5.8680000000000003</v>
      </c>
      <c r="P915" s="24" t="str">
        <f>IF(Table2[[#This Row],[Discount Percentage]] &gt;= 0.5, "Yes", "No")</f>
        <v>No</v>
      </c>
      <c r="Q915" s="26">
        <f>Table2[[#This Row],[Actual Price]] * Table2[[#This Row],[rating_count]]</f>
        <v>1492532</v>
      </c>
      <c r="R915">
        <v>4.3</v>
      </c>
      <c r="S915">
        <f>ROUND(Table2[[#This Row],[rating]], 0)</f>
        <v>4</v>
      </c>
      <c r="T915" s="21">
        <v>1868</v>
      </c>
      <c r="U915" s="21" t="str">
        <f>IF(Table2[[#This Row],[rating_count]] &lt; 1000, "Yes", "No")</f>
        <v>No</v>
      </c>
      <c r="V915" s="21">
        <f>Table2[[#This Row],[Rounded Rating Column]] * Table2[[#This Row],[rating_count]]</f>
        <v>7472</v>
      </c>
      <c r="W915" s="25">
        <f t="shared" si="44"/>
        <v>1492532</v>
      </c>
      <c r="X915" t="s">
        <v>12639</v>
      </c>
      <c r="Y915" t="s">
        <v>12640</v>
      </c>
      <c r="Z915" t="s">
        <v>12641</v>
      </c>
      <c r="AA915" t="s">
        <v>12642</v>
      </c>
      <c r="AB915" t="s">
        <v>12643</v>
      </c>
      <c r="AC915" t="s">
        <v>12644</v>
      </c>
      <c r="AD915" t="s">
        <v>12645</v>
      </c>
      <c r="AE915" t="s">
        <v>12646</v>
      </c>
    </row>
    <row r="916" spans="1:31" ht="15.75" customHeight="1">
      <c r="A916" t="s">
        <v>11983</v>
      </c>
      <c r="B916" t="s">
        <v>11984</v>
      </c>
      <c r="C916" t="s">
        <v>8494</v>
      </c>
      <c r="D916" t="s">
        <v>12817</v>
      </c>
      <c r="E916" t="s">
        <v>12818</v>
      </c>
      <c r="F916" t="s">
        <v>12986</v>
      </c>
      <c r="G916" t="str">
        <f>Table2[category] &amp; "-" &amp; Table2[product name]</f>
        <v>Home&amp;Kitchen|Kitchen&amp;HomeAppliances|SmallKitchenAppliances|MixerGrinders-Lifelong LLMG74 750 Watt Mixer Grinder with 3 Jars (White and Grey)</v>
      </c>
      <c r="H916" t="s">
        <v>12999</v>
      </c>
      <c r="I916" s="25">
        <v>1799</v>
      </c>
      <c r="J916" s="23" t="str">
        <f t="shared" si="42"/>
        <v>&gt;₹500</v>
      </c>
      <c r="K916" s="25">
        <v>3299</v>
      </c>
      <c r="L916" s="24">
        <v>0.45</v>
      </c>
      <c r="M916" s="25">
        <f>Table2[[#This Row],[Actual Price]] - Table2[[#This Row],[Discounted Price]] / Table2[[#This Row],[Actual Price]] * 100</f>
        <v>3244.4683237344648</v>
      </c>
      <c r="N916" s="24" t="str">
        <f t="shared" si="43"/>
        <v>&lt;50%</v>
      </c>
      <c r="O916" s="21">
        <f>Table2[[#This Row],[Rounded Rating Column]] + (Table2[[#This Row],[rating_count]] / 1000)</f>
        <v>5.8460000000000001</v>
      </c>
      <c r="P916" s="24" t="str">
        <f>IF(Table2[[#This Row],[Discount Percentage]] &gt;= 0.5, "Yes", "No")</f>
        <v>No</v>
      </c>
      <c r="Q916" s="26">
        <f>Table2[[#This Row],[Actual Price]] * Table2[[#This Row],[rating_count]]</f>
        <v>6089954</v>
      </c>
      <c r="R916">
        <v>3.8</v>
      </c>
      <c r="S916">
        <f>ROUND(Table2[[#This Row],[rating]], 0)</f>
        <v>4</v>
      </c>
      <c r="T916" s="21">
        <v>1846</v>
      </c>
      <c r="U916" s="21" t="str">
        <f>IF(Table2[[#This Row],[rating_count]] &lt; 1000, "Yes", "No")</f>
        <v>No</v>
      </c>
      <c r="V916" s="21">
        <f>Table2[[#This Row],[Rounded Rating Column]] * Table2[[#This Row],[rating_count]]</f>
        <v>7384</v>
      </c>
      <c r="W916" s="25">
        <f t="shared" si="44"/>
        <v>6089954</v>
      </c>
      <c r="X916" t="s">
        <v>11985</v>
      </c>
      <c r="Y916" t="s">
        <v>11986</v>
      </c>
      <c r="Z916" t="s">
        <v>11987</v>
      </c>
      <c r="AA916" t="s">
        <v>11988</v>
      </c>
      <c r="AB916" t="s">
        <v>11989</v>
      </c>
      <c r="AC916" t="s">
        <v>11990</v>
      </c>
      <c r="AD916" t="s">
        <v>11991</v>
      </c>
      <c r="AE916" t="s">
        <v>11992</v>
      </c>
    </row>
    <row r="917" spans="1:31" ht="15.75" customHeight="1">
      <c r="A917" t="s">
        <v>199</v>
      </c>
      <c r="B917" t="s">
        <v>200</v>
      </c>
      <c r="C917" t="s">
        <v>13</v>
      </c>
      <c r="D917" t="s">
        <v>12821</v>
      </c>
      <c r="E917" t="s">
        <v>12822</v>
      </c>
      <c r="F917" t="s">
        <v>12823</v>
      </c>
      <c r="G917" t="str">
        <f>Table2[category] &amp; "-" &amp; Table2[product name]</f>
        <v>Computers&amp;Accessories|Accessories&amp;Peripherals|Cables&amp;Accessories|Cables|USBCables-Duracell USB Lightning Apple Certified (Mfi) Braided Sync &amp; Charge Cable For Iphone, Ipad And Ipod. Fast Charging Lightning Cable, 3.9 Feet (1.2M) - Black</v>
      </c>
      <c r="H917" t="s">
        <v>12824</v>
      </c>
      <c r="I917" s="23">
        <v>970</v>
      </c>
      <c r="J917" s="23" t="str">
        <f t="shared" si="42"/>
        <v>&gt;₹500</v>
      </c>
      <c r="K917" s="25">
        <v>1799</v>
      </c>
      <c r="L917" s="24">
        <v>0.46</v>
      </c>
      <c r="M917" s="25">
        <f>Table2[[#This Row],[Actual Price]] - Table2[[#This Row],[Discounted Price]] / Table2[[#This Row],[Actual Price]] * 100</f>
        <v>1745.0811561978878</v>
      </c>
      <c r="N917" s="24" t="str">
        <f t="shared" si="43"/>
        <v>&lt;50%</v>
      </c>
      <c r="O917" s="21">
        <f>Table2[[#This Row],[Rounded Rating Column]] + (Table2[[#This Row],[rating_count]] / 1000)</f>
        <v>5.8149999999999995</v>
      </c>
      <c r="P917" s="24" t="str">
        <f>IF(Table2[[#This Row],[Discount Percentage]] &gt;= 0.5, "Yes", "No")</f>
        <v>No</v>
      </c>
      <c r="Q917" s="26">
        <f>Table2[[#This Row],[Actual Price]] * Table2[[#This Row],[rating_count]]</f>
        <v>1466185</v>
      </c>
      <c r="R917">
        <v>4.5</v>
      </c>
      <c r="S917">
        <f>ROUND(Table2[[#This Row],[rating]], 0)</f>
        <v>5</v>
      </c>
      <c r="T917" s="21">
        <v>815</v>
      </c>
      <c r="U917" s="21" t="str">
        <f>IF(Table2[[#This Row],[rating_count]] &lt; 1000, "Yes", "No")</f>
        <v>Yes</v>
      </c>
      <c r="V917" s="21">
        <f>Table2[[#This Row],[Rounded Rating Column]] * Table2[[#This Row],[rating_count]]</f>
        <v>4075</v>
      </c>
      <c r="W917" s="25">
        <f t="shared" si="44"/>
        <v>1466185</v>
      </c>
      <c r="X917" t="s">
        <v>201</v>
      </c>
      <c r="Y917" t="s">
        <v>202</v>
      </c>
      <c r="Z917" t="s">
        <v>203</v>
      </c>
      <c r="AA917" t="s">
        <v>204</v>
      </c>
      <c r="AB917" t="s">
        <v>205</v>
      </c>
      <c r="AC917" t="s">
        <v>206</v>
      </c>
      <c r="AD917" t="s">
        <v>207</v>
      </c>
      <c r="AE917" t="s">
        <v>208</v>
      </c>
    </row>
    <row r="918" spans="1:31" ht="15.75" customHeight="1">
      <c r="A918" t="s">
        <v>10014</v>
      </c>
      <c r="B918" t="s">
        <v>10015</v>
      </c>
      <c r="C918" t="s">
        <v>8815</v>
      </c>
      <c r="D918" t="s">
        <v>12817</v>
      </c>
      <c r="E918" t="s">
        <v>12818</v>
      </c>
      <c r="F918" t="s">
        <v>12986</v>
      </c>
      <c r="G918" t="str">
        <f>Table2[category] &amp; "-" &amp; Table2[product name]</f>
        <v>Home&amp;Kitchen|Kitchen&amp;HomeAppliances|SmallKitchenAppliances|EggBoilers-MILTON Smart Egg Boiler 360-Watts (Transparent and Silver Grey), Boil Up to 7 Eggs</v>
      </c>
      <c r="H918" t="s">
        <v>13009</v>
      </c>
      <c r="I918" s="25">
        <v>1099</v>
      </c>
      <c r="J918" s="23" t="str">
        <f t="shared" si="42"/>
        <v>&gt;₹500</v>
      </c>
      <c r="K918" s="25">
        <v>1899</v>
      </c>
      <c r="L918" s="24">
        <v>0.42</v>
      </c>
      <c r="M918" s="25">
        <f>Table2[[#This Row],[Actual Price]] - Table2[[#This Row],[Discounted Price]] / Table2[[#This Row],[Actual Price]] * 100</f>
        <v>1841.1274354923644</v>
      </c>
      <c r="N918" s="24" t="str">
        <f t="shared" si="43"/>
        <v>&lt;50%</v>
      </c>
      <c r="O918" s="21">
        <f>Table2[[#This Row],[Rounded Rating Column]] + (Table2[[#This Row],[rating_count]] / 1000)</f>
        <v>5.8109999999999999</v>
      </c>
      <c r="P918" s="24" t="str">
        <f>IF(Table2[[#This Row],[Discount Percentage]] &gt;= 0.5, "Yes", "No")</f>
        <v>No</v>
      </c>
      <c r="Q918" s="26">
        <f>Table2[[#This Row],[Actual Price]] * Table2[[#This Row],[rating_count]]</f>
        <v>3439089</v>
      </c>
      <c r="R918">
        <v>4.3</v>
      </c>
      <c r="S918">
        <f>ROUND(Table2[[#This Row],[rating]], 0)</f>
        <v>4</v>
      </c>
      <c r="T918" s="21">
        <v>1811</v>
      </c>
      <c r="U918" s="21" t="str">
        <f>IF(Table2[[#This Row],[rating_count]] &lt; 1000, "Yes", "No")</f>
        <v>No</v>
      </c>
      <c r="V918" s="21">
        <f>Table2[[#This Row],[Rounded Rating Column]] * Table2[[#This Row],[rating_count]]</f>
        <v>7244</v>
      </c>
      <c r="W918" s="25">
        <f t="shared" si="44"/>
        <v>3439089</v>
      </c>
      <c r="X918" t="s">
        <v>10016</v>
      </c>
      <c r="Y918" t="s">
        <v>10017</v>
      </c>
      <c r="Z918" t="s">
        <v>10018</v>
      </c>
      <c r="AA918" t="s">
        <v>10019</v>
      </c>
      <c r="AB918" t="s">
        <v>10020</v>
      </c>
      <c r="AC918" t="s">
        <v>10021</v>
      </c>
      <c r="AD918" t="s">
        <v>10022</v>
      </c>
      <c r="AE918" t="s">
        <v>10023</v>
      </c>
    </row>
    <row r="919" spans="1:31" ht="15.75" customHeight="1">
      <c r="A919" t="s">
        <v>6203</v>
      </c>
      <c r="B919" t="s">
        <v>6204</v>
      </c>
      <c r="C919" t="s">
        <v>5987</v>
      </c>
      <c r="D919" t="s">
        <v>12821</v>
      </c>
      <c r="E919" t="s">
        <v>12822</v>
      </c>
      <c r="F919" t="s">
        <v>12935</v>
      </c>
      <c r="G919" t="str">
        <f>Table2[category] &amp; "-" &amp; Table2[product name]</f>
        <v>Computers&amp;Accessories|Accessories&amp;Peripherals|Audio&amp;VideoAccessories|PCMicrophones-HUMBLE Dynamic Lapel Collar Mic Voice Recording Filter Microphone for Singing Youtube SmartPhones, Black</v>
      </c>
      <c r="H919" t="s">
        <v>12936</v>
      </c>
      <c r="I919" s="23">
        <v>199</v>
      </c>
      <c r="J919" s="23" t="str">
        <f t="shared" si="42"/>
        <v>&lt;₹200</v>
      </c>
      <c r="K919" s="23">
        <v>499</v>
      </c>
      <c r="L919" s="24">
        <v>0.6</v>
      </c>
      <c r="M919" s="25">
        <f>Table2[[#This Row],[Actual Price]] - Table2[[#This Row],[Discounted Price]] / Table2[[#This Row],[Actual Price]] * 100</f>
        <v>459.12024048096191</v>
      </c>
      <c r="N919" s="24" t="str">
        <f t="shared" si="43"/>
        <v>50% or More</v>
      </c>
      <c r="O919" s="21">
        <f>Table2[[#This Row],[Rounded Rating Column]] + (Table2[[#This Row],[rating_count]] / 1000)</f>
        <v>5.8040000000000003</v>
      </c>
      <c r="P919" s="24" t="str">
        <f>IF(Table2[[#This Row],[Discount Percentage]] &gt;= 0.5, "Yes", "No")</f>
        <v>Yes</v>
      </c>
      <c r="Q919" s="26">
        <f>Table2[[#This Row],[Actual Price]] * Table2[[#This Row],[rating_count]]</f>
        <v>1399196</v>
      </c>
      <c r="R919">
        <v>3.3</v>
      </c>
      <c r="S919">
        <f>ROUND(Table2[[#This Row],[rating]], 0)</f>
        <v>3</v>
      </c>
      <c r="T919" s="21">
        <v>2804</v>
      </c>
      <c r="U919" s="21" t="str">
        <f>IF(Table2[[#This Row],[rating_count]] &lt; 1000, "Yes", "No")</f>
        <v>No</v>
      </c>
      <c r="V919" s="21">
        <f>Table2[[#This Row],[Rounded Rating Column]] * Table2[[#This Row],[rating_count]]</f>
        <v>8412</v>
      </c>
      <c r="W919" s="25">
        <f t="shared" si="44"/>
        <v>1399196</v>
      </c>
      <c r="X919" t="s">
        <v>6205</v>
      </c>
      <c r="Y919" t="s">
        <v>6206</v>
      </c>
      <c r="Z919" t="s">
        <v>6207</v>
      </c>
      <c r="AA919" t="s">
        <v>6208</v>
      </c>
      <c r="AB919" t="s">
        <v>6209</v>
      </c>
      <c r="AC919" t="s">
        <v>6210</v>
      </c>
      <c r="AD919" t="s">
        <v>6211</v>
      </c>
      <c r="AE919" t="s">
        <v>6212</v>
      </c>
    </row>
    <row r="920" spans="1:31" ht="15.75" customHeight="1">
      <c r="A920" t="s">
        <v>10450</v>
      </c>
      <c r="B920" t="s">
        <v>10451</v>
      </c>
      <c r="C920" t="s">
        <v>8815</v>
      </c>
      <c r="D920" t="s">
        <v>12817</v>
      </c>
      <c r="E920" t="s">
        <v>12818</v>
      </c>
      <c r="F920" t="s">
        <v>12986</v>
      </c>
      <c r="G920" t="str">
        <f>Table2[category] &amp; "-" &amp; Table2[product name]</f>
        <v>Home&amp;Kitchen|Kitchen&amp;HomeAppliances|SmallKitchenAppliances|EggBoilers-Lifelong 2-in1 Egg Boiler and Poacher 500-Watt (Transparent and Silver Grey), Boil 8 eggs, Poach 4 eggs, Easy to clean| 3 Boiling Modes, Stainless Steel Body and Heating Plate, Automatic Turn-Off</v>
      </c>
      <c r="H920" t="s">
        <v>13009</v>
      </c>
      <c r="I920" s="25">
        <v>1199</v>
      </c>
      <c r="J920" s="23" t="str">
        <f t="shared" si="42"/>
        <v>&gt;₹500</v>
      </c>
      <c r="K920" s="25">
        <v>3500</v>
      </c>
      <c r="L920" s="24">
        <v>0.66</v>
      </c>
      <c r="M920" s="25">
        <f>Table2[[#This Row],[Actual Price]] - Table2[[#This Row],[Discounted Price]] / Table2[[#This Row],[Actual Price]] * 100</f>
        <v>3465.7428571428572</v>
      </c>
      <c r="N920" s="24" t="str">
        <f t="shared" si="43"/>
        <v>50% or More</v>
      </c>
      <c r="O920" s="21">
        <f>Table2[[#This Row],[Rounded Rating Column]] + (Table2[[#This Row],[rating_count]] / 1000)</f>
        <v>5.8019999999999996</v>
      </c>
      <c r="P920" s="24" t="str">
        <f>IF(Table2[[#This Row],[Discount Percentage]] &gt;= 0.5, "Yes", "No")</f>
        <v>Yes</v>
      </c>
      <c r="Q920" s="26">
        <f>Table2[[#This Row],[Actual Price]] * Table2[[#This Row],[rating_count]]</f>
        <v>6307000</v>
      </c>
      <c r="R920">
        <v>4.3</v>
      </c>
      <c r="S920">
        <f>ROUND(Table2[[#This Row],[rating]], 0)</f>
        <v>4</v>
      </c>
      <c r="T920" s="21">
        <v>1802</v>
      </c>
      <c r="U920" s="21" t="str">
        <f>IF(Table2[[#This Row],[rating_count]] &lt; 1000, "Yes", "No")</f>
        <v>No</v>
      </c>
      <c r="V920" s="21">
        <f>Table2[[#This Row],[Rounded Rating Column]] * Table2[[#This Row],[rating_count]]</f>
        <v>7208</v>
      </c>
      <c r="W920" s="25">
        <f t="shared" si="44"/>
        <v>6307000</v>
      </c>
      <c r="X920" t="s">
        <v>10452</v>
      </c>
      <c r="Y920" t="s">
        <v>10453</v>
      </c>
      <c r="Z920" t="s">
        <v>10454</v>
      </c>
      <c r="AA920" t="s">
        <v>10455</v>
      </c>
      <c r="AB920" t="s">
        <v>10456</v>
      </c>
      <c r="AC920" t="s">
        <v>10457</v>
      </c>
      <c r="AD920" t="s">
        <v>10458</v>
      </c>
      <c r="AE920" t="s">
        <v>10459</v>
      </c>
    </row>
    <row r="921" spans="1:31" ht="15.75" customHeight="1">
      <c r="A921" t="s">
        <v>4544</v>
      </c>
      <c r="B921" t="s">
        <v>4545</v>
      </c>
      <c r="C921" t="s">
        <v>3940</v>
      </c>
      <c r="D921" t="s">
        <v>12831</v>
      </c>
      <c r="E921" t="s">
        <v>12854</v>
      </c>
      <c r="F921" t="s">
        <v>12855</v>
      </c>
      <c r="G921" t="str">
        <f>Table2[category] &amp; "-" &amp; Table2[product name]</f>
        <v>Electronics|Mobiles&amp;Accessories|MobileAccessories|Cases&amp;Covers|BasicCases-Spigen Ultra Hybrid Back Cover Case Compatible with iPhone 14 Pro max (TPU + Poly Carbonate | Crystal Clear)</v>
      </c>
      <c r="H921" t="s">
        <v>12874</v>
      </c>
      <c r="I921" s="25">
        <v>1599</v>
      </c>
      <c r="J921" s="23" t="str">
        <f t="shared" si="42"/>
        <v>&gt;₹500</v>
      </c>
      <c r="K921" s="25">
        <v>2599</v>
      </c>
      <c r="L921" s="24">
        <v>0.38</v>
      </c>
      <c r="M921" s="25">
        <f>Table2[[#This Row],[Actual Price]] - Table2[[#This Row],[Discounted Price]] / Table2[[#This Row],[Actual Price]] * 100</f>
        <v>2537.4763370527126</v>
      </c>
      <c r="N921" s="24" t="str">
        <f t="shared" si="43"/>
        <v>&lt;50%</v>
      </c>
      <c r="O921" s="21">
        <f>Table2[[#This Row],[Rounded Rating Column]] + (Table2[[#This Row],[rating_count]] / 1000)</f>
        <v>5.8010000000000002</v>
      </c>
      <c r="P921" s="24" t="str">
        <f>IF(Table2[[#This Row],[Discount Percentage]] &gt;= 0.5, "Yes", "No")</f>
        <v>No</v>
      </c>
      <c r="Q921" s="26">
        <f>Table2[[#This Row],[Actual Price]] * Table2[[#This Row],[rating_count]]</f>
        <v>4680799</v>
      </c>
      <c r="R921">
        <v>4.3</v>
      </c>
      <c r="S921">
        <f>ROUND(Table2[[#This Row],[rating]], 0)</f>
        <v>4</v>
      </c>
      <c r="T921" s="21">
        <v>1801</v>
      </c>
      <c r="U921" s="21" t="str">
        <f>IF(Table2[[#This Row],[rating_count]] &lt; 1000, "Yes", "No")</f>
        <v>No</v>
      </c>
      <c r="V921" s="21">
        <f>Table2[[#This Row],[Rounded Rating Column]] * Table2[[#This Row],[rating_count]]</f>
        <v>7204</v>
      </c>
      <c r="W921" s="25">
        <f t="shared" si="44"/>
        <v>4680799</v>
      </c>
      <c r="X921" t="s">
        <v>4546</v>
      </c>
      <c r="Y921" t="s">
        <v>4547</v>
      </c>
      <c r="Z921" t="s">
        <v>4548</v>
      </c>
      <c r="AA921" t="s">
        <v>4549</v>
      </c>
      <c r="AB921" t="s">
        <v>4550</v>
      </c>
      <c r="AC921" t="s">
        <v>4551</v>
      </c>
      <c r="AD921" t="s">
        <v>4552</v>
      </c>
      <c r="AE921" t="s">
        <v>4553</v>
      </c>
    </row>
    <row r="922" spans="1:31" ht="15.75" customHeight="1">
      <c r="A922" t="s">
        <v>2253</v>
      </c>
      <c r="B922" t="s">
        <v>2254</v>
      </c>
      <c r="C922" t="s">
        <v>644</v>
      </c>
      <c r="D922" t="s">
        <v>12831</v>
      </c>
      <c r="E922" t="s">
        <v>12832</v>
      </c>
      <c r="F922" t="s">
        <v>12833</v>
      </c>
      <c r="G922" t="str">
        <f>Table2[category] &amp; "-" &amp; Table2[product name]</f>
        <v>Electronics|HomeTheater,TV&amp;Video|Accessories|TVMounts,Stands&amp;Turntables|TVWall&amp;CeilingMounts-SVM Products Unbreakable Set Top Box Stand with Dual Remote Holder (Black)</v>
      </c>
      <c r="H922" t="s">
        <v>12838</v>
      </c>
      <c r="I922" s="23">
        <v>96</v>
      </c>
      <c r="J922" s="23" t="str">
        <f t="shared" si="42"/>
        <v>&lt;₹200</v>
      </c>
      <c r="K922" s="23">
        <v>399</v>
      </c>
      <c r="L922" s="24">
        <v>0.76</v>
      </c>
      <c r="M922" s="25">
        <f>Table2[[#This Row],[Actual Price]] - Table2[[#This Row],[Discounted Price]] / Table2[[#This Row],[Actual Price]] * 100</f>
        <v>374.93984962406017</v>
      </c>
      <c r="N922" s="24" t="str">
        <f t="shared" si="43"/>
        <v>50% or More</v>
      </c>
      <c r="O922" s="21">
        <f>Table2[[#This Row],[Rounded Rating Column]] + (Table2[[#This Row],[rating_count]] / 1000)</f>
        <v>5.7960000000000003</v>
      </c>
      <c r="P922" s="24" t="str">
        <f>IF(Table2[[#This Row],[Discount Percentage]] &gt;= 0.5, "Yes", "No")</f>
        <v>Yes</v>
      </c>
      <c r="Q922" s="26">
        <f>Table2[[#This Row],[Actual Price]] * Table2[[#This Row],[rating_count]]</f>
        <v>716604</v>
      </c>
      <c r="R922">
        <v>3.6</v>
      </c>
      <c r="S922">
        <f>ROUND(Table2[[#This Row],[rating]], 0)</f>
        <v>4</v>
      </c>
      <c r="T922" s="21">
        <v>1796</v>
      </c>
      <c r="U922" s="21" t="str">
        <f>IF(Table2[[#This Row],[rating_count]] &lt; 1000, "Yes", "No")</f>
        <v>No</v>
      </c>
      <c r="V922" s="21">
        <f>Table2[[#This Row],[Rounded Rating Column]] * Table2[[#This Row],[rating_count]]</f>
        <v>7184</v>
      </c>
      <c r="W922" s="25">
        <f t="shared" si="44"/>
        <v>716604</v>
      </c>
      <c r="X922" t="s">
        <v>2255</v>
      </c>
      <c r="Y922" t="s">
        <v>2256</v>
      </c>
      <c r="Z922" t="s">
        <v>2257</v>
      </c>
      <c r="AA922" t="s">
        <v>2258</v>
      </c>
      <c r="AB922" t="s">
        <v>2259</v>
      </c>
      <c r="AC922" t="s">
        <v>2260</v>
      </c>
      <c r="AD922" t="s">
        <v>2261</v>
      </c>
      <c r="AE922" t="s">
        <v>2262</v>
      </c>
    </row>
    <row r="923" spans="1:31" ht="15.75" customHeight="1">
      <c r="A923" t="s">
        <v>3545</v>
      </c>
      <c r="B923" t="s">
        <v>3546</v>
      </c>
      <c r="C923" t="s">
        <v>3485</v>
      </c>
      <c r="D923" t="s">
        <v>12831</v>
      </c>
      <c r="E923" t="s">
        <v>12854</v>
      </c>
      <c r="F923" t="s">
        <v>12855</v>
      </c>
      <c r="G923" t="str">
        <f>Table2[category] &amp; "-" &amp; Table2[product name]</f>
        <v>Electronics|Mobiles&amp;Accessories|MobileAccessories|Stands-Ambrane Mobile Holding Stand, 180¬∞ Perfect View, Height Adjustment, Wide Compatibility, Multipurpose, Anti-Skid Design (Twistand, Black)</v>
      </c>
      <c r="H923" t="s">
        <v>12868</v>
      </c>
      <c r="I923" s="23">
        <v>199</v>
      </c>
      <c r="J923" s="23" t="str">
        <f t="shared" si="42"/>
        <v>&lt;₹200</v>
      </c>
      <c r="K923" s="23">
        <v>499</v>
      </c>
      <c r="L923" s="24">
        <v>0.6</v>
      </c>
      <c r="M923" s="25">
        <f>Table2[[#This Row],[Actual Price]] - Table2[[#This Row],[Discounted Price]] / Table2[[#This Row],[Actual Price]] * 100</f>
        <v>459.12024048096191</v>
      </c>
      <c r="N923" s="24" t="str">
        <f t="shared" si="43"/>
        <v>50% or More</v>
      </c>
      <c r="O923" s="21">
        <f>Table2[[#This Row],[Rounded Rating Column]] + (Table2[[#This Row],[rating_count]] / 1000)</f>
        <v>5.7859999999999996</v>
      </c>
      <c r="P923" s="24" t="str">
        <f>IF(Table2[[#This Row],[Discount Percentage]] &gt;= 0.5, "Yes", "No")</f>
        <v>Yes</v>
      </c>
      <c r="Q923" s="26">
        <f>Table2[[#This Row],[Actual Price]] * Table2[[#This Row],[rating_count]]</f>
        <v>891214</v>
      </c>
      <c r="R923">
        <v>4.0999999999999996</v>
      </c>
      <c r="S923">
        <f>ROUND(Table2[[#This Row],[rating]], 0)</f>
        <v>4</v>
      </c>
      <c r="T923" s="21">
        <v>1786</v>
      </c>
      <c r="U923" s="21" t="str">
        <f>IF(Table2[[#This Row],[rating_count]] &lt; 1000, "Yes", "No")</f>
        <v>No</v>
      </c>
      <c r="V923" s="21">
        <f>Table2[[#This Row],[Rounded Rating Column]] * Table2[[#This Row],[rating_count]]</f>
        <v>7144</v>
      </c>
      <c r="W923" s="25">
        <f t="shared" si="44"/>
        <v>891214</v>
      </c>
      <c r="X923" t="s">
        <v>3547</v>
      </c>
      <c r="Y923" t="s">
        <v>3548</v>
      </c>
      <c r="Z923" t="s">
        <v>3549</v>
      </c>
      <c r="AA923" t="s">
        <v>3550</v>
      </c>
      <c r="AB923" t="s">
        <v>3551</v>
      </c>
      <c r="AC923" t="s">
        <v>3552</v>
      </c>
      <c r="AD923" t="s">
        <v>3553</v>
      </c>
      <c r="AE923" t="s">
        <v>3554</v>
      </c>
    </row>
    <row r="924" spans="1:31" ht="15.75" customHeight="1">
      <c r="A924" t="s">
        <v>698</v>
      </c>
      <c r="B924" t="s">
        <v>699</v>
      </c>
      <c r="C924" t="s">
        <v>13</v>
      </c>
      <c r="D924" t="s">
        <v>12821</v>
      </c>
      <c r="E924" t="s">
        <v>12822</v>
      </c>
      <c r="F924" t="s">
        <v>12823</v>
      </c>
      <c r="G924" t="str">
        <f>Table2[category] &amp; "-" &amp; Table2[product name]</f>
        <v>Computers&amp;Accessories|Accessories&amp;Peripherals|Cables&amp;Accessories|Cables|USBCables-boAt Type C A750 Stress Resistant, Tangle-free, Sturdy Flat Cable with 6.5A Fast Charging &amp; 480Mbps Data Transmission, 10000+ Bends Lifespan and Extended 1.5m Length(Rebellious Black)</v>
      </c>
      <c r="H924" t="s">
        <v>12824</v>
      </c>
      <c r="I924" s="23">
        <v>399</v>
      </c>
      <c r="J924" s="23" t="str">
        <f t="shared" si="42"/>
        <v>₹200 - ₹500</v>
      </c>
      <c r="K924" s="23">
        <v>999</v>
      </c>
      <c r="L924" s="24">
        <v>0.6</v>
      </c>
      <c r="M924" s="25">
        <f>Table2[[#This Row],[Actual Price]] - Table2[[#This Row],[Discounted Price]] / Table2[[#This Row],[Actual Price]] * 100</f>
        <v>959.0600600600601</v>
      </c>
      <c r="N924" s="24" t="str">
        <f t="shared" si="43"/>
        <v>50% or More</v>
      </c>
      <c r="O924" s="21">
        <f>Table2[[#This Row],[Rounded Rating Column]] + (Table2[[#This Row],[rating_count]] / 1000)</f>
        <v>5.78</v>
      </c>
      <c r="P924" s="24" t="str">
        <f>IF(Table2[[#This Row],[Discount Percentage]] &gt;= 0.5, "Yes", "No")</f>
        <v>Yes</v>
      </c>
      <c r="Q924" s="26">
        <f>Table2[[#This Row],[Actual Price]] * Table2[[#This Row],[rating_count]]</f>
        <v>1778220</v>
      </c>
      <c r="R924">
        <v>4.0999999999999996</v>
      </c>
      <c r="S924">
        <f>ROUND(Table2[[#This Row],[rating]], 0)</f>
        <v>4</v>
      </c>
      <c r="T924" s="21">
        <v>1780</v>
      </c>
      <c r="U924" s="21" t="str">
        <f>IF(Table2[[#This Row],[rating_count]] &lt; 1000, "Yes", "No")</f>
        <v>No</v>
      </c>
      <c r="V924" s="21">
        <f>Table2[[#This Row],[Rounded Rating Column]] * Table2[[#This Row],[rating_count]]</f>
        <v>7120</v>
      </c>
      <c r="W924" s="25">
        <f t="shared" si="44"/>
        <v>1778220</v>
      </c>
      <c r="X924" t="s">
        <v>700</v>
      </c>
      <c r="Y924" t="s">
        <v>701</v>
      </c>
      <c r="Z924" t="s">
        <v>702</v>
      </c>
      <c r="AA924" t="s">
        <v>703</v>
      </c>
      <c r="AB924" t="s">
        <v>704</v>
      </c>
      <c r="AC924" t="s">
        <v>705</v>
      </c>
      <c r="AD924" t="s">
        <v>706</v>
      </c>
      <c r="AE924" t="s">
        <v>707</v>
      </c>
    </row>
    <row r="925" spans="1:31" ht="15.75" customHeight="1">
      <c r="A925" t="s">
        <v>1028</v>
      </c>
      <c r="B925" t="s">
        <v>1029</v>
      </c>
      <c r="C925" t="s">
        <v>13</v>
      </c>
      <c r="D925" t="s">
        <v>12821</v>
      </c>
      <c r="E925" t="s">
        <v>12822</v>
      </c>
      <c r="F925" t="s">
        <v>12823</v>
      </c>
      <c r="G925" t="str">
        <f>Table2[category] &amp; "-" &amp; Table2[product name]</f>
        <v>Computers&amp;Accessories|Accessories&amp;Peripherals|Cables&amp;Accessories|Cables|USBCables-boAt Type C A750 Stress Resistant, Tangle-free, Sturdy Flat Cable with 6.5A Fast Charging &amp; 480Mbps Data Transmission, 10000+ Bends Lifespan and Extended 1.5m Length(Radiant Red)</v>
      </c>
      <c r="H925" t="s">
        <v>12824</v>
      </c>
      <c r="I925" s="23">
        <v>399</v>
      </c>
      <c r="J925" s="23" t="str">
        <f t="shared" si="42"/>
        <v>₹200 - ₹500</v>
      </c>
      <c r="K925" s="23">
        <v>999</v>
      </c>
      <c r="L925" s="24">
        <v>0.6</v>
      </c>
      <c r="M925" s="25">
        <f>Table2[[#This Row],[Actual Price]] - Table2[[#This Row],[Discounted Price]] / Table2[[#This Row],[Actual Price]] * 100</f>
        <v>959.0600600600601</v>
      </c>
      <c r="N925" s="24" t="str">
        <f t="shared" si="43"/>
        <v>50% or More</v>
      </c>
      <c r="O925" s="21">
        <f>Table2[[#This Row],[Rounded Rating Column]] + (Table2[[#This Row],[rating_count]] / 1000)</f>
        <v>5.78</v>
      </c>
      <c r="P925" s="24" t="str">
        <f>IF(Table2[[#This Row],[Discount Percentage]] &gt;= 0.5, "Yes", "No")</f>
        <v>Yes</v>
      </c>
      <c r="Q925" s="26">
        <f>Table2[[#This Row],[Actual Price]] * Table2[[#This Row],[rating_count]]</f>
        <v>1778220</v>
      </c>
      <c r="R925">
        <v>4.0999999999999996</v>
      </c>
      <c r="S925">
        <f>ROUND(Table2[[#This Row],[rating]], 0)</f>
        <v>4</v>
      </c>
      <c r="T925" s="21">
        <v>1780</v>
      </c>
      <c r="U925" s="21" t="str">
        <f>IF(Table2[[#This Row],[rating_count]] &lt; 1000, "Yes", "No")</f>
        <v>No</v>
      </c>
      <c r="V925" s="21">
        <f>Table2[[#This Row],[Rounded Rating Column]] * Table2[[#This Row],[rating_count]]</f>
        <v>7120</v>
      </c>
      <c r="W925" s="25">
        <f t="shared" si="44"/>
        <v>1778220</v>
      </c>
      <c r="X925" t="s">
        <v>1030</v>
      </c>
      <c r="Y925" t="s">
        <v>701</v>
      </c>
      <c r="Z925" t="s">
        <v>702</v>
      </c>
      <c r="AA925" t="s">
        <v>703</v>
      </c>
      <c r="AB925" t="s">
        <v>704</v>
      </c>
      <c r="AC925" t="s">
        <v>705</v>
      </c>
      <c r="AD925" t="s">
        <v>1031</v>
      </c>
      <c r="AE925" t="s">
        <v>1032</v>
      </c>
    </row>
    <row r="926" spans="1:31" ht="15.75" customHeight="1">
      <c r="A926" t="s">
        <v>5398</v>
      </c>
      <c r="B926" t="s">
        <v>5399</v>
      </c>
      <c r="C926" t="s">
        <v>5400</v>
      </c>
      <c r="D926" t="s">
        <v>12831</v>
      </c>
      <c r="E926" t="s">
        <v>12839</v>
      </c>
      <c r="F926" t="s">
        <v>12849</v>
      </c>
      <c r="G926" t="str">
        <f>Table2[category] &amp; "-" &amp; Table2[product name]</f>
        <v>Electronics|HomeAudio|Speakers|BluetoothSpeakers-ZEBRONICS Zeb-Astra 20 Wireless BT v5.0 Portable Speaker with 10W RMS Output, TWS, 10H Backup Approx, Built in Rechargeable Battery FM Radio, AUX, mSD, USB, Call Function and Dual 52mm Drivers Multi</v>
      </c>
      <c r="H926" t="s">
        <v>12920</v>
      </c>
      <c r="I926" s="25">
        <v>1049</v>
      </c>
      <c r="J926" s="23" t="str">
        <f t="shared" si="42"/>
        <v>&gt;₹500</v>
      </c>
      <c r="K926" s="25">
        <v>2299</v>
      </c>
      <c r="L926" s="24">
        <v>0.54</v>
      </c>
      <c r="M926" s="25">
        <f>Table2[[#This Row],[Actual Price]] - Table2[[#This Row],[Discounted Price]] / Table2[[#This Row],[Actual Price]] * 100</f>
        <v>2253.3714658547196</v>
      </c>
      <c r="N926" s="24" t="str">
        <f t="shared" si="43"/>
        <v>50% or More</v>
      </c>
      <c r="O926" s="21">
        <f>Table2[[#This Row],[Rounded Rating Column]] + (Table2[[#This Row],[rating_count]] / 1000)</f>
        <v>5.7789999999999999</v>
      </c>
      <c r="P926" s="24" t="str">
        <f>IF(Table2[[#This Row],[Discount Percentage]] &gt;= 0.5, "Yes", "No")</f>
        <v>Yes</v>
      </c>
      <c r="Q926" s="26">
        <f>Table2[[#This Row],[Actual Price]] * Table2[[#This Row],[rating_count]]</f>
        <v>4089921</v>
      </c>
      <c r="R926">
        <v>3.9</v>
      </c>
      <c r="S926">
        <f>ROUND(Table2[[#This Row],[rating]], 0)</f>
        <v>4</v>
      </c>
      <c r="T926" s="21">
        <v>1779</v>
      </c>
      <c r="U926" s="21" t="str">
        <f>IF(Table2[[#This Row],[rating_count]] &lt; 1000, "Yes", "No")</f>
        <v>No</v>
      </c>
      <c r="V926" s="21">
        <f>Table2[[#This Row],[Rounded Rating Column]] * Table2[[#This Row],[rating_count]]</f>
        <v>7116</v>
      </c>
      <c r="W926" s="25">
        <f t="shared" si="44"/>
        <v>4089921</v>
      </c>
      <c r="X926" t="s">
        <v>5401</v>
      </c>
      <c r="Y926" t="s">
        <v>5402</v>
      </c>
      <c r="Z926" t="s">
        <v>5403</v>
      </c>
      <c r="AA926" t="s">
        <v>5404</v>
      </c>
      <c r="AB926" t="s">
        <v>5405</v>
      </c>
      <c r="AC926" t="s">
        <v>5406</v>
      </c>
      <c r="AD926" t="s">
        <v>5407</v>
      </c>
      <c r="AE926" t="s">
        <v>5408</v>
      </c>
    </row>
    <row r="927" spans="1:31" ht="15.75" customHeight="1">
      <c r="A927" t="s">
        <v>6540</v>
      </c>
      <c r="B927" t="s">
        <v>6541</v>
      </c>
      <c r="C927" t="s">
        <v>4796</v>
      </c>
      <c r="D927" t="s">
        <v>12821</v>
      </c>
      <c r="E927" t="s">
        <v>12822</v>
      </c>
      <c r="F927" t="s">
        <v>12880</v>
      </c>
      <c r="G927" t="str">
        <f>Table2[category] &amp; "-" &amp; Table2[product name]</f>
        <v>Computers&amp;Accessories|Accessories&amp;Peripherals|Keyboards,Mice&amp;InputDevices|GraphicTablets-Portronics Ruffpad 8.5M Multicolor LCD Writing Pad with Screen 21.5cm (8.5-inch) for Drawing, Playing, Handwriting Gifts for Kids &amp; Adults, India's first notepad to save and share your child's first creatives via Ruffpad app on your Smartphone(Black)</v>
      </c>
      <c r="H927" t="s">
        <v>12882</v>
      </c>
      <c r="I927" s="23">
        <v>378</v>
      </c>
      <c r="J927" s="23" t="str">
        <f t="shared" si="42"/>
        <v>₹200 - ₹500</v>
      </c>
      <c r="K927" s="23">
        <v>999</v>
      </c>
      <c r="L927" s="24">
        <v>0.62</v>
      </c>
      <c r="M927" s="25">
        <f>Table2[[#This Row],[Actual Price]] - Table2[[#This Row],[Discounted Price]] / Table2[[#This Row],[Actual Price]] * 100</f>
        <v>961.16216216216219</v>
      </c>
      <c r="N927" s="24" t="str">
        <f t="shared" si="43"/>
        <v>50% or More</v>
      </c>
      <c r="O927" s="21">
        <f>Table2[[#This Row],[Rounded Rating Column]] + (Table2[[#This Row],[rating_count]] / 1000)</f>
        <v>5.7789999999999999</v>
      </c>
      <c r="P927" s="24" t="str">
        <f>IF(Table2[[#This Row],[Discount Percentage]] &gt;= 0.5, "Yes", "No")</f>
        <v>Yes</v>
      </c>
      <c r="Q927" s="26">
        <f>Table2[[#This Row],[Actual Price]] * Table2[[#This Row],[rating_count]]</f>
        <v>1777221</v>
      </c>
      <c r="R927">
        <v>4.0999999999999996</v>
      </c>
      <c r="S927">
        <f>ROUND(Table2[[#This Row],[rating]], 0)</f>
        <v>4</v>
      </c>
      <c r="T927" s="21">
        <v>1779</v>
      </c>
      <c r="U927" s="21" t="str">
        <f>IF(Table2[[#This Row],[rating_count]] &lt; 1000, "Yes", "No")</f>
        <v>No</v>
      </c>
      <c r="V927" s="21">
        <f>Table2[[#This Row],[Rounded Rating Column]] * Table2[[#This Row],[rating_count]]</f>
        <v>7116</v>
      </c>
      <c r="W927" s="25">
        <f t="shared" si="44"/>
        <v>1777221</v>
      </c>
      <c r="X927" t="s">
        <v>6542</v>
      </c>
      <c r="Y927" t="s">
        <v>6543</v>
      </c>
      <c r="Z927" t="s">
        <v>6544</v>
      </c>
      <c r="AA927" t="s">
        <v>6545</v>
      </c>
      <c r="AB927" t="s">
        <v>6546</v>
      </c>
      <c r="AC927" t="s">
        <v>6547</v>
      </c>
      <c r="AD927" t="s">
        <v>6548</v>
      </c>
      <c r="AE927" t="s">
        <v>6549</v>
      </c>
    </row>
    <row r="928" spans="1:31" ht="15.75" customHeight="1">
      <c r="A928" t="s">
        <v>3792</v>
      </c>
      <c r="B928" t="s">
        <v>3793</v>
      </c>
      <c r="C928" t="s">
        <v>3170</v>
      </c>
      <c r="D928" t="s">
        <v>12831</v>
      </c>
      <c r="E928" t="s">
        <v>12854</v>
      </c>
      <c r="F928" t="s">
        <v>12855</v>
      </c>
      <c r="G928" t="str">
        <f>Table2[category] &amp; "-" &amp; Table2[product name]</f>
        <v>Electronics|Mobiles&amp;Accessories|MobileAccessories|Chargers|WallChargers-MI 33W SonicCharge 2.0 USB Charger for Cellular Phones - White</v>
      </c>
      <c r="H928" t="s">
        <v>12856</v>
      </c>
      <c r="I928" s="23">
        <v>999</v>
      </c>
      <c r="J928" s="23" t="str">
        <f t="shared" si="42"/>
        <v>&gt;₹500</v>
      </c>
      <c r="K928" s="25">
        <v>1999</v>
      </c>
      <c r="L928" s="24">
        <v>0.5</v>
      </c>
      <c r="M928" s="25">
        <f>Table2[[#This Row],[Actual Price]] - Table2[[#This Row],[Discounted Price]] / Table2[[#This Row],[Actual Price]] * 100</f>
        <v>1949.0250125062532</v>
      </c>
      <c r="N928" s="24" t="str">
        <f t="shared" si="43"/>
        <v>50% or More</v>
      </c>
      <c r="O928" s="21">
        <f>Table2[[#This Row],[Rounded Rating Column]] + (Table2[[#This Row],[rating_count]] / 1000)</f>
        <v>5.7770000000000001</v>
      </c>
      <c r="P928" s="24" t="str">
        <f>IF(Table2[[#This Row],[Discount Percentage]] &gt;= 0.5, "Yes", "No")</f>
        <v>Yes</v>
      </c>
      <c r="Q928" s="26">
        <f>Table2[[#This Row],[Actual Price]] * Table2[[#This Row],[rating_count]]</f>
        <v>3552223</v>
      </c>
      <c r="R928">
        <v>4.3</v>
      </c>
      <c r="S928">
        <f>ROUND(Table2[[#This Row],[rating]], 0)</f>
        <v>4</v>
      </c>
      <c r="T928" s="21">
        <v>1777</v>
      </c>
      <c r="U928" s="21" t="str">
        <f>IF(Table2[[#This Row],[rating_count]] &lt; 1000, "Yes", "No")</f>
        <v>No</v>
      </c>
      <c r="V928" s="21">
        <f>Table2[[#This Row],[Rounded Rating Column]] * Table2[[#This Row],[rating_count]]</f>
        <v>7108</v>
      </c>
      <c r="W928" s="25">
        <f t="shared" si="44"/>
        <v>3552223</v>
      </c>
      <c r="X928" t="s">
        <v>3794</v>
      </c>
      <c r="Y928" t="s">
        <v>3795</v>
      </c>
      <c r="Z928" t="s">
        <v>3796</v>
      </c>
      <c r="AA928" t="s">
        <v>3797</v>
      </c>
      <c r="AB928" t="s">
        <v>3798</v>
      </c>
      <c r="AC928" t="s">
        <v>3799</v>
      </c>
      <c r="AD928" t="s">
        <v>3800</v>
      </c>
      <c r="AE928" t="s">
        <v>3801</v>
      </c>
    </row>
    <row r="929" spans="1:31" ht="15.75" customHeight="1">
      <c r="A929" t="s">
        <v>12194</v>
      </c>
      <c r="B929" t="s">
        <v>12195</v>
      </c>
      <c r="C929" t="s">
        <v>8325</v>
      </c>
      <c r="D929" t="s">
        <v>12817</v>
      </c>
      <c r="E929" t="s">
        <v>12818</v>
      </c>
      <c r="F929" t="s">
        <v>12986</v>
      </c>
      <c r="G929" t="str">
        <f>Table2[category] &amp; "-" &amp; Table2[product name]</f>
        <v>Home&amp;Kitchen|Kitchen&amp;HomeAppliances|SmallKitchenAppliances|Kettles&amp;HotWaterDispensers|ElectricKettles-iBELL MPK120L Premium Stainless Steel Multi Purpose Kettle/Cooker with Inner Pot 1.2 Litre (Silver)</v>
      </c>
      <c r="H929" t="s">
        <v>12987</v>
      </c>
      <c r="I929" s="25">
        <v>1456</v>
      </c>
      <c r="J929" s="23" t="str">
        <f t="shared" si="42"/>
        <v>&gt;₹500</v>
      </c>
      <c r="K929" s="25">
        <v>3190</v>
      </c>
      <c r="L929" s="24">
        <v>0.54</v>
      </c>
      <c r="M929" s="25">
        <f>Table2[[#This Row],[Actual Price]] - Table2[[#This Row],[Discounted Price]] / Table2[[#This Row],[Actual Price]] * 100</f>
        <v>3144.3573667711598</v>
      </c>
      <c r="N929" s="24" t="str">
        <f t="shared" si="43"/>
        <v>50% or More</v>
      </c>
      <c r="O929" s="21">
        <f>Table2[[#This Row],[Rounded Rating Column]] + (Table2[[#This Row],[rating_count]] / 1000)</f>
        <v>5.7759999999999998</v>
      </c>
      <c r="P929" s="24" t="str">
        <f>IF(Table2[[#This Row],[Discount Percentage]] &gt;= 0.5, "Yes", "No")</f>
        <v>Yes</v>
      </c>
      <c r="Q929" s="26">
        <f>Table2[[#This Row],[Actual Price]] * Table2[[#This Row],[rating_count]]</f>
        <v>5665440</v>
      </c>
      <c r="R929">
        <v>4.0999999999999996</v>
      </c>
      <c r="S929">
        <f>ROUND(Table2[[#This Row],[rating]], 0)</f>
        <v>4</v>
      </c>
      <c r="T929" s="21">
        <v>1776</v>
      </c>
      <c r="U929" s="21" t="str">
        <f>IF(Table2[[#This Row],[rating_count]] &lt; 1000, "Yes", "No")</f>
        <v>No</v>
      </c>
      <c r="V929" s="21">
        <f>Table2[[#This Row],[Rounded Rating Column]] * Table2[[#This Row],[rating_count]]</f>
        <v>7104</v>
      </c>
      <c r="W929" s="25">
        <f t="shared" si="44"/>
        <v>5665440</v>
      </c>
      <c r="X929" t="s">
        <v>12196</v>
      </c>
      <c r="Y929" t="s">
        <v>12197</v>
      </c>
      <c r="Z929" t="s">
        <v>12198</v>
      </c>
      <c r="AA929" t="s">
        <v>12199</v>
      </c>
      <c r="AB929" t="s">
        <v>12200</v>
      </c>
      <c r="AC929" t="s">
        <v>12201</v>
      </c>
      <c r="AD929" t="s">
        <v>12202</v>
      </c>
      <c r="AE929" t="s">
        <v>12203</v>
      </c>
    </row>
    <row r="930" spans="1:31" ht="15.75" customHeight="1">
      <c r="A930" t="s">
        <v>9037</v>
      </c>
      <c r="B930" t="s">
        <v>9038</v>
      </c>
      <c r="C930" t="s">
        <v>8558</v>
      </c>
      <c r="D930" t="s">
        <v>12817</v>
      </c>
      <c r="E930" t="s">
        <v>12988</v>
      </c>
      <c r="F930" t="s">
        <v>13000</v>
      </c>
      <c r="G930" t="str">
        <f>Table2[category] &amp; "-" &amp; Table2[product name]</f>
        <v>Home&amp;Kitchen|Heating,Cooling&amp;AirQuality|WaterHeaters&amp;Geysers|StorageWaterHeaters-Bajaj New Shakti Neo 10L Vertical Storage Water Heater (Geyser 10 Litres) 4 Star BEE Rated Heater For Water Heating with Titanium Armour, Swirl Flow Technology, Glasslined Tank(White), 1 Yr Warranty</v>
      </c>
      <c r="H930" t="s">
        <v>13002</v>
      </c>
      <c r="I930" s="25">
        <v>4999</v>
      </c>
      <c r="J930" s="23" t="str">
        <f t="shared" si="42"/>
        <v>&gt;₹500</v>
      </c>
      <c r="K930" s="25">
        <v>9650</v>
      </c>
      <c r="L930" s="24">
        <v>0.48</v>
      </c>
      <c r="M930" s="25">
        <f>Table2[[#This Row],[Actual Price]] - Table2[[#This Row],[Discounted Price]] / Table2[[#This Row],[Actual Price]] * 100</f>
        <v>9598.1968911917102</v>
      </c>
      <c r="N930" s="24" t="str">
        <f t="shared" si="43"/>
        <v>&lt;50%</v>
      </c>
      <c r="O930" s="21">
        <f>Table2[[#This Row],[Rounded Rating Column]] + (Table2[[#This Row],[rating_count]] / 1000)</f>
        <v>5.7720000000000002</v>
      </c>
      <c r="P930" s="24" t="str">
        <f>IF(Table2[[#This Row],[Discount Percentage]] &gt;= 0.5, "Yes", "No")</f>
        <v>No</v>
      </c>
      <c r="Q930" s="26">
        <f>Table2[[#This Row],[Actual Price]] * Table2[[#This Row],[rating_count]]</f>
        <v>17099800</v>
      </c>
      <c r="R930">
        <v>4.2</v>
      </c>
      <c r="S930">
        <f>ROUND(Table2[[#This Row],[rating]], 0)</f>
        <v>4</v>
      </c>
      <c r="T930" s="21">
        <v>1772</v>
      </c>
      <c r="U930" s="21" t="str">
        <f>IF(Table2[[#This Row],[rating_count]] &lt; 1000, "Yes", "No")</f>
        <v>No</v>
      </c>
      <c r="V930" s="21">
        <f>Table2[[#This Row],[Rounded Rating Column]] * Table2[[#This Row],[rating_count]]</f>
        <v>7088</v>
      </c>
      <c r="W930" s="25">
        <f t="shared" si="44"/>
        <v>17099800</v>
      </c>
      <c r="X930" t="s">
        <v>9039</v>
      </c>
      <c r="Y930" t="s">
        <v>9040</v>
      </c>
      <c r="Z930" t="s">
        <v>9041</v>
      </c>
      <c r="AA930" t="s">
        <v>9042</v>
      </c>
      <c r="AB930" t="s">
        <v>9043</v>
      </c>
      <c r="AC930" t="s">
        <v>9044</v>
      </c>
      <c r="AD930" t="s">
        <v>9045</v>
      </c>
      <c r="AE930" t="s">
        <v>9046</v>
      </c>
    </row>
    <row r="931" spans="1:31" ht="15.75" customHeight="1">
      <c r="A931" t="s">
        <v>9801</v>
      </c>
      <c r="B931" t="s">
        <v>9802</v>
      </c>
      <c r="C931" t="s">
        <v>8558</v>
      </c>
      <c r="D931" t="s">
        <v>12817</v>
      </c>
      <c r="E931" t="s">
        <v>12988</v>
      </c>
      <c r="F931" t="s">
        <v>13000</v>
      </c>
      <c r="G931" t="str">
        <f>Table2[category] &amp; "-" &amp; Table2[product name]</f>
        <v>Home&amp;Kitchen|Heating,Cooling&amp;AirQuality|WaterHeaters&amp;Geysers|StorageWaterHeaters-Havells Instanio 10 Litre Storage Water Heater with Flexi Pipe and Free installation (White Blue)</v>
      </c>
      <c r="H931" t="s">
        <v>13002</v>
      </c>
      <c r="I931" s="25">
        <v>6990</v>
      </c>
      <c r="J931" s="23" t="str">
        <f t="shared" si="42"/>
        <v>&gt;₹500</v>
      </c>
      <c r="K931" s="25">
        <v>14290</v>
      </c>
      <c r="L931" s="24">
        <v>0.51</v>
      </c>
      <c r="M931" s="25">
        <f>Table2[[#This Row],[Actual Price]] - Table2[[#This Row],[Discounted Price]] / Table2[[#This Row],[Actual Price]] * 100</f>
        <v>14241.084674597621</v>
      </c>
      <c r="N931" s="24" t="str">
        <f t="shared" si="43"/>
        <v>50% or More</v>
      </c>
      <c r="O931" s="21">
        <f>Table2[[#This Row],[Rounded Rating Column]] + (Table2[[#This Row],[rating_count]] / 1000)</f>
        <v>5.7709999999999999</v>
      </c>
      <c r="P931" s="24" t="str">
        <f>IF(Table2[[#This Row],[Discount Percentage]] &gt;= 0.5, "Yes", "No")</f>
        <v>Yes</v>
      </c>
      <c r="Q931" s="26">
        <f>Table2[[#This Row],[Actual Price]] * Table2[[#This Row],[rating_count]]</f>
        <v>25307590</v>
      </c>
      <c r="R931">
        <v>4.4000000000000004</v>
      </c>
      <c r="S931">
        <f>ROUND(Table2[[#This Row],[rating]], 0)</f>
        <v>4</v>
      </c>
      <c r="T931" s="21">
        <v>1771</v>
      </c>
      <c r="U931" s="21" t="str">
        <f>IF(Table2[[#This Row],[rating_count]] &lt; 1000, "Yes", "No")</f>
        <v>No</v>
      </c>
      <c r="V931" s="21">
        <f>Table2[[#This Row],[Rounded Rating Column]] * Table2[[#This Row],[rating_count]]</f>
        <v>7084</v>
      </c>
      <c r="W931" s="25">
        <f t="shared" si="44"/>
        <v>25307590</v>
      </c>
      <c r="X931" t="s">
        <v>9803</v>
      </c>
      <c r="Y931" t="s">
        <v>9804</v>
      </c>
      <c r="Z931" t="s">
        <v>9805</v>
      </c>
      <c r="AA931" t="s">
        <v>9806</v>
      </c>
      <c r="AB931" t="s">
        <v>9807</v>
      </c>
      <c r="AC931" t="s">
        <v>9808</v>
      </c>
      <c r="AD931" t="s">
        <v>9809</v>
      </c>
      <c r="AE931" t="s">
        <v>9810</v>
      </c>
    </row>
    <row r="932" spans="1:31" ht="15.75" customHeight="1">
      <c r="A932" t="s">
        <v>8986</v>
      </c>
      <c r="B932" t="s">
        <v>8987</v>
      </c>
      <c r="C932" t="s">
        <v>8547</v>
      </c>
      <c r="D932" t="s">
        <v>12817</v>
      </c>
      <c r="E932" t="s">
        <v>12818</v>
      </c>
      <c r="F932" t="s">
        <v>12986</v>
      </c>
      <c r="G932" t="str">
        <f>Table2[category] &amp; "-" &amp; Table2[product name]</f>
        <v>Home&amp;Kitchen|Kitchen&amp;HomeAppliances|SmallKitchenAppliances|Kettles&amp;HotWaterDispensers|Kettle&amp;ToasterSets-KENT 16055 Amaze Cool Touch Electric Kettle 1.8 L 1500 W | Plastic Outer &amp; Stainless Steel Inside body | Auto shut off Over heating protection | Multipurpose hot water Kettle | 1 Year Warranty</v>
      </c>
      <c r="H932" t="s">
        <v>12987</v>
      </c>
      <c r="I932" s="25">
        <v>1199</v>
      </c>
      <c r="J932" s="23" t="str">
        <f t="shared" si="42"/>
        <v>&gt;₹500</v>
      </c>
      <c r="K932" s="25">
        <v>1900</v>
      </c>
      <c r="L932" s="24">
        <v>0.37</v>
      </c>
      <c r="M932" s="25">
        <f>Table2[[#This Row],[Actual Price]] - Table2[[#This Row],[Discounted Price]] / Table2[[#This Row],[Actual Price]] * 100</f>
        <v>1836.8947368421052</v>
      </c>
      <c r="N932" s="24" t="str">
        <f t="shared" si="43"/>
        <v>&lt;50%</v>
      </c>
      <c r="O932" s="21">
        <f>Table2[[#This Row],[Rounded Rating Column]] + (Table2[[#This Row],[rating_count]] / 1000)</f>
        <v>5.7649999999999997</v>
      </c>
      <c r="P932" s="24" t="str">
        <f>IF(Table2[[#This Row],[Discount Percentage]] &gt;= 0.5, "Yes", "No")</f>
        <v>No</v>
      </c>
      <c r="Q932" s="26">
        <f>Table2[[#This Row],[Actual Price]] * Table2[[#This Row],[rating_count]]</f>
        <v>3353500</v>
      </c>
      <c r="R932">
        <v>4</v>
      </c>
      <c r="S932">
        <f>ROUND(Table2[[#This Row],[rating]], 0)</f>
        <v>4</v>
      </c>
      <c r="T932" s="21">
        <v>1765</v>
      </c>
      <c r="U932" s="21" t="str">
        <f>IF(Table2[[#This Row],[rating_count]] &lt; 1000, "Yes", "No")</f>
        <v>No</v>
      </c>
      <c r="V932" s="21">
        <f>Table2[[#This Row],[Rounded Rating Column]] * Table2[[#This Row],[rating_count]]</f>
        <v>7060</v>
      </c>
      <c r="W932" s="25">
        <f t="shared" si="44"/>
        <v>3353500</v>
      </c>
      <c r="X932" t="s">
        <v>8988</v>
      </c>
      <c r="Y932" t="s">
        <v>8989</v>
      </c>
      <c r="Z932" t="s">
        <v>8990</v>
      </c>
      <c r="AA932" t="s">
        <v>8991</v>
      </c>
      <c r="AB932" t="s">
        <v>8992</v>
      </c>
      <c r="AC932" t="s">
        <v>8993</v>
      </c>
      <c r="AD932" t="s">
        <v>8994</v>
      </c>
      <c r="AE932" t="s">
        <v>8995</v>
      </c>
    </row>
    <row r="933" spans="1:31" ht="15.75" customHeight="1">
      <c r="A933" t="s">
        <v>10269</v>
      </c>
      <c r="B933" t="s">
        <v>10270</v>
      </c>
      <c r="C933" t="s">
        <v>8754</v>
      </c>
      <c r="D933" t="s">
        <v>12817</v>
      </c>
      <c r="E933" t="s">
        <v>12818</v>
      </c>
      <c r="F933" t="s">
        <v>12819</v>
      </c>
      <c r="G933" t="str">
        <f>Table2[category] &amp; "-" &amp; Table2[product name]</f>
        <v>Home&amp;Kitchen|Kitchen&amp;HomeAppliances|Vacuum,Cleaning&amp;Ironing|Vacuums&amp;FloorCare|Vacuums|HandheldVacuums-KENT 16068 Zoom Vacuum Cleaner for Home and Car 130 W | Cordless, Hoseless, Rechargeable HEPA Filters Vacuum Cleaner with Cyclonic Technology | Bagless Design and Multi Nozzle Operation | Blue</v>
      </c>
      <c r="H933" t="s">
        <v>12820</v>
      </c>
      <c r="I933" s="25">
        <v>6999</v>
      </c>
      <c r="J933" s="23" t="str">
        <f t="shared" si="42"/>
        <v>&gt;₹500</v>
      </c>
      <c r="K933" s="25">
        <v>14999</v>
      </c>
      <c r="L933" s="24">
        <v>0.53</v>
      </c>
      <c r="M933" s="25">
        <f>Table2[[#This Row],[Actual Price]] - Table2[[#This Row],[Discounted Price]] / Table2[[#This Row],[Actual Price]] * 100</f>
        <v>14952.336889125942</v>
      </c>
      <c r="N933" s="24" t="str">
        <f t="shared" si="43"/>
        <v>50% or More</v>
      </c>
      <c r="O933" s="21">
        <f>Table2[[#This Row],[Rounded Rating Column]] + (Table2[[#This Row],[rating_count]] / 1000)</f>
        <v>5.7279999999999998</v>
      </c>
      <c r="P933" s="24" t="str">
        <f>IF(Table2[[#This Row],[Discount Percentage]] &gt;= 0.5, "Yes", "No")</f>
        <v>Yes</v>
      </c>
      <c r="Q933" s="26">
        <f>Table2[[#This Row],[Actual Price]] * Table2[[#This Row],[rating_count]]</f>
        <v>25918272</v>
      </c>
      <c r="R933">
        <v>4.0999999999999996</v>
      </c>
      <c r="S933">
        <f>ROUND(Table2[[#This Row],[rating]], 0)</f>
        <v>4</v>
      </c>
      <c r="T933" s="21">
        <v>1728</v>
      </c>
      <c r="U933" s="21" t="str">
        <f>IF(Table2[[#This Row],[rating_count]] &lt; 1000, "Yes", "No")</f>
        <v>No</v>
      </c>
      <c r="V933" s="21">
        <f>Table2[[#This Row],[Rounded Rating Column]] * Table2[[#This Row],[rating_count]]</f>
        <v>6912</v>
      </c>
      <c r="W933" s="25">
        <f t="shared" si="44"/>
        <v>25918272</v>
      </c>
      <c r="X933" t="s">
        <v>10271</v>
      </c>
      <c r="Y933" t="s">
        <v>10272</v>
      </c>
      <c r="Z933" t="s">
        <v>10273</v>
      </c>
      <c r="AA933" t="s">
        <v>10274</v>
      </c>
      <c r="AB933" t="s">
        <v>10275</v>
      </c>
      <c r="AC933" t="s">
        <v>10276</v>
      </c>
      <c r="AD933" t="s">
        <v>10277</v>
      </c>
      <c r="AE933" t="s">
        <v>10278</v>
      </c>
    </row>
    <row r="934" spans="1:31" ht="15.75" customHeight="1">
      <c r="A934" t="s">
        <v>1043</v>
      </c>
      <c r="B934" t="s">
        <v>1044</v>
      </c>
      <c r="C934" t="s">
        <v>13</v>
      </c>
      <c r="D934" t="s">
        <v>12821</v>
      </c>
      <c r="E934" t="s">
        <v>12822</v>
      </c>
      <c r="F934" t="s">
        <v>12823</v>
      </c>
      <c r="G934" t="str">
        <f>Table2[category] &amp; "-" &amp; Table2[product name]</f>
        <v>Computers&amp;Accessories|Accessories&amp;Peripherals|Cables&amp;Accessories|Cables|USBCables-Portronics Konnect L POR-1403 Fast Charging 3A Type-C Cable 1.2 Meter with Charge &amp; Sync Function for All Type-C Devices (White)</v>
      </c>
      <c r="H934" t="s">
        <v>12824</v>
      </c>
      <c r="I934" s="23">
        <v>210</v>
      </c>
      <c r="J934" s="23" t="str">
        <f t="shared" si="42"/>
        <v>₹200 - ₹500</v>
      </c>
      <c r="K934" s="23">
        <v>399</v>
      </c>
      <c r="L934" s="24">
        <v>0.47</v>
      </c>
      <c r="M934" s="25">
        <f>Table2[[#This Row],[Actual Price]] - Table2[[#This Row],[Discounted Price]] / Table2[[#This Row],[Actual Price]] * 100</f>
        <v>346.36842105263156</v>
      </c>
      <c r="N934" s="24" t="str">
        <f t="shared" si="43"/>
        <v>&lt;50%</v>
      </c>
      <c r="O934" s="21">
        <f>Table2[[#This Row],[Rounded Rating Column]] + (Table2[[#This Row],[rating_count]] / 1000)</f>
        <v>5.7170000000000005</v>
      </c>
      <c r="P934" s="24" t="str">
        <f>IF(Table2[[#This Row],[Discount Percentage]] &gt;= 0.5, "Yes", "No")</f>
        <v>No</v>
      </c>
      <c r="Q934" s="26">
        <f>Table2[[#This Row],[Actual Price]] * Table2[[#This Row],[rating_count]]</f>
        <v>685083</v>
      </c>
      <c r="R934">
        <v>4.0999999999999996</v>
      </c>
      <c r="S934">
        <f>ROUND(Table2[[#This Row],[rating]], 0)</f>
        <v>4</v>
      </c>
      <c r="T934" s="21">
        <v>1717</v>
      </c>
      <c r="U934" s="21" t="str">
        <f>IF(Table2[[#This Row],[rating_count]] &lt; 1000, "Yes", "No")</f>
        <v>No</v>
      </c>
      <c r="V934" s="21">
        <f>Table2[[#This Row],[Rounded Rating Column]] * Table2[[#This Row],[rating_count]]</f>
        <v>6868</v>
      </c>
      <c r="W934" s="25">
        <f t="shared" si="44"/>
        <v>685083</v>
      </c>
      <c r="X934" t="s">
        <v>1045</v>
      </c>
      <c r="Y934" t="s">
        <v>1046</v>
      </c>
      <c r="Z934" t="s">
        <v>1047</v>
      </c>
      <c r="AA934" t="s">
        <v>1048</v>
      </c>
      <c r="AB934" t="s">
        <v>1049</v>
      </c>
      <c r="AC934" t="s">
        <v>1050</v>
      </c>
      <c r="AD934" t="s">
        <v>1051</v>
      </c>
      <c r="AE934" t="s">
        <v>1052</v>
      </c>
    </row>
    <row r="935" spans="1:31" ht="15.75" customHeight="1">
      <c r="A935" t="s">
        <v>9099</v>
      </c>
      <c r="B935" t="s">
        <v>9100</v>
      </c>
      <c r="C935" t="s">
        <v>8336</v>
      </c>
      <c r="D935" t="s">
        <v>12817</v>
      </c>
      <c r="E935" t="s">
        <v>12988</v>
      </c>
      <c r="F935" t="s">
        <v>12989</v>
      </c>
      <c r="G935" t="str">
        <f>Table2[category] &amp; "-" &amp; Table2[product name]</f>
        <v>Home&amp;Kitchen|Heating,Cooling&amp;AirQuality|RoomHeaters|ElectricHeaters-Bajaj Majesty RX11 2000 Watts Heat Convector Room Heater (White, ISI Approved)</v>
      </c>
      <c r="H935" t="s">
        <v>12990</v>
      </c>
      <c r="I935" s="25">
        <v>2169</v>
      </c>
      <c r="J935" s="23" t="str">
        <f t="shared" si="42"/>
        <v>&gt;₹500</v>
      </c>
      <c r="K935" s="25">
        <v>3279</v>
      </c>
      <c r="L935" s="24">
        <v>0.34</v>
      </c>
      <c r="M935" s="25">
        <f>Table2[[#This Row],[Actual Price]] - Table2[[#This Row],[Discounted Price]] / Table2[[#This Row],[Actual Price]] * 100</f>
        <v>3212.8517840805125</v>
      </c>
      <c r="N935" s="24" t="str">
        <f t="shared" si="43"/>
        <v>&lt;50%</v>
      </c>
      <c r="O935" s="21">
        <f>Table2[[#This Row],[Rounded Rating Column]] + (Table2[[#This Row],[rating_count]] / 1000)</f>
        <v>5.7160000000000002</v>
      </c>
      <c r="P935" s="24" t="str">
        <f>IF(Table2[[#This Row],[Discount Percentage]] &gt;= 0.5, "Yes", "No")</f>
        <v>No</v>
      </c>
      <c r="Q935" s="26">
        <f>Table2[[#This Row],[Actual Price]] * Table2[[#This Row],[rating_count]]</f>
        <v>5626764</v>
      </c>
      <c r="R935">
        <v>4.0999999999999996</v>
      </c>
      <c r="S935">
        <f>ROUND(Table2[[#This Row],[rating]], 0)</f>
        <v>4</v>
      </c>
      <c r="T935" s="21">
        <v>1716</v>
      </c>
      <c r="U935" s="21" t="str">
        <f>IF(Table2[[#This Row],[rating_count]] &lt; 1000, "Yes", "No")</f>
        <v>No</v>
      </c>
      <c r="V935" s="21">
        <f>Table2[[#This Row],[Rounded Rating Column]] * Table2[[#This Row],[rating_count]]</f>
        <v>6864</v>
      </c>
      <c r="W935" s="25">
        <f t="shared" si="44"/>
        <v>5626764</v>
      </c>
      <c r="X935" t="s">
        <v>9101</v>
      </c>
      <c r="Y935" t="s">
        <v>9102</v>
      </c>
      <c r="Z935" t="s">
        <v>9103</v>
      </c>
      <c r="AA935" t="s">
        <v>9104</v>
      </c>
      <c r="AB935" t="s">
        <v>9105</v>
      </c>
      <c r="AC935" t="s">
        <v>9106</v>
      </c>
      <c r="AD935" t="s">
        <v>9107</v>
      </c>
      <c r="AE935" t="s">
        <v>9108</v>
      </c>
    </row>
    <row r="936" spans="1:31" ht="15.75" customHeight="1">
      <c r="A936" t="s">
        <v>2597</v>
      </c>
      <c r="B936" t="s">
        <v>2598</v>
      </c>
      <c r="C936" t="s">
        <v>165</v>
      </c>
      <c r="D936" t="s">
        <v>12831</v>
      </c>
      <c r="E936" t="s">
        <v>12832</v>
      </c>
      <c r="F936" t="s">
        <v>12834</v>
      </c>
      <c r="G936" t="str">
        <f>Table2[category] &amp; "-" &amp; Table2[product name]</f>
        <v>Electronics|HomeTheater,TV&amp;Video|Televisions|SmartTelevisions-Kodak 139 cm (55 inches) 4K Ultra HD Smart LED TV 55CA0909 (Black)</v>
      </c>
      <c r="H936" t="s">
        <v>12835</v>
      </c>
      <c r="I936" s="25">
        <v>29999</v>
      </c>
      <c r="J936" s="23" t="str">
        <f t="shared" si="42"/>
        <v>&gt;₹500</v>
      </c>
      <c r="K936" s="25">
        <v>50999</v>
      </c>
      <c r="L936" s="24">
        <v>0.41</v>
      </c>
      <c r="M936" s="25">
        <f>Table2[[#This Row],[Actual Price]] - Table2[[#This Row],[Discounted Price]] / Table2[[#This Row],[Actual Price]] * 100</f>
        <v>50940.177277985844</v>
      </c>
      <c r="N936" s="24" t="str">
        <f t="shared" si="43"/>
        <v>&lt;50%</v>
      </c>
      <c r="O936" s="21">
        <f>Table2[[#This Row],[Rounded Rating Column]] + (Table2[[#This Row],[rating_count]] / 1000)</f>
        <v>5.7119999999999997</v>
      </c>
      <c r="P936" s="24" t="str">
        <f>IF(Table2[[#This Row],[Discount Percentage]] &gt;= 0.5, "Yes", "No")</f>
        <v>No</v>
      </c>
      <c r="Q936" s="26">
        <f>Table2[[#This Row],[Actual Price]] * Table2[[#This Row],[rating_count]]</f>
        <v>87310288</v>
      </c>
      <c r="R936">
        <v>4.4000000000000004</v>
      </c>
      <c r="S936">
        <f>ROUND(Table2[[#This Row],[rating]], 0)</f>
        <v>4</v>
      </c>
      <c r="T936" s="21">
        <v>1712</v>
      </c>
      <c r="U936" s="21" t="str">
        <f>IF(Table2[[#This Row],[rating_count]] &lt; 1000, "Yes", "No")</f>
        <v>No</v>
      </c>
      <c r="V936" s="21">
        <f>Table2[[#This Row],[Rounded Rating Column]] * Table2[[#This Row],[rating_count]]</f>
        <v>6848</v>
      </c>
      <c r="W936" s="25">
        <f t="shared" si="44"/>
        <v>87310288</v>
      </c>
      <c r="X936" t="s">
        <v>2599</v>
      </c>
      <c r="Y936" t="s">
        <v>2600</v>
      </c>
      <c r="Z936" t="s">
        <v>2601</v>
      </c>
      <c r="AA936" t="s">
        <v>2602</v>
      </c>
      <c r="AB936" t="s">
        <v>2603</v>
      </c>
      <c r="AC936" t="s">
        <v>2604</v>
      </c>
      <c r="AD936" t="s">
        <v>2605</v>
      </c>
      <c r="AE936" t="s">
        <v>2606</v>
      </c>
    </row>
    <row r="937" spans="1:31" ht="15.75" customHeight="1">
      <c r="A937" t="s">
        <v>6172</v>
      </c>
      <c r="B937" t="s">
        <v>6173</v>
      </c>
      <c r="C937" t="s">
        <v>4817</v>
      </c>
      <c r="D937" t="s">
        <v>12821</v>
      </c>
      <c r="E937" t="s">
        <v>12822</v>
      </c>
      <c r="F937" t="s">
        <v>12876</v>
      </c>
      <c r="G937" t="str">
        <f>Table2[category] &amp; "-" &amp; Table2[product name]</f>
        <v>Computers&amp;Accessories|Accessories&amp;Peripherals|LaptopAccessories|Lapdesks-Tarkan Portable Folding Laptop Desk for Bed, Lapdesk with Handle, Drawer, Cup &amp; Mobile/Tablet Holder for Study, Eating, Work (Black)</v>
      </c>
      <c r="H937" t="s">
        <v>12883</v>
      </c>
      <c r="I937" s="23">
        <v>999</v>
      </c>
      <c r="J937" s="23" t="str">
        <f t="shared" si="42"/>
        <v>&gt;₹500</v>
      </c>
      <c r="K937" s="25">
        <v>2499</v>
      </c>
      <c r="L937" s="24">
        <v>0.6</v>
      </c>
      <c r="M937" s="25">
        <f>Table2[[#This Row],[Actual Price]] - Table2[[#This Row],[Discounted Price]] / Table2[[#This Row],[Actual Price]] * 100</f>
        <v>2459.0240096038415</v>
      </c>
      <c r="N937" s="24" t="str">
        <f t="shared" si="43"/>
        <v>50% or More</v>
      </c>
      <c r="O937" s="21">
        <f>Table2[[#This Row],[Rounded Rating Column]] + (Table2[[#This Row],[rating_count]] / 1000)</f>
        <v>5.6899999999999995</v>
      </c>
      <c r="P937" s="24" t="str">
        <f>IF(Table2[[#This Row],[Discount Percentage]] &gt;= 0.5, "Yes", "No")</f>
        <v>Yes</v>
      </c>
      <c r="Q937" s="26">
        <f>Table2[[#This Row],[Actual Price]] * Table2[[#This Row],[rating_count]]</f>
        <v>4223310</v>
      </c>
      <c r="R937">
        <v>4.3</v>
      </c>
      <c r="S937">
        <f>ROUND(Table2[[#This Row],[rating]], 0)</f>
        <v>4</v>
      </c>
      <c r="T937" s="21">
        <v>1690</v>
      </c>
      <c r="U937" s="21" t="str">
        <f>IF(Table2[[#This Row],[rating_count]] &lt; 1000, "Yes", "No")</f>
        <v>No</v>
      </c>
      <c r="V937" s="21">
        <f>Table2[[#This Row],[Rounded Rating Column]] * Table2[[#This Row],[rating_count]]</f>
        <v>6760</v>
      </c>
      <c r="W937" s="25">
        <f t="shared" si="44"/>
        <v>4223310</v>
      </c>
      <c r="X937" t="s">
        <v>6174</v>
      </c>
      <c r="Y937" t="s">
        <v>6175</v>
      </c>
      <c r="Z937" t="s">
        <v>6176</v>
      </c>
      <c r="AA937" t="s">
        <v>6177</v>
      </c>
      <c r="AB937" t="s">
        <v>6178</v>
      </c>
      <c r="AC937" t="s">
        <v>6179</v>
      </c>
      <c r="AD937" t="s">
        <v>6180</v>
      </c>
      <c r="AE937" t="s">
        <v>6181</v>
      </c>
    </row>
    <row r="938" spans="1:31" ht="15.75" customHeight="1">
      <c r="A938" t="s">
        <v>3323</v>
      </c>
      <c r="B938" t="s">
        <v>3324</v>
      </c>
      <c r="C938" t="s">
        <v>3115</v>
      </c>
      <c r="D938" t="s">
        <v>12831</v>
      </c>
      <c r="E938" t="s">
        <v>12854</v>
      </c>
      <c r="F938" t="s">
        <v>12855</v>
      </c>
      <c r="G938" t="str">
        <f>Table2[category] &amp; "-" &amp; Table2[product name]</f>
        <v>Electronics|Mobiles&amp;Accessories|MobileAccessories|Chargers|AutomobileChargers-Duracell 38W Fast Car Charger Adapter with Dual Output. Quick Charge, Type C PD 20W &amp; Qualcomm Certified 3.0 Compatible for iPhone, All Smartphones, Tablets &amp; More (Copper &amp; Black)</v>
      </c>
      <c r="H938" t="s">
        <v>12856</v>
      </c>
      <c r="I938" s="23">
        <v>873</v>
      </c>
      <c r="J938" s="23" t="str">
        <f t="shared" si="42"/>
        <v>&gt;₹500</v>
      </c>
      <c r="K938" s="25">
        <v>1699</v>
      </c>
      <c r="L938" s="24">
        <v>0.49</v>
      </c>
      <c r="M938" s="25">
        <f>Table2[[#This Row],[Actual Price]] - Table2[[#This Row],[Discounted Price]] / Table2[[#This Row],[Actual Price]] * 100</f>
        <v>1647.6168334314302</v>
      </c>
      <c r="N938" s="24" t="str">
        <f t="shared" si="43"/>
        <v>&lt;50%</v>
      </c>
      <c r="O938" s="21">
        <f>Table2[[#This Row],[Rounded Rating Column]] + (Table2[[#This Row],[rating_count]] / 1000)</f>
        <v>5.68</v>
      </c>
      <c r="P938" s="24" t="str">
        <f>IF(Table2[[#This Row],[Discount Percentage]] &gt;= 0.5, "Yes", "No")</f>
        <v>No</v>
      </c>
      <c r="Q938" s="26">
        <f>Table2[[#This Row],[Actual Price]] * Table2[[#This Row],[rating_count]]</f>
        <v>2854320</v>
      </c>
      <c r="R938">
        <v>4.4000000000000004</v>
      </c>
      <c r="S938">
        <f>ROUND(Table2[[#This Row],[rating]], 0)</f>
        <v>4</v>
      </c>
      <c r="T938" s="21">
        <v>1680</v>
      </c>
      <c r="U938" s="21" t="str">
        <f>IF(Table2[[#This Row],[rating_count]] &lt; 1000, "Yes", "No")</f>
        <v>No</v>
      </c>
      <c r="V938" s="21">
        <f>Table2[[#This Row],[Rounded Rating Column]] * Table2[[#This Row],[rating_count]]</f>
        <v>6720</v>
      </c>
      <c r="W938" s="25">
        <f t="shared" si="44"/>
        <v>2854320</v>
      </c>
      <c r="X938" t="s">
        <v>3325</v>
      </c>
      <c r="Y938" t="s">
        <v>3326</v>
      </c>
      <c r="Z938" t="s">
        <v>3327</v>
      </c>
      <c r="AA938" t="s">
        <v>3328</v>
      </c>
      <c r="AB938" t="s">
        <v>3329</v>
      </c>
      <c r="AC938" t="s">
        <v>3330</v>
      </c>
      <c r="AD938" t="s">
        <v>3331</v>
      </c>
      <c r="AE938" t="s">
        <v>3332</v>
      </c>
    </row>
    <row r="939" spans="1:31" ht="15.75" customHeight="1">
      <c r="A939" t="s">
        <v>10187</v>
      </c>
      <c r="B939" t="s">
        <v>10188</v>
      </c>
      <c r="C939" t="s">
        <v>8977</v>
      </c>
      <c r="D939" t="s">
        <v>12817</v>
      </c>
      <c r="E939" t="s">
        <v>12818</v>
      </c>
      <c r="F939" t="s">
        <v>12986</v>
      </c>
      <c r="G939" t="str">
        <f>Table2[category] &amp; "-" &amp; Table2[product name]</f>
        <v>Home&amp;Kitchen|Kitchen&amp;HomeAppliances|SmallKitchenAppliances|MiniFoodProcessors&amp;Choppers-Rico Japanese Technology Rechargeable Wireless Electric Chopper with Replacement Warranty - Stainless Steel Blades, One Touch Operation, 10 Seconds Chopping, Mincing Vegetable, Meat - 250 ML, 30 Watts</v>
      </c>
      <c r="H939" t="s">
        <v>13011</v>
      </c>
      <c r="I939" s="23">
        <v>949</v>
      </c>
      <c r="J939" s="23" t="str">
        <f t="shared" si="42"/>
        <v>&gt;₹500</v>
      </c>
      <c r="K939" s="25">
        <v>1999</v>
      </c>
      <c r="L939" s="24">
        <v>0.53</v>
      </c>
      <c r="M939" s="25">
        <f>Table2[[#This Row],[Actual Price]] - Table2[[#This Row],[Discounted Price]] / Table2[[#This Row],[Actual Price]] * 100</f>
        <v>1951.5262631315659</v>
      </c>
      <c r="N939" s="24" t="str">
        <f t="shared" si="43"/>
        <v>50% or More</v>
      </c>
      <c r="O939" s="21">
        <f>Table2[[#This Row],[Rounded Rating Column]] + (Table2[[#This Row],[rating_count]] / 1000)</f>
        <v>5.6790000000000003</v>
      </c>
      <c r="P939" s="24" t="str">
        <f>IF(Table2[[#This Row],[Discount Percentage]] &gt;= 0.5, "Yes", "No")</f>
        <v>Yes</v>
      </c>
      <c r="Q939" s="26">
        <f>Table2[[#This Row],[Actual Price]] * Table2[[#This Row],[rating_count]]</f>
        <v>3356321</v>
      </c>
      <c r="R939">
        <v>4</v>
      </c>
      <c r="S939">
        <f>ROUND(Table2[[#This Row],[rating]], 0)</f>
        <v>4</v>
      </c>
      <c r="T939" s="21">
        <v>1679</v>
      </c>
      <c r="U939" s="21" t="str">
        <f>IF(Table2[[#This Row],[rating_count]] &lt; 1000, "Yes", "No")</f>
        <v>No</v>
      </c>
      <c r="V939" s="21">
        <f>Table2[[#This Row],[Rounded Rating Column]] * Table2[[#This Row],[rating_count]]</f>
        <v>6716</v>
      </c>
      <c r="W939" s="25">
        <f t="shared" si="44"/>
        <v>3356321</v>
      </c>
      <c r="X939" t="s">
        <v>10189</v>
      </c>
      <c r="Y939" t="s">
        <v>10190</v>
      </c>
      <c r="Z939" t="s">
        <v>10191</v>
      </c>
      <c r="AA939" t="s">
        <v>10192</v>
      </c>
      <c r="AB939" t="s">
        <v>10193</v>
      </c>
      <c r="AC939" t="s">
        <v>10194</v>
      </c>
      <c r="AD939" t="s">
        <v>10195</v>
      </c>
      <c r="AE939" t="s">
        <v>10196</v>
      </c>
    </row>
    <row r="940" spans="1:31" ht="15.75" customHeight="1">
      <c r="A940" t="s">
        <v>12073</v>
      </c>
      <c r="B940" t="s">
        <v>12074</v>
      </c>
      <c r="C940" t="s">
        <v>8846</v>
      </c>
      <c r="D940" t="s">
        <v>12817</v>
      </c>
      <c r="E940" t="s">
        <v>12818</v>
      </c>
      <c r="F940" t="s">
        <v>12986</v>
      </c>
      <c r="G940" t="str">
        <f>Table2[category] &amp; "-" &amp; Table2[product name]</f>
        <v>Home&amp;Kitchen|Kitchen&amp;HomeAppliances|SmallKitchenAppliances|SandwichMakers-Lifelong LLSM120G Sandwich Griller , Classic Pro 750 W Sandwich Maker with 4 Slice Non-Stick Fixed Plates for Sandwiches at Home with 1 Year Warranty (Black)</v>
      </c>
      <c r="H940" t="s">
        <v>13010</v>
      </c>
      <c r="I940" s="23">
        <v>929</v>
      </c>
      <c r="J940" s="23" t="str">
        <f t="shared" si="42"/>
        <v>&gt;₹500</v>
      </c>
      <c r="K940" s="25">
        <v>1300</v>
      </c>
      <c r="L940" s="24">
        <v>0.28999999999999998</v>
      </c>
      <c r="M940" s="25">
        <f>Table2[[#This Row],[Actual Price]] - Table2[[#This Row],[Discounted Price]] / Table2[[#This Row],[Actual Price]] * 100</f>
        <v>1228.5384615384614</v>
      </c>
      <c r="N940" s="24" t="str">
        <f t="shared" si="43"/>
        <v>&lt;50%</v>
      </c>
      <c r="O940" s="21">
        <f>Table2[[#This Row],[Rounded Rating Column]] + (Table2[[#This Row],[rating_count]] / 1000)</f>
        <v>5.6719999999999997</v>
      </c>
      <c r="P940" s="24" t="str">
        <f>IF(Table2[[#This Row],[Discount Percentage]] &gt;= 0.5, "Yes", "No")</f>
        <v>No</v>
      </c>
      <c r="Q940" s="26">
        <f>Table2[[#This Row],[Actual Price]] * Table2[[#This Row],[rating_count]]</f>
        <v>2173600</v>
      </c>
      <c r="R940">
        <v>3.9</v>
      </c>
      <c r="S940">
        <f>ROUND(Table2[[#This Row],[rating]], 0)</f>
        <v>4</v>
      </c>
      <c r="T940" s="21">
        <v>1672</v>
      </c>
      <c r="U940" s="21" t="str">
        <f>IF(Table2[[#This Row],[rating_count]] &lt; 1000, "Yes", "No")</f>
        <v>No</v>
      </c>
      <c r="V940" s="21">
        <f>Table2[[#This Row],[Rounded Rating Column]] * Table2[[#This Row],[rating_count]]</f>
        <v>6688</v>
      </c>
      <c r="W940" s="25">
        <f t="shared" si="44"/>
        <v>2173600</v>
      </c>
      <c r="X940" t="s">
        <v>12075</v>
      </c>
      <c r="Y940" t="s">
        <v>12076</v>
      </c>
      <c r="Z940" t="s">
        <v>12077</v>
      </c>
      <c r="AA940" t="s">
        <v>12078</v>
      </c>
      <c r="AB940" t="s">
        <v>12079</v>
      </c>
      <c r="AC940" t="s">
        <v>12080</v>
      </c>
      <c r="AD940" t="s">
        <v>12081</v>
      </c>
      <c r="AE940" t="s">
        <v>12082</v>
      </c>
    </row>
    <row r="941" spans="1:31" ht="15.75" customHeight="1">
      <c r="A941" t="s">
        <v>8101</v>
      </c>
      <c r="B941" t="s">
        <v>8102</v>
      </c>
      <c r="C941" t="s">
        <v>4817</v>
      </c>
      <c r="D941" t="s">
        <v>12821</v>
      </c>
      <c r="E941" t="s">
        <v>12822</v>
      </c>
      <c r="F941" t="s">
        <v>12876</v>
      </c>
      <c r="G941" t="str">
        <f>Table2[category] &amp; "-" &amp; Table2[product name]</f>
        <v>Computers&amp;Accessories|Accessories&amp;Peripherals|LaptopAccessories|Lapdesks-ZEBRONICS Aluminium Alloy Laptop Stand, Compatible with 9-15.6 inch Laptops, 7 Angles Adjustable, Anti Slip Silicon Rubber Pads, Foldable, Velvet Pouch Inside, Zeb-NS2000 (Dark Grey)</v>
      </c>
      <c r="H941" t="s">
        <v>12883</v>
      </c>
      <c r="I941" s="23">
        <v>899</v>
      </c>
      <c r="J941" s="23" t="str">
        <f t="shared" si="42"/>
        <v>&gt;₹500</v>
      </c>
      <c r="K941" s="25">
        <v>1999</v>
      </c>
      <c r="L941" s="24">
        <v>0.55000000000000004</v>
      </c>
      <c r="M941" s="25">
        <f>Table2[[#This Row],[Actual Price]] - Table2[[#This Row],[Discounted Price]] / Table2[[#This Row],[Actual Price]] * 100</f>
        <v>1954.0275137568785</v>
      </c>
      <c r="N941" s="24" t="str">
        <f t="shared" si="43"/>
        <v>50% or More</v>
      </c>
      <c r="O941" s="21">
        <f>Table2[[#This Row],[Rounded Rating Column]] + (Table2[[#This Row],[rating_count]] / 1000)</f>
        <v>5.6669999999999998</v>
      </c>
      <c r="P941" s="24" t="str">
        <f>IF(Table2[[#This Row],[Discount Percentage]] &gt;= 0.5, "Yes", "No")</f>
        <v>Yes</v>
      </c>
      <c r="Q941" s="26">
        <f>Table2[[#This Row],[Actual Price]] * Table2[[#This Row],[rating_count]]</f>
        <v>3332333</v>
      </c>
      <c r="R941">
        <v>4.4000000000000004</v>
      </c>
      <c r="S941">
        <f>ROUND(Table2[[#This Row],[rating]], 0)</f>
        <v>4</v>
      </c>
      <c r="T941" s="21">
        <v>1667</v>
      </c>
      <c r="U941" s="21" t="str">
        <f>IF(Table2[[#This Row],[rating_count]] &lt; 1000, "Yes", "No")</f>
        <v>No</v>
      </c>
      <c r="V941" s="21">
        <f>Table2[[#This Row],[Rounded Rating Column]] * Table2[[#This Row],[rating_count]]</f>
        <v>6668</v>
      </c>
      <c r="W941" s="25">
        <f t="shared" si="44"/>
        <v>3332333</v>
      </c>
      <c r="X941" t="s">
        <v>8103</v>
      </c>
      <c r="Y941" t="s">
        <v>8104</v>
      </c>
      <c r="Z941" t="s">
        <v>8105</v>
      </c>
      <c r="AA941" t="s">
        <v>8106</v>
      </c>
      <c r="AB941" t="s">
        <v>8107</v>
      </c>
      <c r="AC941" t="s">
        <v>8108</v>
      </c>
      <c r="AD941" t="s">
        <v>8109</v>
      </c>
      <c r="AE941" t="s">
        <v>8110</v>
      </c>
    </row>
    <row r="942" spans="1:31" ht="15.75" customHeight="1">
      <c r="A942" t="s">
        <v>6845</v>
      </c>
      <c r="B942" t="s">
        <v>6846</v>
      </c>
      <c r="C942" t="s">
        <v>5951</v>
      </c>
      <c r="D942" t="s">
        <v>12821</v>
      </c>
      <c r="E942" t="s">
        <v>12822</v>
      </c>
      <c r="F942" t="s">
        <v>12934</v>
      </c>
      <c r="G942" t="str">
        <f>Table2[category] &amp; "-" &amp; Table2[product name]</f>
        <v>Computers&amp;Accessories|Accessories&amp;Peripherals|USBHubs-Verilux¬Æ USB C Hub Multiport Adapter- 6 in 1 Portable Aluminum Type C Hub with 4K HDMI Output, USB 2.0/3.0 Ports, SD/Micro SD Card Reader Compatible for MacBook Pro 2016-2020, MacBook Air 2018-2020, Type-C Devices</v>
      </c>
      <c r="H942" s="2" t="s">
        <v>13108</v>
      </c>
      <c r="I942" s="25">
        <v>1187</v>
      </c>
      <c r="J942" s="23" t="str">
        <f t="shared" si="42"/>
        <v>&gt;₹500</v>
      </c>
      <c r="K942" s="25">
        <v>1929</v>
      </c>
      <c r="L942" s="24">
        <v>0.38</v>
      </c>
      <c r="M942" s="25">
        <f>Table2[[#This Row],[Actual Price]] - Table2[[#This Row],[Discounted Price]] / Table2[[#This Row],[Actual Price]] * 100</f>
        <v>1867.4655261793675</v>
      </c>
      <c r="N942" s="24" t="str">
        <f t="shared" si="43"/>
        <v>&lt;50%</v>
      </c>
      <c r="O942" s="21">
        <f>Table2[[#This Row],[Rounded Rating Column]] + (Table2[[#This Row],[rating_count]] / 1000)</f>
        <v>5.6619999999999999</v>
      </c>
      <c r="P942" s="24" t="str">
        <f>IF(Table2[[#This Row],[Discount Percentage]] &gt;= 0.5, "Yes", "No")</f>
        <v>No</v>
      </c>
      <c r="Q942" s="26">
        <f>Table2[[#This Row],[Actual Price]] * Table2[[#This Row],[rating_count]]</f>
        <v>3205998</v>
      </c>
      <c r="R942">
        <v>4.0999999999999996</v>
      </c>
      <c r="S942">
        <f>ROUND(Table2[[#This Row],[rating]], 0)</f>
        <v>4</v>
      </c>
      <c r="T942" s="21">
        <v>1662</v>
      </c>
      <c r="U942" s="21" t="str">
        <f>IF(Table2[[#This Row],[rating_count]] &lt; 1000, "Yes", "No")</f>
        <v>No</v>
      </c>
      <c r="V942" s="21">
        <f>Table2[[#This Row],[Rounded Rating Column]] * Table2[[#This Row],[rating_count]]</f>
        <v>6648</v>
      </c>
      <c r="W942" s="25">
        <f t="shared" si="44"/>
        <v>3205998</v>
      </c>
      <c r="X942" t="s">
        <v>6847</v>
      </c>
      <c r="Y942" t="s">
        <v>6848</v>
      </c>
      <c r="Z942" t="s">
        <v>6849</v>
      </c>
      <c r="AA942" t="s">
        <v>6850</v>
      </c>
      <c r="AB942" t="s">
        <v>6851</v>
      </c>
      <c r="AC942" t="s">
        <v>6852</v>
      </c>
      <c r="AD942" t="s">
        <v>6853</v>
      </c>
      <c r="AE942" t="s">
        <v>6854</v>
      </c>
    </row>
    <row r="943" spans="1:31" ht="15.75" customHeight="1">
      <c r="A943" t="s">
        <v>11608</v>
      </c>
      <c r="B943" t="s">
        <v>11609</v>
      </c>
      <c r="C943" t="s">
        <v>10199</v>
      </c>
      <c r="D943" t="s">
        <v>12817</v>
      </c>
      <c r="E943" t="s">
        <v>12818</v>
      </c>
      <c r="F943" t="s">
        <v>12986</v>
      </c>
      <c r="G943" t="str">
        <f>Table2[category] &amp; "-" &amp; Table2[product name]</f>
        <v>Home&amp;Kitchen|Kitchen&amp;HomeAppliances|SmallKitchenAppliances|Mills&amp;Grinders|WetGrinders-Prestige PWG 07 Wet Grinder, 2L (Multicolor) with Coconut Scraper and Atta Kneader Attachments, 200 Watt</v>
      </c>
      <c r="H943" t="s">
        <v>13039</v>
      </c>
      <c r="I943" s="25">
        <v>3710</v>
      </c>
      <c r="J943" s="23" t="str">
        <f t="shared" si="42"/>
        <v>&gt;₹500</v>
      </c>
      <c r="K943" s="25">
        <v>4330</v>
      </c>
      <c r="L943" s="24">
        <v>0.14000000000000001</v>
      </c>
      <c r="M943" s="25">
        <f>Table2[[#This Row],[Actual Price]] - Table2[[#This Row],[Discounted Price]] / Table2[[#This Row],[Actual Price]] * 100</f>
        <v>4244.3187066974597</v>
      </c>
      <c r="N943" s="24" t="str">
        <f t="shared" si="43"/>
        <v>&lt;50%</v>
      </c>
      <c r="O943" s="21">
        <f>Table2[[#This Row],[Rounded Rating Column]] + (Table2[[#This Row],[rating_count]] / 1000)</f>
        <v>5.6619999999999999</v>
      </c>
      <c r="P943" s="24" t="str">
        <f>IF(Table2[[#This Row],[Discount Percentage]] &gt;= 0.5, "Yes", "No")</f>
        <v>No</v>
      </c>
      <c r="Q943" s="26">
        <f>Table2[[#This Row],[Actual Price]] * Table2[[#This Row],[rating_count]]</f>
        <v>7196460</v>
      </c>
      <c r="R943">
        <v>3.7</v>
      </c>
      <c r="S943">
        <f>ROUND(Table2[[#This Row],[rating]], 0)</f>
        <v>4</v>
      </c>
      <c r="T943" s="21">
        <v>1662</v>
      </c>
      <c r="U943" s="21" t="str">
        <f>IF(Table2[[#This Row],[rating_count]] &lt; 1000, "Yes", "No")</f>
        <v>No</v>
      </c>
      <c r="V943" s="21">
        <f>Table2[[#This Row],[Rounded Rating Column]] * Table2[[#This Row],[rating_count]]</f>
        <v>6648</v>
      </c>
      <c r="W943" s="25">
        <f t="shared" si="44"/>
        <v>7196460</v>
      </c>
      <c r="X943" t="s">
        <v>11610</v>
      </c>
      <c r="Y943" t="s">
        <v>11611</v>
      </c>
      <c r="Z943" t="s">
        <v>11612</v>
      </c>
      <c r="AA943" t="s">
        <v>11613</v>
      </c>
      <c r="AB943" t="s">
        <v>11614</v>
      </c>
      <c r="AC943" t="s">
        <v>11615</v>
      </c>
      <c r="AD943" t="s">
        <v>11616</v>
      </c>
      <c r="AE943" t="s">
        <v>11617</v>
      </c>
    </row>
    <row r="944" spans="1:31" ht="15.75" customHeight="1">
      <c r="A944" t="s">
        <v>9660</v>
      </c>
      <c r="B944" t="s">
        <v>9661</v>
      </c>
      <c r="C944" t="s">
        <v>8358</v>
      </c>
      <c r="D944" t="s">
        <v>12817</v>
      </c>
      <c r="E944" t="s">
        <v>12818</v>
      </c>
      <c r="F944" t="s">
        <v>12819</v>
      </c>
      <c r="G944" t="str">
        <f>Table2[category] &amp; "-" &amp; Table2[product name]</f>
        <v>Home&amp;Kitchen|Kitchen&amp;HomeAppliances|Vacuum,Cleaning&amp;Ironing|Irons,Steamers&amp;Accessories|LintShavers-Lint Roller with 40 Paper Sheets, 22 x 5 cm (Grey)</v>
      </c>
      <c r="H944" t="s">
        <v>12992</v>
      </c>
      <c r="I944" s="23">
        <v>245</v>
      </c>
      <c r="J944" s="23" t="str">
        <f t="shared" si="42"/>
        <v>₹200 - ₹500</v>
      </c>
      <c r="K944" s="23">
        <v>299</v>
      </c>
      <c r="L944" s="24">
        <v>0.18</v>
      </c>
      <c r="M944" s="25">
        <f>Table2[[#This Row],[Actual Price]] - Table2[[#This Row],[Discounted Price]] / Table2[[#This Row],[Actual Price]] * 100</f>
        <v>217.0602006688963</v>
      </c>
      <c r="N944" s="24" t="str">
        <f t="shared" si="43"/>
        <v>&lt;50%</v>
      </c>
      <c r="O944" s="21">
        <f>Table2[[#This Row],[Rounded Rating Column]] + (Table2[[#This Row],[rating_count]] / 1000)</f>
        <v>5.66</v>
      </c>
      <c r="P944" s="24" t="str">
        <f>IF(Table2[[#This Row],[Discount Percentage]] &gt;= 0.5, "Yes", "No")</f>
        <v>No</v>
      </c>
      <c r="Q944" s="26">
        <f>Table2[[#This Row],[Actual Price]] * Table2[[#This Row],[rating_count]]</f>
        <v>496340</v>
      </c>
      <c r="R944">
        <v>4.0999999999999996</v>
      </c>
      <c r="S944">
        <f>ROUND(Table2[[#This Row],[rating]], 0)</f>
        <v>4</v>
      </c>
      <c r="T944" s="21">
        <v>1660</v>
      </c>
      <c r="U944" s="21" t="str">
        <f>IF(Table2[[#This Row],[rating_count]] &lt; 1000, "Yes", "No")</f>
        <v>No</v>
      </c>
      <c r="V944" s="21">
        <f>Table2[[#This Row],[Rounded Rating Column]] * Table2[[#This Row],[rating_count]]</f>
        <v>6640</v>
      </c>
      <c r="W944" s="25">
        <f t="shared" si="44"/>
        <v>496340</v>
      </c>
      <c r="X944" t="s">
        <v>9662</v>
      </c>
      <c r="Y944" t="s">
        <v>9663</v>
      </c>
      <c r="Z944" t="s">
        <v>9664</v>
      </c>
      <c r="AA944" t="s">
        <v>9665</v>
      </c>
      <c r="AB944" t="s">
        <v>9666</v>
      </c>
      <c r="AC944" t="s">
        <v>9667</v>
      </c>
      <c r="AD944" t="s">
        <v>9668</v>
      </c>
      <c r="AE944" t="s">
        <v>9669</v>
      </c>
    </row>
    <row r="945" spans="1:31" ht="15.75" customHeight="1">
      <c r="A945" t="s">
        <v>2464</v>
      </c>
      <c r="B945" t="s">
        <v>2465</v>
      </c>
      <c r="C945" t="s">
        <v>165</v>
      </c>
      <c r="D945" t="s">
        <v>12831</v>
      </c>
      <c r="E945" t="s">
        <v>12832</v>
      </c>
      <c r="F945" t="s">
        <v>12834</v>
      </c>
      <c r="G945" t="str">
        <f>Table2[category] &amp; "-" &amp; Table2[product name]</f>
        <v>Electronics|HomeTheater,TV&amp;Video|Televisions|SmartTelevisions-Toshiba 108 cm (43 inches) V Series Full HD Smart Android LED TV 43V35KP (Silver)</v>
      </c>
      <c r="H945" t="s">
        <v>12835</v>
      </c>
      <c r="I945" s="25">
        <v>21990</v>
      </c>
      <c r="J945" s="23" t="str">
        <f t="shared" si="42"/>
        <v>&gt;₹500</v>
      </c>
      <c r="K945" s="25">
        <v>34990</v>
      </c>
      <c r="L945" s="24">
        <v>0.37</v>
      </c>
      <c r="M945" s="25">
        <f>Table2[[#This Row],[Actual Price]] - Table2[[#This Row],[Discounted Price]] / Table2[[#This Row],[Actual Price]] * 100</f>
        <v>34927.153472420694</v>
      </c>
      <c r="N945" s="24" t="str">
        <f t="shared" si="43"/>
        <v>&lt;50%</v>
      </c>
      <c r="O945" s="21">
        <f>Table2[[#This Row],[Rounded Rating Column]] + (Table2[[#This Row],[rating_count]] / 1000)</f>
        <v>5.657</v>
      </c>
      <c r="P945" s="24" t="str">
        <f>IF(Table2[[#This Row],[Discount Percentage]] &gt;= 0.5, "Yes", "No")</f>
        <v>No</v>
      </c>
      <c r="Q945" s="26">
        <f>Table2[[#This Row],[Actual Price]] * Table2[[#This Row],[rating_count]]</f>
        <v>57978430</v>
      </c>
      <c r="R945">
        <v>4.3</v>
      </c>
      <c r="S945">
        <f>ROUND(Table2[[#This Row],[rating]], 0)</f>
        <v>4</v>
      </c>
      <c r="T945" s="21">
        <v>1657</v>
      </c>
      <c r="U945" s="21" t="str">
        <f>IF(Table2[[#This Row],[rating_count]] &lt; 1000, "Yes", "No")</f>
        <v>No</v>
      </c>
      <c r="V945" s="21">
        <f>Table2[[#This Row],[Rounded Rating Column]] * Table2[[#This Row],[rating_count]]</f>
        <v>6628</v>
      </c>
      <c r="W945" s="25">
        <f t="shared" si="44"/>
        <v>57978430</v>
      </c>
      <c r="X945" t="s">
        <v>2466</v>
      </c>
      <c r="Y945" t="s">
        <v>2467</v>
      </c>
      <c r="Z945" t="s">
        <v>2468</v>
      </c>
      <c r="AA945" t="s">
        <v>2469</v>
      </c>
      <c r="AB945" t="s">
        <v>2470</v>
      </c>
      <c r="AC945" t="s">
        <v>2471</v>
      </c>
      <c r="AD945" t="s">
        <v>2472</v>
      </c>
      <c r="AE945" t="s">
        <v>2473</v>
      </c>
    </row>
    <row r="946" spans="1:31" ht="15.75" customHeight="1">
      <c r="A946" t="s">
        <v>9540</v>
      </c>
      <c r="B946" t="s">
        <v>9541</v>
      </c>
      <c r="C946" t="s">
        <v>8977</v>
      </c>
      <c r="D946" t="s">
        <v>12817</v>
      </c>
      <c r="E946" t="s">
        <v>12818</v>
      </c>
      <c r="F946" t="s">
        <v>12986</v>
      </c>
      <c r="G946" t="str">
        <f>Table2[category] &amp; "-" &amp; Table2[product name]</f>
        <v>Home&amp;Kitchen|Kitchen&amp;HomeAppliances|SmallKitchenAppliances|MiniFoodProcessors&amp;Choppers-InstaCuppa Rechargeable Mini Electric Chopper - Stainless Steel Blades, One Touch Operation, for Mincing Garlic, Ginger, Onion, Vegetable, Meat, Nuts, (White, 250 ML, Pack of 1, 45 Watts)</v>
      </c>
      <c r="H946" t="s">
        <v>13011</v>
      </c>
      <c r="I946" s="23">
        <v>999</v>
      </c>
      <c r="J946" s="23" t="str">
        <f t="shared" si="42"/>
        <v>&gt;₹500</v>
      </c>
      <c r="K946" s="25">
        <v>1499</v>
      </c>
      <c r="L946" s="24">
        <v>0.33</v>
      </c>
      <c r="M946" s="25">
        <f>Table2[[#This Row],[Actual Price]] - Table2[[#This Row],[Discounted Price]] / Table2[[#This Row],[Actual Price]] * 100</f>
        <v>1432.3555703802535</v>
      </c>
      <c r="N946" s="24" t="str">
        <f t="shared" si="43"/>
        <v>&lt;50%</v>
      </c>
      <c r="O946" s="21">
        <f>Table2[[#This Row],[Rounded Rating Column]] + (Table2[[#This Row],[rating_count]] / 1000)</f>
        <v>5.6459999999999999</v>
      </c>
      <c r="P946" s="24" t="str">
        <f>IF(Table2[[#This Row],[Discount Percentage]] &gt;= 0.5, "Yes", "No")</f>
        <v>No</v>
      </c>
      <c r="Q946" s="26">
        <f>Table2[[#This Row],[Actual Price]] * Table2[[#This Row],[rating_count]]</f>
        <v>2467354</v>
      </c>
      <c r="R946">
        <v>4.0999999999999996</v>
      </c>
      <c r="S946">
        <f>ROUND(Table2[[#This Row],[rating]], 0)</f>
        <v>4</v>
      </c>
      <c r="T946" s="21">
        <v>1646</v>
      </c>
      <c r="U946" s="21" t="str">
        <f>IF(Table2[[#This Row],[rating_count]] &lt; 1000, "Yes", "No")</f>
        <v>No</v>
      </c>
      <c r="V946" s="21">
        <f>Table2[[#This Row],[Rounded Rating Column]] * Table2[[#This Row],[rating_count]]</f>
        <v>6584</v>
      </c>
      <c r="W946" s="25">
        <f t="shared" si="44"/>
        <v>2467354</v>
      </c>
      <c r="X946" t="s">
        <v>9542</v>
      </c>
      <c r="Y946" t="s">
        <v>9543</v>
      </c>
      <c r="Z946" t="s">
        <v>9544</v>
      </c>
      <c r="AA946" t="s">
        <v>9545</v>
      </c>
      <c r="AB946" t="s">
        <v>9546</v>
      </c>
      <c r="AC946" t="s">
        <v>9547</v>
      </c>
      <c r="AD946" t="s">
        <v>9548</v>
      </c>
      <c r="AE946" t="s">
        <v>9549</v>
      </c>
    </row>
    <row r="947" spans="1:31" ht="15.75" customHeight="1">
      <c r="A947" t="s">
        <v>11801</v>
      </c>
      <c r="B947" t="s">
        <v>11802</v>
      </c>
      <c r="C947" t="s">
        <v>8369</v>
      </c>
      <c r="D947" t="s">
        <v>12817</v>
      </c>
      <c r="E947" t="s">
        <v>12818</v>
      </c>
      <c r="F947" t="s">
        <v>12986</v>
      </c>
      <c r="G947" t="str">
        <f>Table2[category] &amp; "-" &amp; Table2[product name]</f>
        <v>Home&amp;Kitchen|Kitchen&amp;HomeAppliances|SmallKitchenAppliances|DigitalKitchenScales-Ionix Jewellery Scale | Weight Scale | Digital Weight Machine | weight machine for gold | Electronic weighing machines for Jewellery 0.01G to 200G Small Weight Machine for Shop - Silver</v>
      </c>
      <c r="H947" t="s">
        <v>12993</v>
      </c>
      <c r="I947" s="23">
        <v>295</v>
      </c>
      <c r="J947" s="23" t="str">
        <f t="shared" si="42"/>
        <v>₹200 - ₹500</v>
      </c>
      <c r="K947" s="23">
        <v>599</v>
      </c>
      <c r="L947" s="24">
        <v>0.51</v>
      </c>
      <c r="M947" s="25">
        <f>Table2[[#This Row],[Actual Price]] - Table2[[#This Row],[Discounted Price]] / Table2[[#This Row],[Actual Price]] * 100</f>
        <v>549.75125208681141</v>
      </c>
      <c r="N947" s="24" t="str">
        <f t="shared" si="43"/>
        <v>50% or More</v>
      </c>
      <c r="O947" s="21">
        <f>Table2[[#This Row],[Rounded Rating Column]] + (Table2[[#This Row],[rating_count]] / 1000)</f>
        <v>5.6440000000000001</v>
      </c>
      <c r="P947" s="24" t="str">
        <f>IF(Table2[[#This Row],[Discount Percentage]] &gt;= 0.5, "Yes", "No")</f>
        <v>Yes</v>
      </c>
      <c r="Q947" s="26">
        <f>Table2[[#This Row],[Actual Price]] * Table2[[#This Row],[rating_count]]</f>
        <v>984756</v>
      </c>
      <c r="R947">
        <v>4</v>
      </c>
      <c r="S947">
        <f>ROUND(Table2[[#This Row],[rating]], 0)</f>
        <v>4</v>
      </c>
      <c r="T947" s="21">
        <v>1644</v>
      </c>
      <c r="U947" s="21" t="str">
        <f>IF(Table2[[#This Row],[rating_count]] &lt; 1000, "Yes", "No")</f>
        <v>No</v>
      </c>
      <c r="V947" s="21">
        <f>Table2[[#This Row],[Rounded Rating Column]] * Table2[[#This Row],[rating_count]]</f>
        <v>6576</v>
      </c>
      <c r="W947" s="25">
        <f t="shared" si="44"/>
        <v>984756</v>
      </c>
      <c r="X947" t="s">
        <v>11803</v>
      </c>
      <c r="Y947" t="s">
        <v>11804</v>
      </c>
      <c r="Z947" t="s">
        <v>11805</v>
      </c>
      <c r="AA947" t="s">
        <v>11806</v>
      </c>
      <c r="AB947" t="s">
        <v>11807</v>
      </c>
      <c r="AC947" t="s">
        <v>11808</v>
      </c>
      <c r="AD947" t="s">
        <v>11809</v>
      </c>
      <c r="AE947" t="s">
        <v>11810</v>
      </c>
    </row>
    <row r="948" spans="1:31" ht="15.75" customHeight="1">
      <c r="A948" t="s">
        <v>4411</v>
      </c>
      <c r="B948" t="s">
        <v>4412</v>
      </c>
      <c r="C948" t="s">
        <v>3053</v>
      </c>
      <c r="D948" t="s">
        <v>12831</v>
      </c>
      <c r="E948" t="s">
        <v>12854</v>
      </c>
      <c r="F948" t="s">
        <v>12857</v>
      </c>
      <c r="G948" t="str">
        <f>Table2[category] &amp; "-" &amp; Table2[product name]</f>
        <v>Electronics|Mobiles&amp;Accessories|Smartphones&amp;BasicMobiles|BasicMobiles-Nokia 8210 4G Volte keypad Phone with Dual SIM, Big Display, inbuilt MP3 Player &amp; Wireless FM Radio | Blue</v>
      </c>
      <c r="H948" t="s">
        <v>12861</v>
      </c>
      <c r="I948" s="25">
        <v>3799</v>
      </c>
      <c r="J948" s="23" t="str">
        <f t="shared" si="42"/>
        <v>&gt;₹500</v>
      </c>
      <c r="K948" s="25">
        <v>5299</v>
      </c>
      <c r="L948" s="24">
        <v>0.28000000000000003</v>
      </c>
      <c r="M948" s="25">
        <f>Table2[[#This Row],[Actual Price]] - Table2[[#This Row],[Discounted Price]] / Table2[[#This Row],[Actual Price]] * 100</f>
        <v>5227.307227778826</v>
      </c>
      <c r="N948" s="24" t="str">
        <f t="shared" si="43"/>
        <v>&lt;50%</v>
      </c>
      <c r="O948" s="21">
        <f>Table2[[#This Row],[Rounded Rating Column]] + (Table2[[#This Row],[rating_count]] / 1000)</f>
        <v>5.641</v>
      </c>
      <c r="P948" s="24" t="str">
        <f>IF(Table2[[#This Row],[Discount Percentage]] &gt;= 0.5, "Yes", "No")</f>
        <v>No</v>
      </c>
      <c r="Q948" s="26">
        <f>Table2[[#This Row],[Actual Price]] * Table2[[#This Row],[rating_count]]</f>
        <v>8695659</v>
      </c>
      <c r="R948">
        <v>3.5</v>
      </c>
      <c r="S948">
        <f>ROUND(Table2[[#This Row],[rating]], 0)</f>
        <v>4</v>
      </c>
      <c r="T948" s="21">
        <v>1641</v>
      </c>
      <c r="U948" s="21" t="str">
        <f>IF(Table2[[#This Row],[rating_count]] &lt; 1000, "Yes", "No")</f>
        <v>No</v>
      </c>
      <c r="V948" s="21">
        <f>Table2[[#This Row],[Rounded Rating Column]] * Table2[[#This Row],[rating_count]]</f>
        <v>6564</v>
      </c>
      <c r="W948" s="25">
        <f t="shared" si="44"/>
        <v>8695659</v>
      </c>
      <c r="X948" t="s">
        <v>4413</v>
      </c>
      <c r="Y948" t="s">
        <v>4414</v>
      </c>
      <c r="Z948" t="s">
        <v>4415</v>
      </c>
      <c r="AA948" t="s">
        <v>4416</v>
      </c>
      <c r="AB948" t="s">
        <v>4417</v>
      </c>
      <c r="AC948" t="s">
        <v>4418</v>
      </c>
      <c r="AD948" t="s">
        <v>4419</v>
      </c>
      <c r="AE948" t="s">
        <v>4420</v>
      </c>
    </row>
    <row r="949" spans="1:31" ht="15.75" customHeight="1">
      <c r="A949" t="s">
        <v>1505</v>
      </c>
      <c r="B949" t="s">
        <v>1506</v>
      </c>
      <c r="C949" t="s">
        <v>165</v>
      </c>
      <c r="D949" t="s">
        <v>12831</v>
      </c>
      <c r="E949" t="s">
        <v>12832</v>
      </c>
      <c r="F949" t="s">
        <v>12834</v>
      </c>
      <c r="G949" t="str">
        <f>Table2[category] &amp; "-" &amp; Table2[product name]</f>
        <v>Electronics|HomeTheater,TV&amp;Video|Televisions|SmartTelevisions-Acer 80 cm (32 inches) S Series HD Ready Android Smart LED TV AR32AR2841HDSB (Black)</v>
      </c>
      <c r="H949" t="s">
        <v>12835</v>
      </c>
      <c r="I949" s="25">
        <v>12499</v>
      </c>
      <c r="J949" s="23" t="str">
        <f t="shared" si="42"/>
        <v>&gt;₹500</v>
      </c>
      <c r="K949" s="25">
        <v>22990</v>
      </c>
      <c r="L949" s="24">
        <v>0.46</v>
      </c>
      <c r="M949" s="25">
        <f>Table2[[#This Row],[Actual Price]] - Table2[[#This Row],[Discounted Price]] / Table2[[#This Row],[Actual Price]] * 100</f>
        <v>22935.632883862549</v>
      </c>
      <c r="N949" s="24" t="str">
        <f t="shared" si="43"/>
        <v>&lt;50%</v>
      </c>
      <c r="O949" s="21">
        <f>Table2[[#This Row],[Rounded Rating Column]] + (Table2[[#This Row],[rating_count]] / 1000)</f>
        <v>5.6109999999999998</v>
      </c>
      <c r="P949" s="24" t="str">
        <f>IF(Table2[[#This Row],[Discount Percentage]] &gt;= 0.5, "Yes", "No")</f>
        <v>No</v>
      </c>
      <c r="Q949" s="26">
        <f>Table2[[#This Row],[Actual Price]] * Table2[[#This Row],[rating_count]]</f>
        <v>37036890</v>
      </c>
      <c r="R949">
        <v>4.3</v>
      </c>
      <c r="S949">
        <f>ROUND(Table2[[#This Row],[rating]], 0)</f>
        <v>4</v>
      </c>
      <c r="T949" s="21">
        <v>1611</v>
      </c>
      <c r="U949" s="21" t="str">
        <f>IF(Table2[[#This Row],[rating_count]] &lt; 1000, "Yes", "No")</f>
        <v>No</v>
      </c>
      <c r="V949" s="21">
        <f>Table2[[#This Row],[Rounded Rating Column]] * Table2[[#This Row],[rating_count]]</f>
        <v>6444</v>
      </c>
      <c r="W949" s="25">
        <f t="shared" si="44"/>
        <v>37036890</v>
      </c>
      <c r="X949" t="s">
        <v>1507</v>
      </c>
      <c r="Y949" t="s">
        <v>1508</v>
      </c>
      <c r="Z949" t="s">
        <v>1509</v>
      </c>
      <c r="AA949" t="s">
        <v>1510</v>
      </c>
      <c r="AB949" t="s">
        <v>1511</v>
      </c>
      <c r="AC949" t="s">
        <v>1512</v>
      </c>
      <c r="AD949" t="s">
        <v>1513</v>
      </c>
      <c r="AE949" t="s">
        <v>1514</v>
      </c>
    </row>
    <row r="950" spans="1:31" ht="15.75" customHeight="1">
      <c r="A950" t="s">
        <v>2384</v>
      </c>
      <c r="B950" t="s">
        <v>2385</v>
      </c>
      <c r="C950" t="s">
        <v>165</v>
      </c>
      <c r="D950" t="s">
        <v>12831</v>
      </c>
      <c r="E950" t="s">
        <v>12832</v>
      </c>
      <c r="F950" t="s">
        <v>12834</v>
      </c>
      <c r="G950" t="str">
        <f>Table2[category] &amp; "-" &amp; Table2[product name]</f>
        <v>Electronics|HomeTheater,TV&amp;Video|Televisions|SmartTelevisions-Acer 139 cm (55 inches) H Series 4K Ultra HD Android Smart LED TV AR55AR2851UDPRO (Black)</v>
      </c>
      <c r="H950" t="s">
        <v>12835</v>
      </c>
      <c r="I950" s="25">
        <v>35999</v>
      </c>
      <c r="J950" s="23" t="str">
        <f t="shared" si="42"/>
        <v>&gt;₹500</v>
      </c>
      <c r="K950" s="25">
        <v>49990</v>
      </c>
      <c r="L950" s="24">
        <v>0.28000000000000003</v>
      </c>
      <c r="M950" s="25">
        <f>Table2[[#This Row],[Actual Price]] - Table2[[#This Row],[Discounted Price]] / Table2[[#This Row],[Actual Price]] * 100</f>
        <v>49917.987597519503</v>
      </c>
      <c r="N950" s="24" t="str">
        <f t="shared" si="43"/>
        <v>&lt;50%</v>
      </c>
      <c r="O950" s="21">
        <f>Table2[[#This Row],[Rounded Rating Column]] + (Table2[[#This Row],[rating_count]] / 1000)</f>
        <v>5.6109999999999998</v>
      </c>
      <c r="P950" s="24" t="str">
        <f>IF(Table2[[#This Row],[Discount Percentage]] &gt;= 0.5, "Yes", "No")</f>
        <v>No</v>
      </c>
      <c r="Q950" s="26">
        <f>Table2[[#This Row],[Actual Price]] * Table2[[#This Row],[rating_count]]</f>
        <v>80533890</v>
      </c>
      <c r="R950">
        <v>4.3</v>
      </c>
      <c r="S950">
        <f>ROUND(Table2[[#This Row],[rating]], 0)</f>
        <v>4</v>
      </c>
      <c r="T950" s="21">
        <v>1611</v>
      </c>
      <c r="U950" s="21" t="str">
        <f>IF(Table2[[#This Row],[rating_count]] &lt; 1000, "Yes", "No")</f>
        <v>No</v>
      </c>
      <c r="V950" s="21">
        <f>Table2[[#This Row],[Rounded Rating Column]] * Table2[[#This Row],[rating_count]]</f>
        <v>6444</v>
      </c>
      <c r="W950" s="25">
        <f t="shared" si="44"/>
        <v>80533890</v>
      </c>
      <c r="X950" t="s">
        <v>2386</v>
      </c>
      <c r="Y950" t="s">
        <v>1508</v>
      </c>
      <c r="Z950" t="s">
        <v>1509</v>
      </c>
      <c r="AA950" t="s">
        <v>1510</v>
      </c>
      <c r="AB950" t="s">
        <v>1511</v>
      </c>
      <c r="AC950" t="s">
        <v>1512</v>
      </c>
      <c r="AD950" t="s">
        <v>2387</v>
      </c>
      <c r="AE950" t="s">
        <v>2388</v>
      </c>
    </row>
    <row r="951" spans="1:31" ht="15.75" customHeight="1">
      <c r="A951" t="s">
        <v>4906</v>
      </c>
      <c r="B951" t="s">
        <v>4907</v>
      </c>
      <c r="C951" t="s">
        <v>4785</v>
      </c>
      <c r="D951" t="s">
        <v>12821</v>
      </c>
      <c r="E951" t="s">
        <v>12822</v>
      </c>
      <c r="F951" t="s">
        <v>12880</v>
      </c>
      <c r="G951" t="str">
        <f>Table2[category] &amp; "-" &amp; Table2[product name]</f>
        <v>Computers&amp;Accessories|Accessories&amp;Peripherals|Keyboards,Mice&amp;InputDevices|Mice-Portronics Toad 23 Wireless Optical Mouse with 2.4GHz, USB Nano Dongle, Optical Orientation, Click Wheel, Adjustable DPI(Black)</v>
      </c>
      <c r="H951" t="s">
        <v>12881</v>
      </c>
      <c r="I951" s="23">
        <v>299</v>
      </c>
      <c r="J951" s="23" t="str">
        <f t="shared" si="42"/>
        <v>₹200 - ₹500</v>
      </c>
      <c r="K951" s="23">
        <v>599</v>
      </c>
      <c r="L951" s="24">
        <v>0.5</v>
      </c>
      <c r="M951" s="25">
        <f>Table2[[#This Row],[Actual Price]] - Table2[[#This Row],[Discounted Price]] / Table2[[#This Row],[Actual Price]] * 100</f>
        <v>549.08347245409016</v>
      </c>
      <c r="N951" s="24" t="str">
        <f t="shared" si="43"/>
        <v>50% or More</v>
      </c>
      <c r="O951" s="21">
        <f>Table2[[#This Row],[Rounded Rating Column]] + (Table2[[#This Row],[rating_count]] / 1000)</f>
        <v>5.5969999999999995</v>
      </c>
      <c r="P951" s="24" t="str">
        <f>IF(Table2[[#This Row],[Discount Percentage]] &gt;= 0.5, "Yes", "No")</f>
        <v>Yes</v>
      </c>
      <c r="Q951" s="26">
        <f>Table2[[#This Row],[Actual Price]] * Table2[[#This Row],[rating_count]]</f>
        <v>956603</v>
      </c>
      <c r="R951">
        <v>4.0999999999999996</v>
      </c>
      <c r="S951">
        <f>ROUND(Table2[[#This Row],[rating]], 0)</f>
        <v>4</v>
      </c>
      <c r="T951" s="21">
        <v>1597</v>
      </c>
      <c r="U951" s="21" t="str">
        <f>IF(Table2[[#This Row],[rating_count]] &lt; 1000, "Yes", "No")</f>
        <v>No</v>
      </c>
      <c r="V951" s="21">
        <f>Table2[[#This Row],[Rounded Rating Column]] * Table2[[#This Row],[rating_count]]</f>
        <v>6388</v>
      </c>
      <c r="W951" s="25">
        <f t="shared" si="44"/>
        <v>956603</v>
      </c>
      <c r="X951" t="s">
        <v>4908</v>
      </c>
      <c r="Y951" t="s">
        <v>4909</v>
      </c>
      <c r="Z951" t="s">
        <v>4910</v>
      </c>
      <c r="AA951" t="s">
        <v>4911</v>
      </c>
      <c r="AB951" t="s">
        <v>4912</v>
      </c>
      <c r="AC951" t="s">
        <v>4913</v>
      </c>
      <c r="AD951" t="s">
        <v>4914</v>
      </c>
      <c r="AE951" t="s">
        <v>4915</v>
      </c>
    </row>
    <row r="952" spans="1:31" ht="15.75" customHeight="1">
      <c r="A952" t="s">
        <v>4235</v>
      </c>
      <c r="B952" t="s">
        <v>4236</v>
      </c>
      <c r="C952" t="s">
        <v>3760</v>
      </c>
      <c r="D952" t="s">
        <v>12831</v>
      </c>
      <c r="E952" t="s">
        <v>12854</v>
      </c>
      <c r="F952" t="s">
        <v>12855</v>
      </c>
      <c r="G952" t="str">
        <f>Table2[category] &amp; "-" &amp; Table2[product name]</f>
        <v>Electronics|Mobiles&amp;Accessories|MobileAccessories|Maintenance,Upkeep&amp;Repairs|ScreenProtectors-Kyosei Advanced Tempered Glass Compatible with Google Pixel 6a with Military-Grade Anti-Explosion Edge-to-Edge Coverage Screen Protector Guard</v>
      </c>
      <c r="H952" t="s">
        <v>12871</v>
      </c>
      <c r="I952" s="23">
        <v>299</v>
      </c>
      <c r="J952" s="23" t="str">
        <f t="shared" si="42"/>
        <v>₹200 - ₹500</v>
      </c>
      <c r="K952" s="25">
        <v>1199</v>
      </c>
      <c r="L952" s="24">
        <v>0.75</v>
      </c>
      <c r="M952" s="25">
        <f>Table2[[#This Row],[Actual Price]] - Table2[[#This Row],[Discounted Price]] / Table2[[#This Row],[Actual Price]] * 100</f>
        <v>1174.0625521267723</v>
      </c>
      <c r="N952" s="24" t="str">
        <f t="shared" si="43"/>
        <v>50% or More</v>
      </c>
      <c r="O952" s="21">
        <f>Table2[[#This Row],[Rounded Rating Column]] + (Table2[[#This Row],[rating_count]] / 1000)</f>
        <v>5.5960000000000001</v>
      </c>
      <c r="P952" s="24" t="str">
        <f>IF(Table2[[#This Row],[Discount Percentage]] &gt;= 0.5, "Yes", "No")</f>
        <v>Yes</v>
      </c>
      <c r="Q952" s="26">
        <f>Table2[[#This Row],[Actual Price]] * Table2[[#This Row],[rating_count]]</f>
        <v>714604</v>
      </c>
      <c r="R952">
        <v>4.5</v>
      </c>
      <c r="S952">
        <f>ROUND(Table2[[#This Row],[rating]], 0)</f>
        <v>5</v>
      </c>
      <c r="T952" s="21">
        <v>596</v>
      </c>
      <c r="U952" s="21" t="str">
        <f>IF(Table2[[#This Row],[rating_count]] &lt; 1000, "Yes", "No")</f>
        <v>Yes</v>
      </c>
      <c r="V952" s="21">
        <f>Table2[[#This Row],[Rounded Rating Column]] * Table2[[#This Row],[rating_count]]</f>
        <v>2980</v>
      </c>
      <c r="W952" s="25">
        <f t="shared" si="44"/>
        <v>714604</v>
      </c>
      <c r="X952" t="s">
        <v>4237</v>
      </c>
      <c r="Y952" t="s">
        <v>4238</v>
      </c>
      <c r="Z952" t="s">
        <v>4239</v>
      </c>
      <c r="AA952" t="s">
        <v>4240</v>
      </c>
      <c r="AB952" t="s">
        <v>4241</v>
      </c>
      <c r="AC952" t="s">
        <v>4242</v>
      </c>
      <c r="AD952" t="s">
        <v>4243</v>
      </c>
      <c r="AE952" t="s">
        <v>4244</v>
      </c>
    </row>
    <row r="953" spans="1:31" ht="15.75" customHeight="1">
      <c r="A953" t="s">
        <v>937</v>
      </c>
      <c r="B953" t="s">
        <v>938</v>
      </c>
      <c r="C953" t="s">
        <v>462</v>
      </c>
      <c r="D953" t="s">
        <v>12831</v>
      </c>
      <c r="E953" t="s">
        <v>12832</v>
      </c>
      <c r="F953" t="s">
        <v>12833</v>
      </c>
      <c r="G953" t="str">
        <f>Table2[category] &amp; "-" &amp; Table2[product name]</f>
        <v>Electronics|HomeTheater,TV&amp;Video|Accessories|RemoteControls-Isoelite Remote Compatible for Samsung LED/LCD Remote Control Works with All Samsung LED/LCD TV Model No :- BN59-607A (Please Match The Image with Your Old Remote)</v>
      </c>
      <c r="H953" t="s">
        <v>12836</v>
      </c>
      <c r="I953" s="23">
        <v>299</v>
      </c>
      <c r="J953" s="23" t="str">
        <f t="shared" si="42"/>
        <v>₹200 - ₹500</v>
      </c>
      <c r="K953" s="23">
        <v>899</v>
      </c>
      <c r="L953" s="24">
        <v>0.67</v>
      </c>
      <c r="M953" s="25">
        <f>Table2[[#This Row],[Actual Price]] - Table2[[#This Row],[Discounted Price]] / Table2[[#This Row],[Actual Price]] * 100</f>
        <v>865.74082313681868</v>
      </c>
      <c r="N953" s="24" t="str">
        <f t="shared" si="43"/>
        <v>50% or More</v>
      </c>
      <c r="O953" s="21">
        <f>Table2[[#This Row],[Rounded Rating Column]] + (Table2[[#This Row],[rating_count]] / 1000)</f>
        <v>5.5880000000000001</v>
      </c>
      <c r="P953" s="24" t="str">
        <f>IF(Table2[[#This Row],[Discount Percentage]] &gt;= 0.5, "Yes", "No")</f>
        <v>Yes</v>
      </c>
      <c r="Q953" s="26">
        <f>Table2[[#This Row],[Actual Price]] * Table2[[#This Row],[rating_count]]</f>
        <v>1427612</v>
      </c>
      <c r="R953">
        <v>4</v>
      </c>
      <c r="S953">
        <f>ROUND(Table2[[#This Row],[rating]], 0)</f>
        <v>4</v>
      </c>
      <c r="T953" s="21">
        <v>1588</v>
      </c>
      <c r="U953" s="21" t="str">
        <f>IF(Table2[[#This Row],[rating_count]] &lt; 1000, "Yes", "No")</f>
        <v>No</v>
      </c>
      <c r="V953" s="21">
        <f>Table2[[#This Row],[Rounded Rating Column]] * Table2[[#This Row],[rating_count]]</f>
        <v>6352</v>
      </c>
      <c r="W953" s="25">
        <f t="shared" si="44"/>
        <v>1427612</v>
      </c>
      <c r="X953" t="s">
        <v>939</v>
      </c>
      <c r="Y953" t="s">
        <v>940</v>
      </c>
      <c r="Z953" t="s">
        <v>941</v>
      </c>
      <c r="AA953" t="s">
        <v>942</v>
      </c>
      <c r="AB953" t="s">
        <v>943</v>
      </c>
      <c r="AC953" t="s">
        <v>944</v>
      </c>
      <c r="AD953" t="s">
        <v>945</v>
      </c>
      <c r="AE953" t="s">
        <v>946</v>
      </c>
    </row>
    <row r="954" spans="1:31" ht="15.75" customHeight="1">
      <c r="A954" t="s">
        <v>1470</v>
      </c>
      <c r="B954" t="s">
        <v>1471</v>
      </c>
      <c r="C954" t="s">
        <v>13</v>
      </c>
      <c r="D954" t="s">
        <v>12821</v>
      </c>
      <c r="E954" t="s">
        <v>12822</v>
      </c>
      <c r="F954" t="s">
        <v>12823</v>
      </c>
      <c r="G954" t="str">
        <f>Table2[category] &amp; "-" &amp; Table2[product name]</f>
        <v>Computers&amp;Accessories|Accessories&amp;Peripherals|Cables&amp;Accessories|Cables|USBCables-Belkin USB C to USB-C Fast Charging Type C Cable, 60W PD, 3.3 feet (1 meter) for Laptop, Personal Computer, Tablet, Smartphone - Black, USB-IF Certified</v>
      </c>
      <c r="H954" t="s">
        <v>12824</v>
      </c>
      <c r="I954" s="23">
        <v>599</v>
      </c>
      <c r="J954" s="23" t="str">
        <f t="shared" si="42"/>
        <v>&gt;₹500</v>
      </c>
      <c r="K954" s="23">
        <v>849</v>
      </c>
      <c r="L954" s="24">
        <v>0.28999999999999998</v>
      </c>
      <c r="M954" s="25">
        <f>Table2[[#This Row],[Actual Price]] - Table2[[#This Row],[Discounted Price]] / Table2[[#This Row],[Actual Price]] * 100</f>
        <v>778.44640753828037</v>
      </c>
      <c r="N954" s="24" t="str">
        <f t="shared" si="43"/>
        <v>&lt;50%</v>
      </c>
      <c r="O954" s="21">
        <f>Table2[[#This Row],[Rounded Rating Column]] + (Table2[[#This Row],[rating_count]] / 1000)</f>
        <v>5.577</v>
      </c>
      <c r="P954" s="24" t="str">
        <f>IF(Table2[[#This Row],[Discount Percentage]] &gt;= 0.5, "Yes", "No")</f>
        <v>No</v>
      </c>
      <c r="Q954" s="26">
        <f>Table2[[#This Row],[Actual Price]] * Table2[[#This Row],[rating_count]]</f>
        <v>489873</v>
      </c>
      <c r="R954">
        <v>4.5</v>
      </c>
      <c r="S954">
        <f>ROUND(Table2[[#This Row],[rating]], 0)</f>
        <v>5</v>
      </c>
      <c r="T954" s="21">
        <v>577</v>
      </c>
      <c r="U954" s="21" t="str">
        <f>IF(Table2[[#This Row],[rating_count]] &lt; 1000, "Yes", "No")</f>
        <v>Yes</v>
      </c>
      <c r="V954" s="21">
        <f>Table2[[#This Row],[Rounded Rating Column]] * Table2[[#This Row],[rating_count]]</f>
        <v>2885</v>
      </c>
      <c r="W954" s="25">
        <f t="shared" si="44"/>
        <v>489873</v>
      </c>
      <c r="X954" t="s">
        <v>1472</v>
      </c>
      <c r="Y954" t="s">
        <v>1473</v>
      </c>
      <c r="Z954" t="s">
        <v>1474</v>
      </c>
      <c r="AA954" t="s">
        <v>1475</v>
      </c>
      <c r="AB954" t="s">
        <v>1476</v>
      </c>
      <c r="AC954" t="s">
        <v>1477</v>
      </c>
      <c r="AD954" t="s">
        <v>1478</v>
      </c>
      <c r="AE954" t="s">
        <v>1479</v>
      </c>
    </row>
    <row r="955" spans="1:31" ht="15.75" customHeight="1">
      <c r="A955" t="s">
        <v>9650</v>
      </c>
      <c r="B955" t="s">
        <v>9651</v>
      </c>
      <c r="C955" t="s">
        <v>8483</v>
      </c>
      <c r="D955" t="s">
        <v>12817</v>
      </c>
      <c r="E955" t="s">
        <v>12818</v>
      </c>
      <c r="F955" t="s">
        <v>12819</v>
      </c>
      <c r="G955" t="str">
        <f>Table2[category] &amp; "-" &amp; Table2[product name]</f>
        <v>Home&amp;Kitchen|Kitchen&amp;HomeAppliances|Vacuum,Cleaning&amp;Ironing|Irons,Steamers&amp;Accessories|Irons|DryIrons-Croma 1100 W Dry Iron with Weilburger Dual Soleplate Coating (CRSHAH702SIR11, White)</v>
      </c>
      <c r="H955" t="s">
        <v>12992</v>
      </c>
      <c r="I955" s="23">
        <v>479</v>
      </c>
      <c r="J955" s="23" t="str">
        <f t="shared" si="42"/>
        <v>₹200 - ₹500</v>
      </c>
      <c r="K955" s="25">
        <v>1000</v>
      </c>
      <c r="L955" s="24">
        <v>0.52</v>
      </c>
      <c r="M955" s="25">
        <f>Table2[[#This Row],[Actual Price]] - Table2[[#This Row],[Discounted Price]] / Table2[[#This Row],[Actual Price]] * 100</f>
        <v>952.1</v>
      </c>
      <c r="N955" s="24" t="str">
        <f t="shared" si="43"/>
        <v>50% or More</v>
      </c>
      <c r="O955" s="21">
        <f>Table2[[#This Row],[Rounded Rating Column]] + (Table2[[#This Row],[rating_count]] / 1000)</f>
        <v>5.5590000000000002</v>
      </c>
      <c r="P955" s="24" t="str">
        <f>IF(Table2[[#This Row],[Discount Percentage]] &gt;= 0.5, "Yes", "No")</f>
        <v>Yes</v>
      </c>
      <c r="Q955" s="26">
        <f>Table2[[#This Row],[Actual Price]] * Table2[[#This Row],[rating_count]]</f>
        <v>1559000</v>
      </c>
      <c r="R955">
        <v>4.2</v>
      </c>
      <c r="S955">
        <f>ROUND(Table2[[#This Row],[rating]], 0)</f>
        <v>4</v>
      </c>
      <c r="T955" s="21">
        <v>1559</v>
      </c>
      <c r="U955" s="21" t="str">
        <f>IF(Table2[[#This Row],[rating_count]] &lt; 1000, "Yes", "No")</f>
        <v>No</v>
      </c>
      <c r="V955" s="21">
        <f>Table2[[#This Row],[Rounded Rating Column]] * Table2[[#This Row],[rating_count]]</f>
        <v>6236</v>
      </c>
      <c r="W955" s="25">
        <f t="shared" si="44"/>
        <v>1559000</v>
      </c>
      <c r="X955" t="s">
        <v>9652</v>
      </c>
      <c r="Y955" t="s">
        <v>9653</v>
      </c>
      <c r="Z955" t="s">
        <v>9654</v>
      </c>
      <c r="AA955" t="s">
        <v>9655</v>
      </c>
      <c r="AB955" t="s">
        <v>9656</v>
      </c>
      <c r="AC955" t="s">
        <v>9657</v>
      </c>
      <c r="AD955" t="s">
        <v>9658</v>
      </c>
      <c r="AE955" t="s">
        <v>9659</v>
      </c>
    </row>
    <row r="956" spans="1:31" ht="15.75" customHeight="1">
      <c r="A956" t="s">
        <v>9263</v>
      </c>
      <c r="B956" t="s">
        <v>9264</v>
      </c>
      <c r="C956" t="s">
        <v>9265</v>
      </c>
      <c r="D956" t="s">
        <v>12817</v>
      </c>
      <c r="E956" t="s">
        <v>12988</v>
      </c>
      <c r="F956" t="s">
        <v>12989</v>
      </c>
      <c r="G956" t="str">
        <f>Table2[category] &amp; "-" &amp; Table2[product name]</f>
        <v>Home&amp;Kitchen|Heating,Cooling&amp;AirQuality|RoomHeaters|HeatConvectors-USHA Heat Convector 812 T 2000-Watt with Instant Heating Feature (Black)</v>
      </c>
      <c r="H956" t="s">
        <v>13018</v>
      </c>
      <c r="I956" s="25">
        <v>2199</v>
      </c>
      <c r="J956" s="23" t="str">
        <f t="shared" si="42"/>
        <v>&gt;₹500</v>
      </c>
      <c r="K956" s="25">
        <v>2990</v>
      </c>
      <c r="L956" s="24">
        <v>0.26</v>
      </c>
      <c r="M956" s="25">
        <f>Table2[[#This Row],[Actual Price]] - Table2[[#This Row],[Discounted Price]] / Table2[[#This Row],[Actual Price]] * 100</f>
        <v>2916.4548494983278</v>
      </c>
      <c r="N956" s="24" t="str">
        <f t="shared" si="43"/>
        <v>&lt;50%</v>
      </c>
      <c r="O956" s="21">
        <f>Table2[[#This Row],[Rounded Rating Column]] + (Table2[[#This Row],[rating_count]] / 1000)</f>
        <v>5.5579999999999998</v>
      </c>
      <c r="P956" s="24" t="str">
        <f>IF(Table2[[#This Row],[Discount Percentage]] &gt;= 0.5, "Yes", "No")</f>
        <v>No</v>
      </c>
      <c r="Q956" s="26">
        <f>Table2[[#This Row],[Actual Price]] * Table2[[#This Row],[rating_count]]</f>
        <v>4658420</v>
      </c>
      <c r="R956">
        <v>3.8</v>
      </c>
      <c r="S956">
        <f>ROUND(Table2[[#This Row],[rating]], 0)</f>
        <v>4</v>
      </c>
      <c r="T956" s="21">
        <v>1558</v>
      </c>
      <c r="U956" s="21" t="str">
        <f>IF(Table2[[#This Row],[rating_count]] &lt; 1000, "Yes", "No")</f>
        <v>No</v>
      </c>
      <c r="V956" s="21">
        <f>Table2[[#This Row],[Rounded Rating Column]] * Table2[[#This Row],[rating_count]]</f>
        <v>6232</v>
      </c>
      <c r="W956" s="25">
        <f t="shared" si="44"/>
        <v>4658420</v>
      </c>
      <c r="X956" t="s">
        <v>9266</v>
      </c>
      <c r="Y956" t="s">
        <v>9267</v>
      </c>
      <c r="Z956" t="s">
        <v>9268</v>
      </c>
      <c r="AA956" t="s">
        <v>9269</v>
      </c>
      <c r="AB956" t="s">
        <v>9270</v>
      </c>
      <c r="AC956" t="s">
        <v>9271</v>
      </c>
      <c r="AD956" t="s">
        <v>9272</v>
      </c>
      <c r="AE956" t="s">
        <v>9273</v>
      </c>
    </row>
    <row r="957" spans="1:31" ht="15.75" customHeight="1">
      <c r="A957" t="s">
        <v>10540</v>
      </c>
      <c r="B957" t="s">
        <v>10541</v>
      </c>
      <c r="C957" t="s">
        <v>8977</v>
      </c>
      <c r="D957" t="s">
        <v>12817</v>
      </c>
      <c r="E957" t="s">
        <v>12818</v>
      </c>
      <c r="F957" t="s">
        <v>12986</v>
      </c>
      <c r="G957" t="str">
        <f>Table2[category] &amp; "-" &amp; Table2[product name]</f>
        <v>Home&amp;Kitchen|Kitchen&amp;HomeAppliances|SmallKitchenAppliances|MiniFoodProcessors&amp;Choppers-Brayden Chopro, Electric Vegetable Chopper for Kitchen with 500 ML Capacity, 400 Watts Copper Motor and 4 Bi-Level SS Blades (Black)</v>
      </c>
      <c r="H957" t="s">
        <v>13011</v>
      </c>
      <c r="I957" s="25">
        <v>1599</v>
      </c>
      <c r="J957" s="23" t="str">
        <f t="shared" si="42"/>
        <v>&gt;₹500</v>
      </c>
      <c r="K957" s="25">
        <v>1999</v>
      </c>
      <c r="L957" s="24">
        <v>0.2</v>
      </c>
      <c r="M957" s="25">
        <f>Table2[[#This Row],[Actual Price]] - Table2[[#This Row],[Discounted Price]] / Table2[[#This Row],[Actual Price]] * 100</f>
        <v>1919.0100050025012</v>
      </c>
      <c r="N957" s="24" t="str">
        <f t="shared" si="43"/>
        <v>&lt;50%</v>
      </c>
      <c r="O957" s="21">
        <f>Table2[[#This Row],[Rounded Rating Column]] + (Table2[[#This Row],[rating_count]] / 1000)</f>
        <v>5.5579999999999998</v>
      </c>
      <c r="P957" s="24" t="str">
        <f>IF(Table2[[#This Row],[Discount Percentage]] &gt;= 0.5, "Yes", "No")</f>
        <v>No</v>
      </c>
      <c r="Q957" s="26">
        <f>Table2[[#This Row],[Actual Price]] * Table2[[#This Row],[rating_count]]</f>
        <v>3114442</v>
      </c>
      <c r="R957">
        <v>4.4000000000000004</v>
      </c>
      <c r="S957">
        <f>ROUND(Table2[[#This Row],[rating]], 0)</f>
        <v>4</v>
      </c>
      <c r="T957" s="21">
        <v>1558</v>
      </c>
      <c r="U957" s="21" t="str">
        <f>IF(Table2[[#This Row],[rating_count]] &lt; 1000, "Yes", "No")</f>
        <v>No</v>
      </c>
      <c r="V957" s="21">
        <f>Table2[[#This Row],[Rounded Rating Column]] * Table2[[#This Row],[rating_count]]</f>
        <v>6232</v>
      </c>
      <c r="W957" s="25">
        <f t="shared" si="44"/>
        <v>3114442</v>
      </c>
      <c r="X957" t="s">
        <v>10542</v>
      </c>
      <c r="Y957" t="s">
        <v>10543</v>
      </c>
      <c r="Z957" t="s">
        <v>10544</v>
      </c>
      <c r="AA957" t="s">
        <v>10545</v>
      </c>
      <c r="AB957" t="s">
        <v>10546</v>
      </c>
      <c r="AC957" t="s">
        <v>10547</v>
      </c>
      <c r="AD957" t="s">
        <v>10548</v>
      </c>
      <c r="AE957" t="s">
        <v>10549</v>
      </c>
    </row>
    <row r="958" spans="1:31" ht="15.75" customHeight="1">
      <c r="A958" t="s">
        <v>2567</v>
      </c>
      <c r="B958" t="s">
        <v>2568</v>
      </c>
      <c r="C958" t="s">
        <v>165</v>
      </c>
      <c r="D958" t="s">
        <v>12831</v>
      </c>
      <c r="E958" t="s">
        <v>12832</v>
      </c>
      <c r="F958" t="s">
        <v>12834</v>
      </c>
      <c r="G958" t="str">
        <f>Table2[category] &amp; "-" &amp; Table2[product name]</f>
        <v>Electronics|HomeTheater,TV&amp;Video|Televisions|SmartTelevisions-Hisense 126 cm (50 inches) Bezelless Series 4K Ultra HD Smart LED Google TV 50A6H (Black)</v>
      </c>
      <c r="H958" t="s">
        <v>12835</v>
      </c>
      <c r="I958" s="25">
        <v>32990</v>
      </c>
      <c r="J958" s="23" t="str">
        <f t="shared" si="42"/>
        <v>&gt;₹500</v>
      </c>
      <c r="K958" s="25">
        <v>54990</v>
      </c>
      <c r="L958" s="24">
        <v>0.4</v>
      </c>
      <c r="M958" s="25">
        <f>Table2[[#This Row],[Actual Price]] - Table2[[#This Row],[Discounted Price]] / Table2[[#This Row],[Actual Price]] * 100</f>
        <v>54930.007274049829</v>
      </c>
      <c r="N958" s="24" t="str">
        <f t="shared" si="43"/>
        <v>&lt;50%</v>
      </c>
      <c r="O958" s="21">
        <f>Table2[[#This Row],[Rounded Rating Column]] + (Table2[[#This Row],[rating_count]] / 1000)</f>
        <v>5.5549999999999997</v>
      </c>
      <c r="P958" s="24" t="str">
        <f>IF(Table2[[#This Row],[Discount Percentage]] &gt;= 0.5, "Yes", "No")</f>
        <v>No</v>
      </c>
      <c r="Q958" s="26">
        <f>Table2[[#This Row],[Actual Price]] * Table2[[#This Row],[rating_count]]</f>
        <v>85509450</v>
      </c>
      <c r="R958">
        <v>4.0999999999999996</v>
      </c>
      <c r="S958">
        <f>ROUND(Table2[[#This Row],[rating]], 0)</f>
        <v>4</v>
      </c>
      <c r="T958" s="21">
        <v>1555</v>
      </c>
      <c r="U958" s="21" t="str">
        <f>IF(Table2[[#This Row],[rating_count]] &lt; 1000, "Yes", "No")</f>
        <v>No</v>
      </c>
      <c r="V958" s="21">
        <f>Table2[[#This Row],[Rounded Rating Column]] * Table2[[#This Row],[rating_count]]</f>
        <v>6220</v>
      </c>
      <c r="W958" s="25">
        <f t="shared" si="44"/>
        <v>85509450</v>
      </c>
      <c r="X958" t="s">
        <v>2569</v>
      </c>
      <c r="Y958" t="s">
        <v>2570</v>
      </c>
      <c r="Z958" t="s">
        <v>2571</v>
      </c>
      <c r="AA958" t="s">
        <v>2572</v>
      </c>
      <c r="AB958" t="s">
        <v>2573</v>
      </c>
      <c r="AC958" t="s">
        <v>2574</v>
      </c>
      <c r="AD958" t="s">
        <v>2575</v>
      </c>
      <c r="AE958" t="s">
        <v>2576</v>
      </c>
    </row>
    <row r="959" spans="1:31" ht="15.75" customHeight="1">
      <c r="A959" t="s">
        <v>8303</v>
      </c>
      <c r="B959" t="s">
        <v>8304</v>
      </c>
      <c r="C959" t="s">
        <v>5690</v>
      </c>
      <c r="D959" t="s">
        <v>12821</v>
      </c>
      <c r="E959" t="s">
        <v>12822</v>
      </c>
      <c r="F959" t="s">
        <v>12926</v>
      </c>
      <c r="G959" t="str">
        <f>Table2[category] &amp; "-" &amp; Table2[product name]</f>
        <v>Computers&amp;Accessories|Accessories&amp;Peripherals|USBGadgets|Lamps-SWAPKART Portable Flexible Adjustable Eye Protection USB LED Desk Light Table Lamp for Reading, Working on PC, Laptop, Power Bank, Bedroom ( Multicolour )</v>
      </c>
      <c r="H959" t="s">
        <v>12927</v>
      </c>
      <c r="I959" s="23">
        <v>298</v>
      </c>
      <c r="J959" s="23" t="str">
        <f t="shared" si="42"/>
        <v>₹200 - ₹500</v>
      </c>
      <c r="K959" s="23">
        <v>999</v>
      </c>
      <c r="L959" s="24">
        <v>0.7</v>
      </c>
      <c r="M959" s="25">
        <f>Table2[[#This Row],[Actual Price]] - Table2[[#This Row],[Discounted Price]] / Table2[[#This Row],[Actual Price]] * 100</f>
        <v>969.17017017017019</v>
      </c>
      <c r="N959" s="24" t="str">
        <f t="shared" si="43"/>
        <v>50% or More</v>
      </c>
      <c r="O959" s="21">
        <f>Table2[[#This Row],[Rounded Rating Column]] + (Table2[[#This Row],[rating_count]] / 1000)</f>
        <v>5.5519999999999996</v>
      </c>
      <c r="P959" s="24" t="str">
        <f>IF(Table2[[#This Row],[Discount Percentage]] &gt;= 0.5, "Yes", "No")</f>
        <v>Yes</v>
      </c>
      <c r="Q959" s="26">
        <f>Table2[[#This Row],[Actual Price]] * Table2[[#This Row],[rating_count]]</f>
        <v>1550448</v>
      </c>
      <c r="R959">
        <v>4.3</v>
      </c>
      <c r="S959">
        <f>ROUND(Table2[[#This Row],[rating]], 0)</f>
        <v>4</v>
      </c>
      <c r="T959" s="21">
        <v>1552</v>
      </c>
      <c r="U959" s="21" t="str">
        <f>IF(Table2[[#This Row],[rating_count]] &lt; 1000, "Yes", "No")</f>
        <v>No</v>
      </c>
      <c r="V959" s="21">
        <f>Table2[[#This Row],[Rounded Rating Column]] * Table2[[#This Row],[rating_count]]</f>
        <v>6208</v>
      </c>
      <c r="W959" s="25">
        <f t="shared" si="44"/>
        <v>1550448</v>
      </c>
      <c r="X959" t="s">
        <v>8305</v>
      </c>
      <c r="Y959" t="s">
        <v>8306</v>
      </c>
      <c r="Z959" t="s">
        <v>8307</v>
      </c>
      <c r="AA959" t="s">
        <v>8308</v>
      </c>
      <c r="AB959" t="s">
        <v>8309</v>
      </c>
      <c r="AC959" t="s">
        <v>8310</v>
      </c>
      <c r="AD959" t="s">
        <v>8311</v>
      </c>
      <c r="AE959" t="s">
        <v>8312</v>
      </c>
    </row>
    <row r="960" spans="1:31" ht="15.75" customHeight="1">
      <c r="A960" t="s">
        <v>9600</v>
      </c>
      <c r="B960" t="s">
        <v>9601</v>
      </c>
      <c r="C960" t="s">
        <v>8472</v>
      </c>
      <c r="D960" t="s">
        <v>12817</v>
      </c>
      <c r="E960" t="s">
        <v>12818</v>
      </c>
      <c r="F960" t="s">
        <v>12986</v>
      </c>
      <c r="G960" t="str">
        <f>Table2[category] &amp; "-" &amp; Table2[product name]</f>
        <v>Home&amp;Kitchen|Kitchen&amp;HomeAppliances|SmallKitchenAppliances|HandBlenders-InstaCuppa Portable Blender for Smoothie, Milk Shakes, Crushing Ice and Juices, USB Rechargeable Personal Blender Machine for Kitchen with 4000 mAh Rechargeable Battery, 230 Watt Motor, 500 ML</v>
      </c>
      <c r="H960" t="s">
        <v>12998</v>
      </c>
      <c r="I960" s="25">
        <v>2799</v>
      </c>
      <c r="J960" s="23" t="str">
        <f t="shared" si="42"/>
        <v>&gt;₹500</v>
      </c>
      <c r="K960" s="25">
        <v>3499</v>
      </c>
      <c r="L960" s="24">
        <v>0.2</v>
      </c>
      <c r="M960" s="25">
        <f>Table2[[#This Row],[Actual Price]] - Table2[[#This Row],[Discounted Price]] / Table2[[#This Row],[Actual Price]] * 100</f>
        <v>3419.0057159188341</v>
      </c>
      <c r="N960" s="24" t="str">
        <f t="shared" si="43"/>
        <v>&lt;50%</v>
      </c>
      <c r="O960" s="21">
        <f>Table2[[#This Row],[Rounded Rating Column]] + (Table2[[#This Row],[rating_count]] / 1000)</f>
        <v>5.5460000000000003</v>
      </c>
      <c r="P960" s="24" t="str">
        <f>IF(Table2[[#This Row],[Discount Percentage]] &gt;= 0.5, "Yes", "No")</f>
        <v>No</v>
      </c>
      <c r="Q960" s="26">
        <f>Table2[[#This Row],[Actual Price]] * Table2[[#This Row],[rating_count]]</f>
        <v>1910454</v>
      </c>
      <c r="R960">
        <v>4.5</v>
      </c>
      <c r="S960">
        <f>ROUND(Table2[[#This Row],[rating]], 0)</f>
        <v>5</v>
      </c>
      <c r="T960" s="21">
        <v>546</v>
      </c>
      <c r="U960" s="21" t="str">
        <f>IF(Table2[[#This Row],[rating_count]] &lt; 1000, "Yes", "No")</f>
        <v>Yes</v>
      </c>
      <c r="V960" s="21">
        <f>Table2[[#This Row],[Rounded Rating Column]] * Table2[[#This Row],[rating_count]]</f>
        <v>2730</v>
      </c>
      <c r="W960" s="25">
        <f t="shared" si="44"/>
        <v>1910454</v>
      </c>
      <c r="X960" t="s">
        <v>9602</v>
      </c>
      <c r="Y960" t="s">
        <v>9603</v>
      </c>
      <c r="Z960" t="s">
        <v>9604</v>
      </c>
      <c r="AA960" t="s">
        <v>9605</v>
      </c>
      <c r="AB960" t="s">
        <v>9606</v>
      </c>
      <c r="AC960" t="s">
        <v>9607</v>
      </c>
      <c r="AD960" t="s">
        <v>9608</v>
      </c>
      <c r="AE960" t="s">
        <v>9609</v>
      </c>
    </row>
    <row r="961" spans="1:31" ht="15.75" customHeight="1">
      <c r="A961" t="s">
        <v>5929</v>
      </c>
      <c r="B961" t="s">
        <v>5930</v>
      </c>
      <c r="C961" t="s">
        <v>5565</v>
      </c>
      <c r="D961" t="s">
        <v>12821</v>
      </c>
      <c r="E961" t="s">
        <v>12822</v>
      </c>
      <c r="F961" t="s">
        <v>12843</v>
      </c>
      <c r="G961" t="str">
        <f>Table2[category] &amp; "-" &amp; Table2[product name]</f>
        <v>Computers&amp;Accessories|Accessories&amp;Peripherals|Adapters|USBtoUSBAdapters-Kanget [2 Pack] Type C Female to USB A Male Charger | Charging Cable Adapter Converter compatible for iPhone 14, 13, 12,11 Pro Max/Mini/XR/XS/X/SE, Samsung S20 ultra/S21/S10/S8/S9/MacBook Pro iPad (Grey)</v>
      </c>
      <c r="H961" t="s">
        <v>12923</v>
      </c>
      <c r="I961" s="23">
        <v>149</v>
      </c>
      <c r="J961" s="23" t="str">
        <f t="shared" si="42"/>
        <v>&lt;₹200</v>
      </c>
      <c r="K961" s="23">
        <v>399</v>
      </c>
      <c r="L961" s="24">
        <v>0.63</v>
      </c>
      <c r="M961" s="25">
        <f>Table2[[#This Row],[Actual Price]] - Table2[[#This Row],[Discounted Price]] / Table2[[#This Row],[Actual Price]] * 100</f>
        <v>361.65664160401002</v>
      </c>
      <c r="N961" s="24" t="str">
        <f t="shared" si="43"/>
        <v>50% or More</v>
      </c>
      <c r="O961" s="21">
        <f>Table2[[#This Row],[Rounded Rating Column]] + (Table2[[#This Row],[rating_count]] / 1000)</f>
        <v>5.54</v>
      </c>
      <c r="P961" s="24" t="str">
        <f>IF(Table2[[#This Row],[Discount Percentage]] &gt;= 0.5, "Yes", "No")</f>
        <v>Yes</v>
      </c>
      <c r="Q961" s="26">
        <f>Table2[[#This Row],[Actual Price]] * Table2[[#This Row],[rating_count]]</f>
        <v>614460</v>
      </c>
      <c r="R961">
        <v>4</v>
      </c>
      <c r="S961">
        <f>ROUND(Table2[[#This Row],[rating]], 0)</f>
        <v>4</v>
      </c>
      <c r="T961" s="21">
        <v>1540</v>
      </c>
      <c r="U961" s="21" t="str">
        <f>IF(Table2[[#This Row],[rating_count]] &lt; 1000, "Yes", "No")</f>
        <v>No</v>
      </c>
      <c r="V961" s="21">
        <f>Table2[[#This Row],[Rounded Rating Column]] * Table2[[#This Row],[rating_count]]</f>
        <v>6160</v>
      </c>
      <c r="W961" s="25">
        <f t="shared" si="44"/>
        <v>614460</v>
      </c>
      <c r="X961" t="s">
        <v>5931</v>
      </c>
      <c r="Y961" t="s">
        <v>5932</v>
      </c>
      <c r="Z961" t="s">
        <v>5933</v>
      </c>
      <c r="AA961" t="s">
        <v>5934</v>
      </c>
      <c r="AB961" t="s">
        <v>5935</v>
      </c>
      <c r="AC961" t="s">
        <v>5936</v>
      </c>
      <c r="AD961" t="s">
        <v>5937</v>
      </c>
      <c r="AE961" t="s">
        <v>5938</v>
      </c>
    </row>
    <row r="962" spans="1:31" ht="15.75" customHeight="1">
      <c r="A962" t="s">
        <v>6333</v>
      </c>
      <c r="B962" t="s">
        <v>6334</v>
      </c>
      <c r="C962" t="s">
        <v>5244</v>
      </c>
      <c r="D962" t="s">
        <v>12821</v>
      </c>
      <c r="E962" t="s">
        <v>12822</v>
      </c>
      <c r="F962" t="s">
        <v>12880</v>
      </c>
      <c r="G962" t="str">
        <f>Table2[category] &amp; "-" &amp; Table2[product name]</f>
        <v>Computers&amp;Accessories|Accessories&amp;Peripherals|Keyboards,Mice&amp;InputDevices|Keyboard&amp;MiceAccessories|MousePads-Lapster Gel Mouse pad with Wrist Rest , Gaming Mouse Pad with Lycra Cloth Nonslip for Laptop , Computer, , Home &amp; Office (Black)</v>
      </c>
      <c r="H962" t="s">
        <v>12910</v>
      </c>
      <c r="I962" s="23">
        <v>230</v>
      </c>
      <c r="J962" s="23" t="str">
        <f t="shared" ref="J962:J1025" si="45">IF(I962&lt;200,"&lt;₹200",IF(OR(I962=200,I962&lt;=500),"₹200 - ₹500","&gt;₹500"))</f>
        <v>₹200 - ₹500</v>
      </c>
      <c r="K962" s="23">
        <v>999</v>
      </c>
      <c r="L962" s="24">
        <v>0.77</v>
      </c>
      <c r="M962" s="25">
        <f>Table2[[#This Row],[Actual Price]] - Table2[[#This Row],[Discounted Price]] / Table2[[#This Row],[Actual Price]] * 100</f>
        <v>975.97697697697697</v>
      </c>
      <c r="N962" s="24" t="str">
        <f t="shared" ref="N962:N1025" si="46">IF(L962&gt;=50%,"50% or More","&lt;50%")</f>
        <v>50% or More</v>
      </c>
      <c r="O962" s="21">
        <f>Table2[[#This Row],[Rounded Rating Column]] + (Table2[[#This Row],[rating_count]] / 1000)</f>
        <v>5.5280000000000005</v>
      </c>
      <c r="P962" s="24" t="str">
        <f>IF(Table2[[#This Row],[Discount Percentage]] &gt;= 0.5, "Yes", "No")</f>
        <v>Yes</v>
      </c>
      <c r="Q962" s="26">
        <f>Table2[[#This Row],[Actual Price]] * Table2[[#This Row],[rating_count]]</f>
        <v>1526472</v>
      </c>
      <c r="R962">
        <v>4.2</v>
      </c>
      <c r="S962">
        <f>ROUND(Table2[[#This Row],[rating]], 0)</f>
        <v>4</v>
      </c>
      <c r="T962" s="21">
        <v>1528</v>
      </c>
      <c r="U962" s="21" t="str">
        <f>IF(Table2[[#This Row],[rating_count]] &lt; 1000, "Yes", "No")</f>
        <v>No</v>
      </c>
      <c r="V962" s="21">
        <f>Table2[[#This Row],[Rounded Rating Column]] * Table2[[#This Row],[rating_count]]</f>
        <v>6112</v>
      </c>
      <c r="W962" s="25">
        <f t="shared" ref="W962:W1025" si="47">K962*T962</f>
        <v>1526472</v>
      </c>
      <c r="X962" t="s">
        <v>6335</v>
      </c>
      <c r="Y962" t="s">
        <v>6336</v>
      </c>
      <c r="Z962" t="s">
        <v>6337</v>
      </c>
      <c r="AA962" t="s">
        <v>6338</v>
      </c>
      <c r="AB962" t="s">
        <v>6339</v>
      </c>
      <c r="AC962" t="s">
        <v>6340</v>
      </c>
      <c r="AD962" t="s">
        <v>6341</v>
      </c>
      <c r="AE962" t="s">
        <v>6342</v>
      </c>
    </row>
    <row r="963" spans="1:31" ht="15.75" customHeight="1">
      <c r="A963" t="s">
        <v>12576</v>
      </c>
      <c r="B963" t="s">
        <v>12577</v>
      </c>
      <c r="C963" t="s">
        <v>8325</v>
      </c>
      <c r="D963" t="s">
        <v>12817</v>
      </c>
      <c r="E963" t="s">
        <v>12818</v>
      </c>
      <c r="F963" t="s">
        <v>12986</v>
      </c>
      <c r="G963" t="str">
        <f>Table2[category] &amp; "-" &amp; Table2[product name]</f>
        <v>Home&amp;Kitchen|Kitchen&amp;HomeAppliances|SmallKitchenAppliances|Kettles&amp;HotWaterDispensers|ElectricKettles-Borosil Rio 1.5 L Electric Kettle, Stainless Steel Inner Body, Boil Water For Tea, Coffee, Soup, Silver</v>
      </c>
      <c r="H963" t="s">
        <v>12987</v>
      </c>
      <c r="I963" s="25">
        <v>1180</v>
      </c>
      <c r="J963" s="23" t="str">
        <f t="shared" si="45"/>
        <v>&gt;₹500</v>
      </c>
      <c r="K963" s="25">
        <v>1440</v>
      </c>
      <c r="L963" s="24">
        <v>0.18</v>
      </c>
      <c r="M963" s="25">
        <f>Table2[[#This Row],[Actual Price]] - Table2[[#This Row],[Discounted Price]] / Table2[[#This Row],[Actual Price]] * 100</f>
        <v>1358.0555555555557</v>
      </c>
      <c r="N963" s="24" t="str">
        <f t="shared" si="46"/>
        <v>&lt;50%</v>
      </c>
      <c r="O963" s="21">
        <f>Table2[[#This Row],[Rounded Rating Column]] + (Table2[[#This Row],[rating_count]] / 1000)</f>
        <v>5.5270000000000001</v>
      </c>
      <c r="P963" s="24" t="str">
        <f>IF(Table2[[#This Row],[Discount Percentage]] &gt;= 0.5, "Yes", "No")</f>
        <v>No</v>
      </c>
      <c r="Q963" s="26">
        <f>Table2[[#This Row],[Actual Price]] * Table2[[#This Row],[rating_count]]</f>
        <v>2198880</v>
      </c>
      <c r="R963">
        <v>4.2</v>
      </c>
      <c r="S963">
        <f>ROUND(Table2[[#This Row],[rating]], 0)</f>
        <v>4</v>
      </c>
      <c r="T963" s="21">
        <v>1527</v>
      </c>
      <c r="U963" s="21" t="str">
        <f>IF(Table2[[#This Row],[rating_count]] &lt; 1000, "Yes", "No")</f>
        <v>No</v>
      </c>
      <c r="V963" s="21">
        <f>Table2[[#This Row],[Rounded Rating Column]] * Table2[[#This Row],[rating_count]]</f>
        <v>6108</v>
      </c>
      <c r="W963" s="25">
        <f t="shared" si="47"/>
        <v>2198880</v>
      </c>
      <c r="X963" t="s">
        <v>12578</v>
      </c>
      <c r="Y963" t="s">
        <v>12579</v>
      </c>
      <c r="Z963" t="s">
        <v>12580</v>
      </c>
      <c r="AA963" t="s">
        <v>12581</v>
      </c>
      <c r="AB963" t="s">
        <v>12582</v>
      </c>
      <c r="AC963" t="s">
        <v>12583</v>
      </c>
      <c r="AD963" t="s">
        <v>12584</v>
      </c>
      <c r="AE963" t="s">
        <v>12585</v>
      </c>
    </row>
    <row r="964" spans="1:31" ht="15.75" customHeight="1">
      <c r="A964" t="s">
        <v>2693</v>
      </c>
      <c r="B964" t="s">
        <v>2694</v>
      </c>
      <c r="C964" t="s">
        <v>165</v>
      </c>
      <c r="D964" t="s">
        <v>12831</v>
      </c>
      <c r="E964" t="s">
        <v>12832</v>
      </c>
      <c r="F964" t="s">
        <v>12834</v>
      </c>
      <c r="G964" t="str">
        <f>Table2[category] &amp; "-" &amp; Table2[product name]</f>
        <v>Electronics|HomeTheater,TV&amp;Video|Televisions|SmartTelevisions-Kodak 126 cm (50 inches) Bezel-Less Design Series 4K Ultra HD Smart Android LED TV 50UHDX7XPROBL (Black)</v>
      </c>
      <c r="H964" t="s">
        <v>12835</v>
      </c>
      <c r="I964" s="25">
        <v>26999</v>
      </c>
      <c r="J964" s="23" t="str">
        <f t="shared" si="45"/>
        <v>&gt;₹500</v>
      </c>
      <c r="K964" s="25">
        <v>42999</v>
      </c>
      <c r="L964" s="24">
        <v>0.37</v>
      </c>
      <c r="M964" s="25">
        <f>Table2[[#This Row],[Actual Price]] - Table2[[#This Row],[Discounted Price]] / Table2[[#This Row],[Actual Price]] * 100</f>
        <v>42936.21016767832</v>
      </c>
      <c r="N964" s="24" t="str">
        <f t="shared" si="46"/>
        <v>&lt;50%</v>
      </c>
      <c r="O964" s="21">
        <f>Table2[[#This Row],[Rounded Rating Column]] + (Table2[[#This Row],[rating_count]] / 1000)</f>
        <v>5.51</v>
      </c>
      <c r="P964" s="24" t="str">
        <f>IF(Table2[[#This Row],[Discount Percentage]] &gt;= 0.5, "Yes", "No")</f>
        <v>No</v>
      </c>
      <c r="Q964" s="26">
        <f>Table2[[#This Row],[Actual Price]] * Table2[[#This Row],[rating_count]]</f>
        <v>64928490</v>
      </c>
      <c r="R964">
        <v>4.2</v>
      </c>
      <c r="S964">
        <f>ROUND(Table2[[#This Row],[rating]], 0)</f>
        <v>4</v>
      </c>
      <c r="T964" s="21">
        <v>1510</v>
      </c>
      <c r="U964" s="21" t="str">
        <f>IF(Table2[[#This Row],[rating_count]] &lt; 1000, "Yes", "No")</f>
        <v>No</v>
      </c>
      <c r="V964" s="21">
        <f>Table2[[#This Row],[Rounded Rating Column]] * Table2[[#This Row],[rating_count]]</f>
        <v>6040</v>
      </c>
      <c r="W964" s="25">
        <f t="shared" si="47"/>
        <v>64928490</v>
      </c>
      <c r="X964" t="s">
        <v>2695</v>
      </c>
      <c r="Y964" t="s">
        <v>2696</v>
      </c>
      <c r="Z964" t="s">
        <v>2697</v>
      </c>
      <c r="AA964" t="s">
        <v>2698</v>
      </c>
      <c r="AB964" t="s">
        <v>2699</v>
      </c>
      <c r="AC964" t="s">
        <v>2700</v>
      </c>
      <c r="AD964" t="s">
        <v>2701</v>
      </c>
      <c r="AE964" t="s">
        <v>2702</v>
      </c>
    </row>
    <row r="965" spans="1:31" ht="15.75" customHeight="1">
      <c r="A965" t="s">
        <v>2894</v>
      </c>
      <c r="B965" t="s">
        <v>2895</v>
      </c>
      <c r="C965" t="s">
        <v>165</v>
      </c>
      <c r="D965" t="s">
        <v>12831</v>
      </c>
      <c r="E965" t="s">
        <v>12832</v>
      </c>
      <c r="F965" t="s">
        <v>12834</v>
      </c>
      <c r="G965" t="str">
        <f>Table2[category] &amp; "-" &amp; Table2[product name]</f>
        <v>Electronics|HomeTheater,TV&amp;Video|Televisions|SmartTelevisions-Kodak 80 cm (32 inches) HD Ready Certified Android Smart LED TV 32HDX7XPROBL (Black)</v>
      </c>
      <c r="H965" t="s">
        <v>12835</v>
      </c>
      <c r="I965" s="25">
        <v>10499</v>
      </c>
      <c r="J965" s="23" t="str">
        <f t="shared" si="45"/>
        <v>&gt;₹500</v>
      </c>
      <c r="K965" s="25">
        <v>19499</v>
      </c>
      <c r="L965" s="24">
        <v>0.46</v>
      </c>
      <c r="M965" s="25">
        <f>Table2[[#This Row],[Actual Price]] - Table2[[#This Row],[Discounted Price]] / Table2[[#This Row],[Actual Price]] * 100</f>
        <v>19445.156213139137</v>
      </c>
      <c r="N965" s="24" t="str">
        <f t="shared" si="46"/>
        <v>&lt;50%</v>
      </c>
      <c r="O965" s="21">
        <f>Table2[[#This Row],[Rounded Rating Column]] + (Table2[[#This Row],[rating_count]] / 1000)</f>
        <v>5.51</v>
      </c>
      <c r="P965" s="24" t="str">
        <f>IF(Table2[[#This Row],[Discount Percentage]] &gt;= 0.5, "Yes", "No")</f>
        <v>No</v>
      </c>
      <c r="Q965" s="26">
        <f>Table2[[#This Row],[Actual Price]] * Table2[[#This Row],[rating_count]]</f>
        <v>29443490</v>
      </c>
      <c r="R965">
        <v>4.2</v>
      </c>
      <c r="S965">
        <f>ROUND(Table2[[#This Row],[rating]], 0)</f>
        <v>4</v>
      </c>
      <c r="T965" s="21">
        <v>1510</v>
      </c>
      <c r="U965" s="21" t="str">
        <f>IF(Table2[[#This Row],[rating_count]] &lt; 1000, "Yes", "No")</f>
        <v>No</v>
      </c>
      <c r="V965" s="21">
        <f>Table2[[#This Row],[Rounded Rating Column]] * Table2[[#This Row],[rating_count]]</f>
        <v>6040</v>
      </c>
      <c r="W965" s="25">
        <f t="shared" si="47"/>
        <v>29443490</v>
      </c>
      <c r="X965" t="s">
        <v>2896</v>
      </c>
      <c r="Y965" t="s">
        <v>2696</v>
      </c>
      <c r="Z965" t="s">
        <v>2697</v>
      </c>
      <c r="AA965" t="s">
        <v>2698</v>
      </c>
      <c r="AB965" t="s">
        <v>2699</v>
      </c>
      <c r="AC965" t="s">
        <v>2700</v>
      </c>
      <c r="AD965" t="s">
        <v>2897</v>
      </c>
      <c r="AE965" t="s">
        <v>2898</v>
      </c>
    </row>
    <row r="966" spans="1:31" ht="15.75" customHeight="1">
      <c r="A966" t="s">
        <v>1980</v>
      </c>
      <c r="B966" t="s">
        <v>1981</v>
      </c>
      <c r="C966" t="s">
        <v>13</v>
      </c>
      <c r="D966" t="s">
        <v>12821</v>
      </c>
      <c r="E966" t="s">
        <v>12822</v>
      </c>
      <c r="F966" t="s">
        <v>12823</v>
      </c>
      <c r="G966" t="str">
        <f>Table2[category] &amp; "-" &amp; Table2[product name]</f>
        <v>Computers&amp;Accessories|Accessories&amp;Peripherals|Cables&amp;Accessories|Cables|USBCables-Portronics Konnect L 60W PD Type C to Type C Mobile Charging Cable, 1.2M, Fast Data Sync, Tangle Resistant, TPE+Nylon Braided(Grey)</v>
      </c>
      <c r="H966" t="s">
        <v>12824</v>
      </c>
      <c r="I966" s="23">
        <v>249</v>
      </c>
      <c r="J966" s="23" t="str">
        <f t="shared" si="45"/>
        <v>₹200 - ₹500</v>
      </c>
      <c r="K966" s="23">
        <v>499</v>
      </c>
      <c r="L966" s="24">
        <v>0.5</v>
      </c>
      <c r="M966" s="25">
        <f>Table2[[#This Row],[Actual Price]] - Table2[[#This Row],[Discounted Price]] / Table2[[#This Row],[Actual Price]] * 100</f>
        <v>449.10020040080161</v>
      </c>
      <c r="N966" s="24" t="str">
        <f t="shared" si="46"/>
        <v>50% or More</v>
      </c>
      <c r="O966" s="21">
        <f>Table2[[#This Row],[Rounded Rating Column]] + (Table2[[#This Row],[rating_count]] / 1000)</f>
        <v>5.508</v>
      </c>
      <c r="P966" s="24" t="str">
        <f>IF(Table2[[#This Row],[Discount Percentage]] &gt;= 0.5, "Yes", "No")</f>
        <v>Yes</v>
      </c>
      <c r="Q966" s="26">
        <f>Table2[[#This Row],[Actual Price]] * Table2[[#This Row],[rating_count]]</f>
        <v>752492</v>
      </c>
      <c r="R966">
        <v>4.0999999999999996</v>
      </c>
      <c r="S966">
        <f>ROUND(Table2[[#This Row],[rating]], 0)</f>
        <v>4</v>
      </c>
      <c r="T966" s="21">
        <v>1508</v>
      </c>
      <c r="U966" s="21" t="str">
        <f>IF(Table2[[#This Row],[rating_count]] &lt; 1000, "Yes", "No")</f>
        <v>No</v>
      </c>
      <c r="V966" s="21">
        <f>Table2[[#This Row],[Rounded Rating Column]] * Table2[[#This Row],[rating_count]]</f>
        <v>6032</v>
      </c>
      <c r="W966" s="25">
        <f t="shared" si="47"/>
        <v>752492</v>
      </c>
      <c r="X966" t="s">
        <v>1982</v>
      </c>
      <c r="Y966" t="s">
        <v>1983</v>
      </c>
      <c r="Z966" t="s">
        <v>1984</v>
      </c>
      <c r="AA966" t="s">
        <v>1985</v>
      </c>
      <c r="AB966" t="s">
        <v>1986</v>
      </c>
      <c r="AC966" t="s">
        <v>1987</v>
      </c>
      <c r="AD966" t="s">
        <v>1988</v>
      </c>
      <c r="AE966" t="s">
        <v>1989</v>
      </c>
    </row>
    <row r="967" spans="1:31" ht="15.75" customHeight="1">
      <c r="A967" t="s">
        <v>1033</v>
      </c>
      <c r="B967" t="s">
        <v>1034</v>
      </c>
      <c r="C967" t="s">
        <v>462</v>
      </c>
      <c r="D967" t="s">
        <v>12831</v>
      </c>
      <c r="E967" t="s">
        <v>12832</v>
      </c>
      <c r="F967" t="s">
        <v>12833</v>
      </c>
      <c r="G967" t="str">
        <f>Table2[category] &amp; "-" &amp; Table2[product name]</f>
        <v>Electronics|HomeTheater,TV&amp;Video|Accessories|RemoteControls-Cotbolt Silicone Protective Case Cover for LG an MR21GA Magic Remote Shockproof for LG Smart TV Remote 2021 Protective Skin Waterproof Anti Lost (Black) (Remote Not Included)</v>
      </c>
      <c r="H967" t="s">
        <v>12836</v>
      </c>
      <c r="I967" s="23">
        <v>399</v>
      </c>
      <c r="J967" s="23" t="str">
        <f t="shared" si="45"/>
        <v>₹200 - ₹500</v>
      </c>
      <c r="K967" s="25">
        <v>1999</v>
      </c>
      <c r="L967" s="24">
        <v>0.8</v>
      </c>
      <c r="M967" s="25">
        <f>Table2[[#This Row],[Actual Price]] - Table2[[#This Row],[Discounted Price]] / Table2[[#This Row],[Actual Price]] * 100</f>
        <v>1979.040020010005</v>
      </c>
      <c r="N967" s="24" t="str">
        <f t="shared" si="46"/>
        <v>50% or More</v>
      </c>
      <c r="O967" s="21">
        <f>Table2[[#This Row],[Rounded Rating Column]] + (Table2[[#This Row],[rating_count]] / 1000)</f>
        <v>5.5049999999999999</v>
      </c>
      <c r="P967" s="24" t="str">
        <f>IF(Table2[[#This Row],[Discount Percentage]] &gt;= 0.5, "Yes", "No")</f>
        <v>Yes</v>
      </c>
      <c r="Q967" s="26">
        <f>Table2[[#This Row],[Actual Price]] * Table2[[#This Row],[rating_count]]</f>
        <v>1009495</v>
      </c>
      <c r="R967">
        <v>4.5</v>
      </c>
      <c r="S967">
        <f>ROUND(Table2[[#This Row],[rating]], 0)</f>
        <v>5</v>
      </c>
      <c r="T967" s="21">
        <v>505</v>
      </c>
      <c r="U967" s="21" t="str">
        <f>IF(Table2[[#This Row],[rating_count]] &lt; 1000, "Yes", "No")</f>
        <v>Yes</v>
      </c>
      <c r="V967" s="21">
        <f>Table2[[#This Row],[Rounded Rating Column]] * Table2[[#This Row],[rating_count]]</f>
        <v>2525</v>
      </c>
      <c r="W967" s="25">
        <f t="shared" si="47"/>
        <v>1009495</v>
      </c>
      <c r="X967" t="s">
        <v>1035</v>
      </c>
      <c r="Y967" t="s">
        <v>1036</v>
      </c>
      <c r="Z967" t="s">
        <v>1037</v>
      </c>
      <c r="AA967" t="s">
        <v>1038</v>
      </c>
      <c r="AB967" t="s">
        <v>1039</v>
      </c>
      <c r="AC967" t="s">
        <v>1040</v>
      </c>
      <c r="AD967" t="s">
        <v>1041</v>
      </c>
      <c r="AE967" t="s">
        <v>1042</v>
      </c>
    </row>
    <row r="968" spans="1:31" ht="15.75" customHeight="1">
      <c r="A968" t="s">
        <v>9841</v>
      </c>
      <c r="B968" t="s">
        <v>9842</v>
      </c>
      <c r="C968" t="s">
        <v>8977</v>
      </c>
      <c r="D968" t="s">
        <v>12817</v>
      </c>
      <c r="E968" t="s">
        <v>12818</v>
      </c>
      <c r="F968" t="s">
        <v>12986</v>
      </c>
      <c r="G968" t="str">
        <f>Table2[category] &amp; "-" &amp; Table2[product name]</f>
        <v>Home&amp;Kitchen|Kitchen&amp;HomeAppliances|SmallKitchenAppliances|MiniFoodProcessors&amp;Choppers-SKYTONE Stainless Steel Electric Meat Grinders with Bowl 700W Heavy for Kitchen Food Chopper, Meat, Vegetables, Onion , Garlic Slicer Dicer, Fruit &amp; Nuts Blender (2L, 700 Watts)</v>
      </c>
      <c r="H968" t="s">
        <v>13011</v>
      </c>
      <c r="I968" s="25">
        <v>1414</v>
      </c>
      <c r="J968" s="23" t="str">
        <f t="shared" si="45"/>
        <v>&gt;₹500</v>
      </c>
      <c r="K968" s="25">
        <v>2799</v>
      </c>
      <c r="L968" s="24">
        <v>0.49</v>
      </c>
      <c r="M968" s="25">
        <f>Table2[[#This Row],[Actual Price]] - Table2[[#This Row],[Discounted Price]] / Table2[[#This Row],[Actual Price]] * 100</f>
        <v>2748.4819578420866</v>
      </c>
      <c r="N968" s="24" t="str">
        <f t="shared" si="46"/>
        <v>&lt;50%</v>
      </c>
      <c r="O968" s="21">
        <f>Table2[[#This Row],[Rounded Rating Column]] + (Table2[[#This Row],[rating_count]] / 1000)</f>
        <v>5.4980000000000002</v>
      </c>
      <c r="P968" s="24" t="str">
        <f>IF(Table2[[#This Row],[Discount Percentage]] &gt;= 0.5, "Yes", "No")</f>
        <v>No</v>
      </c>
      <c r="Q968" s="26">
        <f>Table2[[#This Row],[Actual Price]] * Table2[[#This Row],[rating_count]]</f>
        <v>4192902</v>
      </c>
      <c r="R968">
        <v>4</v>
      </c>
      <c r="S968">
        <f>ROUND(Table2[[#This Row],[rating]], 0)</f>
        <v>4</v>
      </c>
      <c r="T968" s="21">
        <v>1498</v>
      </c>
      <c r="U968" s="21" t="str">
        <f>IF(Table2[[#This Row],[rating_count]] &lt; 1000, "Yes", "No")</f>
        <v>No</v>
      </c>
      <c r="V968" s="21">
        <f>Table2[[#This Row],[Rounded Rating Column]] * Table2[[#This Row],[rating_count]]</f>
        <v>5992</v>
      </c>
      <c r="W968" s="25">
        <f t="shared" si="47"/>
        <v>4192902</v>
      </c>
      <c r="X968" t="s">
        <v>9843</v>
      </c>
      <c r="Y968" t="s">
        <v>9844</v>
      </c>
      <c r="Z968" t="s">
        <v>9845</v>
      </c>
      <c r="AA968" t="s">
        <v>9846</v>
      </c>
      <c r="AB968" t="s">
        <v>9847</v>
      </c>
      <c r="AC968" t="s">
        <v>9848</v>
      </c>
      <c r="AD968" t="s">
        <v>9849</v>
      </c>
      <c r="AE968" t="s">
        <v>9850</v>
      </c>
    </row>
    <row r="969" spans="1:31" ht="15.75" customHeight="1">
      <c r="A969" t="s">
        <v>4290</v>
      </c>
      <c r="B969" t="s">
        <v>4291</v>
      </c>
      <c r="C969" t="s">
        <v>3914</v>
      </c>
      <c r="D969" t="s">
        <v>12831</v>
      </c>
      <c r="E969" t="s">
        <v>12854</v>
      </c>
      <c r="F969" t="s">
        <v>12855</v>
      </c>
      <c r="G969" t="str">
        <f>Table2[category] &amp; "-" &amp; Table2[product name]</f>
        <v>Electronics|Mobiles&amp;Accessories|MobileAccessories|Mounts|Bedstand&amp;DeskMounts-Sounce 360 Adjustable Mobile Phone Holder, Universal Phone Holder Clip Lazy Bracket Flexible Gooseneck Clamp Long Arms Mount for Mobile Tabletop Stand for Bedroom, Office, Bathroom, White</v>
      </c>
      <c r="H969" t="s">
        <v>12841</v>
      </c>
      <c r="I969" s="23">
        <v>499</v>
      </c>
      <c r="J969" s="23" t="str">
        <f t="shared" si="45"/>
        <v>₹200 - ₹500</v>
      </c>
      <c r="K969" s="25">
        <v>1899</v>
      </c>
      <c r="L969" s="24">
        <v>0.74</v>
      </c>
      <c r="M969" s="25">
        <f>Table2[[#This Row],[Actual Price]] - Table2[[#This Row],[Discounted Price]] / Table2[[#This Row],[Actual Price]] * 100</f>
        <v>1872.7230121116377</v>
      </c>
      <c r="N969" s="24" t="str">
        <f t="shared" si="46"/>
        <v>50% or More</v>
      </c>
      <c r="O969" s="21">
        <f>Table2[[#This Row],[Rounded Rating Column]] + (Table2[[#This Row],[rating_count]] / 1000)</f>
        <v>5.4749999999999996</v>
      </c>
      <c r="P969" s="24" t="str">
        <f>IF(Table2[[#This Row],[Discount Percentage]] &gt;= 0.5, "Yes", "No")</f>
        <v>Yes</v>
      </c>
      <c r="Q969" s="26">
        <f>Table2[[#This Row],[Actual Price]] * Table2[[#This Row],[rating_count]]</f>
        <v>2801025</v>
      </c>
      <c r="R969">
        <v>4.0999999999999996</v>
      </c>
      <c r="S969">
        <f>ROUND(Table2[[#This Row],[rating]], 0)</f>
        <v>4</v>
      </c>
      <c r="T969" s="21">
        <v>1475</v>
      </c>
      <c r="U969" s="21" t="str">
        <f>IF(Table2[[#This Row],[rating_count]] &lt; 1000, "Yes", "No")</f>
        <v>No</v>
      </c>
      <c r="V969" s="21">
        <f>Table2[[#This Row],[Rounded Rating Column]] * Table2[[#This Row],[rating_count]]</f>
        <v>5900</v>
      </c>
      <c r="W969" s="25">
        <f t="shared" si="47"/>
        <v>2801025</v>
      </c>
      <c r="X969" t="s">
        <v>4292</v>
      </c>
      <c r="Y969" t="s">
        <v>4293</v>
      </c>
      <c r="Z969" t="s">
        <v>4294</v>
      </c>
      <c r="AA969" t="s">
        <v>4295</v>
      </c>
      <c r="AB969" t="s">
        <v>4296</v>
      </c>
      <c r="AC969" t="s">
        <v>4297</v>
      </c>
      <c r="AD969" t="s">
        <v>4298</v>
      </c>
      <c r="AE969" t="s">
        <v>4299</v>
      </c>
    </row>
    <row r="970" spans="1:31" ht="15.75" customHeight="1">
      <c r="A970" t="s">
        <v>2096</v>
      </c>
      <c r="B970" t="s">
        <v>2097</v>
      </c>
      <c r="C970" t="s">
        <v>13</v>
      </c>
      <c r="D970" t="s">
        <v>12821</v>
      </c>
      <c r="E970" t="s">
        <v>12822</v>
      </c>
      <c r="F970" t="s">
        <v>12823</v>
      </c>
      <c r="G970" t="str">
        <f>Table2[category] &amp; "-" &amp; Table2[product name]</f>
        <v>Computers&amp;Accessories|Accessories&amp;Peripherals|Cables&amp;Accessories|Cables|USBCables-Belkin USB C to USB-C Fast Charging Type C Cable, 60W PD, 3.3 feet (1 meter) for Laptop, Personal Computer, Tablet, Smartphone - White, USB-IF Certified</v>
      </c>
      <c r="H970" t="s">
        <v>12824</v>
      </c>
      <c r="I970" s="23">
        <v>599</v>
      </c>
      <c r="J970" s="23" t="str">
        <f t="shared" si="45"/>
        <v>&gt;₹500</v>
      </c>
      <c r="K970" s="23">
        <v>849</v>
      </c>
      <c r="L970" s="24">
        <v>0.28999999999999998</v>
      </c>
      <c r="M970" s="25">
        <f>Table2[[#This Row],[Actual Price]] - Table2[[#This Row],[Discounted Price]] / Table2[[#This Row],[Actual Price]] * 100</f>
        <v>778.44640753828037</v>
      </c>
      <c r="N970" s="24" t="str">
        <f t="shared" si="46"/>
        <v>&lt;50%</v>
      </c>
      <c r="O970" s="21">
        <f>Table2[[#This Row],[Rounded Rating Column]] + (Table2[[#This Row],[rating_count]] / 1000)</f>
        <v>5.4740000000000002</v>
      </c>
      <c r="P970" s="24" t="str">
        <f>IF(Table2[[#This Row],[Discount Percentage]] &gt;= 0.5, "Yes", "No")</f>
        <v>No</v>
      </c>
      <c r="Q970" s="26">
        <f>Table2[[#This Row],[Actual Price]] * Table2[[#This Row],[rating_count]]</f>
        <v>402426</v>
      </c>
      <c r="R970">
        <v>4.5</v>
      </c>
      <c r="S970">
        <f>ROUND(Table2[[#This Row],[rating]], 0)</f>
        <v>5</v>
      </c>
      <c r="T970" s="21">
        <v>474</v>
      </c>
      <c r="U970" s="21" t="str">
        <f>IF(Table2[[#This Row],[rating_count]] &lt; 1000, "Yes", "No")</f>
        <v>Yes</v>
      </c>
      <c r="V970" s="21">
        <f>Table2[[#This Row],[Rounded Rating Column]] * Table2[[#This Row],[rating_count]]</f>
        <v>2370</v>
      </c>
      <c r="W970" s="25">
        <f t="shared" si="47"/>
        <v>402426</v>
      </c>
      <c r="X970" t="s">
        <v>1472</v>
      </c>
      <c r="Y970" t="s">
        <v>2098</v>
      </c>
      <c r="Z970" t="s">
        <v>2099</v>
      </c>
      <c r="AA970" t="s">
        <v>2100</v>
      </c>
      <c r="AB970" t="s">
        <v>2101</v>
      </c>
      <c r="AC970" t="s">
        <v>2102</v>
      </c>
      <c r="AD970" t="s">
        <v>2103</v>
      </c>
      <c r="AE970" t="s">
        <v>2104</v>
      </c>
    </row>
    <row r="971" spans="1:31" ht="15.75" customHeight="1">
      <c r="A971" t="s">
        <v>10610</v>
      </c>
      <c r="B971" t="s">
        <v>10611</v>
      </c>
      <c r="C971" t="s">
        <v>8671</v>
      </c>
      <c r="D971" t="s">
        <v>12817</v>
      </c>
      <c r="E971" t="s">
        <v>13005</v>
      </c>
      <c r="F971" t="s">
        <v>13006</v>
      </c>
      <c r="G971" t="str">
        <f>Table2[category] &amp; "-" &amp; Table2[product name]</f>
        <v>Home&amp;Kitchen|HomeStorage&amp;Organization|LaundryOrganization|LaundryBaskets-PrettyKrafts Laundry Basket for clothes with Lid &amp; Handles, Toys Organiser, 75 Ltr Grey</v>
      </c>
      <c r="H971" t="s">
        <v>13007</v>
      </c>
      <c r="I971" s="23">
        <v>351</v>
      </c>
      <c r="J971" s="23" t="str">
        <f t="shared" si="45"/>
        <v>₹200 - ₹500</v>
      </c>
      <c r="K971" s="25">
        <v>1099</v>
      </c>
      <c r="L971" s="24">
        <v>0.68</v>
      </c>
      <c r="M971" s="25">
        <f>Table2[[#This Row],[Actual Price]] - Table2[[#This Row],[Discounted Price]] / Table2[[#This Row],[Actual Price]] * 100</f>
        <v>1067.0618744313012</v>
      </c>
      <c r="N971" s="24" t="str">
        <f t="shared" si="46"/>
        <v>50% or More</v>
      </c>
      <c r="O971" s="21">
        <f>Table2[[#This Row],[Rounded Rating Column]] + (Table2[[#This Row],[rating_count]] / 1000)</f>
        <v>5.47</v>
      </c>
      <c r="P971" s="24" t="str">
        <f>IF(Table2[[#This Row],[Discount Percentage]] &gt;= 0.5, "Yes", "No")</f>
        <v>Yes</v>
      </c>
      <c r="Q971" s="26">
        <f>Table2[[#This Row],[Actual Price]] * Table2[[#This Row],[rating_count]]</f>
        <v>1615530</v>
      </c>
      <c r="R971">
        <v>3.7</v>
      </c>
      <c r="S971">
        <f>ROUND(Table2[[#This Row],[rating]], 0)</f>
        <v>4</v>
      </c>
      <c r="T971" s="21">
        <v>1470</v>
      </c>
      <c r="U971" s="21" t="str">
        <f>IF(Table2[[#This Row],[rating_count]] &lt; 1000, "Yes", "No")</f>
        <v>No</v>
      </c>
      <c r="V971" s="21">
        <f>Table2[[#This Row],[Rounded Rating Column]] * Table2[[#This Row],[rating_count]]</f>
        <v>5880</v>
      </c>
      <c r="W971" s="25">
        <f t="shared" si="47"/>
        <v>1615530</v>
      </c>
      <c r="X971" t="s">
        <v>10612</v>
      </c>
      <c r="Y971" t="s">
        <v>10613</v>
      </c>
      <c r="Z971" t="s">
        <v>10614</v>
      </c>
      <c r="AA971" t="s">
        <v>10615</v>
      </c>
      <c r="AB971" t="s">
        <v>10616</v>
      </c>
      <c r="AC971" t="s">
        <v>10617</v>
      </c>
      <c r="AD971" t="s">
        <v>10618</v>
      </c>
      <c r="AE971" t="s">
        <v>10619</v>
      </c>
    </row>
    <row r="972" spans="1:31" ht="15.75" customHeight="1">
      <c r="A972" t="s">
        <v>8262</v>
      </c>
      <c r="B972" t="s">
        <v>8263</v>
      </c>
      <c r="C972" t="s">
        <v>4796</v>
      </c>
      <c r="D972" t="s">
        <v>12821</v>
      </c>
      <c r="E972" t="s">
        <v>12822</v>
      </c>
      <c r="F972" t="s">
        <v>12880</v>
      </c>
      <c r="G972" t="str">
        <f>Table2[category] &amp; "-" &amp; Table2[product name]</f>
        <v>Computers&amp;Accessories|Accessories&amp;Peripherals|Keyboards,Mice&amp;InputDevices|GraphicTablets-BESTOR¬Æ LCD Writing Tablet/pad 12 inches | Electronic Writing Scribble Board for Kids | Kids Learning Toy | Portable Ruff for LCD Paperless Memo Digital Tablet Notepad E-Writer/Writing/Drawing Pad Home/School/Office (Black)</v>
      </c>
      <c r="H972" t="s">
        <v>12882</v>
      </c>
      <c r="I972" s="23">
        <v>499</v>
      </c>
      <c r="J972" s="23" t="str">
        <f t="shared" si="45"/>
        <v>₹200 - ₹500</v>
      </c>
      <c r="K972" s="25">
        <v>1399</v>
      </c>
      <c r="L972" s="24">
        <v>0.64</v>
      </c>
      <c r="M972" s="25">
        <f>Table2[[#This Row],[Actual Price]] - Table2[[#This Row],[Discounted Price]] / Table2[[#This Row],[Actual Price]] * 100</f>
        <v>1363.3316654753396</v>
      </c>
      <c r="N972" s="24" t="str">
        <f t="shared" si="46"/>
        <v>50% or More</v>
      </c>
      <c r="O972" s="21">
        <f>Table2[[#This Row],[Rounded Rating Column]] + (Table2[[#This Row],[rating_count]] / 1000)</f>
        <v>5.4619999999999997</v>
      </c>
      <c r="P972" s="24" t="str">
        <f>IF(Table2[[#This Row],[Discount Percentage]] &gt;= 0.5, "Yes", "No")</f>
        <v>Yes</v>
      </c>
      <c r="Q972" s="26">
        <f>Table2[[#This Row],[Actual Price]] * Table2[[#This Row],[rating_count]]</f>
        <v>2045338</v>
      </c>
      <c r="R972">
        <v>3.9</v>
      </c>
      <c r="S972">
        <f>ROUND(Table2[[#This Row],[rating]], 0)</f>
        <v>4</v>
      </c>
      <c r="T972" s="21">
        <v>1462</v>
      </c>
      <c r="U972" s="21" t="str">
        <f>IF(Table2[[#This Row],[rating_count]] &lt; 1000, "Yes", "No")</f>
        <v>No</v>
      </c>
      <c r="V972" s="21">
        <f>Table2[[#This Row],[Rounded Rating Column]] * Table2[[#This Row],[rating_count]]</f>
        <v>5848</v>
      </c>
      <c r="W972" s="25">
        <f t="shared" si="47"/>
        <v>2045338</v>
      </c>
      <c r="X972" t="s">
        <v>8264</v>
      </c>
      <c r="Y972" t="s">
        <v>8265</v>
      </c>
      <c r="Z972" t="s">
        <v>8266</v>
      </c>
      <c r="AA972" t="s">
        <v>8267</v>
      </c>
      <c r="AB972" t="s">
        <v>8268</v>
      </c>
      <c r="AC972" t="s">
        <v>8269</v>
      </c>
      <c r="AD972" t="s">
        <v>8270</v>
      </c>
      <c r="AE972" t="s">
        <v>8271</v>
      </c>
    </row>
    <row r="973" spans="1:31" ht="15.75" customHeight="1">
      <c r="A973" t="s">
        <v>11841</v>
      </c>
      <c r="B973" t="s">
        <v>11842</v>
      </c>
      <c r="C973" t="s">
        <v>9398</v>
      </c>
      <c r="D973" t="s">
        <v>12817</v>
      </c>
      <c r="E973" t="s">
        <v>12818</v>
      </c>
      <c r="F973" t="s">
        <v>13019</v>
      </c>
      <c r="G973" t="str">
        <f>Table2[category] &amp; "-" &amp; Table2[product name]</f>
        <v>Home&amp;Kitchen|Kitchen&amp;HomeAppliances|Coffee,Tea&amp;Espresso|DripCoffeeMachines-Pajaka¬Æ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v>
      </c>
      <c r="H973" t="s">
        <v>13022</v>
      </c>
      <c r="I973" s="23">
        <v>293</v>
      </c>
      <c r="J973" s="23" t="str">
        <f t="shared" si="45"/>
        <v>₹200 - ₹500</v>
      </c>
      <c r="K973" s="23">
        <v>499</v>
      </c>
      <c r="L973" s="24">
        <v>0.41</v>
      </c>
      <c r="M973" s="25">
        <f>Table2[[#This Row],[Actual Price]] - Table2[[#This Row],[Discounted Price]] / Table2[[#This Row],[Actual Price]] * 100</f>
        <v>440.28256513026054</v>
      </c>
      <c r="N973" s="24" t="str">
        <f t="shared" si="46"/>
        <v>&lt;50%</v>
      </c>
      <c r="O973" s="21">
        <f>Table2[[#This Row],[Rounded Rating Column]] + (Table2[[#This Row],[rating_count]] / 1000)</f>
        <v>5.4559999999999995</v>
      </c>
      <c r="P973" s="24" t="str">
        <f>IF(Table2[[#This Row],[Discount Percentage]] &gt;= 0.5, "Yes", "No")</f>
        <v>No</v>
      </c>
      <c r="Q973" s="26">
        <f>Table2[[#This Row],[Actual Price]] * Table2[[#This Row],[rating_count]]</f>
        <v>726544</v>
      </c>
      <c r="R973">
        <v>4.0999999999999996</v>
      </c>
      <c r="S973">
        <f>ROUND(Table2[[#This Row],[rating]], 0)</f>
        <v>4</v>
      </c>
      <c r="T973" s="21">
        <v>1456</v>
      </c>
      <c r="U973" s="21" t="str">
        <f>IF(Table2[[#This Row],[rating_count]] &lt; 1000, "Yes", "No")</f>
        <v>No</v>
      </c>
      <c r="V973" s="21">
        <f>Table2[[#This Row],[Rounded Rating Column]] * Table2[[#This Row],[rating_count]]</f>
        <v>5824</v>
      </c>
      <c r="W973" s="25">
        <f t="shared" si="47"/>
        <v>726544</v>
      </c>
      <c r="X973" t="s">
        <v>11843</v>
      </c>
      <c r="Y973" t="s">
        <v>11844</v>
      </c>
      <c r="Z973" t="s">
        <v>11845</v>
      </c>
      <c r="AA973" t="s">
        <v>11846</v>
      </c>
      <c r="AB973" t="s">
        <v>11847</v>
      </c>
      <c r="AC973" t="s">
        <v>11848</v>
      </c>
      <c r="AD973" t="s">
        <v>11849</v>
      </c>
      <c r="AE973" t="s">
        <v>11850</v>
      </c>
    </row>
    <row r="974" spans="1:31" ht="15.75" customHeight="1">
      <c r="A974" t="s">
        <v>2849</v>
      </c>
      <c r="B974" t="s">
        <v>2850</v>
      </c>
      <c r="C974" t="s">
        <v>13</v>
      </c>
      <c r="D974" t="s">
        <v>12821</v>
      </c>
      <c r="E974" t="s">
        <v>12822</v>
      </c>
      <c r="F974" t="s">
        <v>12823</v>
      </c>
      <c r="G974" t="str">
        <f>Table2[category] &amp; "-" &amp; Table2[product name]</f>
        <v>Computers&amp;Accessories|Accessories&amp;Peripherals|Cables&amp;Accessories|Cables|USBCables-Storite USB 2.0 A to Mini 5 pin B Cable for External HDDS/Camera/Card Readers (150cm - 1.5M)</v>
      </c>
      <c r="H974" t="s">
        <v>12824</v>
      </c>
      <c r="I974" s="23">
        <v>299</v>
      </c>
      <c r="J974" s="23" t="str">
        <f t="shared" si="45"/>
        <v>₹200 - ₹500</v>
      </c>
      <c r="K974" s="23">
        <v>699</v>
      </c>
      <c r="L974" s="24">
        <v>0.56999999999999995</v>
      </c>
      <c r="M974" s="25">
        <f>Table2[[#This Row],[Actual Price]] - Table2[[#This Row],[Discounted Price]] / Table2[[#This Row],[Actual Price]] * 100</f>
        <v>656.2246065808298</v>
      </c>
      <c r="N974" s="24" t="str">
        <f t="shared" si="46"/>
        <v>50% or More</v>
      </c>
      <c r="O974" s="21">
        <f>Table2[[#This Row],[Rounded Rating Column]] + (Table2[[#This Row],[rating_count]] / 1000)</f>
        <v>5.4539999999999997</v>
      </c>
      <c r="P974" s="24" t="str">
        <f>IF(Table2[[#This Row],[Discount Percentage]] &gt;= 0.5, "Yes", "No")</f>
        <v>Yes</v>
      </c>
      <c r="Q974" s="26">
        <f>Table2[[#This Row],[Actual Price]] * Table2[[#This Row],[rating_count]]</f>
        <v>1016346</v>
      </c>
      <c r="R974">
        <v>3.9</v>
      </c>
      <c r="S974">
        <f>ROUND(Table2[[#This Row],[rating]], 0)</f>
        <v>4</v>
      </c>
      <c r="T974" s="21">
        <v>1454</v>
      </c>
      <c r="U974" s="21" t="str">
        <f>IF(Table2[[#This Row],[rating_count]] &lt; 1000, "Yes", "No")</f>
        <v>No</v>
      </c>
      <c r="V974" s="21">
        <f>Table2[[#This Row],[Rounded Rating Column]] * Table2[[#This Row],[rating_count]]</f>
        <v>5816</v>
      </c>
      <c r="W974" s="25">
        <f t="shared" si="47"/>
        <v>1016346</v>
      </c>
      <c r="X974" t="s">
        <v>2851</v>
      </c>
      <c r="Y974" t="s">
        <v>2852</v>
      </c>
      <c r="Z974" t="s">
        <v>2853</v>
      </c>
      <c r="AA974" t="s">
        <v>2854</v>
      </c>
      <c r="AB974" t="s">
        <v>2855</v>
      </c>
      <c r="AC974" t="s">
        <v>2856</v>
      </c>
      <c r="AD974" t="s">
        <v>2857</v>
      </c>
      <c r="AE974" t="s">
        <v>2858</v>
      </c>
    </row>
    <row r="975" spans="1:31" ht="15.75" customHeight="1">
      <c r="A975" t="s">
        <v>4605</v>
      </c>
      <c r="B975" t="s">
        <v>4606</v>
      </c>
      <c r="C975" t="s">
        <v>3940</v>
      </c>
      <c r="D975" t="s">
        <v>12831</v>
      </c>
      <c r="E975" t="s">
        <v>12854</v>
      </c>
      <c r="F975" t="s">
        <v>12855</v>
      </c>
      <c r="G975" t="str">
        <f>Table2[category] &amp; "-" &amp; Table2[product name]</f>
        <v>Electronics|Mobiles&amp;Accessories|MobileAccessories|Cases&amp;Covers|BasicCases-Amozo Ultra Hybrid Camera and Drop Protection Back Cover Case for iPhone 13 (Polycarbonate| Back Transparent - Sides Black)</v>
      </c>
      <c r="H975" t="s">
        <v>12874</v>
      </c>
      <c r="I975" s="23">
        <v>474</v>
      </c>
      <c r="J975" s="23" t="str">
        <f t="shared" si="45"/>
        <v>₹200 - ₹500</v>
      </c>
      <c r="K975" s="25">
        <v>1799</v>
      </c>
      <c r="L975" s="24">
        <v>0.74</v>
      </c>
      <c r="M975" s="25">
        <f>Table2[[#This Row],[Actual Price]] - Table2[[#This Row],[Discounted Price]] / Table2[[#This Row],[Actual Price]] * 100</f>
        <v>1772.6520289049472</v>
      </c>
      <c r="N975" s="24" t="str">
        <f t="shared" si="46"/>
        <v>50% or More</v>
      </c>
      <c r="O975" s="21">
        <f>Table2[[#This Row],[Rounded Rating Column]] + (Table2[[#This Row],[rating_count]] / 1000)</f>
        <v>5.4539999999999997</v>
      </c>
      <c r="P975" s="24" t="str">
        <f>IF(Table2[[#This Row],[Discount Percentage]] &gt;= 0.5, "Yes", "No")</f>
        <v>Yes</v>
      </c>
      <c r="Q975" s="26">
        <f>Table2[[#This Row],[Actual Price]] * Table2[[#This Row],[rating_count]]</f>
        <v>2615746</v>
      </c>
      <c r="R975">
        <v>4.3</v>
      </c>
      <c r="S975">
        <f>ROUND(Table2[[#This Row],[rating]], 0)</f>
        <v>4</v>
      </c>
      <c r="T975" s="21">
        <v>1454</v>
      </c>
      <c r="U975" s="21" t="str">
        <f>IF(Table2[[#This Row],[rating_count]] &lt; 1000, "Yes", "No")</f>
        <v>No</v>
      </c>
      <c r="V975" s="21">
        <f>Table2[[#This Row],[Rounded Rating Column]] * Table2[[#This Row],[rating_count]]</f>
        <v>5816</v>
      </c>
      <c r="W975" s="25">
        <f t="shared" si="47"/>
        <v>2615746</v>
      </c>
      <c r="X975" t="s">
        <v>4607</v>
      </c>
      <c r="Y975" t="s">
        <v>4608</v>
      </c>
      <c r="Z975" t="s">
        <v>4609</v>
      </c>
      <c r="AA975" t="s">
        <v>4610</v>
      </c>
      <c r="AB975" t="s">
        <v>4611</v>
      </c>
      <c r="AC975" t="s">
        <v>4612</v>
      </c>
      <c r="AD975" t="s">
        <v>4613</v>
      </c>
      <c r="AE975" t="s">
        <v>4614</v>
      </c>
    </row>
    <row r="976" spans="1:31" ht="15.75" customHeight="1">
      <c r="A976" t="s">
        <v>10661</v>
      </c>
      <c r="B976" t="s">
        <v>10662</v>
      </c>
      <c r="C976" t="s">
        <v>10056</v>
      </c>
      <c r="D976" t="s">
        <v>12817</v>
      </c>
      <c r="E976" t="s">
        <v>12818</v>
      </c>
      <c r="F976" t="s">
        <v>13035</v>
      </c>
      <c r="G976" t="str">
        <f>Table2[category] &amp; "-" &amp; Table2[product name]</f>
        <v>Home&amp;Kitchen|Kitchen&amp;HomeAppliances|SewingMachines&amp;Accessories|Sewing&amp;EmbroideryMachines-akiara - Makes life easy Electric Handy Sewing/Stitch Handheld Cordless Portable White Sewing Machine for Home Tailoring, Hand Machine | Mini Silai | White Hand Machine with Adapter</v>
      </c>
      <c r="H976" t="s">
        <v>13036</v>
      </c>
      <c r="I976" s="23">
        <v>721</v>
      </c>
      <c r="J976" s="23" t="str">
        <f t="shared" si="45"/>
        <v>&gt;₹500</v>
      </c>
      <c r="K976" s="25">
        <v>1499</v>
      </c>
      <c r="L976" s="24">
        <v>0.52</v>
      </c>
      <c r="M976" s="25">
        <f>Table2[[#This Row],[Actual Price]] - Table2[[#This Row],[Discounted Price]] / Table2[[#This Row],[Actual Price]] * 100</f>
        <v>1450.9012675116744</v>
      </c>
      <c r="N976" s="24" t="str">
        <f t="shared" si="46"/>
        <v>50% or More</v>
      </c>
      <c r="O976" s="21">
        <f>Table2[[#This Row],[Rounded Rating Column]] + (Table2[[#This Row],[rating_count]] / 1000)</f>
        <v>5.4489999999999998</v>
      </c>
      <c r="P976" s="24" t="str">
        <f>IF(Table2[[#This Row],[Discount Percentage]] &gt;= 0.5, "Yes", "No")</f>
        <v>Yes</v>
      </c>
      <c r="Q976" s="26">
        <f>Table2[[#This Row],[Actual Price]] * Table2[[#This Row],[rating_count]]</f>
        <v>3671051</v>
      </c>
      <c r="R976">
        <v>3.1</v>
      </c>
      <c r="S976">
        <f>ROUND(Table2[[#This Row],[rating]], 0)</f>
        <v>3</v>
      </c>
      <c r="T976" s="21">
        <v>2449</v>
      </c>
      <c r="U976" s="21" t="str">
        <f>IF(Table2[[#This Row],[rating_count]] &lt; 1000, "Yes", "No")</f>
        <v>No</v>
      </c>
      <c r="V976" s="21">
        <f>Table2[[#This Row],[Rounded Rating Column]] * Table2[[#This Row],[rating_count]]</f>
        <v>7347</v>
      </c>
      <c r="W976" s="25">
        <f t="shared" si="47"/>
        <v>3671051</v>
      </c>
      <c r="X976" t="s">
        <v>10663</v>
      </c>
      <c r="Y976" t="s">
        <v>10664</v>
      </c>
      <c r="Z976" t="s">
        <v>10665</v>
      </c>
      <c r="AA976" t="s">
        <v>10666</v>
      </c>
      <c r="AB976" t="s">
        <v>10667</v>
      </c>
      <c r="AC976" t="s">
        <v>10668</v>
      </c>
      <c r="AD976" t="s">
        <v>10669</v>
      </c>
      <c r="AE976" t="s">
        <v>10670</v>
      </c>
    </row>
    <row r="977" spans="1:31" ht="15.75" customHeight="1">
      <c r="A977" t="s">
        <v>11862</v>
      </c>
      <c r="B977" t="s">
        <v>11863</v>
      </c>
      <c r="C977" t="s">
        <v>9419</v>
      </c>
      <c r="D977" t="s">
        <v>12817</v>
      </c>
      <c r="E977" t="s">
        <v>12818</v>
      </c>
      <c r="F977" t="s">
        <v>13023</v>
      </c>
      <c r="G977" t="str">
        <f>Table2[category] &amp; "-" &amp; Table2[product name]</f>
        <v>Home&amp;Kitchen|Kitchen&amp;HomeAppliances|WaterPurifiers&amp;Accessories|WaterPurifierAccessories-KONVIO NEER 10 Inch Spun Filter (PP SPUN) Cartridge Compatible for 10 Inch Pre-Filter Housing of Water Purifier | Pack of 4 Spun</v>
      </c>
      <c r="H977" t="s">
        <v>13024</v>
      </c>
      <c r="I977" s="23">
        <v>499</v>
      </c>
      <c r="J977" s="23" t="str">
        <f t="shared" si="45"/>
        <v>₹200 - ₹500</v>
      </c>
      <c r="K977" s="23">
        <v>999</v>
      </c>
      <c r="L977" s="24">
        <v>0.5</v>
      </c>
      <c r="M977" s="25">
        <f>Table2[[#This Row],[Actual Price]] - Table2[[#This Row],[Discounted Price]] / Table2[[#This Row],[Actual Price]] * 100</f>
        <v>949.05005005005</v>
      </c>
      <c r="N977" s="24" t="str">
        <f t="shared" si="46"/>
        <v>50% or More</v>
      </c>
      <c r="O977" s="21">
        <f>Table2[[#This Row],[Rounded Rating Column]] + (Table2[[#This Row],[rating_count]] / 1000)</f>
        <v>5.4359999999999999</v>
      </c>
      <c r="P977" s="24" t="str">
        <f>IF(Table2[[#This Row],[Discount Percentage]] &gt;= 0.5, "Yes", "No")</f>
        <v>Yes</v>
      </c>
      <c r="Q977" s="26">
        <f>Table2[[#This Row],[Actual Price]] * Table2[[#This Row],[rating_count]]</f>
        <v>1434564</v>
      </c>
      <c r="R977">
        <v>4.3</v>
      </c>
      <c r="S977">
        <f>ROUND(Table2[[#This Row],[rating]], 0)</f>
        <v>4</v>
      </c>
      <c r="T977" s="21">
        <v>1436</v>
      </c>
      <c r="U977" s="21" t="str">
        <f>IF(Table2[[#This Row],[rating_count]] &lt; 1000, "Yes", "No")</f>
        <v>No</v>
      </c>
      <c r="V977" s="21">
        <f>Table2[[#This Row],[Rounded Rating Column]] * Table2[[#This Row],[rating_count]]</f>
        <v>5744</v>
      </c>
      <c r="W977" s="25">
        <f t="shared" si="47"/>
        <v>1434564</v>
      </c>
      <c r="X977" t="s">
        <v>11864</v>
      </c>
      <c r="Y977" t="s">
        <v>11865</v>
      </c>
      <c r="Z977" t="s">
        <v>11866</v>
      </c>
      <c r="AA977" t="s">
        <v>11867</v>
      </c>
      <c r="AB977" t="s">
        <v>11868</v>
      </c>
      <c r="AC977" t="s">
        <v>11869</v>
      </c>
      <c r="AD977" t="s">
        <v>11870</v>
      </c>
      <c r="AE977" t="s">
        <v>11871</v>
      </c>
    </row>
    <row r="978" spans="1:31" ht="15.75" customHeight="1">
      <c r="A978" t="s">
        <v>7251</v>
      </c>
      <c r="B978" t="s">
        <v>7252</v>
      </c>
      <c r="C978" t="s">
        <v>4817</v>
      </c>
      <c r="D978" t="s">
        <v>12821</v>
      </c>
      <c r="E978" t="s">
        <v>12822</v>
      </c>
      <c r="F978" t="s">
        <v>12876</v>
      </c>
      <c r="G978" t="str">
        <f>Table2[category] &amp; "-" &amp; Table2[product name]</f>
        <v>Computers&amp;Accessories|Accessories&amp;Peripherals|LaptopAccessories|Lapdesks-SupCares Laptop Stand 7 Height Adjustable, Aluminium, Ventilated, Foldable, Portable Laptop Holder for Desk &amp; Table Mount Upto 15.6 inch Laptop with Carry Pouch (Silver)</v>
      </c>
      <c r="H978" t="s">
        <v>12883</v>
      </c>
      <c r="I978" s="23">
        <v>499</v>
      </c>
      <c r="J978" s="23" t="str">
        <f t="shared" si="45"/>
        <v>₹200 - ₹500</v>
      </c>
      <c r="K978" s="25">
        <v>1299</v>
      </c>
      <c r="L978" s="24">
        <v>0.62</v>
      </c>
      <c r="M978" s="25">
        <f>Table2[[#This Row],[Actual Price]] - Table2[[#This Row],[Discounted Price]] / Table2[[#This Row],[Actual Price]] * 100</f>
        <v>1260.5858352578907</v>
      </c>
      <c r="N978" s="24" t="str">
        <f t="shared" si="46"/>
        <v>50% or More</v>
      </c>
      <c r="O978" s="21">
        <f>Table2[[#This Row],[Rounded Rating Column]] + (Table2[[#This Row],[rating_count]] / 1000)</f>
        <v>5.4340000000000002</v>
      </c>
      <c r="P978" s="24" t="str">
        <f>IF(Table2[[#This Row],[Discount Percentage]] &gt;= 0.5, "Yes", "No")</f>
        <v>Yes</v>
      </c>
      <c r="Q978" s="26">
        <f>Table2[[#This Row],[Actual Price]] * Table2[[#This Row],[rating_count]]</f>
        <v>563766</v>
      </c>
      <c r="R978">
        <v>4.5</v>
      </c>
      <c r="S978">
        <f>ROUND(Table2[[#This Row],[rating]], 0)</f>
        <v>5</v>
      </c>
      <c r="T978" s="21">
        <v>434</v>
      </c>
      <c r="U978" s="21" t="str">
        <f>IF(Table2[[#This Row],[rating_count]] &lt; 1000, "Yes", "No")</f>
        <v>Yes</v>
      </c>
      <c r="V978" s="21">
        <f>Table2[[#This Row],[Rounded Rating Column]] * Table2[[#This Row],[rating_count]]</f>
        <v>2170</v>
      </c>
      <c r="W978" s="25">
        <f t="shared" si="47"/>
        <v>563766</v>
      </c>
      <c r="X978" t="s">
        <v>7253</v>
      </c>
      <c r="Y978" t="s">
        <v>7254</v>
      </c>
      <c r="Z978" t="s">
        <v>7255</v>
      </c>
      <c r="AA978" t="s">
        <v>7256</v>
      </c>
      <c r="AB978" t="s">
        <v>7257</v>
      </c>
      <c r="AC978" t="s">
        <v>7258</v>
      </c>
      <c r="AD978" t="s">
        <v>7259</v>
      </c>
      <c r="AE978" t="s">
        <v>7260</v>
      </c>
    </row>
    <row r="979" spans="1:31" ht="15.75" customHeight="1">
      <c r="A979" t="s">
        <v>718</v>
      </c>
      <c r="B979" t="s">
        <v>719</v>
      </c>
      <c r="C979" t="s">
        <v>13</v>
      </c>
      <c r="D979" t="s">
        <v>12821</v>
      </c>
      <c r="E979" t="s">
        <v>12822</v>
      </c>
      <c r="F979" t="s">
        <v>12823</v>
      </c>
      <c r="G979" t="str">
        <f>Table2[category] &amp; "-" &amp; Table2[product name]</f>
        <v>Computers&amp;Accessories|Accessories&amp;Peripherals|Cables&amp;Accessories|Cables|USBCables-Ambrane 60W / 3A Fast Charging Output Cable with Type-C to USB for Mobile, Neckband, True Wireless Earphone Charging, 480mbps Data Sync Speed, 1m Length (ACT - AZ10, Black)</v>
      </c>
      <c r="H979" t="s">
        <v>12824</v>
      </c>
      <c r="I979" s="23">
        <v>179</v>
      </c>
      <c r="J979" s="23" t="str">
        <f t="shared" si="45"/>
        <v>&lt;₹200</v>
      </c>
      <c r="K979" s="23">
        <v>399</v>
      </c>
      <c r="L979" s="24">
        <v>0.55000000000000004</v>
      </c>
      <c r="M979" s="25">
        <f>Table2[[#This Row],[Actual Price]] - Table2[[#This Row],[Discounted Price]] / Table2[[#This Row],[Actual Price]] * 100</f>
        <v>354.13784461152881</v>
      </c>
      <c r="N979" s="24" t="str">
        <f t="shared" si="46"/>
        <v>50% or More</v>
      </c>
      <c r="O979" s="21">
        <f>Table2[[#This Row],[Rounded Rating Column]] + (Table2[[#This Row],[rating_count]] / 1000)</f>
        <v>5.423</v>
      </c>
      <c r="P979" s="24" t="str">
        <f>IF(Table2[[#This Row],[Discount Percentage]] &gt;= 0.5, "Yes", "No")</f>
        <v>Yes</v>
      </c>
      <c r="Q979" s="26">
        <f>Table2[[#This Row],[Actual Price]] * Table2[[#This Row],[rating_count]]</f>
        <v>567777</v>
      </c>
      <c r="R979">
        <v>4</v>
      </c>
      <c r="S979">
        <f>ROUND(Table2[[#This Row],[rating]], 0)</f>
        <v>4</v>
      </c>
      <c r="T979" s="21">
        <v>1423</v>
      </c>
      <c r="U979" s="21" t="str">
        <f>IF(Table2[[#This Row],[rating_count]] &lt; 1000, "Yes", "No")</f>
        <v>No</v>
      </c>
      <c r="V979" s="21">
        <f>Table2[[#This Row],[Rounded Rating Column]] * Table2[[#This Row],[rating_count]]</f>
        <v>5692</v>
      </c>
      <c r="W979" s="25">
        <f t="shared" si="47"/>
        <v>567777</v>
      </c>
      <c r="X979" t="s">
        <v>720</v>
      </c>
      <c r="Y979" t="s">
        <v>721</v>
      </c>
      <c r="Z979" t="s">
        <v>722</v>
      </c>
      <c r="AA979" t="s">
        <v>723</v>
      </c>
      <c r="AB979" t="s">
        <v>724</v>
      </c>
      <c r="AC979" t="s">
        <v>725</v>
      </c>
      <c r="AD979" t="s">
        <v>726</v>
      </c>
      <c r="AE979" t="s">
        <v>727</v>
      </c>
    </row>
    <row r="980" spans="1:31" ht="15.75" customHeight="1">
      <c r="A980" t="s">
        <v>1539</v>
      </c>
      <c r="B980" t="s">
        <v>1540</v>
      </c>
      <c r="C980" t="s">
        <v>13</v>
      </c>
      <c r="D980" t="s">
        <v>12821</v>
      </c>
      <c r="E980" t="s">
        <v>12822</v>
      </c>
      <c r="F980" t="s">
        <v>12823</v>
      </c>
      <c r="G980" t="str">
        <f>Table2[category] &amp; "-" &amp; Table2[product name]</f>
        <v>Computers&amp;Accessories|Accessories&amp;Peripherals|Cables&amp;Accessories|Cables|USBCables-Ambrane 60W / 3A Fast Charging Output Cable with Micro to USB for Mobile, Neckband, True Wireless Earphone Charging, 480mbps Data Sync Speed, 1m Length (ACM - AZ1, Black)</v>
      </c>
      <c r="H980" t="s">
        <v>12824</v>
      </c>
      <c r="I980" s="23">
        <v>149</v>
      </c>
      <c r="J980" s="23" t="str">
        <f t="shared" si="45"/>
        <v>&lt;₹200</v>
      </c>
      <c r="K980" s="23">
        <v>399</v>
      </c>
      <c r="L980" s="24">
        <v>0.63</v>
      </c>
      <c r="M980" s="25">
        <f>Table2[[#This Row],[Actual Price]] - Table2[[#This Row],[Discounted Price]] / Table2[[#This Row],[Actual Price]] * 100</f>
        <v>361.65664160401002</v>
      </c>
      <c r="N980" s="24" t="str">
        <f t="shared" si="46"/>
        <v>50% or More</v>
      </c>
      <c r="O980" s="21">
        <f>Table2[[#This Row],[Rounded Rating Column]] + (Table2[[#This Row],[rating_count]] / 1000)</f>
        <v>5.423</v>
      </c>
      <c r="P980" s="24" t="str">
        <f>IF(Table2[[#This Row],[Discount Percentage]] &gt;= 0.5, "Yes", "No")</f>
        <v>Yes</v>
      </c>
      <c r="Q980" s="26">
        <f>Table2[[#This Row],[Actual Price]] * Table2[[#This Row],[rating_count]]</f>
        <v>567777</v>
      </c>
      <c r="R980">
        <v>4</v>
      </c>
      <c r="S980">
        <f>ROUND(Table2[[#This Row],[rating]], 0)</f>
        <v>4</v>
      </c>
      <c r="T980" s="21">
        <v>1423</v>
      </c>
      <c r="U980" s="21" t="str">
        <f>IF(Table2[[#This Row],[rating_count]] &lt; 1000, "Yes", "No")</f>
        <v>No</v>
      </c>
      <c r="V980" s="21">
        <f>Table2[[#This Row],[Rounded Rating Column]] * Table2[[#This Row],[rating_count]]</f>
        <v>5692</v>
      </c>
      <c r="W980" s="25">
        <f t="shared" si="47"/>
        <v>567777</v>
      </c>
      <c r="X980" t="s">
        <v>1541</v>
      </c>
      <c r="Y980" t="s">
        <v>721</v>
      </c>
      <c r="Z980" t="s">
        <v>722</v>
      </c>
      <c r="AA980" t="s">
        <v>723</v>
      </c>
      <c r="AB980" t="s">
        <v>724</v>
      </c>
      <c r="AC980" t="s">
        <v>725</v>
      </c>
      <c r="AD980" t="s">
        <v>1542</v>
      </c>
      <c r="AE980" t="s">
        <v>1543</v>
      </c>
    </row>
    <row r="981" spans="1:31" ht="15.75" customHeight="1">
      <c r="A981" t="s">
        <v>2146</v>
      </c>
      <c r="B981" t="s">
        <v>2147</v>
      </c>
      <c r="C981" t="s">
        <v>13</v>
      </c>
      <c r="D981" t="s">
        <v>12821</v>
      </c>
      <c r="E981" t="s">
        <v>12822</v>
      </c>
      <c r="F981" t="s">
        <v>12823</v>
      </c>
      <c r="G981" t="str">
        <f>Table2[category] &amp; "-" &amp; Table2[product name]</f>
        <v>Computers&amp;Accessories|Accessories&amp;Peripherals|Cables&amp;Accessories|Cables|USBCables-Ambrane 60W / 3A Fast Charging Output Cable with Type-C to USB for Mobile, Neckband, True Wireless Earphone Charging, 480mbps Data Sync Speed, 1m Length (ACT - AZ10, White)</v>
      </c>
      <c r="H981" t="s">
        <v>12824</v>
      </c>
      <c r="I981" s="23">
        <v>179</v>
      </c>
      <c r="J981" s="23" t="str">
        <f t="shared" si="45"/>
        <v>&lt;₹200</v>
      </c>
      <c r="K981" s="23">
        <v>399</v>
      </c>
      <c r="L981" s="24">
        <v>0.55000000000000004</v>
      </c>
      <c r="M981" s="25">
        <f>Table2[[#This Row],[Actual Price]] - Table2[[#This Row],[Discounted Price]] / Table2[[#This Row],[Actual Price]] * 100</f>
        <v>354.13784461152881</v>
      </c>
      <c r="N981" s="24" t="str">
        <f t="shared" si="46"/>
        <v>50% or More</v>
      </c>
      <c r="O981" s="21">
        <f>Table2[[#This Row],[Rounded Rating Column]] + (Table2[[#This Row],[rating_count]] / 1000)</f>
        <v>5.423</v>
      </c>
      <c r="P981" s="24" t="str">
        <f>IF(Table2[[#This Row],[Discount Percentage]] &gt;= 0.5, "Yes", "No")</f>
        <v>Yes</v>
      </c>
      <c r="Q981" s="26">
        <f>Table2[[#This Row],[Actual Price]] * Table2[[#This Row],[rating_count]]</f>
        <v>567777</v>
      </c>
      <c r="R981">
        <v>4</v>
      </c>
      <c r="S981">
        <f>ROUND(Table2[[#This Row],[rating]], 0)</f>
        <v>4</v>
      </c>
      <c r="T981" s="21">
        <v>1423</v>
      </c>
      <c r="U981" s="21" t="str">
        <f>IF(Table2[[#This Row],[rating_count]] &lt; 1000, "Yes", "No")</f>
        <v>No</v>
      </c>
      <c r="V981" s="21">
        <f>Table2[[#This Row],[Rounded Rating Column]] * Table2[[#This Row],[rating_count]]</f>
        <v>5692</v>
      </c>
      <c r="W981" s="25">
        <f t="shared" si="47"/>
        <v>567777</v>
      </c>
      <c r="X981" t="s">
        <v>720</v>
      </c>
      <c r="Y981" t="s">
        <v>721</v>
      </c>
      <c r="Z981" t="s">
        <v>722</v>
      </c>
      <c r="AA981" t="s">
        <v>723</v>
      </c>
      <c r="AB981" t="s">
        <v>724</v>
      </c>
      <c r="AC981" t="s">
        <v>725</v>
      </c>
      <c r="AD981" t="s">
        <v>2148</v>
      </c>
      <c r="AE981" t="s">
        <v>2149</v>
      </c>
    </row>
    <row r="982" spans="1:31" ht="15.75" customHeight="1">
      <c r="A982" t="s">
        <v>10349</v>
      </c>
      <c r="B982" t="s">
        <v>10350</v>
      </c>
      <c r="C982" t="s">
        <v>8815</v>
      </c>
      <c r="D982" t="s">
        <v>12817</v>
      </c>
      <c r="E982" t="s">
        <v>12818</v>
      </c>
      <c r="F982" t="s">
        <v>12986</v>
      </c>
      <c r="G982" t="str">
        <f>Table2[category] &amp; "-" &amp; Table2[product name]</f>
        <v>Home&amp;Kitchen|Kitchen&amp;HomeAppliances|SmallKitchenAppliances|EggBoilers-Wipro Vesta Electric Egg Boiler, 360 Watts, 3 Boiling Modes, Stainless Steel Body and Heating Plate, Boils up to 7 Eggs at a time, Automatic Shut Down, White, Standard (VB021070)</v>
      </c>
      <c r="H982" t="s">
        <v>13009</v>
      </c>
      <c r="I982" s="25">
        <v>1052</v>
      </c>
      <c r="J982" s="23" t="str">
        <f t="shared" si="45"/>
        <v>&gt;₹500</v>
      </c>
      <c r="K982" s="25">
        <v>1790</v>
      </c>
      <c r="L982" s="24">
        <v>0.41</v>
      </c>
      <c r="M982" s="25">
        <f>Table2[[#This Row],[Actual Price]] - Table2[[#This Row],[Discounted Price]] / Table2[[#This Row],[Actual Price]] * 100</f>
        <v>1731.2290502793296</v>
      </c>
      <c r="N982" s="24" t="str">
        <f t="shared" si="46"/>
        <v>&lt;50%</v>
      </c>
      <c r="O982" s="21">
        <f>Table2[[#This Row],[Rounded Rating Column]] + (Table2[[#This Row],[rating_count]] / 1000)</f>
        <v>5.4039999999999999</v>
      </c>
      <c r="P982" s="24" t="str">
        <f>IF(Table2[[#This Row],[Discount Percentage]] &gt;= 0.5, "Yes", "No")</f>
        <v>No</v>
      </c>
      <c r="Q982" s="26">
        <f>Table2[[#This Row],[Actual Price]] * Table2[[#This Row],[rating_count]]</f>
        <v>2513160</v>
      </c>
      <c r="R982">
        <v>4.3</v>
      </c>
      <c r="S982">
        <f>ROUND(Table2[[#This Row],[rating]], 0)</f>
        <v>4</v>
      </c>
      <c r="T982" s="21">
        <v>1404</v>
      </c>
      <c r="U982" s="21" t="str">
        <f>IF(Table2[[#This Row],[rating_count]] &lt; 1000, "Yes", "No")</f>
        <v>No</v>
      </c>
      <c r="V982" s="21">
        <f>Table2[[#This Row],[Rounded Rating Column]] * Table2[[#This Row],[rating_count]]</f>
        <v>5616</v>
      </c>
      <c r="W982" s="25">
        <f t="shared" si="47"/>
        <v>2513160</v>
      </c>
      <c r="X982" t="s">
        <v>10351</v>
      </c>
      <c r="Y982" t="s">
        <v>10352</v>
      </c>
      <c r="Z982" t="s">
        <v>10353</v>
      </c>
      <c r="AA982" t="s">
        <v>10354</v>
      </c>
      <c r="AB982" t="s">
        <v>10355</v>
      </c>
      <c r="AC982" t="s">
        <v>10356</v>
      </c>
      <c r="AD982" t="s">
        <v>10357</v>
      </c>
      <c r="AE982" t="s">
        <v>10358</v>
      </c>
    </row>
    <row r="983" spans="1:31" ht="15.75" customHeight="1">
      <c r="A983" t="s">
        <v>3508</v>
      </c>
      <c r="B983" t="s">
        <v>3509</v>
      </c>
      <c r="C983" t="s">
        <v>3510</v>
      </c>
      <c r="D983" t="s">
        <v>12821</v>
      </c>
      <c r="E983" t="s">
        <v>12822</v>
      </c>
      <c r="F983" t="s">
        <v>12823</v>
      </c>
      <c r="G983" t="str">
        <f>Table2[category] &amp; "-" &amp; Table2[product name]</f>
        <v>Computers&amp;Accessories|Accessories&amp;Peripherals|Cables&amp;Accessories|CableConnectionProtectors-Sounce Spiral Charger Cable Protector Data Cable Saver Charging Cord Protective Cable Cover Headphone MacBook Laptop Earphone Cell Phone Set of 3 (Cable Protector (12 Units))</v>
      </c>
      <c r="H983" t="s">
        <v>12869</v>
      </c>
      <c r="I983" s="23">
        <v>99</v>
      </c>
      <c r="J983" s="23" t="str">
        <f t="shared" si="45"/>
        <v>&lt;₹200</v>
      </c>
      <c r="K983" s="23">
        <v>999</v>
      </c>
      <c r="L983" s="24">
        <v>0.9</v>
      </c>
      <c r="M983" s="25">
        <f>Table2[[#This Row],[Actual Price]] - Table2[[#This Row],[Discounted Price]] / Table2[[#This Row],[Actual Price]] * 100</f>
        <v>989.09009009009014</v>
      </c>
      <c r="N983" s="24" t="str">
        <f t="shared" si="46"/>
        <v>50% or More</v>
      </c>
      <c r="O983" s="21">
        <f>Table2[[#This Row],[Rounded Rating Column]] + (Table2[[#This Row],[rating_count]] / 1000)</f>
        <v>5.3959999999999999</v>
      </c>
      <c r="P983" s="24" t="str">
        <f>IF(Table2[[#This Row],[Discount Percentage]] &gt;= 0.5, "Yes", "No")</f>
        <v>Yes</v>
      </c>
      <c r="Q983" s="26">
        <f>Table2[[#This Row],[Actual Price]] * Table2[[#This Row],[rating_count]]</f>
        <v>1394604</v>
      </c>
      <c r="R983">
        <v>4</v>
      </c>
      <c r="S983">
        <f>ROUND(Table2[[#This Row],[rating]], 0)</f>
        <v>4</v>
      </c>
      <c r="T983" s="21">
        <v>1396</v>
      </c>
      <c r="U983" s="21" t="str">
        <f>IF(Table2[[#This Row],[rating_count]] &lt; 1000, "Yes", "No")</f>
        <v>No</v>
      </c>
      <c r="V983" s="21">
        <f>Table2[[#This Row],[Rounded Rating Column]] * Table2[[#This Row],[rating_count]]</f>
        <v>5584</v>
      </c>
      <c r="W983" s="25">
        <f t="shared" si="47"/>
        <v>1394604</v>
      </c>
      <c r="X983" t="s">
        <v>3511</v>
      </c>
      <c r="Y983" t="s">
        <v>3512</v>
      </c>
      <c r="Z983" t="s">
        <v>3513</v>
      </c>
      <c r="AA983" t="s">
        <v>3514</v>
      </c>
      <c r="AB983" t="s">
        <v>3515</v>
      </c>
      <c r="AC983" t="s">
        <v>3516</v>
      </c>
      <c r="AD983" t="s">
        <v>3517</v>
      </c>
      <c r="AE983" t="s">
        <v>3518</v>
      </c>
    </row>
    <row r="984" spans="1:31" ht="15.75" customHeight="1">
      <c r="A984" t="s">
        <v>10570</v>
      </c>
      <c r="B984" t="s">
        <v>10571</v>
      </c>
      <c r="C984" t="s">
        <v>8682</v>
      </c>
      <c r="D984" t="s">
        <v>12817</v>
      </c>
      <c r="E984" t="s">
        <v>12818</v>
      </c>
      <c r="F984" t="s">
        <v>12819</v>
      </c>
      <c r="G984" t="str">
        <f>Table2[category] &amp; "-" &amp; Table2[product name]</f>
        <v>Home&amp;Kitchen|Kitchen&amp;HomeAppliances|Vacuum,Cleaning&amp;Ironing|Irons,Steamers&amp;Accessories|Irons|SteamIrons-Black+Decker Handheld Portable Garment Steamer 1500 Watts with Anti Calc (Violet)</v>
      </c>
      <c r="H984" t="s">
        <v>12992</v>
      </c>
      <c r="I984" s="25">
        <v>3299</v>
      </c>
      <c r="J984" s="23" t="str">
        <f t="shared" si="45"/>
        <v>&gt;₹500</v>
      </c>
      <c r="K984" s="25">
        <v>4995</v>
      </c>
      <c r="L984" s="24">
        <v>0.34</v>
      </c>
      <c r="M984" s="25">
        <f>Table2[[#This Row],[Actual Price]] - Table2[[#This Row],[Discounted Price]] / Table2[[#This Row],[Actual Price]] * 100</f>
        <v>4928.9539539539537</v>
      </c>
      <c r="N984" s="24" t="str">
        <f t="shared" si="46"/>
        <v>&lt;50%</v>
      </c>
      <c r="O984" s="21">
        <f>Table2[[#This Row],[Rounded Rating Column]] + (Table2[[#This Row],[rating_count]] / 1000)</f>
        <v>5.3929999999999998</v>
      </c>
      <c r="P984" s="24" t="str">
        <f>IF(Table2[[#This Row],[Discount Percentage]] &gt;= 0.5, "Yes", "No")</f>
        <v>No</v>
      </c>
      <c r="Q984" s="26">
        <f>Table2[[#This Row],[Actual Price]] * Table2[[#This Row],[rating_count]]</f>
        <v>6958035</v>
      </c>
      <c r="R984">
        <v>3.8</v>
      </c>
      <c r="S984">
        <f>ROUND(Table2[[#This Row],[rating]], 0)</f>
        <v>4</v>
      </c>
      <c r="T984" s="21">
        <v>1393</v>
      </c>
      <c r="U984" s="21" t="str">
        <f>IF(Table2[[#This Row],[rating_count]] &lt; 1000, "Yes", "No")</f>
        <v>No</v>
      </c>
      <c r="V984" s="21">
        <f>Table2[[#This Row],[Rounded Rating Column]] * Table2[[#This Row],[rating_count]]</f>
        <v>5572</v>
      </c>
      <c r="W984" s="25">
        <f t="shared" si="47"/>
        <v>6958035</v>
      </c>
      <c r="X984" t="s">
        <v>10572</v>
      </c>
      <c r="Y984" t="s">
        <v>10573</v>
      </c>
      <c r="Z984" t="s">
        <v>10574</v>
      </c>
      <c r="AA984" t="s">
        <v>10575</v>
      </c>
      <c r="AB984" t="s">
        <v>10576</v>
      </c>
      <c r="AC984" t="s">
        <v>10577</v>
      </c>
      <c r="AD984" t="s">
        <v>10578</v>
      </c>
      <c r="AE984" t="s">
        <v>10579</v>
      </c>
    </row>
    <row r="985" spans="1:31" ht="15.75" customHeight="1">
      <c r="A985" t="s">
        <v>1304</v>
      </c>
      <c r="B985" t="s">
        <v>1305</v>
      </c>
      <c r="C985" t="s">
        <v>462</v>
      </c>
      <c r="D985" t="s">
        <v>12831</v>
      </c>
      <c r="E985" t="s">
        <v>12832</v>
      </c>
      <c r="F985" t="s">
        <v>12833</v>
      </c>
      <c r="G985" t="str">
        <f>Table2[category] &amp; "-" &amp; Table2[product name]</f>
        <v>Electronics|HomeTheater,TV&amp;Video|Accessories|RemoteControls-Airtel DigitalTV DTH Remote SD/HD/HD Recording Compatible for Television (Shining Black )</v>
      </c>
      <c r="H985" t="s">
        <v>12836</v>
      </c>
      <c r="I985" s="23">
        <v>195</v>
      </c>
      <c r="J985" s="23" t="str">
        <f t="shared" si="45"/>
        <v>&lt;₹200</v>
      </c>
      <c r="K985" s="23">
        <v>499</v>
      </c>
      <c r="L985" s="24">
        <v>0.61</v>
      </c>
      <c r="M985" s="25">
        <f>Table2[[#This Row],[Actual Price]] - Table2[[#This Row],[Discounted Price]] / Table2[[#This Row],[Actual Price]] * 100</f>
        <v>459.92184368737475</v>
      </c>
      <c r="N985" s="24" t="str">
        <f t="shared" si="46"/>
        <v>50% or More</v>
      </c>
      <c r="O985" s="21">
        <f>Table2[[#This Row],[Rounded Rating Column]] + (Table2[[#This Row],[rating_count]] / 1000)</f>
        <v>5.383</v>
      </c>
      <c r="P985" s="24" t="str">
        <f>IF(Table2[[#This Row],[Discount Percentage]] &gt;= 0.5, "Yes", "No")</f>
        <v>Yes</v>
      </c>
      <c r="Q985" s="26">
        <f>Table2[[#This Row],[Actual Price]] * Table2[[#This Row],[rating_count]]</f>
        <v>690117</v>
      </c>
      <c r="R985">
        <v>3.7</v>
      </c>
      <c r="S985">
        <f>ROUND(Table2[[#This Row],[rating]], 0)</f>
        <v>4</v>
      </c>
      <c r="T985" s="21">
        <v>1383</v>
      </c>
      <c r="U985" s="21" t="str">
        <f>IF(Table2[[#This Row],[rating_count]] &lt; 1000, "Yes", "No")</f>
        <v>No</v>
      </c>
      <c r="V985" s="21">
        <f>Table2[[#This Row],[Rounded Rating Column]] * Table2[[#This Row],[rating_count]]</f>
        <v>5532</v>
      </c>
      <c r="W985" s="25">
        <f t="shared" si="47"/>
        <v>690117</v>
      </c>
      <c r="X985" t="s">
        <v>1306</v>
      </c>
      <c r="Y985" t="s">
        <v>1307</v>
      </c>
      <c r="Z985" t="s">
        <v>1308</v>
      </c>
      <c r="AA985" t="s">
        <v>1309</v>
      </c>
      <c r="AB985" t="s">
        <v>1310</v>
      </c>
      <c r="AC985" t="s">
        <v>1311</v>
      </c>
      <c r="AD985" t="s">
        <v>1312</v>
      </c>
      <c r="AE985" t="s">
        <v>1313</v>
      </c>
    </row>
    <row r="986" spans="1:31" ht="15.75" customHeight="1">
      <c r="A986" t="s">
        <v>12566</v>
      </c>
      <c r="B986" t="s">
        <v>12567</v>
      </c>
      <c r="C986" t="s">
        <v>9419</v>
      </c>
      <c r="D986" t="s">
        <v>12817</v>
      </c>
      <c r="E986" t="s">
        <v>12818</v>
      </c>
      <c r="F986" t="s">
        <v>13023</v>
      </c>
      <c r="G986" t="str">
        <f>Table2[category] &amp; "-" &amp; Table2[product name]</f>
        <v>Home&amp;Kitchen|Kitchen&amp;HomeAppliances|WaterPurifiers&amp;Accessories|WaterPurifierAccessories-Eco Crystal J 5 inch Cartridge (Pack of 2)</v>
      </c>
      <c r="H986" t="s">
        <v>13024</v>
      </c>
      <c r="I986" s="23">
        <v>199</v>
      </c>
      <c r="J986" s="23" t="str">
        <f t="shared" si="45"/>
        <v>&lt;₹200</v>
      </c>
      <c r="K986" s="23">
        <v>400</v>
      </c>
      <c r="L986" s="24">
        <v>0.5</v>
      </c>
      <c r="M986" s="25">
        <f>Table2[[#This Row],[Actual Price]] - Table2[[#This Row],[Discounted Price]] / Table2[[#This Row],[Actual Price]] * 100</f>
        <v>350.25</v>
      </c>
      <c r="N986" s="24" t="str">
        <f t="shared" si="46"/>
        <v>50% or More</v>
      </c>
      <c r="O986" s="21">
        <f>Table2[[#This Row],[Rounded Rating Column]] + (Table2[[#This Row],[rating_count]] / 1000)</f>
        <v>5.3789999999999996</v>
      </c>
      <c r="P986" s="24" t="str">
        <f>IF(Table2[[#This Row],[Discount Percentage]] &gt;= 0.5, "Yes", "No")</f>
        <v>Yes</v>
      </c>
      <c r="Q986" s="26">
        <f>Table2[[#This Row],[Actual Price]] * Table2[[#This Row],[rating_count]]</f>
        <v>551600</v>
      </c>
      <c r="R986">
        <v>4.0999999999999996</v>
      </c>
      <c r="S986">
        <f>ROUND(Table2[[#This Row],[rating]], 0)</f>
        <v>4</v>
      </c>
      <c r="T986" s="21">
        <v>1379</v>
      </c>
      <c r="U986" s="21" t="str">
        <f>IF(Table2[[#This Row],[rating_count]] &lt; 1000, "Yes", "No")</f>
        <v>No</v>
      </c>
      <c r="V986" s="21">
        <f>Table2[[#This Row],[Rounded Rating Column]] * Table2[[#This Row],[rating_count]]</f>
        <v>5516</v>
      </c>
      <c r="W986" s="25">
        <f t="shared" si="47"/>
        <v>551600</v>
      </c>
      <c r="X986" t="s">
        <v>12568</v>
      </c>
      <c r="Y986" t="s">
        <v>12569</v>
      </c>
      <c r="Z986" t="s">
        <v>12570</v>
      </c>
      <c r="AA986" t="s">
        <v>12571</v>
      </c>
      <c r="AB986" t="s">
        <v>12572</v>
      </c>
      <c r="AC986" t="s">
        <v>12573</v>
      </c>
      <c r="AD986" t="s">
        <v>12574</v>
      </c>
      <c r="AE986" t="s">
        <v>12575</v>
      </c>
    </row>
    <row r="987" spans="1:31" ht="15.75" customHeight="1">
      <c r="A987" t="s">
        <v>1224</v>
      </c>
      <c r="B987" t="s">
        <v>1225</v>
      </c>
      <c r="C987" t="s">
        <v>165</v>
      </c>
      <c r="D987" t="s">
        <v>12831</v>
      </c>
      <c r="E987" t="s">
        <v>12832</v>
      </c>
      <c r="F987" t="s">
        <v>12834</v>
      </c>
      <c r="G987" t="str">
        <f>Table2[category] &amp; "-" &amp; Table2[product name]</f>
        <v>Electronics|HomeTheater,TV&amp;Video|Televisions|SmartTelevisions-LG 108 cm (43 inches) 4K Ultra HD Smart LED TV 43UQ7500PSF (Ceramic Black)</v>
      </c>
      <c r="H987" t="s">
        <v>12835</v>
      </c>
      <c r="I987" s="25">
        <v>30990</v>
      </c>
      <c r="J987" s="23" t="str">
        <f t="shared" si="45"/>
        <v>&gt;₹500</v>
      </c>
      <c r="K987" s="25">
        <v>49990</v>
      </c>
      <c r="L987" s="24">
        <v>0.38</v>
      </c>
      <c r="M987" s="25">
        <f>Table2[[#This Row],[Actual Price]] - Table2[[#This Row],[Discounted Price]] / Table2[[#This Row],[Actual Price]] * 100</f>
        <v>49928.007601520301</v>
      </c>
      <c r="N987" s="24" t="str">
        <f t="shared" si="46"/>
        <v>&lt;50%</v>
      </c>
      <c r="O987" s="21">
        <f>Table2[[#This Row],[Rounded Rating Column]] + (Table2[[#This Row],[rating_count]] / 1000)</f>
        <v>5.3759999999999994</v>
      </c>
      <c r="P987" s="24" t="str">
        <f>IF(Table2[[#This Row],[Discount Percentage]] &gt;= 0.5, "Yes", "No")</f>
        <v>No</v>
      </c>
      <c r="Q987" s="26">
        <f>Table2[[#This Row],[Actual Price]] * Table2[[#This Row],[rating_count]]</f>
        <v>68786240</v>
      </c>
      <c r="R987">
        <v>4.3</v>
      </c>
      <c r="S987">
        <f>ROUND(Table2[[#This Row],[rating]], 0)</f>
        <v>4</v>
      </c>
      <c r="T987" s="21">
        <v>1376</v>
      </c>
      <c r="U987" s="21" t="str">
        <f>IF(Table2[[#This Row],[rating_count]] &lt; 1000, "Yes", "No")</f>
        <v>No</v>
      </c>
      <c r="V987" s="21">
        <f>Table2[[#This Row],[Rounded Rating Column]] * Table2[[#This Row],[rating_count]]</f>
        <v>5504</v>
      </c>
      <c r="W987" s="25">
        <f t="shared" si="47"/>
        <v>68786240</v>
      </c>
      <c r="X987" t="s">
        <v>1226</v>
      </c>
      <c r="Y987" t="s">
        <v>1227</v>
      </c>
      <c r="Z987" t="s">
        <v>1228</v>
      </c>
      <c r="AA987" t="s">
        <v>1229</v>
      </c>
      <c r="AB987" t="s">
        <v>1230</v>
      </c>
      <c r="AC987" t="s">
        <v>1231</v>
      </c>
      <c r="AD987" t="s">
        <v>1232</v>
      </c>
      <c r="AE987" t="s">
        <v>1233</v>
      </c>
    </row>
    <row r="988" spans="1:31" ht="15.75" customHeight="1">
      <c r="A988" t="s">
        <v>2494</v>
      </c>
      <c r="B988" t="s">
        <v>2495</v>
      </c>
      <c r="C988" t="s">
        <v>165</v>
      </c>
      <c r="D988" t="s">
        <v>12831</v>
      </c>
      <c r="E988" t="s">
        <v>12832</v>
      </c>
      <c r="F988" t="s">
        <v>12834</v>
      </c>
      <c r="G988" t="str">
        <f>Table2[category] &amp; "-" &amp; Table2[product name]</f>
        <v>Electronics|HomeTheater,TV&amp;Video|Televisions|SmartTelevisions-LG 139 cm (55 inches) 4K Ultra HD Smart LED TV 55UQ7500PSF (Ceramic Black)</v>
      </c>
      <c r="H988" t="s">
        <v>12835</v>
      </c>
      <c r="I988" s="25">
        <v>47990</v>
      </c>
      <c r="J988" s="23" t="str">
        <f t="shared" si="45"/>
        <v>&gt;₹500</v>
      </c>
      <c r="K988" s="25">
        <v>79990</v>
      </c>
      <c r="L988" s="24">
        <v>0.4</v>
      </c>
      <c r="M988" s="25">
        <f>Table2[[#This Row],[Actual Price]] - Table2[[#This Row],[Discounted Price]] / Table2[[#This Row],[Actual Price]] * 100</f>
        <v>79930.005000625082</v>
      </c>
      <c r="N988" s="24" t="str">
        <f t="shared" si="46"/>
        <v>&lt;50%</v>
      </c>
      <c r="O988" s="21">
        <f>Table2[[#This Row],[Rounded Rating Column]] + (Table2[[#This Row],[rating_count]] / 1000)</f>
        <v>5.3759999999999994</v>
      </c>
      <c r="P988" s="24" t="str">
        <f>IF(Table2[[#This Row],[Discount Percentage]] &gt;= 0.5, "Yes", "No")</f>
        <v>No</v>
      </c>
      <c r="Q988" s="26">
        <f>Table2[[#This Row],[Actual Price]] * Table2[[#This Row],[rating_count]]</f>
        <v>110066240</v>
      </c>
      <c r="R988">
        <v>4.3</v>
      </c>
      <c r="S988">
        <f>ROUND(Table2[[#This Row],[rating]], 0)</f>
        <v>4</v>
      </c>
      <c r="T988" s="21">
        <v>1376</v>
      </c>
      <c r="U988" s="21" t="str">
        <f>IF(Table2[[#This Row],[rating_count]] &lt; 1000, "Yes", "No")</f>
        <v>No</v>
      </c>
      <c r="V988" s="21">
        <f>Table2[[#This Row],[Rounded Rating Column]] * Table2[[#This Row],[rating_count]]</f>
        <v>5504</v>
      </c>
      <c r="W988" s="25">
        <f t="shared" si="47"/>
        <v>110066240</v>
      </c>
      <c r="X988" t="s">
        <v>1226</v>
      </c>
      <c r="Y988" t="s">
        <v>1227</v>
      </c>
      <c r="Z988" t="s">
        <v>1228</v>
      </c>
      <c r="AA988" t="s">
        <v>1229</v>
      </c>
      <c r="AB988" t="s">
        <v>1230</v>
      </c>
      <c r="AC988" t="s">
        <v>1231</v>
      </c>
      <c r="AD988" t="s">
        <v>2496</v>
      </c>
      <c r="AE988" t="s">
        <v>2497</v>
      </c>
    </row>
    <row r="989" spans="1:31" ht="15.75" customHeight="1">
      <c r="A989" t="s">
        <v>4570</v>
      </c>
      <c r="B989" t="s">
        <v>4571</v>
      </c>
      <c r="C989" t="s">
        <v>2998</v>
      </c>
      <c r="D989" t="s">
        <v>12831</v>
      </c>
      <c r="E989" t="s">
        <v>12854</v>
      </c>
      <c r="F989" t="s">
        <v>12857</v>
      </c>
      <c r="G989" t="str">
        <f>Table2[category] &amp; "-" &amp; Table2[product name]</f>
        <v>Electronics|Mobiles&amp;Accessories|Smartphones&amp;BasicMobiles|Smartphones-MI REDMI 9i Sport (Carbon Black, 64 GB) (4 GB RAM)</v>
      </c>
      <c r="H989" t="s">
        <v>12858</v>
      </c>
      <c r="I989" s="25">
        <v>7915</v>
      </c>
      <c r="J989" s="23" t="str">
        <f t="shared" si="45"/>
        <v>&gt;₹500</v>
      </c>
      <c r="K989" s="25">
        <v>9999</v>
      </c>
      <c r="L989" s="24">
        <v>0.21</v>
      </c>
      <c r="M989" s="25">
        <f>Table2[[#This Row],[Actual Price]] - Table2[[#This Row],[Discounted Price]] / Table2[[#This Row],[Actual Price]] * 100</f>
        <v>9919.8420842084215</v>
      </c>
      <c r="N989" s="24" t="str">
        <f t="shared" si="46"/>
        <v>&lt;50%</v>
      </c>
      <c r="O989" s="21">
        <f>Table2[[#This Row],[Rounded Rating Column]] + (Table2[[#This Row],[rating_count]] / 1000)</f>
        <v>5.3759999999999994</v>
      </c>
      <c r="P989" s="24" t="str">
        <f>IF(Table2[[#This Row],[Discount Percentage]] &gt;= 0.5, "Yes", "No")</f>
        <v>No</v>
      </c>
      <c r="Q989" s="26">
        <f>Table2[[#This Row],[Actual Price]] * Table2[[#This Row],[rating_count]]</f>
        <v>13758624</v>
      </c>
      <c r="R989">
        <v>4.3</v>
      </c>
      <c r="S989">
        <f>ROUND(Table2[[#This Row],[rating]], 0)</f>
        <v>4</v>
      </c>
      <c r="T989" s="21">
        <v>1376</v>
      </c>
      <c r="U989" s="21" t="str">
        <f>IF(Table2[[#This Row],[rating_count]] &lt; 1000, "Yes", "No")</f>
        <v>No</v>
      </c>
      <c r="V989" s="21">
        <f>Table2[[#This Row],[Rounded Rating Column]] * Table2[[#This Row],[rating_count]]</f>
        <v>5504</v>
      </c>
      <c r="W989" s="25">
        <f t="shared" si="47"/>
        <v>13758624</v>
      </c>
      <c r="X989" t="s">
        <v>4572</v>
      </c>
      <c r="Y989" t="s">
        <v>4573</v>
      </c>
      <c r="Z989" t="s">
        <v>4574</v>
      </c>
      <c r="AA989" t="s">
        <v>4575</v>
      </c>
      <c r="AB989" t="s">
        <v>4576</v>
      </c>
      <c r="AC989" t="s">
        <v>4577</v>
      </c>
      <c r="AD989" t="s">
        <v>4578</v>
      </c>
      <c r="AE989" t="s">
        <v>4579</v>
      </c>
    </row>
    <row r="990" spans="1:31" ht="15.75" customHeight="1">
      <c r="A990" t="s">
        <v>7687</v>
      </c>
      <c r="B990" t="s">
        <v>7688</v>
      </c>
      <c r="C990" t="s">
        <v>7689</v>
      </c>
      <c r="D990" t="s">
        <v>12821</v>
      </c>
      <c r="E990" t="s">
        <v>12907</v>
      </c>
      <c r="F990" t="s">
        <v>12908</v>
      </c>
      <c r="G990" t="str">
        <f>Table2[category] &amp; "-" &amp; Table2[product name]</f>
        <v>Computers&amp;Accessories|Printers,Inks&amp;Accessories|Inks,Toners&amp;Cartridges|InkjetInkRefills&amp;Kits-RC PRINT GI 790 Ink Refill for Canon G1000, G1010, G1100, G2000, G2002, G2010, G2012, G2100, G3000, G3010, G3012, G3100, G4000, G4010</v>
      </c>
      <c r="H990" t="s">
        <v>12974</v>
      </c>
      <c r="I990" s="23">
        <v>549</v>
      </c>
      <c r="J990" s="23" t="str">
        <f t="shared" si="45"/>
        <v>&gt;₹500</v>
      </c>
      <c r="K990" s="25">
        <v>1999</v>
      </c>
      <c r="L990" s="24">
        <v>0.73</v>
      </c>
      <c r="M990" s="25">
        <f>Table2[[#This Row],[Actual Price]] - Table2[[#This Row],[Discounted Price]] / Table2[[#This Row],[Actual Price]] * 100</f>
        <v>1971.5362681340671</v>
      </c>
      <c r="N990" s="24" t="str">
        <f t="shared" si="46"/>
        <v>50% or More</v>
      </c>
      <c r="O990" s="21">
        <f>Table2[[#This Row],[Rounded Rating Column]] + (Table2[[#This Row],[rating_count]] / 1000)</f>
        <v>5.367</v>
      </c>
      <c r="P990" s="24" t="str">
        <f>IF(Table2[[#This Row],[Discount Percentage]] &gt;= 0.5, "Yes", "No")</f>
        <v>Yes</v>
      </c>
      <c r="Q990" s="26">
        <f>Table2[[#This Row],[Actual Price]] * Table2[[#This Row],[rating_count]]</f>
        <v>2732633</v>
      </c>
      <c r="R990">
        <v>4.3</v>
      </c>
      <c r="S990">
        <f>ROUND(Table2[[#This Row],[rating]], 0)</f>
        <v>4</v>
      </c>
      <c r="T990" s="21">
        <v>1367</v>
      </c>
      <c r="U990" s="21" t="str">
        <f>IF(Table2[[#This Row],[rating_count]] &lt; 1000, "Yes", "No")</f>
        <v>No</v>
      </c>
      <c r="V990" s="21">
        <f>Table2[[#This Row],[Rounded Rating Column]] * Table2[[#This Row],[rating_count]]</f>
        <v>5468</v>
      </c>
      <c r="W990" s="25">
        <f t="shared" si="47"/>
        <v>2732633</v>
      </c>
      <c r="X990" t="s">
        <v>7690</v>
      </c>
      <c r="Y990" t="s">
        <v>7691</v>
      </c>
      <c r="Z990" t="s">
        <v>7692</v>
      </c>
      <c r="AA990" t="s">
        <v>7693</v>
      </c>
      <c r="AB990" t="s">
        <v>7694</v>
      </c>
      <c r="AC990" t="s">
        <v>7695</v>
      </c>
      <c r="AD990" t="s">
        <v>7696</v>
      </c>
      <c r="AE990" t="s">
        <v>7697</v>
      </c>
    </row>
    <row r="991" spans="1:31" ht="15.75" customHeight="1">
      <c r="A991" t="s">
        <v>12093</v>
      </c>
      <c r="B991" t="s">
        <v>12094</v>
      </c>
      <c r="C991" t="s">
        <v>8358</v>
      </c>
      <c r="D991" t="s">
        <v>12817</v>
      </c>
      <c r="E991" t="s">
        <v>12818</v>
      </c>
      <c r="F991" t="s">
        <v>12819</v>
      </c>
      <c r="G991" t="str">
        <f>Table2[category] &amp; "-" &amp; Table2[product name]</f>
        <v>Home&amp;Kitchen|Kitchen&amp;HomeAppliances|Vacuum,Cleaning&amp;Ironing|Irons,Steamers&amp;Accessories|LintShavers-Bulfyss Plastic Sticky Lint Roller Hair Remover Cleaner Set of 5 Rolls 150 Sheets, 30 Sheets Each roll Lint Roller Remover for Clothes, Furniture, Carpet, Dog Fur, Sweater, Dust &amp; Dirt</v>
      </c>
      <c r="H991" t="s">
        <v>12992</v>
      </c>
      <c r="I991" s="23">
        <v>279</v>
      </c>
      <c r="J991" s="23" t="str">
        <f t="shared" si="45"/>
        <v>₹200 - ₹500</v>
      </c>
      <c r="K991" s="23">
        <v>599</v>
      </c>
      <c r="L991" s="24">
        <v>0.53</v>
      </c>
      <c r="M991" s="25">
        <f>Table2[[#This Row],[Actual Price]] - Table2[[#This Row],[Discounted Price]] / Table2[[#This Row],[Actual Price]] * 100</f>
        <v>552.42237061769617</v>
      </c>
      <c r="N991" s="24" t="str">
        <f t="shared" si="46"/>
        <v>50% or More</v>
      </c>
      <c r="O991" s="21">
        <f>Table2[[#This Row],[Rounded Rating Column]] + (Table2[[#This Row],[rating_count]] / 1000)</f>
        <v>5.367</v>
      </c>
      <c r="P991" s="24" t="str">
        <f>IF(Table2[[#This Row],[Discount Percentage]] &gt;= 0.5, "Yes", "No")</f>
        <v>Yes</v>
      </c>
      <c r="Q991" s="26">
        <f>Table2[[#This Row],[Actual Price]] * Table2[[#This Row],[rating_count]]</f>
        <v>818833</v>
      </c>
      <c r="R991">
        <v>3.5</v>
      </c>
      <c r="S991">
        <f>ROUND(Table2[[#This Row],[rating]], 0)</f>
        <v>4</v>
      </c>
      <c r="T991" s="21">
        <v>1367</v>
      </c>
      <c r="U991" s="21" t="str">
        <f>IF(Table2[[#This Row],[rating_count]] &lt; 1000, "Yes", "No")</f>
        <v>No</v>
      </c>
      <c r="V991" s="21">
        <f>Table2[[#This Row],[Rounded Rating Column]] * Table2[[#This Row],[rating_count]]</f>
        <v>5468</v>
      </c>
      <c r="W991" s="25">
        <f t="shared" si="47"/>
        <v>818833</v>
      </c>
      <c r="X991" t="s">
        <v>12095</v>
      </c>
      <c r="Y991" t="s">
        <v>12096</v>
      </c>
      <c r="Z991" t="s">
        <v>12097</v>
      </c>
      <c r="AA991" t="s">
        <v>12098</v>
      </c>
      <c r="AB991" t="s">
        <v>12099</v>
      </c>
      <c r="AC991" t="s">
        <v>12100</v>
      </c>
      <c r="AD991" t="s">
        <v>12101</v>
      </c>
      <c r="AE991" t="s">
        <v>12102</v>
      </c>
    </row>
    <row r="992" spans="1:31" ht="15.75" customHeight="1">
      <c r="A992" t="s">
        <v>10167</v>
      </c>
      <c r="B992" t="s">
        <v>10168</v>
      </c>
      <c r="C992" t="s">
        <v>9080</v>
      </c>
      <c r="D992" t="s">
        <v>12817</v>
      </c>
      <c r="E992" t="s">
        <v>12988</v>
      </c>
      <c r="F992" t="s">
        <v>13013</v>
      </c>
      <c r="G992" t="str">
        <f>Table2[category] &amp; "-" &amp; Table2[product name]</f>
        <v>Home&amp;Kitchen|Heating,Cooling&amp;AirQuality|Fans|CeilingFans-Havells Glaze 74W Pearl Ivory Gold Ceiling Fan, Sweep: 1200 Mm</v>
      </c>
      <c r="H992" t="s">
        <v>13014</v>
      </c>
      <c r="I992" s="25">
        <v>1999</v>
      </c>
      <c r="J992" s="23" t="str">
        <f t="shared" si="45"/>
        <v>&gt;₹500</v>
      </c>
      <c r="K992" s="25">
        <v>4775</v>
      </c>
      <c r="L992" s="24">
        <v>0.57999999999999996</v>
      </c>
      <c r="M992" s="25">
        <f>Table2[[#This Row],[Actual Price]] - Table2[[#This Row],[Discounted Price]] / Table2[[#This Row],[Actual Price]] * 100</f>
        <v>4733.1361256544506</v>
      </c>
      <c r="N992" s="24" t="str">
        <f t="shared" si="46"/>
        <v>50% or More</v>
      </c>
      <c r="O992" s="21">
        <f>Table2[[#This Row],[Rounded Rating Column]] + (Table2[[#This Row],[rating_count]] / 1000)</f>
        <v>5.3529999999999998</v>
      </c>
      <c r="P992" s="24" t="str">
        <f>IF(Table2[[#This Row],[Discount Percentage]] &gt;= 0.5, "Yes", "No")</f>
        <v>Yes</v>
      </c>
      <c r="Q992" s="26">
        <f>Table2[[#This Row],[Actual Price]] * Table2[[#This Row],[rating_count]]</f>
        <v>6460575</v>
      </c>
      <c r="R992">
        <v>4.2</v>
      </c>
      <c r="S992">
        <f>ROUND(Table2[[#This Row],[rating]], 0)</f>
        <v>4</v>
      </c>
      <c r="T992" s="21">
        <v>1353</v>
      </c>
      <c r="U992" s="21" t="str">
        <f>IF(Table2[[#This Row],[rating_count]] &lt; 1000, "Yes", "No")</f>
        <v>No</v>
      </c>
      <c r="V992" s="21">
        <f>Table2[[#This Row],[Rounded Rating Column]] * Table2[[#This Row],[rating_count]]</f>
        <v>5412</v>
      </c>
      <c r="W992" s="25">
        <f t="shared" si="47"/>
        <v>6460575</v>
      </c>
      <c r="X992" t="s">
        <v>10169</v>
      </c>
      <c r="Y992" t="s">
        <v>10170</v>
      </c>
      <c r="Z992" t="s">
        <v>10171</v>
      </c>
      <c r="AA992" t="s">
        <v>10172</v>
      </c>
      <c r="AB992" t="s">
        <v>10173</v>
      </c>
      <c r="AC992" t="s">
        <v>10174</v>
      </c>
      <c r="AD992" t="s">
        <v>10175</v>
      </c>
      <c r="AE992" t="s">
        <v>10176</v>
      </c>
    </row>
    <row r="993" spans="1:31" ht="15.75" customHeight="1">
      <c r="A993" t="s">
        <v>2164</v>
      </c>
      <c r="B993" t="s">
        <v>2165</v>
      </c>
      <c r="C993" t="s">
        <v>462</v>
      </c>
      <c r="D993" t="s">
        <v>12831</v>
      </c>
      <c r="E993" t="s">
        <v>12832</v>
      </c>
      <c r="F993" t="s">
        <v>12833</v>
      </c>
      <c r="G993" t="str">
        <f>Table2[category] &amp; "-" &amp; Table2[product name]</f>
        <v>Electronics|HomeTheater,TV&amp;Video|Accessories|RemoteControls-Smashtronics¬Æ - Case for Firetv Remote, Fire Stick Remote Cover Case, Silicone Cover for TV Firestick 4K/TV 2nd Gen(3rd Gen) Remote Control - Light Weight/Anti Slip/Shockproof (Black)</v>
      </c>
      <c r="H993" t="s">
        <v>12836</v>
      </c>
      <c r="I993" s="23">
        <v>199</v>
      </c>
      <c r="J993" s="23" t="str">
        <f t="shared" si="45"/>
        <v>&lt;₹200</v>
      </c>
      <c r="K993" s="23">
        <v>399</v>
      </c>
      <c r="L993" s="24">
        <v>0.5</v>
      </c>
      <c r="M993" s="25">
        <f>Table2[[#This Row],[Actual Price]] - Table2[[#This Row],[Discounted Price]] / Table2[[#This Row],[Actual Price]] * 100</f>
        <v>349.12531328320802</v>
      </c>
      <c r="N993" s="24" t="str">
        <f t="shared" si="46"/>
        <v>50% or More</v>
      </c>
      <c r="O993" s="21">
        <f>Table2[[#This Row],[Rounded Rating Column]] + (Table2[[#This Row],[rating_count]] / 1000)</f>
        <v>5.335</v>
      </c>
      <c r="P993" s="24" t="str">
        <f>IF(Table2[[#This Row],[Discount Percentage]] &gt;= 0.5, "Yes", "No")</f>
        <v>Yes</v>
      </c>
      <c r="Q993" s="26">
        <f>Table2[[#This Row],[Actual Price]] * Table2[[#This Row],[rating_count]]</f>
        <v>532665</v>
      </c>
      <c r="R993">
        <v>4.2</v>
      </c>
      <c r="S993">
        <f>ROUND(Table2[[#This Row],[rating]], 0)</f>
        <v>4</v>
      </c>
      <c r="T993" s="21">
        <v>1335</v>
      </c>
      <c r="U993" s="21" t="str">
        <f>IF(Table2[[#This Row],[rating_count]] &lt; 1000, "Yes", "No")</f>
        <v>No</v>
      </c>
      <c r="V993" s="21">
        <f>Table2[[#This Row],[Rounded Rating Column]] * Table2[[#This Row],[rating_count]]</f>
        <v>5340</v>
      </c>
      <c r="W993" s="25">
        <f t="shared" si="47"/>
        <v>532665</v>
      </c>
      <c r="X993" t="s">
        <v>2166</v>
      </c>
      <c r="Y993" t="s">
        <v>2167</v>
      </c>
      <c r="Z993" t="s">
        <v>2168</v>
      </c>
      <c r="AA993" t="s">
        <v>2169</v>
      </c>
      <c r="AB993" t="s">
        <v>2170</v>
      </c>
      <c r="AC993" t="s">
        <v>2171</v>
      </c>
      <c r="AD993" t="s">
        <v>2172</v>
      </c>
      <c r="AE993" t="s">
        <v>2173</v>
      </c>
    </row>
    <row r="994" spans="1:31" ht="15.75" customHeight="1">
      <c r="A994" t="s">
        <v>2607</v>
      </c>
      <c r="B994" t="s">
        <v>2165</v>
      </c>
      <c r="C994" t="s">
        <v>462</v>
      </c>
      <c r="D994" t="s">
        <v>12831</v>
      </c>
      <c r="E994" t="s">
        <v>12832</v>
      </c>
      <c r="F994" t="s">
        <v>12833</v>
      </c>
      <c r="G994" t="str">
        <f>Table2[category] &amp; "-" &amp; Table2[product name]</f>
        <v>Electronics|HomeTheater,TV&amp;Video|Accessories|RemoteControls-Smashtronics¬Æ - Case for Firetv Remote, Fire Stick Remote Cover Case, Silicone Cover for TV Firestick 4K/TV 2nd Gen(3rd Gen) Remote Control - Light Weight/Anti Slip/Shockproof (Black)</v>
      </c>
      <c r="H994" t="s">
        <v>12836</v>
      </c>
      <c r="I994" s="23">
        <v>199</v>
      </c>
      <c r="J994" s="23" t="str">
        <f t="shared" si="45"/>
        <v>&lt;₹200</v>
      </c>
      <c r="K994" s="23">
        <v>399</v>
      </c>
      <c r="L994" s="24">
        <v>0.5</v>
      </c>
      <c r="M994" s="25">
        <f>Table2[[#This Row],[Actual Price]] - Table2[[#This Row],[Discounted Price]] / Table2[[#This Row],[Actual Price]] * 100</f>
        <v>349.12531328320802</v>
      </c>
      <c r="N994" s="24" t="str">
        <f t="shared" si="46"/>
        <v>50% or More</v>
      </c>
      <c r="O994" s="21">
        <f>Table2[[#This Row],[Rounded Rating Column]] + (Table2[[#This Row],[rating_count]] / 1000)</f>
        <v>5.335</v>
      </c>
      <c r="P994" s="24" t="str">
        <f>IF(Table2[[#This Row],[Discount Percentage]] &gt;= 0.5, "Yes", "No")</f>
        <v>Yes</v>
      </c>
      <c r="Q994" s="26">
        <f>Table2[[#This Row],[Actual Price]] * Table2[[#This Row],[rating_count]]</f>
        <v>532665</v>
      </c>
      <c r="R994">
        <v>4.2</v>
      </c>
      <c r="S994">
        <f>ROUND(Table2[[#This Row],[rating]], 0)</f>
        <v>4</v>
      </c>
      <c r="T994" s="21">
        <v>1335</v>
      </c>
      <c r="U994" s="21" t="str">
        <f>IF(Table2[[#This Row],[rating_count]] &lt; 1000, "Yes", "No")</f>
        <v>No</v>
      </c>
      <c r="V994" s="21">
        <f>Table2[[#This Row],[Rounded Rating Column]] * Table2[[#This Row],[rating_count]]</f>
        <v>5340</v>
      </c>
      <c r="W994" s="25">
        <f t="shared" si="47"/>
        <v>532665</v>
      </c>
      <c r="X994" t="s">
        <v>2166</v>
      </c>
      <c r="Y994" t="s">
        <v>2167</v>
      </c>
      <c r="Z994" t="s">
        <v>2168</v>
      </c>
      <c r="AA994" t="s">
        <v>2169</v>
      </c>
      <c r="AB994" t="s">
        <v>2170</v>
      </c>
      <c r="AC994" t="s">
        <v>2171</v>
      </c>
      <c r="AD994" t="s">
        <v>2172</v>
      </c>
      <c r="AE994" t="s">
        <v>2608</v>
      </c>
    </row>
    <row r="995" spans="1:31" ht="15.75" customHeight="1">
      <c r="A995" t="s">
        <v>3610</v>
      </c>
      <c r="B995" t="s">
        <v>3611</v>
      </c>
      <c r="C995" t="s">
        <v>3170</v>
      </c>
      <c r="D995" t="s">
        <v>12831</v>
      </c>
      <c r="E995" t="s">
        <v>12854</v>
      </c>
      <c r="F995" t="s">
        <v>12855</v>
      </c>
      <c r="G995" t="str">
        <f>Table2[category] &amp; "-" &amp; Table2[product name]</f>
        <v>Electronics|Mobiles&amp;Accessories|MobileAccessories|Chargers|WallChargers-MI Xiaomi 22.5W Fast USB Type C Charger Combo for Tablets - White</v>
      </c>
      <c r="H995" t="s">
        <v>12856</v>
      </c>
      <c r="I995" s="23">
        <v>649</v>
      </c>
      <c r="J995" s="23" t="str">
        <f t="shared" si="45"/>
        <v>&gt;₹500</v>
      </c>
      <c r="K995" s="23">
        <v>999</v>
      </c>
      <c r="L995" s="24">
        <v>0.35</v>
      </c>
      <c r="M995" s="25">
        <f>Table2[[#This Row],[Actual Price]] - Table2[[#This Row],[Discounted Price]] / Table2[[#This Row],[Actual Price]] * 100</f>
        <v>934.03503503503498</v>
      </c>
      <c r="N995" s="24" t="str">
        <f t="shared" si="46"/>
        <v>&lt;50%</v>
      </c>
      <c r="O995" s="21">
        <f>Table2[[#This Row],[Rounded Rating Column]] + (Table2[[#This Row],[rating_count]] / 1000)</f>
        <v>5.3149999999999995</v>
      </c>
      <c r="P995" s="24" t="str">
        <f>IF(Table2[[#This Row],[Discount Percentage]] &gt;= 0.5, "Yes", "No")</f>
        <v>No</v>
      </c>
      <c r="Q995" s="26">
        <f>Table2[[#This Row],[Actual Price]] * Table2[[#This Row],[rating_count]]</f>
        <v>1313685</v>
      </c>
      <c r="R995">
        <v>4.2</v>
      </c>
      <c r="S995">
        <f>ROUND(Table2[[#This Row],[rating]], 0)</f>
        <v>4</v>
      </c>
      <c r="T995" s="21">
        <v>1315</v>
      </c>
      <c r="U995" s="21" t="str">
        <f>IF(Table2[[#This Row],[rating_count]] &lt; 1000, "Yes", "No")</f>
        <v>No</v>
      </c>
      <c r="V995" s="21">
        <f>Table2[[#This Row],[Rounded Rating Column]] * Table2[[#This Row],[rating_count]]</f>
        <v>5260</v>
      </c>
      <c r="W995" s="25">
        <f t="shared" si="47"/>
        <v>1313685</v>
      </c>
      <c r="X995" t="s">
        <v>3612</v>
      </c>
      <c r="Y995" t="s">
        <v>3613</v>
      </c>
      <c r="Z995" t="s">
        <v>3614</v>
      </c>
      <c r="AA995" t="s">
        <v>3615</v>
      </c>
      <c r="AB995" t="s">
        <v>3616</v>
      </c>
      <c r="AC995" t="s">
        <v>3617</v>
      </c>
      <c r="AD995" t="s">
        <v>3618</v>
      </c>
      <c r="AE995" t="s">
        <v>3619</v>
      </c>
    </row>
    <row r="996" spans="1:31" ht="15.75" customHeight="1">
      <c r="A996" t="s">
        <v>587</v>
      </c>
      <c r="B996" t="s">
        <v>588</v>
      </c>
      <c r="C996" t="s">
        <v>13</v>
      </c>
      <c r="D996" t="s">
        <v>12821</v>
      </c>
      <c r="E996" t="s">
        <v>12822</v>
      </c>
      <c r="F996" t="s">
        <v>12823</v>
      </c>
      <c r="G996" t="str">
        <f>Table2[category] &amp; "-" &amp; Table2[product name]</f>
        <v>Computers&amp;Accessories|Accessories&amp;Peripherals|Cables&amp;Accessories|Cables|USBCables-Lapster 1.5 mtr USB 2.0 Type A Male to USB A Male Cable for computer and laptop</v>
      </c>
      <c r="H996" t="s">
        <v>12824</v>
      </c>
      <c r="I996" s="23">
        <v>139</v>
      </c>
      <c r="J996" s="23" t="str">
        <f t="shared" si="45"/>
        <v>&lt;₹200</v>
      </c>
      <c r="K996" s="23">
        <v>999</v>
      </c>
      <c r="L996" s="24">
        <v>0.86</v>
      </c>
      <c r="M996" s="25">
        <f>Table2[[#This Row],[Actual Price]] - Table2[[#This Row],[Discounted Price]] / Table2[[#This Row],[Actual Price]] * 100</f>
        <v>985.08608608608608</v>
      </c>
      <c r="N996" s="24" t="str">
        <f t="shared" si="46"/>
        <v>50% or More</v>
      </c>
      <c r="O996" s="21">
        <f>Table2[[#This Row],[Rounded Rating Column]] + (Table2[[#This Row],[rating_count]] / 1000)</f>
        <v>5.3129999999999997</v>
      </c>
      <c r="P996" s="24" t="str">
        <f>IF(Table2[[#This Row],[Discount Percentage]] &gt;= 0.5, "Yes", "No")</f>
        <v>Yes</v>
      </c>
      <c r="Q996" s="26">
        <f>Table2[[#This Row],[Actual Price]] * Table2[[#This Row],[rating_count]]</f>
        <v>1311687</v>
      </c>
      <c r="R996">
        <v>4</v>
      </c>
      <c r="S996">
        <f>ROUND(Table2[[#This Row],[rating]], 0)</f>
        <v>4</v>
      </c>
      <c r="T996" s="21">
        <v>1313</v>
      </c>
      <c r="U996" s="21" t="str">
        <f>IF(Table2[[#This Row],[rating_count]] &lt; 1000, "Yes", "No")</f>
        <v>No</v>
      </c>
      <c r="V996" s="21">
        <f>Table2[[#This Row],[Rounded Rating Column]] * Table2[[#This Row],[rating_count]]</f>
        <v>5252</v>
      </c>
      <c r="W996" s="25">
        <f t="shared" si="47"/>
        <v>1311687</v>
      </c>
      <c r="X996" t="s">
        <v>589</v>
      </c>
      <c r="Y996" t="s">
        <v>590</v>
      </c>
      <c r="Z996" t="s">
        <v>591</v>
      </c>
      <c r="AA996" t="s">
        <v>592</v>
      </c>
      <c r="AB996" t="s">
        <v>593</v>
      </c>
      <c r="AC996" t="s">
        <v>594</v>
      </c>
      <c r="AD996" t="s">
        <v>595</v>
      </c>
      <c r="AE996" t="s">
        <v>596</v>
      </c>
    </row>
    <row r="997" spans="1:31" ht="15.75" customHeight="1">
      <c r="A997" t="s">
        <v>1073</v>
      </c>
      <c r="B997" t="s">
        <v>1074</v>
      </c>
      <c r="C997" t="s">
        <v>13</v>
      </c>
      <c r="D997" t="s">
        <v>12821</v>
      </c>
      <c r="E997" t="s">
        <v>12822</v>
      </c>
      <c r="F997" t="s">
        <v>12823</v>
      </c>
      <c r="G997" t="str">
        <f>Table2[category] &amp; "-" &amp; Table2[product name]</f>
        <v>Computers&amp;Accessories|Accessories&amp;Peripherals|Cables&amp;Accessories|Cables|USBCables-Lapster 5 pin mini usb cable, usb b cable,camera cable usb2.0 for External HDDS/Card Readers/Camera etc.</v>
      </c>
      <c r="H997" t="s">
        <v>12824</v>
      </c>
      <c r="I997" s="23">
        <v>149</v>
      </c>
      <c r="J997" s="23" t="str">
        <f t="shared" si="45"/>
        <v>&lt;₹200</v>
      </c>
      <c r="K997" s="23">
        <v>999</v>
      </c>
      <c r="L997" s="24">
        <v>0.85</v>
      </c>
      <c r="M997" s="25">
        <f>Table2[[#This Row],[Actual Price]] - Table2[[#This Row],[Discounted Price]] / Table2[[#This Row],[Actual Price]] * 100</f>
        <v>984.0850850850851</v>
      </c>
      <c r="N997" s="24" t="str">
        <f t="shared" si="46"/>
        <v>50% or More</v>
      </c>
      <c r="O997" s="21">
        <f>Table2[[#This Row],[Rounded Rating Column]] + (Table2[[#This Row],[rating_count]] / 1000)</f>
        <v>5.3129999999999997</v>
      </c>
      <c r="P997" s="24" t="str">
        <f>IF(Table2[[#This Row],[Discount Percentage]] &gt;= 0.5, "Yes", "No")</f>
        <v>Yes</v>
      </c>
      <c r="Q997" s="26">
        <f>Table2[[#This Row],[Actual Price]] * Table2[[#This Row],[rating_count]]</f>
        <v>1311687</v>
      </c>
      <c r="R997">
        <v>4</v>
      </c>
      <c r="S997">
        <f>ROUND(Table2[[#This Row],[rating]], 0)</f>
        <v>4</v>
      </c>
      <c r="T997" s="21">
        <v>1313</v>
      </c>
      <c r="U997" s="21" t="str">
        <f>IF(Table2[[#This Row],[rating_count]] &lt; 1000, "Yes", "No")</f>
        <v>No</v>
      </c>
      <c r="V997" s="21">
        <f>Table2[[#This Row],[Rounded Rating Column]] * Table2[[#This Row],[rating_count]]</f>
        <v>5252</v>
      </c>
      <c r="W997" s="25">
        <f t="shared" si="47"/>
        <v>1311687</v>
      </c>
      <c r="X997" t="s">
        <v>1075</v>
      </c>
      <c r="Y997" t="s">
        <v>590</v>
      </c>
      <c r="Z997" t="s">
        <v>591</v>
      </c>
      <c r="AA997" t="s">
        <v>592</v>
      </c>
      <c r="AB997" t="s">
        <v>593</v>
      </c>
      <c r="AC997" t="s">
        <v>594</v>
      </c>
      <c r="AD997" t="s">
        <v>1076</v>
      </c>
      <c r="AE997" t="s">
        <v>1077</v>
      </c>
    </row>
    <row r="998" spans="1:31" ht="15.75" customHeight="1">
      <c r="A998" t="s">
        <v>12103</v>
      </c>
      <c r="B998" t="s">
        <v>12104</v>
      </c>
      <c r="C998" t="s">
        <v>8472</v>
      </c>
      <c r="D998" t="s">
        <v>12817</v>
      </c>
      <c r="E998" t="s">
        <v>12818</v>
      </c>
      <c r="F998" t="s">
        <v>12986</v>
      </c>
      <c r="G998" t="str">
        <f>Table2[category] &amp; "-" &amp; Table2[product name]</f>
        <v>Home&amp;Kitchen|Kitchen&amp;HomeAppliances|SmallKitchenAppliances|HandBlenders-T TOPLINE 180 W Electric Hand Mixer,Hand Blender , Egg Beater, Cake maker , Beater Cream Mix, Food Blender, Beater for Whipping Cream Beater for Cake With 7 -Speed with spatula and oil brush</v>
      </c>
      <c r="H998" t="s">
        <v>12998</v>
      </c>
      <c r="I998" s="23">
        <v>549</v>
      </c>
      <c r="J998" s="23" t="str">
        <f t="shared" si="45"/>
        <v>&gt;₹500</v>
      </c>
      <c r="K998" s="23">
        <v>999</v>
      </c>
      <c r="L998" s="24">
        <v>0.45</v>
      </c>
      <c r="M998" s="25">
        <f>Table2[[#This Row],[Actual Price]] - Table2[[#This Row],[Discounted Price]] / Table2[[#This Row],[Actual Price]] * 100</f>
        <v>944.04504504504507</v>
      </c>
      <c r="N998" s="24" t="str">
        <f t="shared" si="46"/>
        <v>&lt;50%</v>
      </c>
      <c r="O998" s="21">
        <f>Table2[[#This Row],[Rounded Rating Column]] + (Table2[[#This Row],[rating_count]] / 1000)</f>
        <v>5.3129999999999997</v>
      </c>
      <c r="P998" s="24" t="str">
        <f>IF(Table2[[#This Row],[Discount Percentage]] &gt;= 0.5, "Yes", "No")</f>
        <v>No</v>
      </c>
      <c r="Q998" s="26">
        <f>Table2[[#This Row],[Actual Price]] * Table2[[#This Row],[rating_count]]</f>
        <v>1311687</v>
      </c>
      <c r="R998">
        <v>4</v>
      </c>
      <c r="S998">
        <f>ROUND(Table2[[#This Row],[rating]], 0)</f>
        <v>4</v>
      </c>
      <c r="T998" s="21">
        <v>1313</v>
      </c>
      <c r="U998" s="21" t="str">
        <f>IF(Table2[[#This Row],[rating_count]] &lt; 1000, "Yes", "No")</f>
        <v>No</v>
      </c>
      <c r="V998" s="21">
        <f>Table2[[#This Row],[Rounded Rating Column]] * Table2[[#This Row],[rating_count]]</f>
        <v>5252</v>
      </c>
      <c r="W998" s="25">
        <f t="shared" si="47"/>
        <v>1311687</v>
      </c>
      <c r="X998" t="s">
        <v>12105</v>
      </c>
      <c r="Y998" t="s">
        <v>12106</v>
      </c>
      <c r="Z998" t="s">
        <v>12107</v>
      </c>
      <c r="AA998" t="s">
        <v>12108</v>
      </c>
      <c r="AB998" t="s">
        <v>12109</v>
      </c>
      <c r="AC998" t="s">
        <v>12110</v>
      </c>
      <c r="AD998" t="s">
        <v>12111</v>
      </c>
      <c r="AE998" t="s">
        <v>12112</v>
      </c>
    </row>
    <row r="999" spans="1:31" ht="15.75" customHeight="1">
      <c r="A999" t="s">
        <v>11892</v>
      </c>
      <c r="B999" t="s">
        <v>11893</v>
      </c>
      <c r="C999" t="s">
        <v>9419</v>
      </c>
      <c r="D999" t="s">
        <v>12817</v>
      </c>
      <c r="E999" t="s">
        <v>12818</v>
      </c>
      <c r="F999" t="s">
        <v>13023</v>
      </c>
      <c r="G999" t="str">
        <f>Table2[category] &amp; "-" &amp; Table2[product name]</f>
        <v>Home&amp;Kitchen|Kitchen&amp;HomeAppliances|WaterPurifiers&amp;Accessories|WaterPurifierAccessories-IONIX Activated Carbon Faucet Water Filters Universal Interface Home Kitchen Faucet Tap Water | Tap filter Multilayer | Clean Purifier Filter Cartridge Five Layer Water Filter-Pack of 1</v>
      </c>
      <c r="H999" t="s">
        <v>13024</v>
      </c>
      <c r="I999" s="23">
        <v>185</v>
      </c>
      <c r="J999" s="23" t="str">
        <f t="shared" si="45"/>
        <v>&lt;₹200</v>
      </c>
      <c r="K999" s="23">
        <v>599</v>
      </c>
      <c r="L999" s="24">
        <v>0.69</v>
      </c>
      <c r="M999" s="25">
        <f>Table2[[#This Row],[Actual Price]] - Table2[[#This Row],[Discounted Price]] / Table2[[#This Row],[Actual Price]] * 100</f>
        <v>568.11519198664439</v>
      </c>
      <c r="N999" s="24" t="str">
        <f t="shared" si="46"/>
        <v>50% or More</v>
      </c>
      <c r="O999" s="21">
        <f>Table2[[#This Row],[Rounded Rating Column]] + (Table2[[#This Row],[rating_count]] / 1000)</f>
        <v>5.306</v>
      </c>
      <c r="P999" s="24" t="str">
        <f>IF(Table2[[#This Row],[Discount Percentage]] &gt;= 0.5, "Yes", "No")</f>
        <v>Yes</v>
      </c>
      <c r="Q999" s="26">
        <f>Table2[[#This Row],[Actual Price]] * Table2[[#This Row],[rating_count]]</f>
        <v>782294</v>
      </c>
      <c r="R999">
        <v>3.9</v>
      </c>
      <c r="S999">
        <f>ROUND(Table2[[#This Row],[rating]], 0)</f>
        <v>4</v>
      </c>
      <c r="T999" s="21">
        <v>1306</v>
      </c>
      <c r="U999" s="21" t="str">
        <f>IF(Table2[[#This Row],[rating_count]] &lt; 1000, "Yes", "No")</f>
        <v>No</v>
      </c>
      <c r="V999" s="21">
        <f>Table2[[#This Row],[Rounded Rating Column]] * Table2[[#This Row],[rating_count]]</f>
        <v>5224</v>
      </c>
      <c r="W999" s="25">
        <f t="shared" si="47"/>
        <v>782294</v>
      </c>
      <c r="X999" t="s">
        <v>11894</v>
      </c>
      <c r="Y999" t="s">
        <v>11895</v>
      </c>
      <c r="Z999" t="s">
        <v>11896</v>
      </c>
      <c r="AA999" t="s">
        <v>11897</v>
      </c>
      <c r="AB999" t="s">
        <v>11898</v>
      </c>
      <c r="AC999" t="s">
        <v>11899</v>
      </c>
      <c r="AD999" t="s">
        <v>11900</v>
      </c>
      <c r="AE999" t="s">
        <v>11901</v>
      </c>
    </row>
    <row r="1000" spans="1:31" ht="15.75" customHeight="1">
      <c r="A1000" t="s">
        <v>9771</v>
      </c>
      <c r="B1000" t="s">
        <v>9772</v>
      </c>
      <c r="C1000" t="s">
        <v>8505</v>
      </c>
      <c r="D1000" t="s">
        <v>12817</v>
      </c>
      <c r="E1000" t="s">
        <v>12988</v>
      </c>
      <c r="F1000" t="s">
        <v>13000</v>
      </c>
      <c r="G1000" t="str">
        <f>Table2[category] &amp; "-" &amp; Table2[product name]</f>
        <v>Home&amp;Kitchen|Heating,Cooling&amp;AirQuality|WaterHeaters&amp;Geysers|InstantWaterHeaters-V-Guard Zio Instant Water Geyser | 3 Litre | 3000 W Heating | White-Blue | | 2 Year Warranty</v>
      </c>
      <c r="H1000" t="s">
        <v>13001</v>
      </c>
      <c r="I1000" s="25">
        <v>2699</v>
      </c>
      <c r="J1000" s="23" t="str">
        <f t="shared" si="45"/>
        <v>&gt;₹500</v>
      </c>
      <c r="K1000" s="25">
        <v>4700</v>
      </c>
      <c r="L1000" s="24">
        <v>0.43</v>
      </c>
      <c r="M1000" s="25">
        <f>Table2[[#This Row],[Actual Price]] - Table2[[#This Row],[Discounted Price]] / Table2[[#This Row],[Actual Price]] * 100</f>
        <v>4642.5744680851067</v>
      </c>
      <c r="N1000" s="24" t="str">
        <f t="shared" si="46"/>
        <v>&lt;50%</v>
      </c>
      <c r="O1000" s="21">
        <f>Table2[[#This Row],[Rounded Rating Column]] + (Table2[[#This Row],[rating_count]] / 1000)</f>
        <v>5.2960000000000003</v>
      </c>
      <c r="P1000" s="24" t="str">
        <f>IF(Table2[[#This Row],[Discount Percentage]] &gt;= 0.5, "Yes", "No")</f>
        <v>No</v>
      </c>
      <c r="Q1000" s="26">
        <f>Table2[[#This Row],[Actual Price]] * Table2[[#This Row],[rating_count]]</f>
        <v>6091200</v>
      </c>
      <c r="R1000">
        <v>4.2</v>
      </c>
      <c r="S1000">
        <f>ROUND(Table2[[#This Row],[rating]], 0)</f>
        <v>4</v>
      </c>
      <c r="T1000" s="21">
        <v>1296</v>
      </c>
      <c r="U1000" s="21" t="str">
        <f>IF(Table2[[#This Row],[rating_count]] &lt; 1000, "Yes", "No")</f>
        <v>No</v>
      </c>
      <c r="V1000" s="21">
        <f>Table2[[#This Row],[Rounded Rating Column]] * Table2[[#This Row],[rating_count]]</f>
        <v>5184</v>
      </c>
      <c r="W1000" s="25">
        <f t="shared" si="47"/>
        <v>6091200</v>
      </c>
      <c r="X1000" t="s">
        <v>9773</v>
      </c>
      <c r="Y1000" t="s">
        <v>9774</v>
      </c>
      <c r="Z1000" t="s">
        <v>9775</v>
      </c>
      <c r="AA1000" t="s">
        <v>9776</v>
      </c>
      <c r="AB1000" t="s">
        <v>9777</v>
      </c>
      <c r="AC1000" t="s">
        <v>9778</v>
      </c>
      <c r="AD1000" t="s">
        <v>9779</v>
      </c>
      <c r="AE1000" t="s">
        <v>9780</v>
      </c>
    </row>
    <row r="1001" spans="1:31" ht="15.75" customHeight="1">
      <c r="A1001" t="s">
        <v>12324</v>
      </c>
      <c r="B1001" t="s">
        <v>12325</v>
      </c>
      <c r="C1001" t="s">
        <v>9884</v>
      </c>
      <c r="D1001" t="s">
        <v>12817</v>
      </c>
      <c r="E1001" t="s">
        <v>12818</v>
      </c>
      <c r="F1001" t="s">
        <v>13023</v>
      </c>
      <c r="G1001" t="str">
        <f>Table2[category] &amp; "-" &amp; Table2[product name]</f>
        <v>Home&amp;Kitchen|Kitchen&amp;HomeAppliances|WaterPurifiers&amp;Accessories|WaterFilters&amp;Purifiers-Aqua d pure Active Copper 12-L RO+UV Water Filter Purifier for Home, Kitchen Fully Automatic UF+TDS Controller</v>
      </c>
      <c r="H1001" t="s">
        <v>13033</v>
      </c>
      <c r="I1001" s="25">
        <v>4999</v>
      </c>
      <c r="J1001" s="23" t="str">
        <f t="shared" si="45"/>
        <v>&gt;₹500</v>
      </c>
      <c r="K1001" s="25">
        <v>24999</v>
      </c>
      <c r="L1001" s="24">
        <v>0.8</v>
      </c>
      <c r="M1001" s="25">
        <f>Table2[[#This Row],[Actual Price]] - Table2[[#This Row],[Discounted Price]] / Table2[[#This Row],[Actual Price]] * 100</f>
        <v>24979.003200128005</v>
      </c>
      <c r="N1001" s="24" t="str">
        <f t="shared" si="46"/>
        <v>50% or More</v>
      </c>
      <c r="O1001" s="21">
        <f>Table2[[#This Row],[Rounded Rating Column]] + (Table2[[#This Row],[rating_count]] / 1000)</f>
        <v>5.2869999999999999</v>
      </c>
      <c r="P1001" s="24" t="str">
        <f>IF(Table2[[#This Row],[Discount Percentage]] &gt;= 0.5, "Yes", "No")</f>
        <v>Yes</v>
      </c>
      <c r="Q1001" s="26">
        <f>Table2[[#This Row],[Actual Price]] * Table2[[#This Row],[rating_count]]</f>
        <v>7174713</v>
      </c>
      <c r="R1001">
        <v>4.5</v>
      </c>
      <c r="S1001">
        <f>ROUND(Table2[[#This Row],[rating]], 0)</f>
        <v>5</v>
      </c>
      <c r="T1001" s="21">
        <v>287</v>
      </c>
      <c r="U1001" s="21" t="str">
        <f>IF(Table2[[#This Row],[rating_count]] &lt; 1000, "Yes", "No")</f>
        <v>Yes</v>
      </c>
      <c r="V1001" s="21">
        <f>Table2[[#This Row],[Rounded Rating Column]] * Table2[[#This Row],[rating_count]]</f>
        <v>1435</v>
      </c>
      <c r="W1001" s="25">
        <f t="shared" si="47"/>
        <v>7174713</v>
      </c>
      <c r="X1001" t="s">
        <v>12326</v>
      </c>
      <c r="Y1001" t="s">
        <v>12327</v>
      </c>
      <c r="Z1001" t="s">
        <v>12328</v>
      </c>
      <c r="AA1001" t="s">
        <v>12329</v>
      </c>
      <c r="AB1001" t="s">
        <v>12330</v>
      </c>
      <c r="AC1001" t="s">
        <v>12331</v>
      </c>
      <c r="AD1001" t="s">
        <v>12332</v>
      </c>
      <c r="AE1001" t="s">
        <v>12333</v>
      </c>
    </row>
    <row r="1002" spans="1:31" ht="15.75" customHeight="1">
      <c r="A1002" t="s">
        <v>8915</v>
      </c>
      <c r="B1002" t="s">
        <v>8916</v>
      </c>
      <c r="C1002" t="s">
        <v>8682</v>
      </c>
      <c r="D1002" t="s">
        <v>12817</v>
      </c>
      <c r="E1002" t="s">
        <v>12818</v>
      </c>
      <c r="F1002" t="s">
        <v>12819</v>
      </c>
      <c r="G1002" t="str">
        <f>Table2[category] &amp; "-" &amp; Table2[product name]</f>
        <v>Home&amp;Kitchen|Kitchen&amp;HomeAppliances|Vacuum,Cleaning&amp;Ironing|Irons,Steamers&amp;Accessories|Irons|SteamIrons-PHILIPS Handheld Garment Steamer STH3000/20 - Compact &amp; Foldable, Convenient Vertical Steaming, 1000 Watt Quick Heat Up, up to 20g/min, Kills 99.9%* Bacteria (Reno Blue), Small</v>
      </c>
      <c r="H1002" t="s">
        <v>12992</v>
      </c>
      <c r="I1002" s="25">
        <v>3190</v>
      </c>
      <c r="J1002" s="23" t="str">
        <f t="shared" si="45"/>
        <v>&gt;₹500</v>
      </c>
      <c r="K1002" s="25">
        <v>4195</v>
      </c>
      <c r="L1002" s="24">
        <v>0.24</v>
      </c>
      <c r="M1002" s="25">
        <f>Table2[[#This Row],[Actual Price]] - Table2[[#This Row],[Discounted Price]] / Table2[[#This Row],[Actual Price]] * 100</f>
        <v>4118.9570917759238</v>
      </c>
      <c r="N1002" s="24" t="str">
        <f t="shared" si="46"/>
        <v>&lt;50%</v>
      </c>
      <c r="O1002" s="21">
        <f>Table2[[#This Row],[Rounded Rating Column]] + (Table2[[#This Row],[rating_count]] / 1000)</f>
        <v>5.282</v>
      </c>
      <c r="P1002" s="24" t="str">
        <f>IF(Table2[[#This Row],[Discount Percentage]] &gt;= 0.5, "Yes", "No")</f>
        <v>No</v>
      </c>
      <c r="Q1002" s="26">
        <f>Table2[[#This Row],[Actual Price]] * Table2[[#This Row],[rating_count]]</f>
        <v>5377990</v>
      </c>
      <c r="R1002">
        <v>4</v>
      </c>
      <c r="S1002">
        <f>ROUND(Table2[[#This Row],[rating]], 0)</f>
        <v>4</v>
      </c>
      <c r="T1002" s="21">
        <v>1282</v>
      </c>
      <c r="U1002" s="21" t="str">
        <f>IF(Table2[[#This Row],[rating_count]] &lt; 1000, "Yes", "No")</f>
        <v>No</v>
      </c>
      <c r="V1002" s="21">
        <f>Table2[[#This Row],[Rounded Rating Column]] * Table2[[#This Row],[rating_count]]</f>
        <v>5128</v>
      </c>
      <c r="W1002" s="25">
        <f t="shared" si="47"/>
        <v>5377990</v>
      </c>
      <c r="X1002" t="s">
        <v>8917</v>
      </c>
      <c r="Y1002" t="s">
        <v>8918</v>
      </c>
      <c r="Z1002" t="s">
        <v>8919</v>
      </c>
      <c r="AA1002" t="s">
        <v>8920</v>
      </c>
      <c r="AB1002" t="s">
        <v>8921</v>
      </c>
      <c r="AC1002" t="s">
        <v>8922</v>
      </c>
      <c r="AD1002" t="s">
        <v>8923</v>
      </c>
      <c r="AE1002" t="s">
        <v>8924</v>
      </c>
    </row>
    <row r="1003" spans="1:31" ht="15.75" customHeight="1">
      <c r="A1003" t="s">
        <v>1153</v>
      </c>
      <c r="B1003" t="s">
        <v>1154</v>
      </c>
      <c r="C1003" t="s">
        <v>165</v>
      </c>
      <c r="D1003" t="s">
        <v>12831</v>
      </c>
      <c r="E1003" t="s">
        <v>12832</v>
      </c>
      <c r="F1003" t="s">
        <v>12834</v>
      </c>
      <c r="G1003" t="str">
        <f>Table2[category] &amp; "-" &amp; Table2[product name]</f>
        <v>Electronics|HomeTheater,TV&amp;Video|Televisions|SmartTelevisions-iFFALCON 80 cm (32 inches) HD Ready Smart LED TV¬†32F53 (Black)</v>
      </c>
      <c r="H1003" t="s">
        <v>12835</v>
      </c>
      <c r="I1003" s="25">
        <v>9999</v>
      </c>
      <c r="J1003" s="23" t="str">
        <f t="shared" si="45"/>
        <v>&gt;₹500</v>
      </c>
      <c r="K1003" s="25">
        <v>27990</v>
      </c>
      <c r="L1003" s="24">
        <v>0.64</v>
      </c>
      <c r="M1003" s="25">
        <f>Table2[[#This Row],[Actual Price]] - Table2[[#This Row],[Discounted Price]] / Table2[[#This Row],[Actual Price]] * 100</f>
        <v>27954.276527331189</v>
      </c>
      <c r="N1003" s="24" t="str">
        <f t="shared" si="46"/>
        <v>50% or More</v>
      </c>
      <c r="O1003" s="21">
        <f>Table2[[#This Row],[Rounded Rating Column]] + (Table2[[#This Row],[rating_count]] / 1000)</f>
        <v>5.2690000000000001</v>
      </c>
      <c r="P1003" s="24" t="str">
        <f>IF(Table2[[#This Row],[Discount Percentage]] &gt;= 0.5, "Yes", "No")</f>
        <v>Yes</v>
      </c>
      <c r="Q1003" s="26">
        <f>Table2[[#This Row],[Actual Price]] * Table2[[#This Row],[rating_count]]</f>
        <v>35519310</v>
      </c>
      <c r="R1003">
        <v>4.2</v>
      </c>
      <c r="S1003">
        <f>ROUND(Table2[[#This Row],[rating]], 0)</f>
        <v>4</v>
      </c>
      <c r="T1003" s="21">
        <v>1269</v>
      </c>
      <c r="U1003" s="21" t="str">
        <f>IF(Table2[[#This Row],[rating_count]] &lt; 1000, "Yes", "No")</f>
        <v>No</v>
      </c>
      <c r="V1003" s="21">
        <f>Table2[[#This Row],[Rounded Rating Column]] * Table2[[#This Row],[rating_count]]</f>
        <v>5076</v>
      </c>
      <c r="W1003" s="25">
        <f t="shared" si="47"/>
        <v>35519310</v>
      </c>
      <c r="X1003" t="s">
        <v>1155</v>
      </c>
      <c r="Y1003" t="s">
        <v>1156</v>
      </c>
      <c r="Z1003" t="s">
        <v>1157</v>
      </c>
      <c r="AA1003" t="s">
        <v>1158</v>
      </c>
      <c r="AB1003" t="s">
        <v>1159</v>
      </c>
      <c r="AC1003" t="s">
        <v>1160</v>
      </c>
      <c r="AD1003" t="s">
        <v>1161</v>
      </c>
      <c r="AE1003" t="s">
        <v>1162</v>
      </c>
    </row>
    <row r="1004" spans="1:31" ht="15.75" customHeight="1">
      <c r="A1004" t="s">
        <v>6582</v>
      </c>
      <c r="B1004" t="s">
        <v>6583</v>
      </c>
      <c r="C1004" t="s">
        <v>6122</v>
      </c>
      <c r="D1004" t="s">
        <v>12891</v>
      </c>
      <c r="E1004" t="s">
        <v>12892</v>
      </c>
      <c r="F1004" t="s">
        <v>12893</v>
      </c>
      <c r="G1004" t="str">
        <f>Table2[category] &amp; "-" &amp; Table2[product name]</f>
        <v>OfficeProducts|OfficePaperProducts|Paper|Stationery|Notebooks,WritingPads&amp;Diaries|CompositionNotebooks-Classmate Pulse Spiral Notebook - 240 mm x 180 mm, Soft Cover, 200 Pages, Unruled</v>
      </c>
      <c r="H1004" t="s">
        <v>12894</v>
      </c>
      <c r="I1004" s="23">
        <v>67</v>
      </c>
      <c r="J1004" s="23" t="str">
        <f t="shared" si="45"/>
        <v>&lt;₹200</v>
      </c>
      <c r="K1004" s="23">
        <v>75</v>
      </c>
      <c r="L1004" s="24">
        <v>0.11</v>
      </c>
      <c r="M1004" s="25">
        <f>Table2[[#This Row],[Actual Price]] - Table2[[#This Row],[Discounted Price]] / Table2[[#This Row],[Actual Price]] * 100</f>
        <v>-14.333333333333329</v>
      </c>
      <c r="N1004" s="24" t="str">
        <f t="shared" si="46"/>
        <v>&lt;50%</v>
      </c>
      <c r="O1004" s="21">
        <f>Table2[[#This Row],[Rounded Rating Column]] + (Table2[[#This Row],[rating_count]] / 1000)</f>
        <v>5.2690000000000001</v>
      </c>
      <c r="P1004" s="24" t="str">
        <f>IF(Table2[[#This Row],[Discount Percentage]] &gt;= 0.5, "Yes", "No")</f>
        <v>No</v>
      </c>
      <c r="Q1004" s="26">
        <f>Table2[[#This Row],[Actual Price]] * Table2[[#This Row],[rating_count]]</f>
        <v>95175</v>
      </c>
      <c r="R1004">
        <v>4.0999999999999996</v>
      </c>
      <c r="S1004">
        <f>ROUND(Table2[[#This Row],[rating]], 0)</f>
        <v>4</v>
      </c>
      <c r="T1004" s="21">
        <v>1269</v>
      </c>
      <c r="U1004" s="21" t="str">
        <f>IF(Table2[[#This Row],[rating_count]] &lt; 1000, "Yes", "No")</f>
        <v>No</v>
      </c>
      <c r="V1004" s="21">
        <f>Table2[[#This Row],[Rounded Rating Column]] * Table2[[#This Row],[rating_count]]</f>
        <v>5076</v>
      </c>
      <c r="W1004" s="25">
        <f t="shared" si="47"/>
        <v>95175</v>
      </c>
      <c r="X1004" t="s">
        <v>6584</v>
      </c>
      <c r="Y1004" t="s">
        <v>6585</v>
      </c>
      <c r="Z1004" t="s">
        <v>6586</v>
      </c>
      <c r="AA1004" t="s">
        <v>6587</v>
      </c>
      <c r="AB1004" t="s">
        <v>6588</v>
      </c>
      <c r="AC1004" t="s">
        <v>6589</v>
      </c>
      <c r="AD1004" t="s">
        <v>6590</v>
      </c>
      <c r="AE1004" t="s">
        <v>6591</v>
      </c>
    </row>
    <row r="1005" spans="1:31" ht="15.75" customHeight="1">
      <c r="A1005" t="s">
        <v>1118</v>
      </c>
      <c r="B1005" t="s">
        <v>1119</v>
      </c>
      <c r="C1005" t="s">
        <v>165</v>
      </c>
      <c r="D1005" t="s">
        <v>12831</v>
      </c>
      <c r="E1005" t="s">
        <v>12832</v>
      </c>
      <c r="F1005" t="s">
        <v>12834</v>
      </c>
      <c r="G1005" t="str">
        <f>Table2[category] &amp; "-" &amp; Table2[product name]</f>
        <v>Electronics|HomeTheater,TV&amp;Video|Televisions|SmartTelevisions-Hisense 108 cm (43 inches) 4K Ultra HD Smart Certified Android LED TV 43A6GE (Black)</v>
      </c>
      <c r="H1005" t="s">
        <v>12835</v>
      </c>
      <c r="I1005" s="25">
        <v>20990</v>
      </c>
      <c r="J1005" s="23" t="str">
        <f t="shared" si="45"/>
        <v>&gt;₹500</v>
      </c>
      <c r="K1005" s="25">
        <v>44990</v>
      </c>
      <c r="L1005" s="24">
        <v>0.53</v>
      </c>
      <c r="M1005" s="25">
        <f>Table2[[#This Row],[Actual Price]] - Table2[[#This Row],[Discounted Price]] / Table2[[#This Row],[Actual Price]] * 100</f>
        <v>44943.345187819512</v>
      </c>
      <c r="N1005" s="24" t="str">
        <f t="shared" si="46"/>
        <v>50% or More</v>
      </c>
      <c r="O1005" s="21">
        <f>Table2[[#This Row],[Rounded Rating Column]] + (Table2[[#This Row],[rating_count]] / 1000)</f>
        <v>5.2590000000000003</v>
      </c>
      <c r="P1005" s="24" t="str">
        <f>IF(Table2[[#This Row],[Discount Percentage]] &gt;= 0.5, "Yes", "No")</f>
        <v>Yes</v>
      </c>
      <c r="Q1005" s="26">
        <f>Table2[[#This Row],[Actual Price]] * Table2[[#This Row],[rating_count]]</f>
        <v>56642410</v>
      </c>
      <c r="R1005">
        <v>4.0999999999999996</v>
      </c>
      <c r="S1005">
        <f>ROUND(Table2[[#This Row],[rating]], 0)</f>
        <v>4</v>
      </c>
      <c r="T1005" s="21">
        <v>1259</v>
      </c>
      <c r="U1005" s="21" t="str">
        <f>IF(Table2[[#This Row],[rating_count]] &lt; 1000, "Yes", "No")</f>
        <v>No</v>
      </c>
      <c r="V1005" s="21">
        <f>Table2[[#This Row],[Rounded Rating Column]] * Table2[[#This Row],[rating_count]]</f>
        <v>5036</v>
      </c>
      <c r="W1005" s="25">
        <f t="shared" si="47"/>
        <v>56642410</v>
      </c>
      <c r="X1005" t="s">
        <v>1120</v>
      </c>
      <c r="Y1005" t="s">
        <v>1121</v>
      </c>
      <c r="Z1005" t="s">
        <v>1122</v>
      </c>
      <c r="AA1005" t="s">
        <v>1123</v>
      </c>
      <c r="AB1005" t="s">
        <v>1124</v>
      </c>
      <c r="AC1005" t="s">
        <v>1125</v>
      </c>
      <c r="AD1005" t="s">
        <v>1126</v>
      </c>
      <c r="AE1005" t="s">
        <v>1127</v>
      </c>
    </row>
    <row r="1006" spans="1:31" ht="15.75" customHeight="1">
      <c r="A1006" t="s">
        <v>4644</v>
      </c>
      <c r="B1006" t="s">
        <v>4645</v>
      </c>
      <c r="C1006" t="s">
        <v>3429</v>
      </c>
      <c r="D1006" t="s">
        <v>12831</v>
      </c>
      <c r="E1006" t="s">
        <v>12854</v>
      </c>
      <c r="F1006" t="s">
        <v>12855</v>
      </c>
      <c r="G1006" t="str">
        <f>Table2[category] &amp; "-" &amp; Table2[product name]</f>
        <v>Electronics|Mobiles&amp;Accessories|MobileAccessories|Photo&amp;VideoAccessories|SelfieSticks-WeCool S5 Long Selfie Stick, with Large Reinforced Tripod Stand up to 61 Inch / 156 Cms, Ultra Long Multi Function Bluetooth Selfie Stick with 1/4 Screw Compatible with Gopro, Camera, and Ring Light</v>
      </c>
      <c r="H1006" t="s">
        <v>12867</v>
      </c>
      <c r="I1006" s="25">
        <v>1799</v>
      </c>
      <c r="J1006" s="23" t="str">
        <f t="shared" si="45"/>
        <v>&gt;₹500</v>
      </c>
      <c r="K1006" s="25">
        <v>3999</v>
      </c>
      <c r="L1006" s="24">
        <v>0.55000000000000004</v>
      </c>
      <c r="M1006" s="25">
        <f>Table2[[#This Row],[Actual Price]] - Table2[[#This Row],[Discounted Price]] / Table2[[#This Row],[Actual Price]] * 100</f>
        <v>3954.0137534383598</v>
      </c>
      <c r="N1006" s="24" t="str">
        <f t="shared" si="46"/>
        <v>50% or More</v>
      </c>
      <c r="O1006" s="21">
        <f>Table2[[#This Row],[Rounded Rating Column]] + (Table2[[#This Row],[rating_count]] / 1000)</f>
        <v>5.2450000000000001</v>
      </c>
      <c r="P1006" s="24" t="str">
        <f>IF(Table2[[#This Row],[Discount Percentage]] &gt;= 0.5, "Yes", "No")</f>
        <v>Yes</v>
      </c>
      <c r="Q1006" s="26">
        <f>Table2[[#This Row],[Actual Price]] * Table2[[#This Row],[rating_count]]</f>
        <v>979755</v>
      </c>
      <c r="R1006">
        <v>4.5999999999999996</v>
      </c>
      <c r="S1006">
        <f>ROUND(Table2[[#This Row],[rating]], 0)</f>
        <v>5</v>
      </c>
      <c r="T1006" s="21">
        <v>245</v>
      </c>
      <c r="U1006" s="21" t="str">
        <f>IF(Table2[[#This Row],[rating_count]] &lt; 1000, "Yes", "No")</f>
        <v>Yes</v>
      </c>
      <c r="V1006" s="21">
        <f>Table2[[#This Row],[Rounded Rating Column]] * Table2[[#This Row],[rating_count]]</f>
        <v>1225</v>
      </c>
      <c r="W1006" s="25">
        <f t="shared" si="47"/>
        <v>979755</v>
      </c>
      <c r="X1006" t="s">
        <v>4646</v>
      </c>
      <c r="Y1006" t="s">
        <v>4647</v>
      </c>
      <c r="Z1006" t="s">
        <v>4648</v>
      </c>
      <c r="AA1006" t="s">
        <v>4649</v>
      </c>
      <c r="AB1006" t="s">
        <v>4650</v>
      </c>
      <c r="AC1006" t="s">
        <v>4651</v>
      </c>
      <c r="AD1006" t="s">
        <v>4652</v>
      </c>
      <c r="AE1006" t="s">
        <v>4653</v>
      </c>
    </row>
    <row r="1007" spans="1:31" ht="15.75" customHeight="1">
      <c r="A1007" t="s">
        <v>9459</v>
      </c>
      <c r="B1007" t="s">
        <v>9460</v>
      </c>
      <c r="C1007" t="s">
        <v>8815</v>
      </c>
      <c r="D1007" t="s">
        <v>12817</v>
      </c>
      <c r="E1007" t="s">
        <v>12818</v>
      </c>
      <c r="F1007" t="s">
        <v>12986</v>
      </c>
      <c r="G1007" t="str">
        <f>Table2[category] &amp; "-" &amp; Table2[product name]</f>
        <v>Home&amp;Kitchen|Kitchen&amp;HomeAppliances|SmallKitchenAppliances|EggBoilers-Themisto 350 Watts Egg Boiler-Blue</v>
      </c>
      <c r="H1007" t="s">
        <v>13009</v>
      </c>
      <c r="I1007" s="23">
        <v>368</v>
      </c>
      <c r="J1007" s="23" t="str">
        <f t="shared" si="45"/>
        <v>₹200 - ₹500</v>
      </c>
      <c r="K1007" s="23">
        <v>699</v>
      </c>
      <c r="L1007" s="24">
        <v>0.47</v>
      </c>
      <c r="M1007" s="25">
        <f>Table2[[#This Row],[Actual Price]] - Table2[[#This Row],[Discounted Price]] / Table2[[#This Row],[Actual Price]] * 100</f>
        <v>646.35336194563661</v>
      </c>
      <c r="N1007" s="24" t="str">
        <f t="shared" si="46"/>
        <v>&lt;50%</v>
      </c>
      <c r="O1007" s="21">
        <f>Table2[[#This Row],[Rounded Rating Column]] + (Table2[[#This Row],[rating_count]] / 1000)</f>
        <v>5.24</v>
      </c>
      <c r="P1007" s="24" t="str">
        <f>IF(Table2[[#This Row],[Discount Percentage]] &gt;= 0.5, "Yes", "No")</f>
        <v>No</v>
      </c>
      <c r="Q1007" s="26">
        <f>Table2[[#This Row],[Actual Price]] * Table2[[#This Row],[rating_count]]</f>
        <v>866760</v>
      </c>
      <c r="R1007">
        <v>4.0999999999999996</v>
      </c>
      <c r="S1007">
        <f>ROUND(Table2[[#This Row],[rating]], 0)</f>
        <v>4</v>
      </c>
      <c r="T1007" s="21">
        <v>1240</v>
      </c>
      <c r="U1007" s="21" t="str">
        <f>IF(Table2[[#This Row],[rating_count]] &lt; 1000, "Yes", "No")</f>
        <v>No</v>
      </c>
      <c r="V1007" s="21">
        <f>Table2[[#This Row],[Rounded Rating Column]] * Table2[[#This Row],[rating_count]]</f>
        <v>4960</v>
      </c>
      <c r="W1007" s="25">
        <f t="shared" si="47"/>
        <v>866760</v>
      </c>
      <c r="X1007" t="s">
        <v>9461</v>
      </c>
      <c r="Y1007" t="s">
        <v>9462</v>
      </c>
      <c r="Z1007" t="s">
        <v>9463</v>
      </c>
      <c r="AA1007" t="s">
        <v>9464</v>
      </c>
      <c r="AB1007" t="s">
        <v>9465</v>
      </c>
      <c r="AC1007" t="s">
        <v>9466</v>
      </c>
      <c r="AD1007" t="s">
        <v>9467</v>
      </c>
      <c r="AE1007" t="s">
        <v>9468</v>
      </c>
    </row>
    <row r="1008" spans="1:31" ht="15.75" customHeight="1">
      <c r="A1008" t="s">
        <v>1924</v>
      </c>
      <c r="B1008" t="s">
        <v>1925</v>
      </c>
      <c r="C1008" t="s">
        <v>125</v>
      </c>
      <c r="D1008" t="s">
        <v>12831</v>
      </c>
      <c r="E1008" t="s">
        <v>12832</v>
      </c>
      <c r="F1008" t="s">
        <v>12833</v>
      </c>
      <c r="G1008" t="str">
        <f>Table2[category] &amp; "-" &amp; Table2[product name]</f>
        <v>Electronics|HomeTheater,TV&amp;Video|Accessories|Cables|HDMICables-Posh 1.5 Meter High Speed Gold Plated HDMI Male to Female Extension Cable (Black)</v>
      </c>
      <c r="H1008" t="s">
        <v>12824</v>
      </c>
      <c r="I1008" s="23">
        <v>173</v>
      </c>
      <c r="J1008" s="23" t="str">
        <f t="shared" si="45"/>
        <v>&lt;₹200</v>
      </c>
      <c r="K1008" s="23">
        <v>999</v>
      </c>
      <c r="L1008" s="24">
        <v>0.83</v>
      </c>
      <c r="M1008" s="25">
        <f>Table2[[#This Row],[Actual Price]] - Table2[[#This Row],[Discounted Price]] / Table2[[#This Row],[Actual Price]] * 100</f>
        <v>981.68268268268264</v>
      </c>
      <c r="N1008" s="24" t="str">
        <f t="shared" si="46"/>
        <v>50% or More</v>
      </c>
      <c r="O1008" s="21">
        <f>Table2[[#This Row],[Rounded Rating Column]] + (Table2[[#This Row],[rating_count]] / 1000)</f>
        <v>5.2370000000000001</v>
      </c>
      <c r="P1008" s="24" t="str">
        <f>IF(Table2[[#This Row],[Discount Percentage]] &gt;= 0.5, "Yes", "No")</f>
        <v>Yes</v>
      </c>
      <c r="Q1008" s="26">
        <f>Table2[[#This Row],[Actual Price]] * Table2[[#This Row],[rating_count]]</f>
        <v>1235763</v>
      </c>
      <c r="R1008">
        <v>4.3</v>
      </c>
      <c r="S1008">
        <f>ROUND(Table2[[#This Row],[rating]], 0)</f>
        <v>4</v>
      </c>
      <c r="T1008" s="21">
        <v>1237</v>
      </c>
      <c r="U1008" s="21" t="str">
        <f>IF(Table2[[#This Row],[rating_count]] &lt; 1000, "Yes", "No")</f>
        <v>No</v>
      </c>
      <c r="V1008" s="21">
        <f>Table2[[#This Row],[Rounded Rating Column]] * Table2[[#This Row],[rating_count]]</f>
        <v>4948</v>
      </c>
      <c r="W1008" s="25">
        <f t="shared" si="47"/>
        <v>1235763</v>
      </c>
      <c r="X1008" t="s">
        <v>1926</v>
      </c>
      <c r="Y1008" t="s">
        <v>1927</v>
      </c>
      <c r="Z1008" t="s">
        <v>1928</v>
      </c>
      <c r="AA1008" t="s">
        <v>1929</v>
      </c>
      <c r="AB1008" t="s">
        <v>1930</v>
      </c>
      <c r="AC1008" t="s">
        <v>1931</v>
      </c>
      <c r="AD1008" t="s">
        <v>1932</v>
      </c>
      <c r="AE1008" t="s">
        <v>1933</v>
      </c>
    </row>
    <row r="1009" spans="1:31" ht="15.75" customHeight="1">
      <c r="A1009" t="s">
        <v>2154</v>
      </c>
      <c r="B1009" t="s">
        <v>2155</v>
      </c>
      <c r="C1009" t="s">
        <v>644</v>
      </c>
      <c r="D1009" t="s">
        <v>12831</v>
      </c>
      <c r="E1009" t="s">
        <v>12832</v>
      </c>
      <c r="F1009" t="s">
        <v>12833</v>
      </c>
      <c r="G1009" t="str">
        <f>Table2[category] &amp; "-" &amp; Table2[product name]</f>
        <v>Electronics|HomeTheater,TV&amp;Video|Accessories|TVMounts,Stands&amp;Turntables|TVWall&amp;CeilingMounts-Caprigo Heavy Duty TV Wall Mount Bracket for 14 to 32 Inch LED/HD/Smart TV‚Äôs, Universal Fixed TV Wall Mount Stand (M452)</v>
      </c>
      <c r="H1009" t="s">
        <v>12838</v>
      </c>
      <c r="I1009" s="23">
        <v>399</v>
      </c>
      <c r="J1009" s="23" t="str">
        <f t="shared" si="45"/>
        <v>₹200 - ₹500</v>
      </c>
      <c r="K1009" s="23">
        <v>999</v>
      </c>
      <c r="L1009" s="24">
        <v>0.6</v>
      </c>
      <c r="M1009" s="25">
        <f>Table2[[#This Row],[Actual Price]] - Table2[[#This Row],[Discounted Price]] / Table2[[#This Row],[Actual Price]] * 100</f>
        <v>959.0600600600601</v>
      </c>
      <c r="N1009" s="24" t="str">
        <f t="shared" si="46"/>
        <v>50% or More</v>
      </c>
      <c r="O1009" s="21">
        <f>Table2[[#This Row],[Rounded Rating Column]] + (Table2[[#This Row],[rating_count]] / 1000)</f>
        <v>5.2359999999999998</v>
      </c>
      <c r="P1009" s="24" t="str">
        <f>IF(Table2[[#This Row],[Discount Percentage]] &gt;= 0.5, "Yes", "No")</f>
        <v>Yes</v>
      </c>
      <c r="Q1009" s="26">
        <f>Table2[[#This Row],[Actual Price]] * Table2[[#This Row],[rating_count]]</f>
        <v>1234764</v>
      </c>
      <c r="R1009">
        <v>4</v>
      </c>
      <c r="S1009">
        <f>ROUND(Table2[[#This Row],[rating]], 0)</f>
        <v>4</v>
      </c>
      <c r="T1009" s="21">
        <v>1236</v>
      </c>
      <c r="U1009" s="21" t="str">
        <f>IF(Table2[[#This Row],[rating_count]] &lt; 1000, "Yes", "No")</f>
        <v>No</v>
      </c>
      <c r="V1009" s="21">
        <f>Table2[[#This Row],[Rounded Rating Column]] * Table2[[#This Row],[rating_count]]</f>
        <v>4944</v>
      </c>
      <c r="W1009" s="25">
        <f t="shared" si="47"/>
        <v>1234764</v>
      </c>
      <c r="X1009" t="s">
        <v>2156</v>
      </c>
      <c r="Y1009" t="s">
        <v>2157</v>
      </c>
      <c r="Z1009" t="s">
        <v>2158</v>
      </c>
      <c r="AA1009" t="s">
        <v>2159</v>
      </c>
      <c r="AB1009" t="s">
        <v>2160</v>
      </c>
      <c r="AC1009" t="s">
        <v>2161</v>
      </c>
      <c r="AD1009" t="s">
        <v>2162</v>
      </c>
      <c r="AE1009" t="s">
        <v>2163</v>
      </c>
    </row>
    <row r="1010" spans="1:31" ht="15.75" customHeight="1">
      <c r="A1010" t="s">
        <v>2326</v>
      </c>
      <c r="B1010" t="s">
        <v>2327</v>
      </c>
      <c r="C1010" t="s">
        <v>2328</v>
      </c>
      <c r="D1010" t="s">
        <v>12831</v>
      </c>
      <c r="E1010" t="s">
        <v>12839</v>
      </c>
      <c r="F1010" t="s">
        <v>12846</v>
      </c>
      <c r="G1010" t="str">
        <f>Table2[category] &amp; "-" &amp; Table2[product name]</f>
        <v>Electronics|HomeAudio|MediaStreamingDevices|StreamingClients-Realme Smart TV Stick 4K</v>
      </c>
      <c r="H1010" t="s">
        <v>12847</v>
      </c>
      <c r="I1010" s="25">
        <v>4699</v>
      </c>
      <c r="J1010" s="23" t="str">
        <f t="shared" si="45"/>
        <v>&gt;₹500</v>
      </c>
      <c r="K1010" s="25">
        <v>4699</v>
      </c>
      <c r="L1010" s="24">
        <v>0</v>
      </c>
      <c r="M1010" s="25">
        <f>Table2[[#This Row],[Actual Price]] - Table2[[#This Row],[Discounted Price]] / Table2[[#This Row],[Actual Price]] * 100</f>
        <v>4599</v>
      </c>
      <c r="N1010" s="24" t="str">
        <f t="shared" si="46"/>
        <v>&lt;50%</v>
      </c>
      <c r="O1010" s="21">
        <f>Table2[[#This Row],[Rounded Rating Column]] + (Table2[[#This Row],[rating_count]] / 1000)</f>
        <v>5.2240000000000002</v>
      </c>
      <c r="P1010" s="24" t="str">
        <f>IF(Table2[[#This Row],[Discount Percentage]] &gt;= 0.5, "Yes", "No")</f>
        <v>No</v>
      </c>
      <c r="Q1010" s="26">
        <f>Table2[[#This Row],[Actual Price]] * Table2[[#This Row],[rating_count]]</f>
        <v>1052576</v>
      </c>
      <c r="R1010">
        <v>4.5</v>
      </c>
      <c r="S1010">
        <f>ROUND(Table2[[#This Row],[rating]], 0)</f>
        <v>5</v>
      </c>
      <c r="T1010" s="21">
        <v>224</v>
      </c>
      <c r="U1010" s="21" t="str">
        <f>IF(Table2[[#This Row],[rating_count]] &lt; 1000, "Yes", "No")</f>
        <v>Yes</v>
      </c>
      <c r="V1010" s="21">
        <f>Table2[[#This Row],[Rounded Rating Column]] * Table2[[#This Row],[rating_count]]</f>
        <v>1120</v>
      </c>
      <c r="W1010" s="25">
        <f t="shared" si="47"/>
        <v>1052576</v>
      </c>
      <c r="X1010" t="s">
        <v>2329</v>
      </c>
      <c r="Y1010" t="s">
        <v>2330</v>
      </c>
      <c r="Z1010" t="s">
        <v>2331</v>
      </c>
      <c r="AA1010" t="s">
        <v>2332</v>
      </c>
      <c r="AB1010" t="s">
        <v>2333</v>
      </c>
      <c r="AC1010" t="s">
        <v>2334</v>
      </c>
      <c r="AD1010" t="s">
        <v>2335</v>
      </c>
      <c r="AE1010" t="s">
        <v>2336</v>
      </c>
    </row>
    <row r="1011" spans="1:31" ht="15.75" customHeight="1">
      <c r="A1011" t="s">
        <v>6643</v>
      </c>
      <c r="B1011" t="s">
        <v>6644</v>
      </c>
      <c r="C1011" t="s">
        <v>4796</v>
      </c>
      <c r="D1011" t="s">
        <v>12821</v>
      </c>
      <c r="E1011" t="s">
        <v>12822</v>
      </c>
      <c r="F1011" t="s">
        <v>12880</v>
      </c>
      <c r="G1011" t="str">
        <f>Table2[category] &amp; "-" &amp; Table2[product name]</f>
        <v>Computers&amp;Accessories|Accessories&amp;Peripherals|Keyboards,Mice&amp;InputDevices|GraphicTablets-TVARA LCD Writing Tablet 8.5 Inch E-Note Pad LCD Writing Tablet, Kids Drawing Pad 8.5 Inch Doodle Board, Toddler Boy and Girl Learning Gift for 3 4 5 6 Years Old, Black</v>
      </c>
      <c r="H1011" t="s">
        <v>12882</v>
      </c>
      <c r="I1011" s="23">
        <v>249</v>
      </c>
      <c r="J1011" s="23" t="str">
        <f t="shared" si="45"/>
        <v>₹200 - ₹500</v>
      </c>
      <c r="K1011" s="23">
        <v>600</v>
      </c>
      <c r="L1011" s="24">
        <v>0.59</v>
      </c>
      <c r="M1011" s="25">
        <f>Table2[[#This Row],[Actual Price]] - Table2[[#This Row],[Discounted Price]] / Table2[[#This Row],[Actual Price]] * 100</f>
        <v>558.5</v>
      </c>
      <c r="N1011" s="24" t="str">
        <f t="shared" si="46"/>
        <v>50% or More</v>
      </c>
      <c r="O1011" s="21">
        <f>Table2[[#This Row],[Rounded Rating Column]] + (Table2[[#This Row],[rating_count]] / 1000)</f>
        <v>5.2080000000000002</v>
      </c>
      <c r="P1011" s="24" t="str">
        <f>IF(Table2[[#This Row],[Discount Percentage]] &gt;= 0.5, "Yes", "No")</f>
        <v>Yes</v>
      </c>
      <c r="Q1011" s="26">
        <f>Table2[[#This Row],[Actual Price]] * Table2[[#This Row],[rating_count]]</f>
        <v>724800</v>
      </c>
      <c r="R1011">
        <v>4</v>
      </c>
      <c r="S1011">
        <f>ROUND(Table2[[#This Row],[rating]], 0)</f>
        <v>4</v>
      </c>
      <c r="T1011" s="21">
        <v>1208</v>
      </c>
      <c r="U1011" s="21" t="str">
        <f>IF(Table2[[#This Row],[rating_count]] &lt; 1000, "Yes", "No")</f>
        <v>No</v>
      </c>
      <c r="V1011" s="21">
        <f>Table2[[#This Row],[Rounded Rating Column]] * Table2[[#This Row],[rating_count]]</f>
        <v>4832</v>
      </c>
      <c r="W1011" s="25">
        <f t="shared" si="47"/>
        <v>724800</v>
      </c>
      <c r="X1011" t="s">
        <v>6645</v>
      </c>
      <c r="Y1011" t="s">
        <v>6646</v>
      </c>
      <c r="Z1011" t="s">
        <v>6647</v>
      </c>
      <c r="AA1011" t="s">
        <v>6648</v>
      </c>
      <c r="AB1011" t="s">
        <v>6649</v>
      </c>
      <c r="AC1011" t="s">
        <v>6650</v>
      </c>
      <c r="AD1011" t="s">
        <v>6651</v>
      </c>
      <c r="AE1011" t="s">
        <v>6652</v>
      </c>
    </row>
    <row r="1012" spans="1:31" ht="15.75" customHeight="1">
      <c r="A1012" t="s">
        <v>12507</v>
      </c>
      <c r="B1012" t="s">
        <v>12508</v>
      </c>
      <c r="C1012" t="s">
        <v>11782</v>
      </c>
      <c r="D1012" t="s">
        <v>12817</v>
      </c>
      <c r="E1012" t="s">
        <v>12818</v>
      </c>
      <c r="F1012" t="s">
        <v>12986</v>
      </c>
      <c r="G1012" t="str">
        <f>Table2[category] &amp; "-" &amp; Table2[product name]</f>
        <v>Home&amp;Kitchen|Kitchen&amp;HomeAppliances|SmallKitchenAppliances|WaffleMakers&amp;Irons-Lifelong LLWM105 750-Watt Belgian Waffle Maker for Home| Makes 2 Square Shape Waffles| Non-stick Plates| Easy to Use¬†with Indicator Lights (1 Year Warranty, Black)</v>
      </c>
      <c r="H1012" t="s">
        <v>13054</v>
      </c>
      <c r="I1012" s="25">
        <v>1199</v>
      </c>
      <c r="J1012" s="23" t="str">
        <f t="shared" si="45"/>
        <v>&gt;₹500</v>
      </c>
      <c r="K1012" s="25">
        <v>2400</v>
      </c>
      <c r="L1012" s="24">
        <v>0.5</v>
      </c>
      <c r="M1012" s="25">
        <f>Table2[[#This Row],[Actual Price]] - Table2[[#This Row],[Discounted Price]] / Table2[[#This Row],[Actual Price]] * 100</f>
        <v>2350.0416666666665</v>
      </c>
      <c r="N1012" s="24" t="str">
        <f t="shared" si="46"/>
        <v>50% or More</v>
      </c>
      <c r="O1012" s="21">
        <f>Table2[[#This Row],[Rounded Rating Column]] + (Table2[[#This Row],[rating_count]] / 1000)</f>
        <v>5.202</v>
      </c>
      <c r="P1012" s="24" t="str">
        <f>IF(Table2[[#This Row],[Discount Percentage]] &gt;= 0.5, "Yes", "No")</f>
        <v>Yes</v>
      </c>
      <c r="Q1012" s="26">
        <f>Table2[[#This Row],[Actual Price]] * Table2[[#This Row],[rating_count]]</f>
        <v>2884800</v>
      </c>
      <c r="R1012">
        <v>3.9</v>
      </c>
      <c r="S1012">
        <f>ROUND(Table2[[#This Row],[rating]], 0)</f>
        <v>4</v>
      </c>
      <c r="T1012" s="21">
        <v>1202</v>
      </c>
      <c r="U1012" s="21" t="str">
        <f>IF(Table2[[#This Row],[rating_count]] &lt; 1000, "Yes", "No")</f>
        <v>No</v>
      </c>
      <c r="V1012" s="21">
        <f>Table2[[#This Row],[Rounded Rating Column]] * Table2[[#This Row],[rating_count]]</f>
        <v>4808</v>
      </c>
      <c r="W1012" s="25">
        <f t="shared" si="47"/>
        <v>2884800</v>
      </c>
      <c r="X1012" t="s">
        <v>12509</v>
      </c>
      <c r="Y1012" t="s">
        <v>12510</v>
      </c>
      <c r="Z1012" t="s">
        <v>12511</v>
      </c>
      <c r="AA1012" t="s">
        <v>12512</v>
      </c>
      <c r="AB1012" t="s">
        <v>12513</v>
      </c>
      <c r="AC1012" t="s">
        <v>12514</v>
      </c>
      <c r="AD1012" t="s">
        <v>12515</v>
      </c>
      <c r="AE1012" t="s">
        <v>12516</v>
      </c>
    </row>
    <row r="1013" spans="1:31" ht="15.75" customHeight="1">
      <c r="A1013" t="s">
        <v>1480</v>
      </c>
      <c r="B1013" t="s">
        <v>1481</v>
      </c>
      <c r="C1013" t="s">
        <v>462</v>
      </c>
      <c r="D1013" t="s">
        <v>12831</v>
      </c>
      <c r="E1013" t="s">
        <v>12832</v>
      </c>
      <c r="F1013" t="s">
        <v>12833</v>
      </c>
      <c r="G1013" t="str">
        <f>Table2[category] &amp; "-" &amp; Table2[product name]</f>
        <v>Electronics|HomeTheater,TV&amp;Video|Accessories|RemoteControls-LOHAYA Television Remote Compatible with Samsung Smart LED/LCD/HD TV Remote Control [ Compatible for All Samsung Tv Remote Control ]</v>
      </c>
      <c r="H1013" t="s">
        <v>12836</v>
      </c>
      <c r="I1013" s="23">
        <v>299</v>
      </c>
      <c r="J1013" s="23" t="str">
        <f t="shared" si="45"/>
        <v>₹200 - ₹500</v>
      </c>
      <c r="K1013" s="25">
        <v>1199</v>
      </c>
      <c r="L1013" s="24">
        <v>0.75</v>
      </c>
      <c r="M1013" s="25">
        <f>Table2[[#This Row],[Actual Price]] - Table2[[#This Row],[Discounted Price]] / Table2[[#This Row],[Actual Price]] * 100</f>
        <v>1174.0625521267723</v>
      </c>
      <c r="N1013" s="24" t="str">
        <f t="shared" si="46"/>
        <v>50% or More</v>
      </c>
      <c r="O1013" s="21">
        <f>Table2[[#This Row],[Rounded Rating Column]] + (Table2[[#This Row],[rating_count]] / 1000)</f>
        <v>5.1929999999999996</v>
      </c>
      <c r="P1013" s="24" t="str">
        <f>IF(Table2[[#This Row],[Discount Percentage]] &gt;= 0.5, "Yes", "No")</f>
        <v>Yes</v>
      </c>
      <c r="Q1013" s="26">
        <f>Table2[[#This Row],[Actual Price]] * Table2[[#This Row],[rating_count]]</f>
        <v>1430407</v>
      </c>
      <c r="R1013">
        <v>3.9</v>
      </c>
      <c r="S1013">
        <f>ROUND(Table2[[#This Row],[rating]], 0)</f>
        <v>4</v>
      </c>
      <c r="T1013" s="21">
        <v>1193</v>
      </c>
      <c r="U1013" s="21" t="str">
        <f>IF(Table2[[#This Row],[rating_count]] &lt; 1000, "Yes", "No")</f>
        <v>No</v>
      </c>
      <c r="V1013" s="21">
        <f>Table2[[#This Row],[Rounded Rating Column]] * Table2[[#This Row],[rating_count]]</f>
        <v>4772</v>
      </c>
      <c r="W1013" s="25">
        <f t="shared" si="47"/>
        <v>1430407</v>
      </c>
      <c r="X1013" t="s">
        <v>1482</v>
      </c>
      <c r="Y1013" t="s">
        <v>1483</v>
      </c>
      <c r="Z1013" t="s">
        <v>1484</v>
      </c>
      <c r="AA1013" t="s">
        <v>1485</v>
      </c>
      <c r="AB1013" t="s">
        <v>1486</v>
      </c>
      <c r="AC1013" t="s">
        <v>1487</v>
      </c>
      <c r="AD1013" t="s">
        <v>1488</v>
      </c>
      <c r="AE1013" t="s">
        <v>1489</v>
      </c>
    </row>
    <row r="1014" spans="1:31" ht="15.75" customHeight="1">
      <c r="A1014" t="s">
        <v>4279</v>
      </c>
      <c r="B1014" t="s">
        <v>4280</v>
      </c>
      <c r="C1014" t="s">
        <v>4281</v>
      </c>
      <c r="D1014" t="s">
        <v>12831</v>
      </c>
      <c r="E1014" t="s">
        <v>12854</v>
      </c>
      <c r="F1014" t="s">
        <v>12855</v>
      </c>
      <c r="G1014" t="str">
        <f>Table2[category] &amp; "-" &amp; Table2[product name]</f>
        <v>Electronics|Mobiles&amp;Accessories|MobileAccessories|Mounts|HandlebarMounts-WeCool B1 Mobile Holder for Bikes or Bike Mobile Holder for Maps and GPS Navigation, one Click Locking, Firm Gripping, Anti Shake and Stable Cradle Clamp with 360¬∞ Rotation Bicycle Phone Mount</v>
      </c>
      <c r="H1014" t="s">
        <v>12841</v>
      </c>
      <c r="I1014" s="23">
        <v>689</v>
      </c>
      <c r="J1014" s="23" t="str">
        <f t="shared" si="45"/>
        <v>&gt;₹500</v>
      </c>
      <c r="K1014" s="25">
        <v>1999</v>
      </c>
      <c r="L1014" s="24">
        <v>0.66</v>
      </c>
      <c r="M1014" s="25">
        <f>Table2[[#This Row],[Actual Price]] - Table2[[#This Row],[Discounted Price]] / Table2[[#This Row],[Actual Price]] * 100</f>
        <v>1964.5327663831915</v>
      </c>
      <c r="N1014" s="24" t="str">
        <f t="shared" si="46"/>
        <v>50% or More</v>
      </c>
      <c r="O1014" s="21">
        <f>Table2[[#This Row],[Rounded Rating Column]] + (Table2[[#This Row],[rating_count]] / 1000)</f>
        <v>5.1929999999999996</v>
      </c>
      <c r="P1014" s="24" t="str">
        <f>IF(Table2[[#This Row],[Discount Percentage]] &gt;= 0.5, "Yes", "No")</f>
        <v>Yes</v>
      </c>
      <c r="Q1014" s="26">
        <f>Table2[[#This Row],[Actual Price]] * Table2[[#This Row],[rating_count]]</f>
        <v>2384807</v>
      </c>
      <c r="R1014">
        <v>4.3</v>
      </c>
      <c r="S1014">
        <f>ROUND(Table2[[#This Row],[rating]], 0)</f>
        <v>4</v>
      </c>
      <c r="T1014" s="21">
        <v>1193</v>
      </c>
      <c r="U1014" s="21" t="str">
        <f>IF(Table2[[#This Row],[rating_count]] &lt; 1000, "Yes", "No")</f>
        <v>No</v>
      </c>
      <c r="V1014" s="21">
        <f>Table2[[#This Row],[Rounded Rating Column]] * Table2[[#This Row],[rating_count]]</f>
        <v>4772</v>
      </c>
      <c r="W1014" s="25">
        <f t="shared" si="47"/>
        <v>2384807</v>
      </c>
      <c r="X1014" t="s">
        <v>4282</v>
      </c>
      <c r="Y1014" t="s">
        <v>4283</v>
      </c>
      <c r="Z1014" t="s">
        <v>4284</v>
      </c>
      <c r="AA1014" t="s">
        <v>4285</v>
      </c>
      <c r="AB1014" t="s">
        <v>4286</v>
      </c>
      <c r="AC1014" t="s">
        <v>4287</v>
      </c>
      <c r="AD1014" t="s">
        <v>4288</v>
      </c>
      <c r="AE1014" t="s">
        <v>4289</v>
      </c>
    </row>
    <row r="1015" spans="1:31" ht="15.75" customHeight="1">
      <c r="A1015" t="s">
        <v>9861</v>
      </c>
      <c r="B1015" t="s">
        <v>9862</v>
      </c>
      <c r="C1015" t="s">
        <v>9111</v>
      </c>
      <c r="D1015" t="s">
        <v>12817</v>
      </c>
      <c r="E1015" t="s">
        <v>12818</v>
      </c>
      <c r="F1015" t="s">
        <v>12819</v>
      </c>
      <c r="G1015" t="str">
        <f>Table2[category] &amp; "-" &amp; Table2[product name]</f>
        <v>Home&amp;Kitchen|Kitchen&amp;HomeAppliances|Vacuum,Cleaning&amp;Ironing|Vacuums&amp;FloorCare|Vacuums|CanisterVacuums-Eureka Forbes Supervac 1600 Watts Powerful Suction,bagless Vacuum Cleaner with cyclonic Technology,7 Accessories,1 Year Warranty,Compact,Lightweight &amp; Easy to use (Red)</v>
      </c>
      <c r="H1015" t="s">
        <v>12820</v>
      </c>
      <c r="I1015" s="25">
        <v>5999</v>
      </c>
      <c r="J1015" s="23" t="str">
        <f t="shared" si="45"/>
        <v>&gt;₹500</v>
      </c>
      <c r="K1015" s="25">
        <v>9999</v>
      </c>
      <c r="L1015" s="24">
        <v>0.4</v>
      </c>
      <c r="M1015" s="25">
        <f>Table2[[#This Row],[Actual Price]] - Table2[[#This Row],[Discounted Price]] / Table2[[#This Row],[Actual Price]] * 100</f>
        <v>9939.0040004000402</v>
      </c>
      <c r="N1015" s="24" t="str">
        <f t="shared" si="46"/>
        <v>&lt;50%</v>
      </c>
      <c r="O1015" s="21">
        <f>Table2[[#This Row],[Rounded Rating Column]] + (Table2[[#This Row],[rating_count]] / 1000)</f>
        <v>5.1909999999999998</v>
      </c>
      <c r="P1015" s="24" t="str">
        <f>IF(Table2[[#This Row],[Discount Percentage]] &gt;= 0.5, "Yes", "No")</f>
        <v>No</v>
      </c>
      <c r="Q1015" s="26">
        <f>Table2[[#This Row],[Actual Price]] * Table2[[#This Row],[rating_count]]</f>
        <v>11908809</v>
      </c>
      <c r="R1015">
        <v>4.2</v>
      </c>
      <c r="S1015">
        <f>ROUND(Table2[[#This Row],[rating]], 0)</f>
        <v>4</v>
      </c>
      <c r="T1015" s="21">
        <v>1191</v>
      </c>
      <c r="U1015" s="21" t="str">
        <f>IF(Table2[[#This Row],[rating_count]] &lt; 1000, "Yes", "No")</f>
        <v>No</v>
      </c>
      <c r="V1015" s="21">
        <f>Table2[[#This Row],[Rounded Rating Column]] * Table2[[#This Row],[rating_count]]</f>
        <v>4764</v>
      </c>
      <c r="W1015" s="25">
        <f t="shared" si="47"/>
        <v>11908809</v>
      </c>
      <c r="X1015" t="s">
        <v>9863</v>
      </c>
      <c r="Y1015" t="s">
        <v>9864</v>
      </c>
      <c r="Z1015" t="s">
        <v>9865</v>
      </c>
      <c r="AA1015" t="s">
        <v>9866</v>
      </c>
      <c r="AB1015" t="s">
        <v>9867</v>
      </c>
      <c r="AC1015" t="s">
        <v>9868</v>
      </c>
      <c r="AD1015" t="s">
        <v>9869</v>
      </c>
      <c r="AE1015" t="s">
        <v>9870</v>
      </c>
    </row>
    <row r="1016" spans="1:31" ht="15.75" customHeight="1">
      <c r="A1016" t="s">
        <v>11953</v>
      </c>
      <c r="B1016" t="s">
        <v>11954</v>
      </c>
      <c r="C1016" t="s">
        <v>8505</v>
      </c>
      <c r="D1016" t="s">
        <v>12817</v>
      </c>
      <c r="E1016" t="s">
        <v>12988</v>
      </c>
      <c r="F1016" t="s">
        <v>13000</v>
      </c>
      <c r="G1016" t="str">
        <f>Table2[category] &amp; "-" &amp; Table2[product name]</f>
        <v>Home&amp;Kitchen|Heating,Cooling&amp;AirQuality|WaterHeaters&amp;Geysers|InstantWaterHeaters-ZIGMA WinoteK WinoteK Sun Instant Water Geyser, Water Heater, Portable Water Heater, Geysers Made of First Class ABS Plastic, automatic Reset Model, AE10-3 W (Yellow)</v>
      </c>
      <c r="H1016" t="s">
        <v>13001</v>
      </c>
      <c r="I1016" s="25">
        <v>1190</v>
      </c>
      <c r="J1016" s="23" t="str">
        <f t="shared" si="45"/>
        <v>&gt;₹500</v>
      </c>
      <c r="K1016" s="25">
        <v>2550</v>
      </c>
      <c r="L1016" s="24">
        <v>0.53</v>
      </c>
      <c r="M1016" s="25">
        <f>Table2[[#This Row],[Actual Price]] - Table2[[#This Row],[Discounted Price]] / Table2[[#This Row],[Actual Price]] * 100</f>
        <v>2503.3333333333335</v>
      </c>
      <c r="N1016" s="24" t="str">
        <f t="shared" si="46"/>
        <v>50% or More</v>
      </c>
      <c r="O1016" s="21">
        <f>Table2[[#This Row],[Rounded Rating Column]] + (Table2[[#This Row],[rating_count]] / 1000)</f>
        <v>5.181</v>
      </c>
      <c r="P1016" s="24" t="str">
        <f>IF(Table2[[#This Row],[Discount Percentage]] &gt;= 0.5, "Yes", "No")</f>
        <v>Yes</v>
      </c>
      <c r="Q1016" s="26">
        <f>Table2[[#This Row],[Actual Price]] * Table2[[#This Row],[rating_count]]</f>
        <v>3011550</v>
      </c>
      <c r="R1016">
        <v>3.8</v>
      </c>
      <c r="S1016">
        <f>ROUND(Table2[[#This Row],[rating]], 0)</f>
        <v>4</v>
      </c>
      <c r="T1016" s="21">
        <v>1181</v>
      </c>
      <c r="U1016" s="21" t="str">
        <f>IF(Table2[[#This Row],[rating_count]] &lt; 1000, "Yes", "No")</f>
        <v>No</v>
      </c>
      <c r="V1016" s="21">
        <f>Table2[[#This Row],[Rounded Rating Column]] * Table2[[#This Row],[rating_count]]</f>
        <v>4724</v>
      </c>
      <c r="W1016" s="25">
        <f t="shared" si="47"/>
        <v>3011550</v>
      </c>
      <c r="X1016" t="s">
        <v>11955</v>
      </c>
      <c r="Y1016" t="s">
        <v>11956</v>
      </c>
      <c r="Z1016" t="s">
        <v>11957</v>
      </c>
      <c r="AA1016" t="s">
        <v>11958</v>
      </c>
      <c r="AB1016" t="s">
        <v>11959</v>
      </c>
      <c r="AC1016" t="s">
        <v>11960</v>
      </c>
      <c r="AD1016" t="s">
        <v>11961</v>
      </c>
      <c r="AE1016" t="s">
        <v>11962</v>
      </c>
    </row>
    <row r="1017" spans="1:31" ht="15.75" customHeight="1">
      <c r="A1017" t="s">
        <v>6293</v>
      </c>
      <c r="B1017" t="s">
        <v>6294</v>
      </c>
      <c r="C1017" t="s">
        <v>4796</v>
      </c>
      <c r="D1017" t="s">
        <v>12821</v>
      </c>
      <c r="E1017" t="s">
        <v>12822</v>
      </c>
      <c r="F1017" t="s">
        <v>12880</v>
      </c>
      <c r="G1017" t="str">
        <f>Table2[category] &amp; "-" &amp; Table2[product name]</f>
        <v>Computers&amp;Accessories|Accessories&amp;Peripherals|Keyboards,Mice&amp;InputDevices|GraphicTablets-Wembley LCD Writing Pad/Tab | Writing, Drawing, Reusable, Portable Pad with Colorful Letters | 9 Inch Graphic Tablet (Assorted)</v>
      </c>
      <c r="H1017" t="s">
        <v>12882</v>
      </c>
      <c r="I1017" s="23">
        <v>235</v>
      </c>
      <c r="J1017" s="23" t="str">
        <f t="shared" si="45"/>
        <v>₹200 - ₹500</v>
      </c>
      <c r="K1017" s="25">
        <v>1599</v>
      </c>
      <c r="L1017" s="24">
        <v>0.85</v>
      </c>
      <c r="M1017" s="25">
        <f>Table2[[#This Row],[Actual Price]] - Table2[[#This Row],[Discounted Price]] / Table2[[#This Row],[Actual Price]] * 100</f>
        <v>1584.3033145716072</v>
      </c>
      <c r="N1017" s="24" t="str">
        <f t="shared" si="46"/>
        <v>50% or More</v>
      </c>
      <c r="O1017" s="21">
        <f>Table2[[#This Row],[Rounded Rating Column]] + (Table2[[#This Row],[rating_count]] / 1000)</f>
        <v>5.173</v>
      </c>
      <c r="P1017" s="24" t="str">
        <f>IF(Table2[[#This Row],[Discount Percentage]] &gt;= 0.5, "Yes", "No")</f>
        <v>Yes</v>
      </c>
      <c r="Q1017" s="26">
        <f>Table2[[#This Row],[Actual Price]] * Table2[[#This Row],[rating_count]]</f>
        <v>1875627</v>
      </c>
      <c r="R1017">
        <v>3.8</v>
      </c>
      <c r="S1017">
        <f>ROUND(Table2[[#This Row],[rating]], 0)</f>
        <v>4</v>
      </c>
      <c r="T1017" s="21">
        <v>1173</v>
      </c>
      <c r="U1017" s="21" t="str">
        <f>IF(Table2[[#This Row],[rating_count]] &lt; 1000, "Yes", "No")</f>
        <v>No</v>
      </c>
      <c r="V1017" s="21">
        <f>Table2[[#This Row],[Rounded Rating Column]] * Table2[[#This Row],[rating_count]]</f>
        <v>4692</v>
      </c>
      <c r="W1017" s="25">
        <f t="shared" si="47"/>
        <v>1875627</v>
      </c>
      <c r="X1017" t="s">
        <v>6295</v>
      </c>
      <c r="Y1017" t="s">
        <v>6296</v>
      </c>
      <c r="Z1017" t="s">
        <v>6297</v>
      </c>
      <c r="AA1017" t="s">
        <v>6298</v>
      </c>
      <c r="AB1017" t="s">
        <v>6299</v>
      </c>
      <c r="AC1017" t="s">
        <v>6300</v>
      </c>
      <c r="AD1017" t="s">
        <v>6301</v>
      </c>
      <c r="AE1017" t="s">
        <v>6302</v>
      </c>
    </row>
    <row r="1018" spans="1:31" ht="15.75" customHeight="1">
      <c r="A1018" t="s">
        <v>6990</v>
      </c>
      <c r="B1018" t="s">
        <v>6991</v>
      </c>
      <c r="C1018" t="s">
        <v>3074</v>
      </c>
      <c r="D1018" t="s">
        <v>12831</v>
      </c>
      <c r="E1018" t="s">
        <v>12862</v>
      </c>
      <c r="F1018" t="s">
        <v>12863</v>
      </c>
      <c r="G1018" t="str">
        <f>Table2[category] &amp; "-" &amp; Table2[product name]</f>
        <v>Electronics|Headphones,Earbuds&amp;Accessories|Headphones|In-Ear-Boult Audio BassBuds Oak in-Ear Wired Earphones with 10mm Extra Bass Driver and HD Sound with mic(Brown)</v>
      </c>
      <c r="H1018" t="s">
        <v>12864</v>
      </c>
      <c r="I1018" s="23">
        <v>499</v>
      </c>
      <c r="J1018" s="23" t="str">
        <f t="shared" si="45"/>
        <v>₹200 - ₹500</v>
      </c>
      <c r="K1018" s="25">
        <v>1299</v>
      </c>
      <c r="L1018" s="24">
        <v>0.62</v>
      </c>
      <c r="M1018" s="25">
        <f>Table2[[#This Row],[Actual Price]] - Table2[[#This Row],[Discounted Price]] / Table2[[#This Row],[Actual Price]] * 100</f>
        <v>1260.5858352578907</v>
      </c>
      <c r="N1018" s="24" t="str">
        <f t="shared" si="46"/>
        <v>50% or More</v>
      </c>
      <c r="O1018" s="21">
        <f>Table2[[#This Row],[Rounded Rating Column]] + (Table2[[#This Row],[rating_count]] / 1000)</f>
        <v>5.173</v>
      </c>
      <c r="P1018" s="24" t="str">
        <f>IF(Table2[[#This Row],[Discount Percentage]] &gt;= 0.5, "Yes", "No")</f>
        <v>Yes</v>
      </c>
      <c r="Q1018" s="26">
        <f>Table2[[#This Row],[Actual Price]] * Table2[[#This Row],[rating_count]]</f>
        <v>1523727</v>
      </c>
      <c r="R1018">
        <v>3.9</v>
      </c>
      <c r="S1018">
        <f>ROUND(Table2[[#This Row],[rating]], 0)</f>
        <v>4</v>
      </c>
      <c r="T1018" s="21">
        <v>1173</v>
      </c>
      <c r="U1018" s="21" t="str">
        <f>IF(Table2[[#This Row],[rating_count]] &lt; 1000, "Yes", "No")</f>
        <v>No</v>
      </c>
      <c r="V1018" s="21">
        <f>Table2[[#This Row],[Rounded Rating Column]] * Table2[[#This Row],[rating_count]]</f>
        <v>4692</v>
      </c>
      <c r="W1018" s="25">
        <f t="shared" si="47"/>
        <v>1523727</v>
      </c>
      <c r="X1018" t="s">
        <v>6992</v>
      </c>
      <c r="Y1018" t="s">
        <v>6993</v>
      </c>
      <c r="Z1018" t="s">
        <v>6994</v>
      </c>
      <c r="AA1018" t="s">
        <v>6995</v>
      </c>
      <c r="AB1018" t="s">
        <v>6996</v>
      </c>
      <c r="AC1018" t="s">
        <v>6997</v>
      </c>
      <c r="AD1018" t="s">
        <v>6998</v>
      </c>
      <c r="AE1018" t="s">
        <v>6999</v>
      </c>
    </row>
    <row r="1019" spans="1:31" ht="15.75" customHeight="1">
      <c r="A1019" t="s">
        <v>8607</v>
      </c>
      <c r="B1019" t="s">
        <v>8608</v>
      </c>
      <c r="C1019" t="s">
        <v>8336</v>
      </c>
      <c r="D1019" t="s">
        <v>12817</v>
      </c>
      <c r="E1019" t="s">
        <v>12988</v>
      </c>
      <c r="F1019" t="s">
        <v>12989</v>
      </c>
      <c r="G1019" t="str">
        <f>Table2[category] &amp; "-" &amp; Table2[product name]</f>
        <v>Home&amp;Kitchen|Heating,Cooling&amp;AirQuality|RoomHeaters|ElectricHeaters-Lifelong LLQH922 Regalia 800 W (ISI Certified) Quartz Room Heater with 2 Power settings, Overheating Protection, 2 Rod Heater (1 Year Warranty, White)</v>
      </c>
      <c r="H1019" t="s">
        <v>12990</v>
      </c>
      <c r="I1019" s="23">
        <v>999</v>
      </c>
      <c r="J1019" s="23" t="str">
        <f t="shared" si="45"/>
        <v>&gt;₹500</v>
      </c>
      <c r="K1019" s="25">
        <v>2000</v>
      </c>
      <c r="L1019" s="24">
        <v>0.5</v>
      </c>
      <c r="M1019" s="25">
        <f>Table2[[#This Row],[Actual Price]] - Table2[[#This Row],[Discounted Price]] / Table2[[#This Row],[Actual Price]] * 100</f>
        <v>1950.05</v>
      </c>
      <c r="N1019" s="24" t="str">
        <f t="shared" si="46"/>
        <v>50% or More</v>
      </c>
      <c r="O1019" s="21">
        <f>Table2[[#This Row],[Rounded Rating Column]] + (Table2[[#This Row],[rating_count]] / 1000)</f>
        <v>5.1630000000000003</v>
      </c>
      <c r="P1019" s="24" t="str">
        <f>IF(Table2[[#This Row],[Discount Percentage]] &gt;= 0.5, "Yes", "No")</f>
        <v>Yes</v>
      </c>
      <c r="Q1019" s="26">
        <f>Table2[[#This Row],[Actual Price]] * Table2[[#This Row],[rating_count]]</f>
        <v>2326000</v>
      </c>
      <c r="R1019">
        <v>3.8</v>
      </c>
      <c r="S1019">
        <f>ROUND(Table2[[#This Row],[rating]], 0)</f>
        <v>4</v>
      </c>
      <c r="T1019" s="21">
        <v>1163</v>
      </c>
      <c r="U1019" s="21" t="str">
        <f>IF(Table2[[#This Row],[rating_count]] &lt; 1000, "Yes", "No")</f>
        <v>No</v>
      </c>
      <c r="V1019" s="21">
        <f>Table2[[#This Row],[Rounded Rating Column]] * Table2[[#This Row],[rating_count]]</f>
        <v>4652</v>
      </c>
      <c r="W1019" s="25">
        <f t="shared" si="47"/>
        <v>2326000</v>
      </c>
      <c r="X1019" t="s">
        <v>8609</v>
      </c>
      <c r="Y1019" t="s">
        <v>8610</v>
      </c>
      <c r="Z1019" t="s">
        <v>8611</v>
      </c>
      <c r="AA1019" t="s">
        <v>8612</v>
      </c>
      <c r="AB1019" t="s">
        <v>8613</v>
      </c>
      <c r="AC1019" t="s">
        <v>8614</v>
      </c>
      <c r="AD1019" t="s">
        <v>8615</v>
      </c>
      <c r="AE1019" t="s">
        <v>8616</v>
      </c>
    </row>
    <row r="1020" spans="1:31" ht="15.75" customHeight="1">
      <c r="A1020" t="s">
        <v>1970</v>
      </c>
      <c r="B1020" t="s">
        <v>1971</v>
      </c>
      <c r="C1020" t="s">
        <v>644</v>
      </c>
      <c r="D1020" t="s">
        <v>12831</v>
      </c>
      <c r="E1020" t="s">
        <v>12832</v>
      </c>
      <c r="F1020" t="s">
        <v>12833</v>
      </c>
      <c r="G1020" t="str">
        <f>Table2[category] &amp; "-" &amp; Table2[product name]</f>
        <v>Electronics|HomeTheater,TV&amp;Video|Accessories|TVMounts,Stands&amp;Turntables|TVWall&amp;CeilingMounts-Caprigo Heavy Duty TV Wall Mount Stand for 12 to 27 inches LED/LCD/Monitor Screen's, Full Motion Rotatable Universal TV &amp; Monitor Wall Mount Bracket with Swivel &amp; Tilt Adjustments (Single Arm - M416)</v>
      </c>
      <c r="H1020" t="s">
        <v>12838</v>
      </c>
      <c r="I1020" s="23">
        <v>399</v>
      </c>
      <c r="J1020" s="23" t="str">
        <f t="shared" si="45"/>
        <v>₹200 - ₹500</v>
      </c>
      <c r="K1020" s="23">
        <v>799</v>
      </c>
      <c r="L1020" s="24">
        <v>0.5</v>
      </c>
      <c r="M1020" s="25">
        <f>Table2[[#This Row],[Actual Price]] - Table2[[#This Row],[Discounted Price]] / Table2[[#This Row],[Actual Price]] * 100</f>
        <v>749.06257822277848</v>
      </c>
      <c r="N1020" s="24" t="str">
        <f t="shared" si="46"/>
        <v>50% or More</v>
      </c>
      <c r="O1020" s="21">
        <f>Table2[[#This Row],[Rounded Rating Column]] + (Table2[[#This Row],[rating_count]] / 1000)</f>
        <v>5.1609999999999996</v>
      </c>
      <c r="P1020" s="24" t="str">
        <f>IF(Table2[[#This Row],[Discount Percentage]] &gt;= 0.5, "Yes", "No")</f>
        <v>Yes</v>
      </c>
      <c r="Q1020" s="26">
        <f>Table2[[#This Row],[Actual Price]] * Table2[[#This Row],[rating_count]]</f>
        <v>927639</v>
      </c>
      <c r="R1020">
        <v>4.0999999999999996</v>
      </c>
      <c r="S1020">
        <f>ROUND(Table2[[#This Row],[rating]], 0)</f>
        <v>4</v>
      </c>
      <c r="T1020" s="21">
        <v>1161</v>
      </c>
      <c r="U1020" s="21" t="str">
        <f>IF(Table2[[#This Row],[rating_count]] &lt; 1000, "Yes", "No")</f>
        <v>No</v>
      </c>
      <c r="V1020" s="21">
        <f>Table2[[#This Row],[Rounded Rating Column]] * Table2[[#This Row],[rating_count]]</f>
        <v>4644</v>
      </c>
      <c r="W1020" s="25">
        <f t="shared" si="47"/>
        <v>927639</v>
      </c>
      <c r="X1020" t="s">
        <v>1972</v>
      </c>
      <c r="Y1020" t="s">
        <v>1973</v>
      </c>
      <c r="Z1020" t="s">
        <v>1974</v>
      </c>
      <c r="AA1020" t="s">
        <v>1975</v>
      </c>
      <c r="AB1020" t="s">
        <v>1976</v>
      </c>
      <c r="AC1020" t="s">
        <v>1977</v>
      </c>
      <c r="AD1020" t="s">
        <v>1978</v>
      </c>
      <c r="AE1020" t="s">
        <v>1979</v>
      </c>
    </row>
    <row r="1021" spans="1:31" ht="15.75" customHeight="1">
      <c r="A1021" t="s">
        <v>663</v>
      </c>
      <c r="B1021" t="s">
        <v>664</v>
      </c>
      <c r="C1021" t="s">
        <v>13</v>
      </c>
      <c r="D1021" t="s">
        <v>12821</v>
      </c>
      <c r="E1021" t="s">
        <v>12822</v>
      </c>
      <c r="F1021" t="s">
        <v>12823</v>
      </c>
      <c r="G1021" t="str">
        <f>Table2[category] &amp; "-" &amp; Table2[product name]</f>
        <v>Computers&amp;Accessories|Accessories&amp;Peripherals|Cables&amp;Accessories|Cables|USBCables-oraimo 65W Type C to C Fast Charging Cable USB C to USB C Cable High Speed Syncing, Nylon Braided 1M length with LED Indicator Compatible For Laptop, Macbook, Samsung Galaxy S22 S20 S10 S20Fe S21 S21 Ultra A70 A51 A71 A50S M31 M51 M31S M53 5G</v>
      </c>
      <c r="H1021" t="s">
        <v>12824</v>
      </c>
      <c r="I1021" s="23">
        <v>349</v>
      </c>
      <c r="J1021" s="23" t="str">
        <f t="shared" si="45"/>
        <v>₹200 - ₹500</v>
      </c>
      <c r="K1021" s="23">
        <v>899</v>
      </c>
      <c r="L1021" s="24">
        <v>0.61</v>
      </c>
      <c r="M1021" s="25">
        <f>Table2[[#This Row],[Actual Price]] - Table2[[#This Row],[Discounted Price]] / Table2[[#This Row],[Actual Price]] * 100</f>
        <v>860.17908787541717</v>
      </c>
      <c r="N1021" s="24" t="str">
        <f t="shared" si="46"/>
        <v>50% or More</v>
      </c>
      <c r="O1021" s="21">
        <f>Table2[[#This Row],[Rounded Rating Column]] + (Table2[[#This Row],[rating_count]] / 1000)</f>
        <v>5.149</v>
      </c>
      <c r="P1021" s="24" t="str">
        <f>IF(Table2[[#This Row],[Discount Percentage]] &gt;= 0.5, "Yes", "No")</f>
        <v>Yes</v>
      </c>
      <c r="Q1021" s="26">
        <f>Table2[[#This Row],[Actual Price]] * Table2[[#This Row],[rating_count]]</f>
        <v>133951</v>
      </c>
      <c r="R1021">
        <v>4.5</v>
      </c>
      <c r="S1021">
        <f>ROUND(Table2[[#This Row],[rating]], 0)</f>
        <v>5</v>
      </c>
      <c r="T1021" s="21">
        <v>149</v>
      </c>
      <c r="U1021" s="21" t="str">
        <f>IF(Table2[[#This Row],[rating_count]] &lt; 1000, "Yes", "No")</f>
        <v>Yes</v>
      </c>
      <c r="V1021" s="21">
        <f>Table2[[#This Row],[Rounded Rating Column]] * Table2[[#This Row],[rating_count]]</f>
        <v>745</v>
      </c>
      <c r="W1021" s="25">
        <f t="shared" si="47"/>
        <v>133951</v>
      </c>
      <c r="X1021" t="s">
        <v>665</v>
      </c>
      <c r="Y1021" t="s">
        <v>666</v>
      </c>
      <c r="Z1021" t="s">
        <v>667</v>
      </c>
      <c r="AA1021" t="s">
        <v>668</v>
      </c>
      <c r="AB1021" t="s">
        <v>669</v>
      </c>
      <c r="AC1021" t="s">
        <v>670</v>
      </c>
      <c r="AD1021" t="s">
        <v>671</v>
      </c>
      <c r="AE1021" t="s">
        <v>672</v>
      </c>
    </row>
    <row r="1022" spans="1:31" ht="15.75" customHeight="1">
      <c r="A1022" t="s">
        <v>12717</v>
      </c>
      <c r="B1022" t="s">
        <v>12718</v>
      </c>
      <c r="C1022" t="s">
        <v>8336</v>
      </c>
      <c r="D1022" t="s">
        <v>12817</v>
      </c>
      <c r="E1022" t="s">
        <v>12988</v>
      </c>
      <c r="F1022" t="s">
        <v>12989</v>
      </c>
      <c r="G1022" t="str">
        <f>Table2[category] &amp; "-" &amp; Table2[product name]</f>
        <v>Home&amp;Kitchen|Heating,Cooling&amp;AirQuality|RoomHeaters|ElectricHeaters-USHA 1212 PTC with Adjustable Thermostat Fan Heater (Black/Brown, 1500-Watts).</v>
      </c>
      <c r="H1022" t="s">
        <v>12990</v>
      </c>
      <c r="I1022" s="25">
        <v>3487.77</v>
      </c>
      <c r="J1022" s="23" t="str">
        <f t="shared" si="45"/>
        <v>&gt;₹500</v>
      </c>
      <c r="K1022" s="25">
        <v>4990</v>
      </c>
      <c r="L1022" s="24">
        <v>0.3</v>
      </c>
      <c r="M1022" s="25">
        <f>Table2[[#This Row],[Actual Price]] - Table2[[#This Row],[Discounted Price]] / Table2[[#This Row],[Actual Price]] * 100</f>
        <v>4920.104809619238</v>
      </c>
      <c r="N1022" s="24" t="str">
        <f t="shared" si="46"/>
        <v>&lt;50%</v>
      </c>
      <c r="O1022" s="21">
        <f>Table2[[#This Row],[Rounded Rating Column]] + (Table2[[#This Row],[rating_count]] / 1000)</f>
        <v>5.1269999999999998</v>
      </c>
      <c r="P1022" s="24" t="str">
        <f>IF(Table2[[#This Row],[Discount Percentage]] &gt;= 0.5, "Yes", "No")</f>
        <v>No</v>
      </c>
      <c r="Q1022" s="26">
        <f>Table2[[#This Row],[Actual Price]] * Table2[[#This Row],[rating_count]]</f>
        <v>5623730</v>
      </c>
      <c r="R1022">
        <v>4.0999999999999996</v>
      </c>
      <c r="S1022">
        <f>ROUND(Table2[[#This Row],[rating]], 0)</f>
        <v>4</v>
      </c>
      <c r="T1022" s="21">
        <v>1127</v>
      </c>
      <c r="U1022" s="21" t="str">
        <f>IF(Table2[[#This Row],[rating_count]] &lt; 1000, "Yes", "No")</f>
        <v>No</v>
      </c>
      <c r="V1022" s="21">
        <f>Table2[[#This Row],[Rounded Rating Column]] * Table2[[#This Row],[rating_count]]</f>
        <v>4508</v>
      </c>
      <c r="W1022" s="25">
        <f t="shared" si="47"/>
        <v>5623730</v>
      </c>
      <c r="X1022" t="s">
        <v>12719</v>
      </c>
      <c r="Y1022" t="s">
        <v>12720</v>
      </c>
      <c r="Z1022" t="s">
        <v>12721</v>
      </c>
      <c r="AA1022" t="s">
        <v>12722</v>
      </c>
      <c r="AB1022" t="s">
        <v>12723</v>
      </c>
      <c r="AC1022" t="s">
        <v>12724</v>
      </c>
      <c r="AD1022" t="s">
        <v>12725</v>
      </c>
      <c r="AE1022" t="s">
        <v>12726</v>
      </c>
    </row>
    <row r="1023" spans="1:31" ht="15.75" customHeight="1">
      <c r="A1023" t="s">
        <v>815</v>
      </c>
      <c r="B1023" t="s">
        <v>816</v>
      </c>
      <c r="C1023" t="s">
        <v>13</v>
      </c>
      <c r="D1023" t="s">
        <v>12821</v>
      </c>
      <c r="E1023" t="s">
        <v>12822</v>
      </c>
      <c r="F1023" t="s">
        <v>12823</v>
      </c>
      <c r="G1023" t="str">
        <f>Table2[category] &amp; "-" &amp; Table2[product name]</f>
        <v>Computers&amp;Accessories|Accessories&amp;Peripherals|Cables&amp;Accessories|Cables|USBCables-Lapster 65W compatible for OnePlus Dash Warp Charge Cable , type c to c cable fast charging Data Sync Cable Compatible with One Plus 10R / 9RT/ 9 pro/ 9R/ 8T/ 9/ Nord &amp; for All Type C Devices ‚Äì Red, 1 Meter</v>
      </c>
      <c r="H1023" t="s">
        <v>12824</v>
      </c>
      <c r="I1023" s="23">
        <v>199</v>
      </c>
      <c r="J1023" s="23" t="str">
        <f t="shared" si="45"/>
        <v>&lt;₹200</v>
      </c>
      <c r="K1023" s="23">
        <v>999</v>
      </c>
      <c r="L1023" s="24">
        <v>0.8</v>
      </c>
      <c r="M1023" s="25">
        <f>Table2[[#This Row],[Actual Price]] - Table2[[#This Row],[Discounted Price]] / Table2[[#This Row],[Actual Price]] * 100</f>
        <v>979.08008008008005</v>
      </c>
      <c r="N1023" s="24" t="str">
        <f t="shared" si="46"/>
        <v>50% or More</v>
      </c>
      <c r="O1023" s="21">
        <f>Table2[[#This Row],[Rounded Rating Column]] + (Table2[[#This Row],[rating_count]] / 1000)</f>
        <v>5.1269999999999998</v>
      </c>
      <c r="P1023" s="24" t="str">
        <f>IF(Table2[[#This Row],[Discount Percentage]] &gt;= 0.5, "Yes", "No")</f>
        <v>Yes</v>
      </c>
      <c r="Q1023" s="26">
        <f>Table2[[#This Row],[Actual Price]] * Table2[[#This Row],[rating_count]]</f>
        <v>126873</v>
      </c>
      <c r="R1023">
        <v>4.5</v>
      </c>
      <c r="S1023">
        <f>ROUND(Table2[[#This Row],[rating]], 0)</f>
        <v>5</v>
      </c>
      <c r="T1023" s="21">
        <v>127</v>
      </c>
      <c r="U1023" s="21" t="str">
        <f>IF(Table2[[#This Row],[rating_count]] &lt; 1000, "Yes", "No")</f>
        <v>Yes</v>
      </c>
      <c r="V1023" s="21">
        <f>Table2[[#This Row],[Rounded Rating Column]] * Table2[[#This Row],[rating_count]]</f>
        <v>635</v>
      </c>
      <c r="W1023" s="25">
        <f t="shared" si="47"/>
        <v>126873</v>
      </c>
      <c r="X1023" t="s">
        <v>817</v>
      </c>
      <c r="Y1023" t="s">
        <v>818</v>
      </c>
      <c r="Z1023" t="s">
        <v>819</v>
      </c>
      <c r="AA1023" t="s">
        <v>820</v>
      </c>
      <c r="AB1023" t="s">
        <v>821</v>
      </c>
      <c r="AC1023" t="s">
        <v>822</v>
      </c>
      <c r="AD1023" t="s">
        <v>823</v>
      </c>
      <c r="AE1023" t="s">
        <v>824</v>
      </c>
    </row>
    <row r="1024" spans="1:31" ht="15.75" customHeight="1">
      <c r="A1024" t="s">
        <v>9325</v>
      </c>
      <c r="B1024" t="s">
        <v>9326</v>
      </c>
      <c r="C1024" t="s">
        <v>8358</v>
      </c>
      <c r="D1024" t="s">
        <v>12817</v>
      </c>
      <c r="E1024" t="s">
        <v>12818</v>
      </c>
      <c r="F1024" t="s">
        <v>12819</v>
      </c>
      <c r="G1024" t="str">
        <f>Table2[category] &amp; "-" &amp; Table2[product name]</f>
        <v>Home&amp;Kitchen|Kitchen&amp;HomeAppliances|Vacuum,Cleaning&amp;Ironing|Irons,Steamers&amp;Accessories|LintShavers-Lint Remover Woolen Clothes Lint Extractor Battery Lint Removing Machine Bhur Remover</v>
      </c>
      <c r="H1024" t="s">
        <v>12992</v>
      </c>
      <c r="I1024" s="23">
        <v>319</v>
      </c>
      <c r="J1024" s="23" t="str">
        <f t="shared" si="45"/>
        <v>₹200 - ₹500</v>
      </c>
      <c r="K1024" s="23">
        <v>749</v>
      </c>
      <c r="L1024" s="24">
        <v>0.56999999999999995</v>
      </c>
      <c r="M1024" s="25">
        <f>Table2[[#This Row],[Actual Price]] - Table2[[#This Row],[Discounted Price]] / Table2[[#This Row],[Actual Price]] * 100</f>
        <v>706.40987983978641</v>
      </c>
      <c r="N1024" s="24" t="str">
        <f t="shared" si="46"/>
        <v>50% or More</v>
      </c>
      <c r="O1024" s="21">
        <f>Table2[[#This Row],[Rounded Rating Column]] + (Table2[[#This Row],[rating_count]] / 1000)</f>
        <v>5.1239999999999997</v>
      </c>
      <c r="P1024" s="24" t="str">
        <f>IF(Table2[[#This Row],[Discount Percentage]] &gt;= 0.5, "Yes", "No")</f>
        <v>Yes</v>
      </c>
      <c r="Q1024" s="26">
        <f>Table2[[#This Row],[Actual Price]] * Table2[[#This Row],[rating_count]]</f>
        <v>92876</v>
      </c>
      <c r="R1024">
        <v>4.5999999999999996</v>
      </c>
      <c r="S1024">
        <f>ROUND(Table2[[#This Row],[rating]], 0)</f>
        <v>5</v>
      </c>
      <c r="T1024" s="21">
        <v>124</v>
      </c>
      <c r="U1024" s="21" t="str">
        <f>IF(Table2[[#This Row],[rating_count]] &lt; 1000, "Yes", "No")</f>
        <v>Yes</v>
      </c>
      <c r="V1024" s="21">
        <f>Table2[[#This Row],[Rounded Rating Column]] * Table2[[#This Row],[rating_count]]</f>
        <v>620</v>
      </c>
      <c r="W1024" s="25">
        <f t="shared" si="47"/>
        <v>92876</v>
      </c>
      <c r="X1024" t="s">
        <v>9327</v>
      </c>
      <c r="Y1024" t="s">
        <v>9328</v>
      </c>
      <c r="Z1024" t="s">
        <v>9329</v>
      </c>
      <c r="AA1024" t="s">
        <v>9330</v>
      </c>
      <c r="AB1024" t="s">
        <v>9331</v>
      </c>
      <c r="AC1024" t="s">
        <v>9332</v>
      </c>
      <c r="AD1024" t="s">
        <v>9333</v>
      </c>
      <c r="AE1024" t="s">
        <v>9334</v>
      </c>
    </row>
    <row r="1025" spans="1:31" ht="15.75" customHeight="1">
      <c r="A1025" t="s">
        <v>11045</v>
      </c>
      <c r="B1025" t="s">
        <v>11046</v>
      </c>
      <c r="C1025" t="s">
        <v>9884</v>
      </c>
      <c r="D1025" t="s">
        <v>12817</v>
      </c>
      <c r="E1025" t="s">
        <v>12818</v>
      </c>
      <c r="F1025" t="s">
        <v>13023</v>
      </c>
      <c r="G1025" t="str">
        <f>Table2[category] &amp; "-" &amp; Table2[product name]</f>
        <v>Home&amp;Kitchen|Kitchen&amp;HomeAppliances|WaterPurifiers&amp;Accessories|WaterFilters&amp;Purifiers-Aquadpure Copper + Mineral RO+UV+UF 10 to 12 Liter RO + UV + TDS ADJUSTER Water Purifier with Copper Charge Technology black &amp; copper Best For Home and Office (Made In India)</v>
      </c>
      <c r="H1025" t="s">
        <v>13033</v>
      </c>
      <c r="I1025" s="25">
        <v>4999</v>
      </c>
      <c r="J1025" s="23" t="str">
        <f t="shared" si="45"/>
        <v>&gt;₹500</v>
      </c>
      <c r="K1025" s="25">
        <v>24999</v>
      </c>
      <c r="L1025" s="24">
        <v>0.8</v>
      </c>
      <c r="M1025" s="25">
        <f>Table2[[#This Row],[Actual Price]] - Table2[[#This Row],[Discounted Price]] / Table2[[#This Row],[Actual Price]] * 100</f>
        <v>24979.003200128005</v>
      </c>
      <c r="N1025" s="24" t="str">
        <f t="shared" si="46"/>
        <v>50% or More</v>
      </c>
      <c r="O1025" s="21">
        <f>Table2[[#This Row],[Rounded Rating Column]] + (Table2[[#This Row],[rating_count]] / 1000)</f>
        <v>5.1239999999999997</v>
      </c>
      <c r="P1025" s="24" t="str">
        <f>IF(Table2[[#This Row],[Discount Percentage]] &gt;= 0.5, "Yes", "No")</f>
        <v>Yes</v>
      </c>
      <c r="Q1025" s="26">
        <f>Table2[[#This Row],[Actual Price]] * Table2[[#This Row],[rating_count]]</f>
        <v>3099876</v>
      </c>
      <c r="R1025">
        <v>4.5999999999999996</v>
      </c>
      <c r="S1025">
        <f>ROUND(Table2[[#This Row],[rating]], 0)</f>
        <v>5</v>
      </c>
      <c r="T1025" s="21">
        <v>124</v>
      </c>
      <c r="U1025" s="21" t="str">
        <f>IF(Table2[[#This Row],[rating_count]] &lt; 1000, "Yes", "No")</f>
        <v>Yes</v>
      </c>
      <c r="V1025" s="21">
        <f>Table2[[#This Row],[Rounded Rating Column]] * Table2[[#This Row],[rating_count]]</f>
        <v>620</v>
      </c>
      <c r="W1025" s="25">
        <f t="shared" si="47"/>
        <v>3099876</v>
      </c>
      <c r="X1025" t="s">
        <v>11047</v>
      </c>
      <c r="Y1025" t="s">
        <v>11048</v>
      </c>
      <c r="Z1025" t="s">
        <v>11049</v>
      </c>
      <c r="AA1025" t="s">
        <v>11050</v>
      </c>
      <c r="AB1025" t="s">
        <v>11051</v>
      </c>
      <c r="AC1025" t="s">
        <v>11052</v>
      </c>
      <c r="AD1025" t="s">
        <v>11053</v>
      </c>
      <c r="AE1025" t="s">
        <v>11054</v>
      </c>
    </row>
    <row r="1026" spans="1:31" ht="15.75" customHeight="1">
      <c r="A1026" t="s">
        <v>1063</v>
      </c>
      <c r="B1026" t="s">
        <v>1064</v>
      </c>
      <c r="C1026" t="s">
        <v>13</v>
      </c>
      <c r="D1026" t="s">
        <v>12821</v>
      </c>
      <c r="E1026" t="s">
        <v>12822</v>
      </c>
      <c r="F1026" t="s">
        <v>12823</v>
      </c>
      <c r="G1026" t="str">
        <f>Table2[category] &amp; "-" &amp; Table2[product name]</f>
        <v>Computers&amp;Accessories|Accessories&amp;Peripherals|Cables&amp;Accessories|Cables|USBCables-King Shine Multi Retractable 3.0A Fast Charger Cord, Multiple Charging Cable 4Ft/1.2m 3-in-1 USB Charge Cord Compatible with Phone/Type C/Micro USB for All Android and iOS Smartphones (Random Colour)</v>
      </c>
      <c r="H1026" t="s">
        <v>12824</v>
      </c>
      <c r="I1026" s="23">
        <v>347</v>
      </c>
      <c r="J1026" s="23" t="str">
        <f t="shared" ref="J1026:J1089" si="48">IF(I1026&lt;200,"&lt;₹200",IF(OR(I1026=200,I1026&lt;=500),"₹200 - ₹500","&gt;₹500"))</f>
        <v>₹200 - ₹500</v>
      </c>
      <c r="K1026" s="23">
        <v>999</v>
      </c>
      <c r="L1026" s="24">
        <v>0.65</v>
      </c>
      <c r="M1026" s="25">
        <f>Table2[[#This Row],[Actual Price]] - Table2[[#This Row],[Discounted Price]] / Table2[[#This Row],[Actual Price]] * 100</f>
        <v>964.26526526526527</v>
      </c>
      <c r="N1026" s="24" t="str">
        <f t="shared" ref="N1026:N1089" si="49">IF(L1026&gt;=50%,"50% or More","&lt;50%")</f>
        <v>50% or More</v>
      </c>
      <c r="O1026" s="21">
        <f>Table2[[#This Row],[Rounded Rating Column]] + (Table2[[#This Row],[rating_count]] / 1000)</f>
        <v>5.1210000000000004</v>
      </c>
      <c r="P1026" s="24" t="str">
        <f>IF(Table2[[#This Row],[Discount Percentage]] &gt;= 0.5, "Yes", "No")</f>
        <v>Yes</v>
      </c>
      <c r="Q1026" s="26">
        <f>Table2[[#This Row],[Actual Price]] * Table2[[#This Row],[rating_count]]</f>
        <v>1119879</v>
      </c>
      <c r="R1026">
        <v>3.5</v>
      </c>
      <c r="S1026">
        <f>ROUND(Table2[[#This Row],[rating]], 0)</f>
        <v>4</v>
      </c>
      <c r="T1026" s="21">
        <v>1121</v>
      </c>
      <c r="U1026" s="21" t="str">
        <f>IF(Table2[[#This Row],[rating_count]] &lt; 1000, "Yes", "No")</f>
        <v>No</v>
      </c>
      <c r="V1026" s="21">
        <f>Table2[[#This Row],[Rounded Rating Column]] * Table2[[#This Row],[rating_count]]</f>
        <v>4484</v>
      </c>
      <c r="W1026" s="25">
        <f t="shared" ref="W1026:W1089" si="50">K1026*T1026</f>
        <v>1119879</v>
      </c>
      <c r="X1026" t="s">
        <v>1065</v>
      </c>
      <c r="Y1026" t="s">
        <v>1066</v>
      </c>
      <c r="Z1026" t="s">
        <v>1067</v>
      </c>
      <c r="AA1026" t="s">
        <v>1068</v>
      </c>
      <c r="AB1026" t="s">
        <v>1069</v>
      </c>
      <c r="AC1026" t="s">
        <v>1070</v>
      </c>
      <c r="AD1026" t="s">
        <v>1071</v>
      </c>
      <c r="AE1026" t="s">
        <v>1072</v>
      </c>
    </row>
    <row r="1027" spans="1:31" ht="15.75" customHeight="1">
      <c r="A1027" t="s">
        <v>9710</v>
      </c>
      <c r="B1027" t="s">
        <v>9711</v>
      </c>
      <c r="C1027" t="s">
        <v>9712</v>
      </c>
      <c r="D1027" t="s">
        <v>13027</v>
      </c>
      <c r="E1027" t="s">
        <v>13028</v>
      </c>
      <c r="F1027" t="s">
        <v>13029</v>
      </c>
      <c r="G1027" t="str">
        <f>Table2[category] &amp; "-" &amp; Table2[product name]</f>
        <v>Car&amp;Motorbike|CarAccessories|InteriorAccessories|AirPurifiers&amp;Ionizers-Reffair AX30 [MAX] Portable Air Purifier for Car, Home &amp; Office | Smart Ionizer Function | H13 Grade True HEPA Filter [Internationally Tested] Aromabuds Fragrance Option - Black</v>
      </c>
      <c r="H1027" t="s">
        <v>13030</v>
      </c>
      <c r="I1027" s="25">
        <v>2339</v>
      </c>
      <c r="J1027" s="23" t="str">
        <f t="shared" si="48"/>
        <v>&gt;₹500</v>
      </c>
      <c r="K1027" s="25">
        <v>4000</v>
      </c>
      <c r="L1027" s="24">
        <v>0.42</v>
      </c>
      <c r="M1027" s="25">
        <f>Table2[[#This Row],[Actual Price]] - Table2[[#This Row],[Discounted Price]] / Table2[[#This Row],[Actual Price]] * 100</f>
        <v>3941.5250000000001</v>
      </c>
      <c r="N1027" s="24" t="str">
        <f t="shared" si="49"/>
        <v>&lt;50%</v>
      </c>
      <c r="O1027" s="21">
        <f>Table2[[#This Row],[Rounded Rating Column]] + (Table2[[#This Row],[rating_count]] / 1000)</f>
        <v>5.1180000000000003</v>
      </c>
      <c r="P1027" s="24" t="str">
        <f>IF(Table2[[#This Row],[Discount Percentage]] &gt;= 0.5, "Yes", "No")</f>
        <v>No</v>
      </c>
      <c r="Q1027" s="26">
        <f>Table2[[#This Row],[Actual Price]] * Table2[[#This Row],[rating_count]]</f>
        <v>4472000</v>
      </c>
      <c r="R1027">
        <v>3.8</v>
      </c>
      <c r="S1027">
        <f>ROUND(Table2[[#This Row],[rating]], 0)</f>
        <v>4</v>
      </c>
      <c r="T1027" s="21">
        <v>1118</v>
      </c>
      <c r="U1027" s="21" t="str">
        <f>IF(Table2[[#This Row],[rating_count]] &lt; 1000, "Yes", "No")</f>
        <v>No</v>
      </c>
      <c r="V1027" s="21">
        <f>Table2[[#This Row],[Rounded Rating Column]] * Table2[[#This Row],[rating_count]]</f>
        <v>4472</v>
      </c>
      <c r="W1027" s="25">
        <f t="shared" si="50"/>
        <v>4472000</v>
      </c>
      <c r="X1027" t="s">
        <v>9713</v>
      </c>
      <c r="Y1027" t="s">
        <v>9714</v>
      </c>
      <c r="Z1027" t="s">
        <v>9715</v>
      </c>
      <c r="AA1027" t="s">
        <v>9716</v>
      </c>
      <c r="AB1027" t="s">
        <v>9717</v>
      </c>
      <c r="AC1027" t="s">
        <v>9718</v>
      </c>
      <c r="AD1027" t="s">
        <v>9719</v>
      </c>
      <c r="AE1027" t="s">
        <v>9720</v>
      </c>
    </row>
    <row r="1028" spans="1:31" ht="15.75" customHeight="1">
      <c r="A1028" t="s">
        <v>12517</v>
      </c>
      <c r="B1028" t="s">
        <v>12518</v>
      </c>
      <c r="C1028" t="s">
        <v>8671</v>
      </c>
      <c r="D1028" t="s">
        <v>12817</v>
      </c>
      <c r="E1028" t="s">
        <v>13005</v>
      </c>
      <c r="F1028" t="s">
        <v>13006</v>
      </c>
      <c r="G1028" t="str">
        <f>Table2[category] &amp; "-" &amp; Table2[product name]</f>
        <v>Home&amp;Kitchen|HomeStorage&amp;Organization|LaundryOrganization|LaundryBaskets-Kuber Industries Waterproof Round Laundry Bag/Hamper|Polka Dots Print Print with Handles|Foldable Bin &amp; 45 Liter Capicity|Size 37 x 37 x 49, Pack of 1(Black &amp; White)- CTKTC044992</v>
      </c>
      <c r="H1028" t="s">
        <v>13007</v>
      </c>
      <c r="I1028" s="23">
        <v>219</v>
      </c>
      <c r="J1028" s="23" t="str">
        <f t="shared" si="48"/>
        <v>₹200 - ₹500</v>
      </c>
      <c r="K1028" s="23">
        <v>249</v>
      </c>
      <c r="L1028" s="24">
        <v>0.12</v>
      </c>
      <c r="M1028" s="25">
        <f>Table2[[#This Row],[Actual Price]] - Table2[[#This Row],[Discounted Price]] / Table2[[#This Row],[Actual Price]] * 100</f>
        <v>161.04819277108436</v>
      </c>
      <c r="N1028" s="24" t="str">
        <f t="shared" si="49"/>
        <v>&lt;50%</v>
      </c>
      <c r="O1028" s="21">
        <f>Table2[[#This Row],[Rounded Rating Column]] + (Table2[[#This Row],[rating_count]] / 1000)</f>
        <v>5.1080000000000005</v>
      </c>
      <c r="P1028" s="24" t="str">
        <f>IF(Table2[[#This Row],[Discount Percentage]] &gt;= 0.5, "Yes", "No")</f>
        <v>No</v>
      </c>
      <c r="Q1028" s="26">
        <f>Table2[[#This Row],[Actual Price]] * Table2[[#This Row],[rating_count]]</f>
        <v>275892</v>
      </c>
      <c r="R1028">
        <v>4</v>
      </c>
      <c r="S1028">
        <f>ROUND(Table2[[#This Row],[rating]], 0)</f>
        <v>4</v>
      </c>
      <c r="T1028" s="21">
        <v>1108</v>
      </c>
      <c r="U1028" s="21" t="str">
        <f>IF(Table2[[#This Row],[rating_count]] &lt; 1000, "Yes", "No")</f>
        <v>No</v>
      </c>
      <c r="V1028" s="21">
        <f>Table2[[#This Row],[Rounded Rating Column]] * Table2[[#This Row],[rating_count]]</f>
        <v>4432</v>
      </c>
      <c r="W1028" s="25">
        <f t="shared" si="50"/>
        <v>275892</v>
      </c>
      <c r="X1028" t="s">
        <v>12519</v>
      </c>
      <c r="Y1028" t="s">
        <v>12520</v>
      </c>
      <c r="Z1028" t="s">
        <v>12521</v>
      </c>
      <c r="AA1028" t="s">
        <v>12522</v>
      </c>
      <c r="AB1028" t="s">
        <v>12523</v>
      </c>
      <c r="AC1028" t="s">
        <v>12524</v>
      </c>
      <c r="AD1028" t="s">
        <v>12525</v>
      </c>
      <c r="AE1028" t="s">
        <v>12526</v>
      </c>
    </row>
    <row r="1029" spans="1:31" ht="15.75" customHeight="1">
      <c r="A1029" t="s">
        <v>11528</v>
      </c>
      <c r="B1029" t="s">
        <v>11529</v>
      </c>
      <c r="C1029" t="s">
        <v>8483</v>
      </c>
      <c r="D1029" t="s">
        <v>12817</v>
      </c>
      <c r="E1029" t="s">
        <v>12818</v>
      </c>
      <c r="F1029" t="s">
        <v>12819</v>
      </c>
      <c r="G1029" t="str">
        <f>Table2[category] &amp; "-" &amp; Table2[product name]</f>
        <v>Home&amp;Kitchen|Kitchen&amp;HomeAppliances|Vacuum,Cleaning&amp;Ironing|Irons,Steamers&amp;Accessories|Irons|DryIrons-Wipro Smartlife Super Deluxe Dry Iron- 1000W</v>
      </c>
      <c r="H1029" t="s">
        <v>12992</v>
      </c>
      <c r="I1029" s="23">
        <v>699</v>
      </c>
      <c r="J1029" s="23" t="str">
        <f t="shared" si="48"/>
        <v>&gt;₹500</v>
      </c>
      <c r="K1029" s="23">
        <v>850</v>
      </c>
      <c r="L1029" s="24">
        <v>0.18</v>
      </c>
      <c r="M1029" s="25">
        <f>Table2[[#This Row],[Actual Price]] - Table2[[#This Row],[Discounted Price]] / Table2[[#This Row],[Actual Price]] * 100</f>
        <v>767.76470588235293</v>
      </c>
      <c r="N1029" s="24" t="str">
        <f t="shared" si="49"/>
        <v>&lt;50%</v>
      </c>
      <c r="O1029" s="21">
        <f>Table2[[#This Row],[Rounded Rating Column]] + (Table2[[#This Row],[rating_count]] / 1000)</f>
        <v>5.1059999999999999</v>
      </c>
      <c r="P1029" s="24" t="str">
        <f>IF(Table2[[#This Row],[Discount Percentage]] &gt;= 0.5, "Yes", "No")</f>
        <v>No</v>
      </c>
      <c r="Q1029" s="26">
        <f>Table2[[#This Row],[Actual Price]] * Table2[[#This Row],[rating_count]]</f>
        <v>940100</v>
      </c>
      <c r="R1029">
        <v>4.0999999999999996</v>
      </c>
      <c r="S1029">
        <f>ROUND(Table2[[#This Row],[rating]], 0)</f>
        <v>4</v>
      </c>
      <c r="T1029" s="21">
        <v>1106</v>
      </c>
      <c r="U1029" s="21" t="str">
        <f>IF(Table2[[#This Row],[rating_count]] &lt; 1000, "Yes", "No")</f>
        <v>No</v>
      </c>
      <c r="V1029" s="21">
        <f>Table2[[#This Row],[Rounded Rating Column]] * Table2[[#This Row],[rating_count]]</f>
        <v>4424</v>
      </c>
      <c r="W1029" s="25">
        <f t="shared" si="50"/>
        <v>940100</v>
      </c>
      <c r="X1029" t="s">
        <v>11530</v>
      </c>
      <c r="Y1029" t="s">
        <v>11531</v>
      </c>
      <c r="Z1029" t="s">
        <v>11532</v>
      </c>
      <c r="AA1029" t="s">
        <v>11533</v>
      </c>
      <c r="AB1029" t="s">
        <v>11534</v>
      </c>
      <c r="AC1029" t="s">
        <v>11535</v>
      </c>
      <c r="AD1029" t="s">
        <v>11536</v>
      </c>
      <c r="AE1029" t="s">
        <v>11537</v>
      </c>
    </row>
    <row r="1030" spans="1:31" ht="15.75" customHeight="1">
      <c r="A1030" t="s">
        <v>889</v>
      </c>
      <c r="B1030" t="s">
        <v>890</v>
      </c>
      <c r="C1030" t="s">
        <v>13</v>
      </c>
      <c r="D1030" t="s">
        <v>12821</v>
      </c>
      <c r="E1030" t="s">
        <v>12822</v>
      </c>
      <c r="F1030" t="s">
        <v>12823</v>
      </c>
      <c r="G1030" t="str">
        <f>Table2[category] &amp; "-" &amp; Table2[product name]</f>
        <v>Computers&amp;Accessories|Accessories&amp;Peripherals|Cables&amp;Accessories|Cables|USBCables-Gilary Multi Charging Cable, 3 in 1 Nylon Braided Fast Charging Cable for iPhone Micro USB Type C Mobile Phone | Colour May Vary |</v>
      </c>
      <c r="H1030" t="s">
        <v>12824</v>
      </c>
      <c r="I1030" s="23">
        <v>345</v>
      </c>
      <c r="J1030" s="23" t="str">
        <f t="shared" si="48"/>
        <v>₹200 - ₹500</v>
      </c>
      <c r="K1030" s="23">
        <v>999</v>
      </c>
      <c r="L1030" s="24">
        <v>0.65</v>
      </c>
      <c r="M1030" s="25">
        <f>Table2[[#This Row],[Actual Price]] - Table2[[#This Row],[Discounted Price]] / Table2[[#This Row],[Actual Price]] * 100</f>
        <v>964.46546546546551</v>
      </c>
      <c r="N1030" s="24" t="str">
        <f t="shared" si="49"/>
        <v>50% or More</v>
      </c>
      <c r="O1030" s="21">
        <f>Table2[[#This Row],[Rounded Rating Column]] + (Table2[[#This Row],[rating_count]] / 1000)</f>
        <v>5.0969999999999995</v>
      </c>
      <c r="P1030" s="24" t="str">
        <f>IF(Table2[[#This Row],[Discount Percentage]] &gt;= 0.5, "Yes", "No")</f>
        <v>Yes</v>
      </c>
      <c r="Q1030" s="26">
        <f>Table2[[#This Row],[Actual Price]] * Table2[[#This Row],[rating_count]]</f>
        <v>1095903</v>
      </c>
      <c r="R1030">
        <v>3.7</v>
      </c>
      <c r="S1030">
        <f>ROUND(Table2[[#This Row],[rating]], 0)</f>
        <v>4</v>
      </c>
      <c r="T1030" s="21">
        <v>1097</v>
      </c>
      <c r="U1030" s="21" t="str">
        <f>IF(Table2[[#This Row],[rating_count]] &lt; 1000, "Yes", "No")</f>
        <v>No</v>
      </c>
      <c r="V1030" s="21">
        <f>Table2[[#This Row],[Rounded Rating Column]] * Table2[[#This Row],[rating_count]]</f>
        <v>4388</v>
      </c>
      <c r="W1030" s="25">
        <f t="shared" si="50"/>
        <v>1095903</v>
      </c>
      <c r="X1030" t="s">
        <v>891</v>
      </c>
      <c r="Y1030" t="s">
        <v>892</v>
      </c>
      <c r="Z1030" t="s">
        <v>893</v>
      </c>
      <c r="AA1030" t="s">
        <v>894</v>
      </c>
      <c r="AB1030" t="s">
        <v>895</v>
      </c>
      <c r="AC1030" t="s">
        <v>896</v>
      </c>
      <c r="AD1030" t="s">
        <v>897</v>
      </c>
      <c r="AE1030" t="s">
        <v>898</v>
      </c>
    </row>
    <row r="1031" spans="1:31" ht="15.75" customHeight="1">
      <c r="A1031" t="s">
        <v>7796</v>
      </c>
      <c r="B1031" t="s">
        <v>7797</v>
      </c>
      <c r="C1031" t="s">
        <v>6049</v>
      </c>
      <c r="D1031" t="s">
        <v>12821</v>
      </c>
      <c r="E1031" t="s">
        <v>12822</v>
      </c>
      <c r="F1031" t="s">
        <v>12876</v>
      </c>
      <c r="G1031" t="str">
        <f>Table2[category] &amp; "-" &amp; Table2[product name]</f>
        <v>Computers&amp;Accessories|Accessories&amp;Peripherals|LaptopAccessories|Bags&amp;Sleeves|LaptopSleeves&amp;Slipcases-Gizga Essentials Laptop Bag Sleeve Case Cover Pouch with Handle for 14.1 Inch Laptop for Men &amp; Women, Padded Laptop Compartment, Premium Zipper Closure, Water Repellent Nylon Fabric, Grey</v>
      </c>
      <c r="H1031" t="s">
        <v>12938</v>
      </c>
      <c r="I1031" s="23">
        <v>269</v>
      </c>
      <c r="J1031" s="23" t="str">
        <f t="shared" si="48"/>
        <v>₹200 - ₹500</v>
      </c>
      <c r="K1031" s="25">
        <v>1099</v>
      </c>
      <c r="L1031" s="24">
        <v>0.76</v>
      </c>
      <c r="M1031" s="25">
        <f>Table2[[#This Row],[Actual Price]] - Table2[[#This Row],[Discounted Price]] / Table2[[#This Row],[Actual Price]] * 100</f>
        <v>1074.5232029117381</v>
      </c>
      <c r="N1031" s="24" t="str">
        <f t="shared" si="49"/>
        <v>50% or More</v>
      </c>
      <c r="O1031" s="21">
        <f>Table2[[#This Row],[Rounded Rating Column]] + (Table2[[#This Row],[rating_count]] / 1000)</f>
        <v>5.0920000000000005</v>
      </c>
      <c r="P1031" s="24" t="str">
        <f>IF(Table2[[#This Row],[Discount Percentage]] &gt;= 0.5, "Yes", "No")</f>
        <v>Yes</v>
      </c>
      <c r="Q1031" s="26">
        <f>Table2[[#This Row],[Actual Price]] * Table2[[#This Row],[rating_count]]</f>
        <v>1200108</v>
      </c>
      <c r="R1031">
        <v>4.0999999999999996</v>
      </c>
      <c r="S1031">
        <f>ROUND(Table2[[#This Row],[rating]], 0)</f>
        <v>4</v>
      </c>
      <c r="T1031" s="21">
        <v>1092</v>
      </c>
      <c r="U1031" s="21" t="str">
        <f>IF(Table2[[#This Row],[rating_count]] &lt; 1000, "Yes", "No")</f>
        <v>No</v>
      </c>
      <c r="V1031" s="21">
        <f>Table2[[#This Row],[Rounded Rating Column]] * Table2[[#This Row],[rating_count]]</f>
        <v>4368</v>
      </c>
      <c r="W1031" s="25">
        <f t="shared" si="50"/>
        <v>1200108</v>
      </c>
      <c r="X1031" t="s">
        <v>7798</v>
      </c>
      <c r="Y1031" t="s">
        <v>7799</v>
      </c>
      <c r="Z1031" t="s">
        <v>7800</v>
      </c>
      <c r="AA1031" t="s">
        <v>7801</v>
      </c>
      <c r="AB1031" t="s">
        <v>7802</v>
      </c>
      <c r="AC1031" t="s">
        <v>7803</v>
      </c>
      <c r="AD1031" t="s">
        <v>7804</v>
      </c>
      <c r="AE1031" t="s">
        <v>7805</v>
      </c>
    </row>
    <row r="1032" spans="1:31" ht="15.75" customHeight="1">
      <c r="A1032" t="s">
        <v>12767</v>
      </c>
      <c r="B1032" t="s">
        <v>12768</v>
      </c>
      <c r="C1032" t="s">
        <v>9419</v>
      </c>
      <c r="D1032" t="s">
        <v>12817</v>
      </c>
      <c r="E1032" t="s">
        <v>12818</v>
      </c>
      <c r="F1032" t="s">
        <v>13023</v>
      </c>
      <c r="G1032" t="str">
        <f>Table2[category] &amp; "-" &amp; Table2[product name]</f>
        <v>Home&amp;Kitchen|Kitchen&amp;HomeAppliances|WaterPurifiers&amp;Accessories|WaterPurifierAccessories-Noir Aqua - 5pcs PP Spun Filter + 1 Spanner | for All Types of RO Water purifiers (5 Piece, White, 10 Inch, 5 Micron) - RO Spun Filter Cartridge Sponge Replacement Water Filter Candle</v>
      </c>
      <c r="H1032" t="s">
        <v>13024</v>
      </c>
      <c r="I1032" s="23">
        <v>379</v>
      </c>
      <c r="J1032" s="23" t="str">
        <f t="shared" si="48"/>
        <v>₹200 - ₹500</v>
      </c>
      <c r="K1032" s="23">
        <v>919</v>
      </c>
      <c r="L1032" s="24">
        <v>0.59</v>
      </c>
      <c r="M1032" s="25">
        <f>Table2[[#This Row],[Actual Price]] - Table2[[#This Row],[Discounted Price]] / Table2[[#This Row],[Actual Price]] * 100</f>
        <v>877.75952121871603</v>
      </c>
      <c r="N1032" s="24" t="str">
        <f t="shared" si="49"/>
        <v>50% or More</v>
      </c>
      <c r="O1032" s="21">
        <f>Table2[[#This Row],[Rounded Rating Column]] + (Table2[[#This Row],[rating_count]] / 1000)</f>
        <v>5.09</v>
      </c>
      <c r="P1032" s="24" t="str">
        <f>IF(Table2[[#This Row],[Discount Percentage]] &gt;= 0.5, "Yes", "No")</f>
        <v>Yes</v>
      </c>
      <c r="Q1032" s="26">
        <f>Table2[[#This Row],[Actual Price]] * Table2[[#This Row],[rating_count]]</f>
        <v>1001710</v>
      </c>
      <c r="R1032">
        <v>4</v>
      </c>
      <c r="S1032">
        <f>ROUND(Table2[[#This Row],[rating]], 0)</f>
        <v>4</v>
      </c>
      <c r="T1032" s="21">
        <v>1090</v>
      </c>
      <c r="U1032" s="21" t="str">
        <f>IF(Table2[[#This Row],[rating_count]] &lt; 1000, "Yes", "No")</f>
        <v>No</v>
      </c>
      <c r="V1032" s="21">
        <f>Table2[[#This Row],[Rounded Rating Column]] * Table2[[#This Row],[rating_count]]</f>
        <v>4360</v>
      </c>
      <c r="W1032" s="25">
        <f t="shared" si="50"/>
        <v>1001710</v>
      </c>
      <c r="X1032" t="s">
        <v>12769</v>
      </c>
      <c r="Y1032" t="s">
        <v>12770</v>
      </c>
      <c r="Z1032" t="s">
        <v>12771</v>
      </c>
      <c r="AA1032" t="s">
        <v>12772</v>
      </c>
      <c r="AB1032" t="s">
        <v>12773</v>
      </c>
      <c r="AC1032" t="s">
        <v>12774</v>
      </c>
      <c r="AD1032" t="s">
        <v>12775</v>
      </c>
      <c r="AE1032" t="s">
        <v>12776</v>
      </c>
    </row>
    <row r="1033" spans="1:31" ht="15.75" customHeight="1">
      <c r="A1033" t="s">
        <v>5919</v>
      </c>
      <c r="B1033" t="s">
        <v>5920</v>
      </c>
      <c r="C1033" t="s">
        <v>4817</v>
      </c>
      <c r="D1033" t="s">
        <v>12821</v>
      </c>
      <c r="E1033" t="s">
        <v>12822</v>
      </c>
      <c r="F1033" t="s">
        <v>12876</v>
      </c>
      <c r="G1033" t="str">
        <f>Table2[category] &amp; "-" &amp; Table2[product name]</f>
        <v>Computers&amp;Accessories|Accessories&amp;Peripherals|LaptopAccessories|Lapdesks-Amazon Basics Multipurpose Foldable Laptop Table with Cup Holder, Brown</v>
      </c>
      <c r="H1033" t="s">
        <v>12883</v>
      </c>
      <c r="I1033" s="23">
        <v>599</v>
      </c>
      <c r="J1033" s="23" t="str">
        <f t="shared" si="48"/>
        <v>&gt;₹500</v>
      </c>
      <c r="K1033" s="25">
        <v>3999</v>
      </c>
      <c r="L1033" s="24">
        <v>0.85</v>
      </c>
      <c r="M1033" s="25">
        <f>Table2[[#This Row],[Actual Price]] - Table2[[#This Row],[Discounted Price]] / Table2[[#This Row],[Actual Price]] * 100</f>
        <v>3984.0212553138285</v>
      </c>
      <c r="N1033" s="24" t="str">
        <f t="shared" si="49"/>
        <v>50% or More</v>
      </c>
      <c r="O1033" s="21">
        <f>Table2[[#This Row],[Rounded Rating Column]] + (Table2[[#This Row],[rating_count]] / 1000)</f>
        <v>5.0869999999999997</v>
      </c>
      <c r="P1033" s="24" t="str">
        <f>IF(Table2[[#This Row],[Discount Percentage]] &gt;= 0.5, "Yes", "No")</f>
        <v>Yes</v>
      </c>
      <c r="Q1033" s="26">
        <f>Table2[[#This Row],[Actual Price]] * Table2[[#This Row],[rating_count]]</f>
        <v>4346913</v>
      </c>
      <c r="R1033">
        <v>3.9</v>
      </c>
      <c r="S1033">
        <f>ROUND(Table2[[#This Row],[rating]], 0)</f>
        <v>4</v>
      </c>
      <c r="T1033" s="21">
        <v>1087</v>
      </c>
      <c r="U1033" s="21" t="str">
        <f>IF(Table2[[#This Row],[rating_count]] &lt; 1000, "Yes", "No")</f>
        <v>No</v>
      </c>
      <c r="V1033" s="21">
        <f>Table2[[#This Row],[Rounded Rating Column]] * Table2[[#This Row],[rating_count]]</f>
        <v>4348</v>
      </c>
      <c r="W1033" s="25">
        <f t="shared" si="50"/>
        <v>4346913</v>
      </c>
      <c r="X1033" t="s">
        <v>5921</v>
      </c>
      <c r="Y1033" t="s">
        <v>5922</v>
      </c>
      <c r="Z1033" t="s">
        <v>5923</v>
      </c>
      <c r="AA1033" t="s">
        <v>5924</v>
      </c>
      <c r="AB1033" t="s">
        <v>5925</v>
      </c>
      <c r="AC1033" t="s">
        <v>5926</v>
      </c>
      <c r="AD1033" t="s">
        <v>5927</v>
      </c>
      <c r="AE1033" t="s">
        <v>5928</v>
      </c>
    </row>
    <row r="1034" spans="1:31" ht="15.75" customHeight="1">
      <c r="A1034" t="s">
        <v>11993</v>
      </c>
      <c r="B1034" t="s">
        <v>11994</v>
      </c>
      <c r="C1034" t="s">
        <v>8494</v>
      </c>
      <c r="D1034" t="s">
        <v>12817</v>
      </c>
      <c r="E1034" t="s">
        <v>12818</v>
      </c>
      <c r="F1034" t="s">
        <v>12986</v>
      </c>
      <c r="G1034" t="str">
        <f>Table2[category] &amp; "-" &amp; Table2[product name]</f>
        <v>Home&amp;Kitchen|Kitchen&amp;HomeAppliances|SmallKitchenAppliances|MixerGrinders-TTK Prestige Limited Orion Mixer Grinder 500 Watts, 3 Jars (1200ml, 1000ml, 500ml) (Red)</v>
      </c>
      <c r="H1034" t="s">
        <v>12999</v>
      </c>
      <c r="I1034" s="25">
        <v>2199</v>
      </c>
      <c r="J1034" s="23" t="str">
        <f t="shared" si="48"/>
        <v>&gt;₹500</v>
      </c>
      <c r="K1034" s="25">
        <v>3895</v>
      </c>
      <c r="L1034" s="24">
        <v>0.44</v>
      </c>
      <c r="M1034" s="25">
        <f>Table2[[#This Row],[Actual Price]] - Table2[[#This Row],[Discounted Price]] / Table2[[#This Row],[Actual Price]] * 100</f>
        <v>3838.5430038510913</v>
      </c>
      <c r="N1034" s="24" t="str">
        <f t="shared" si="49"/>
        <v>&lt;50%</v>
      </c>
      <c r="O1034" s="21">
        <f>Table2[[#This Row],[Rounded Rating Column]] + (Table2[[#This Row],[rating_count]] / 1000)</f>
        <v>5.085</v>
      </c>
      <c r="P1034" s="24" t="str">
        <f>IF(Table2[[#This Row],[Discount Percentage]] &gt;= 0.5, "Yes", "No")</f>
        <v>No</v>
      </c>
      <c r="Q1034" s="26">
        <f>Table2[[#This Row],[Actual Price]] * Table2[[#This Row],[rating_count]]</f>
        <v>4226075</v>
      </c>
      <c r="R1034">
        <v>3.9</v>
      </c>
      <c r="S1034">
        <f>ROUND(Table2[[#This Row],[rating]], 0)</f>
        <v>4</v>
      </c>
      <c r="T1034" s="21">
        <v>1085</v>
      </c>
      <c r="U1034" s="21" t="str">
        <f>IF(Table2[[#This Row],[rating_count]] &lt; 1000, "Yes", "No")</f>
        <v>No</v>
      </c>
      <c r="V1034" s="21">
        <f>Table2[[#This Row],[Rounded Rating Column]] * Table2[[#This Row],[rating_count]]</f>
        <v>4340</v>
      </c>
      <c r="W1034" s="25">
        <f t="shared" si="50"/>
        <v>4226075</v>
      </c>
      <c r="X1034" t="s">
        <v>11995</v>
      </c>
      <c r="Y1034" t="s">
        <v>11996</v>
      </c>
      <c r="Z1034" t="s">
        <v>11997</v>
      </c>
      <c r="AA1034" t="s">
        <v>11998</v>
      </c>
      <c r="AB1034" t="s">
        <v>11999</v>
      </c>
      <c r="AC1034" t="s">
        <v>12000</v>
      </c>
      <c r="AD1034" t="s">
        <v>12001</v>
      </c>
      <c r="AE1034" t="s">
        <v>12002</v>
      </c>
    </row>
    <row r="1035" spans="1:31" ht="15.75" customHeight="1">
      <c r="A1035" t="s">
        <v>879</v>
      </c>
      <c r="B1035" t="s">
        <v>880</v>
      </c>
      <c r="C1035" t="s">
        <v>462</v>
      </c>
      <c r="D1035" t="s">
        <v>12831</v>
      </c>
      <c r="E1035" t="s">
        <v>12832</v>
      </c>
      <c r="F1035" t="s">
        <v>12833</v>
      </c>
      <c r="G1035" t="str">
        <f>Table2[category] &amp; "-" &amp; Table2[product name]</f>
        <v>Electronics|HomeTheater,TV&amp;Video|Accessories|RemoteControls-LOHAYA Remote Compatible for Mi Smart LED TV 4A Remote Control (32"/43") [ Compatible for Mi Tv Remote Control ] [ Compatible for Mi Smart LED Tv Remote Control ]</v>
      </c>
      <c r="H1035" t="s">
        <v>12836</v>
      </c>
      <c r="I1035" s="23">
        <v>249</v>
      </c>
      <c r="J1035" s="23" t="str">
        <f t="shared" si="48"/>
        <v>₹200 - ₹500</v>
      </c>
      <c r="K1035" s="23">
        <v>799</v>
      </c>
      <c r="L1035" s="24">
        <v>0.69</v>
      </c>
      <c r="M1035" s="25">
        <f>Table2[[#This Row],[Actual Price]] - Table2[[#This Row],[Discounted Price]] / Table2[[#This Row],[Actual Price]] * 100</f>
        <v>767.83604505632036</v>
      </c>
      <c r="N1035" s="24" t="str">
        <f t="shared" si="49"/>
        <v>50% or More</v>
      </c>
      <c r="O1035" s="21">
        <f>Table2[[#This Row],[Rounded Rating Column]] + (Table2[[#This Row],[rating_count]] / 1000)</f>
        <v>5.0789999999999997</v>
      </c>
      <c r="P1035" s="24" t="str">
        <f>IF(Table2[[#This Row],[Discount Percentage]] &gt;= 0.5, "Yes", "No")</f>
        <v>Yes</v>
      </c>
      <c r="Q1035" s="26">
        <f>Table2[[#This Row],[Actual Price]] * Table2[[#This Row],[rating_count]]</f>
        <v>862121</v>
      </c>
      <c r="R1035">
        <v>3.8</v>
      </c>
      <c r="S1035">
        <f>ROUND(Table2[[#This Row],[rating]], 0)</f>
        <v>4</v>
      </c>
      <c r="T1035" s="21">
        <v>1079</v>
      </c>
      <c r="U1035" s="21" t="str">
        <f>IF(Table2[[#This Row],[rating_count]] &lt; 1000, "Yes", "No")</f>
        <v>No</v>
      </c>
      <c r="V1035" s="21">
        <f>Table2[[#This Row],[Rounded Rating Column]] * Table2[[#This Row],[rating_count]]</f>
        <v>4316</v>
      </c>
      <c r="W1035" s="25">
        <f t="shared" si="50"/>
        <v>862121</v>
      </c>
      <c r="X1035" t="s">
        <v>881</v>
      </c>
      <c r="Y1035" t="s">
        <v>882</v>
      </c>
      <c r="Z1035" t="s">
        <v>883</v>
      </c>
      <c r="AA1035" t="s">
        <v>884</v>
      </c>
      <c r="AB1035" t="s">
        <v>885</v>
      </c>
      <c r="AC1035" t="s">
        <v>886</v>
      </c>
      <c r="AD1035" t="s">
        <v>887</v>
      </c>
      <c r="AE1035" t="s">
        <v>888</v>
      </c>
    </row>
    <row r="1036" spans="1:31" ht="15.75" customHeight="1">
      <c r="A1036" t="s">
        <v>10309</v>
      </c>
      <c r="B1036" t="s">
        <v>10310</v>
      </c>
      <c r="C1036" t="s">
        <v>8358</v>
      </c>
      <c r="D1036" t="s">
        <v>12817</v>
      </c>
      <c r="E1036" t="s">
        <v>12818</v>
      </c>
      <c r="F1036" t="s">
        <v>12819</v>
      </c>
      <c r="G1036" t="str">
        <f>Table2[category] &amp; "-" &amp; Table2[product name]</f>
        <v>Home&amp;Kitchen|Kitchen&amp;HomeAppliances|Vacuum,Cleaning&amp;Ironing|Irons,Steamers&amp;Accessories|LintShavers-VRPRIME Lint Roller Lint Remover for Clothes, Pet | 360 Sheets Reusable Sticky Easy-Tear Sheet Brush for Clothes, Furniture, Carpet, Dog Fur, Sweater, Dust &amp; Dirt (4 Rolls - 90 Sheet Each Roll)</v>
      </c>
      <c r="H1036" t="s">
        <v>12992</v>
      </c>
      <c r="I1036" s="23">
        <v>499</v>
      </c>
      <c r="J1036" s="23" t="str">
        <f t="shared" si="48"/>
        <v>₹200 - ₹500</v>
      </c>
      <c r="K1036" s="23">
        <v>999</v>
      </c>
      <c r="L1036" s="24">
        <v>0.5</v>
      </c>
      <c r="M1036" s="25">
        <f>Table2[[#This Row],[Actual Price]] - Table2[[#This Row],[Discounted Price]] / Table2[[#This Row],[Actual Price]] * 100</f>
        <v>949.05005005005</v>
      </c>
      <c r="N1036" s="24" t="str">
        <f t="shared" si="49"/>
        <v>50% or More</v>
      </c>
      <c r="O1036" s="21">
        <f>Table2[[#This Row],[Rounded Rating Column]] + (Table2[[#This Row],[rating_count]] / 1000)</f>
        <v>5.0789999999999997</v>
      </c>
      <c r="P1036" s="24" t="str">
        <f>IF(Table2[[#This Row],[Discount Percentage]] &gt;= 0.5, "Yes", "No")</f>
        <v>Yes</v>
      </c>
      <c r="Q1036" s="26">
        <f>Table2[[#This Row],[Actual Price]] * Table2[[#This Row],[rating_count]]</f>
        <v>78921</v>
      </c>
      <c r="R1036">
        <v>4.5999999999999996</v>
      </c>
      <c r="S1036">
        <f>ROUND(Table2[[#This Row],[rating]], 0)</f>
        <v>5</v>
      </c>
      <c r="T1036" s="21">
        <v>79</v>
      </c>
      <c r="U1036" s="21" t="str">
        <f>IF(Table2[[#This Row],[rating_count]] &lt; 1000, "Yes", "No")</f>
        <v>Yes</v>
      </c>
      <c r="V1036" s="21">
        <f>Table2[[#This Row],[Rounded Rating Column]] * Table2[[#This Row],[rating_count]]</f>
        <v>395</v>
      </c>
      <c r="W1036" s="25">
        <f t="shared" si="50"/>
        <v>78921</v>
      </c>
      <c r="X1036" t="s">
        <v>10311</v>
      </c>
      <c r="Y1036" t="s">
        <v>10312</v>
      </c>
      <c r="Z1036" t="s">
        <v>10313</v>
      </c>
      <c r="AA1036" t="s">
        <v>10314</v>
      </c>
      <c r="AB1036" t="s">
        <v>10315</v>
      </c>
      <c r="AC1036" t="s">
        <v>10316</v>
      </c>
      <c r="AD1036" t="s">
        <v>10317</v>
      </c>
      <c r="AE1036" t="s">
        <v>10318</v>
      </c>
    </row>
    <row r="1037" spans="1:31" ht="15.75" customHeight="1">
      <c r="A1037" t="s">
        <v>339</v>
      </c>
      <c r="B1037" t="s">
        <v>340</v>
      </c>
      <c r="C1037" t="s">
        <v>13</v>
      </c>
      <c r="D1037" t="s">
        <v>12821</v>
      </c>
      <c r="E1037" t="s">
        <v>12822</v>
      </c>
      <c r="F1037" t="s">
        <v>12823</v>
      </c>
      <c r="G1037" t="str">
        <f>Table2[category] &amp; "-" &amp; Table2[product name]</f>
        <v>Computers&amp;Accessories|Accessories&amp;Peripherals|Cables&amp;Accessories|Cables|USBCables-pTron Solero T351 3.5Amps Fast Charging Type-C to Type-C PD Data &amp; Charging USB Cable, Made in India, 480Mbps Data Sync, Durable 1 Meter Long Cable for Type-C Smartphones, Tablets &amp; Laptops (Black)</v>
      </c>
      <c r="H1037" t="s">
        <v>12824</v>
      </c>
      <c r="I1037" s="23">
        <v>199</v>
      </c>
      <c r="J1037" s="23" t="str">
        <f t="shared" si="48"/>
        <v>&lt;₹200</v>
      </c>
      <c r="K1037" s="23">
        <v>999</v>
      </c>
      <c r="L1037" s="24">
        <v>0.8</v>
      </c>
      <c r="M1037" s="25">
        <f>Table2[[#This Row],[Actual Price]] - Table2[[#This Row],[Discounted Price]] / Table2[[#This Row],[Actual Price]] * 100</f>
        <v>979.08008008008005</v>
      </c>
      <c r="N1037" s="24" t="str">
        <f t="shared" si="49"/>
        <v>50% or More</v>
      </c>
      <c r="O1037" s="21">
        <f>Table2[[#This Row],[Rounded Rating Column]] + (Table2[[#This Row],[rating_count]] / 1000)</f>
        <v>5.0750000000000002</v>
      </c>
      <c r="P1037" s="24" t="str">
        <f>IF(Table2[[#This Row],[Discount Percentage]] &gt;= 0.5, "Yes", "No")</f>
        <v>Yes</v>
      </c>
      <c r="Q1037" s="26">
        <f>Table2[[#This Row],[Actual Price]] * Table2[[#This Row],[rating_count]]</f>
        <v>1073925</v>
      </c>
      <c r="R1037">
        <v>3.9</v>
      </c>
      <c r="S1037">
        <f>ROUND(Table2[[#This Row],[rating]], 0)</f>
        <v>4</v>
      </c>
      <c r="T1037" s="21">
        <v>1075</v>
      </c>
      <c r="U1037" s="21" t="str">
        <f>IF(Table2[[#This Row],[rating_count]] &lt; 1000, "Yes", "No")</f>
        <v>No</v>
      </c>
      <c r="V1037" s="21">
        <f>Table2[[#This Row],[Rounded Rating Column]] * Table2[[#This Row],[rating_count]]</f>
        <v>4300</v>
      </c>
      <c r="W1037" s="25">
        <f t="shared" si="50"/>
        <v>1073925</v>
      </c>
      <c r="X1037" t="s">
        <v>341</v>
      </c>
      <c r="Y1037" t="s">
        <v>342</v>
      </c>
      <c r="Z1037" t="s">
        <v>343</v>
      </c>
      <c r="AA1037" t="s">
        <v>344</v>
      </c>
      <c r="AB1037" t="s">
        <v>345</v>
      </c>
      <c r="AC1037" t="s">
        <v>346</v>
      </c>
      <c r="AD1037" t="s">
        <v>347</v>
      </c>
      <c r="AE1037" t="s">
        <v>348</v>
      </c>
    </row>
    <row r="1038" spans="1:31" ht="15.75" customHeight="1">
      <c r="A1038" t="s">
        <v>1234</v>
      </c>
      <c r="B1038" t="s">
        <v>1235</v>
      </c>
      <c r="C1038" t="s">
        <v>13</v>
      </c>
      <c r="D1038" t="s">
        <v>12821</v>
      </c>
      <c r="E1038" t="s">
        <v>12822</v>
      </c>
      <c r="F1038" t="s">
        <v>12823</v>
      </c>
      <c r="G1038" t="str">
        <f>Table2[category] &amp; "-" &amp; Table2[product name]</f>
        <v>Computers&amp;Accessories|Accessories&amp;Peripherals|Cables&amp;Accessories|Cables|USBCables-pTron Solero 331 3.4Amps Multifunction Fast Charging Cable, 3-in-1 USB Cable Micro USB/Type-C/iOS, Made in India, Durable &amp; Strong &amp; Tangle-free 118cm in Length (Black)</v>
      </c>
      <c r="H1038" t="s">
        <v>12824</v>
      </c>
      <c r="I1038" s="23">
        <v>249</v>
      </c>
      <c r="J1038" s="23" t="str">
        <f t="shared" si="48"/>
        <v>₹200 - ₹500</v>
      </c>
      <c r="K1038" s="23">
        <v>931</v>
      </c>
      <c r="L1038" s="24">
        <v>0.73</v>
      </c>
      <c r="M1038" s="25">
        <f>Table2[[#This Row],[Actual Price]] - Table2[[#This Row],[Discounted Price]] / Table2[[#This Row],[Actual Price]] * 100</f>
        <v>904.25456498388826</v>
      </c>
      <c r="N1038" s="24" t="str">
        <f t="shared" si="49"/>
        <v>50% or More</v>
      </c>
      <c r="O1038" s="21">
        <f>Table2[[#This Row],[Rounded Rating Column]] + (Table2[[#This Row],[rating_count]] / 1000)</f>
        <v>5.0750000000000002</v>
      </c>
      <c r="P1038" s="24" t="str">
        <f>IF(Table2[[#This Row],[Discount Percentage]] &gt;= 0.5, "Yes", "No")</f>
        <v>Yes</v>
      </c>
      <c r="Q1038" s="26">
        <f>Table2[[#This Row],[Actual Price]] * Table2[[#This Row],[rating_count]]</f>
        <v>1000825</v>
      </c>
      <c r="R1038">
        <v>3.9</v>
      </c>
      <c r="S1038">
        <f>ROUND(Table2[[#This Row],[rating]], 0)</f>
        <v>4</v>
      </c>
      <c r="T1038" s="21">
        <v>1075</v>
      </c>
      <c r="U1038" s="21" t="str">
        <f>IF(Table2[[#This Row],[rating_count]] &lt; 1000, "Yes", "No")</f>
        <v>No</v>
      </c>
      <c r="V1038" s="21">
        <f>Table2[[#This Row],[Rounded Rating Column]] * Table2[[#This Row],[rating_count]]</f>
        <v>4300</v>
      </c>
      <c r="W1038" s="25">
        <f t="shared" si="50"/>
        <v>1000825</v>
      </c>
      <c r="X1038" t="s">
        <v>1236</v>
      </c>
      <c r="Y1038" t="s">
        <v>342</v>
      </c>
      <c r="Z1038" t="s">
        <v>343</v>
      </c>
      <c r="AA1038" t="s">
        <v>344</v>
      </c>
      <c r="AB1038" t="s">
        <v>345</v>
      </c>
      <c r="AC1038" t="s">
        <v>346</v>
      </c>
      <c r="AD1038" t="s">
        <v>1237</v>
      </c>
      <c r="AE1038" t="s">
        <v>1238</v>
      </c>
    </row>
    <row r="1039" spans="1:31" ht="15.75" customHeight="1">
      <c r="A1039" t="s">
        <v>2188</v>
      </c>
      <c r="B1039" t="s">
        <v>2189</v>
      </c>
      <c r="C1039" t="s">
        <v>13</v>
      </c>
      <c r="D1039" t="s">
        <v>12821</v>
      </c>
      <c r="E1039" t="s">
        <v>12822</v>
      </c>
      <c r="F1039" t="s">
        <v>12823</v>
      </c>
      <c r="G1039" t="str">
        <f>Table2[category] &amp; "-" &amp; Table2[product name]</f>
        <v>Computers&amp;Accessories|Accessories&amp;Peripherals|Cables&amp;Accessories|Cables|USBCables-pTron Solero M241 2.4A Micro USB Data &amp; Charging Cable, Made in India, 480Mbps Data Sync, Durable 1-Meter Long USB Cable for Micro USB Devices (White)</v>
      </c>
      <c r="H1039" t="s">
        <v>12824</v>
      </c>
      <c r="I1039" s="23">
        <v>89</v>
      </c>
      <c r="J1039" s="23" t="str">
        <f t="shared" si="48"/>
        <v>&lt;₹200</v>
      </c>
      <c r="K1039" s="23">
        <v>800</v>
      </c>
      <c r="L1039" s="24">
        <v>0.89</v>
      </c>
      <c r="M1039" s="25">
        <f>Table2[[#This Row],[Actual Price]] - Table2[[#This Row],[Discounted Price]] / Table2[[#This Row],[Actual Price]] * 100</f>
        <v>788.875</v>
      </c>
      <c r="N1039" s="24" t="str">
        <f t="shared" si="49"/>
        <v>50% or More</v>
      </c>
      <c r="O1039" s="21">
        <f>Table2[[#This Row],[Rounded Rating Column]] + (Table2[[#This Row],[rating_count]] / 1000)</f>
        <v>5.0750000000000002</v>
      </c>
      <c r="P1039" s="24" t="str">
        <f>IF(Table2[[#This Row],[Discount Percentage]] &gt;= 0.5, "Yes", "No")</f>
        <v>Yes</v>
      </c>
      <c r="Q1039" s="26">
        <f>Table2[[#This Row],[Actual Price]] * Table2[[#This Row],[rating_count]]</f>
        <v>860000</v>
      </c>
      <c r="R1039">
        <v>3.9</v>
      </c>
      <c r="S1039">
        <f>ROUND(Table2[[#This Row],[rating]], 0)</f>
        <v>4</v>
      </c>
      <c r="T1039" s="21">
        <v>1075</v>
      </c>
      <c r="U1039" s="21" t="str">
        <f>IF(Table2[[#This Row],[rating_count]] &lt; 1000, "Yes", "No")</f>
        <v>No</v>
      </c>
      <c r="V1039" s="21">
        <f>Table2[[#This Row],[Rounded Rating Column]] * Table2[[#This Row],[rating_count]]</f>
        <v>4300</v>
      </c>
      <c r="W1039" s="25">
        <f t="shared" si="50"/>
        <v>860000</v>
      </c>
      <c r="X1039" t="s">
        <v>2190</v>
      </c>
      <c r="Y1039" t="s">
        <v>342</v>
      </c>
      <c r="Z1039" t="s">
        <v>343</v>
      </c>
      <c r="AA1039" t="s">
        <v>344</v>
      </c>
      <c r="AB1039" t="s">
        <v>345</v>
      </c>
      <c r="AC1039" t="s">
        <v>346</v>
      </c>
      <c r="AD1039" t="s">
        <v>2191</v>
      </c>
      <c r="AE1039" t="s">
        <v>2192</v>
      </c>
    </row>
    <row r="1040" spans="1:31" ht="15.75" customHeight="1">
      <c r="A1040" t="s">
        <v>2508</v>
      </c>
      <c r="B1040" t="s">
        <v>2509</v>
      </c>
      <c r="C1040" t="s">
        <v>13</v>
      </c>
      <c r="D1040" t="s">
        <v>12821</v>
      </c>
      <c r="E1040" t="s">
        <v>12822</v>
      </c>
      <c r="F1040" t="s">
        <v>12823</v>
      </c>
      <c r="G1040" t="str">
        <f>Table2[category] &amp; "-" &amp; Table2[product name]</f>
        <v>Computers&amp;Accessories|Accessories&amp;Peripherals|Cables&amp;Accessories|Cables|USBCables-pTron Solero T241 2.4A Type-C Data &amp; Charging USB Cable, Made in India, 480Mbps Data Sync, Durable 1-Meter Long USB Cable for Smartphone, Type-C USB Devices (White)</v>
      </c>
      <c r="H1040" t="s">
        <v>12824</v>
      </c>
      <c r="I1040" s="23">
        <v>99</v>
      </c>
      <c r="J1040" s="23" t="str">
        <f t="shared" si="48"/>
        <v>&lt;₹200</v>
      </c>
      <c r="K1040" s="23">
        <v>800</v>
      </c>
      <c r="L1040" s="24">
        <v>0.88</v>
      </c>
      <c r="M1040" s="25">
        <f>Table2[[#This Row],[Actual Price]] - Table2[[#This Row],[Discounted Price]] / Table2[[#This Row],[Actual Price]] * 100</f>
        <v>787.625</v>
      </c>
      <c r="N1040" s="24" t="str">
        <f t="shared" si="49"/>
        <v>50% or More</v>
      </c>
      <c r="O1040" s="21">
        <f>Table2[[#This Row],[Rounded Rating Column]] + (Table2[[#This Row],[rating_count]] / 1000)</f>
        <v>5.0750000000000002</v>
      </c>
      <c r="P1040" s="24" t="str">
        <f>IF(Table2[[#This Row],[Discount Percentage]] &gt;= 0.5, "Yes", "No")</f>
        <v>Yes</v>
      </c>
      <c r="Q1040" s="26">
        <f>Table2[[#This Row],[Actual Price]] * Table2[[#This Row],[rating_count]]</f>
        <v>860000</v>
      </c>
      <c r="R1040">
        <v>3.9</v>
      </c>
      <c r="S1040">
        <f>ROUND(Table2[[#This Row],[rating]], 0)</f>
        <v>4</v>
      </c>
      <c r="T1040" s="21">
        <v>1075</v>
      </c>
      <c r="U1040" s="21" t="str">
        <f>IF(Table2[[#This Row],[rating_count]] &lt; 1000, "Yes", "No")</f>
        <v>No</v>
      </c>
      <c r="V1040" s="21">
        <f>Table2[[#This Row],[Rounded Rating Column]] * Table2[[#This Row],[rating_count]]</f>
        <v>4300</v>
      </c>
      <c r="W1040" s="25">
        <f t="shared" si="50"/>
        <v>860000</v>
      </c>
      <c r="X1040" t="s">
        <v>999</v>
      </c>
      <c r="Y1040" t="s">
        <v>342</v>
      </c>
      <c r="Z1040" t="s">
        <v>343</v>
      </c>
      <c r="AA1040" t="s">
        <v>344</v>
      </c>
      <c r="AB1040" t="s">
        <v>345</v>
      </c>
      <c r="AC1040" t="s">
        <v>2510</v>
      </c>
      <c r="AD1040" t="s">
        <v>2511</v>
      </c>
      <c r="AE1040" t="s">
        <v>2512</v>
      </c>
    </row>
    <row r="1041" spans="1:31" ht="15.75" customHeight="1">
      <c r="A1041" t="s">
        <v>8597</v>
      </c>
      <c r="B1041" t="s">
        <v>8598</v>
      </c>
      <c r="C1041" t="s">
        <v>8547</v>
      </c>
      <c r="D1041" t="s">
        <v>12817</v>
      </c>
      <c r="E1041" t="s">
        <v>12818</v>
      </c>
      <c r="F1041" t="s">
        <v>12986</v>
      </c>
      <c r="G1041" t="str">
        <f>Table2[category] &amp; "-" &amp; Table2[product name]</f>
        <v>Home&amp;Kitchen|Kitchen&amp;HomeAppliances|SmallKitchenAppliances|Kettles&amp;HotWaterDispensers|Kettle&amp;ToasterSets-Lifelong LLEK15 Electric Kettle 1.5L with Stainless Steel Body, Easy and Fast Boiling of Water for Instant Noodles, Soup, Tea etc. (1 Year Warranty, Silver)</v>
      </c>
      <c r="H1041" t="s">
        <v>12987</v>
      </c>
      <c r="I1041" s="23">
        <v>549</v>
      </c>
      <c r="J1041" s="23" t="str">
        <f t="shared" si="48"/>
        <v>&gt;₹500</v>
      </c>
      <c r="K1041" s="25">
        <v>1000</v>
      </c>
      <c r="L1041" s="24">
        <v>0.45</v>
      </c>
      <c r="M1041" s="25">
        <f>Table2[[#This Row],[Actual Price]] - Table2[[#This Row],[Discounted Price]] / Table2[[#This Row],[Actual Price]] * 100</f>
        <v>945.1</v>
      </c>
      <c r="N1041" s="24" t="str">
        <f t="shared" si="49"/>
        <v>&lt;50%</v>
      </c>
      <c r="O1041" s="21">
        <f>Table2[[#This Row],[Rounded Rating Column]] + (Table2[[#This Row],[rating_count]] / 1000)</f>
        <v>5.0739999999999998</v>
      </c>
      <c r="P1041" s="24" t="str">
        <f>IF(Table2[[#This Row],[Discount Percentage]] &gt;= 0.5, "Yes", "No")</f>
        <v>No</v>
      </c>
      <c r="Q1041" s="26">
        <f>Table2[[#This Row],[Actual Price]] * Table2[[#This Row],[rating_count]]</f>
        <v>1074000</v>
      </c>
      <c r="R1041">
        <v>3.6</v>
      </c>
      <c r="S1041">
        <f>ROUND(Table2[[#This Row],[rating]], 0)</f>
        <v>4</v>
      </c>
      <c r="T1041" s="21">
        <v>1074</v>
      </c>
      <c r="U1041" s="21" t="str">
        <f>IF(Table2[[#This Row],[rating_count]] &lt; 1000, "Yes", "No")</f>
        <v>No</v>
      </c>
      <c r="V1041" s="21">
        <f>Table2[[#This Row],[Rounded Rating Column]] * Table2[[#This Row],[rating_count]]</f>
        <v>4296</v>
      </c>
      <c r="W1041" s="25">
        <f t="shared" si="50"/>
        <v>1074000</v>
      </c>
      <c r="X1041" t="s">
        <v>8599</v>
      </c>
      <c r="Y1041" t="s">
        <v>8600</v>
      </c>
      <c r="Z1041" t="s">
        <v>8601</v>
      </c>
      <c r="AA1041" t="s">
        <v>8602</v>
      </c>
      <c r="AB1041" t="s">
        <v>8603</v>
      </c>
      <c r="AC1041" t="s">
        <v>8604</v>
      </c>
      <c r="AD1041" t="s">
        <v>8605</v>
      </c>
      <c r="AE1041" t="s">
        <v>8606</v>
      </c>
    </row>
    <row r="1042" spans="1:31" ht="15.75" customHeight="1">
      <c r="A1042" t="s">
        <v>10054</v>
      </c>
      <c r="B1042" t="s">
        <v>10055</v>
      </c>
      <c r="C1042" t="s">
        <v>10056</v>
      </c>
      <c r="D1042" t="s">
        <v>12817</v>
      </c>
      <c r="E1042" t="s">
        <v>12818</v>
      </c>
      <c r="F1042" t="s">
        <v>13035</v>
      </c>
      <c r="G1042" t="str">
        <f>Table2[category] &amp; "-" &amp; Table2[product name]</f>
        <v>Home&amp;Kitchen|Kitchen&amp;HomeAppliances|SewingMachines&amp;Accessories|Sewing&amp;EmbroideryMachines-Akiara¬Æ - Makes life easy Mini Sewing Machine with Table Set | Tailoring Machine | Hand Sewing Machine with extension table, foot pedal, adapter</v>
      </c>
      <c r="H1042" t="s">
        <v>13036</v>
      </c>
      <c r="I1042" s="25">
        <v>1484</v>
      </c>
      <c r="J1042" s="23" t="str">
        <f t="shared" si="48"/>
        <v>&gt;₹500</v>
      </c>
      <c r="K1042" s="25">
        <v>2499</v>
      </c>
      <c r="L1042" s="24">
        <v>0.41</v>
      </c>
      <c r="M1042" s="25">
        <f>Table2[[#This Row],[Actual Price]] - Table2[[#This Row],[Discounted Price]] / Table2[[#This Row],[Actual Price]] * 100</f>
        <v>2439.6162464985996</v>
      </c>
      <c r="N1042" s="24" t="str">
        <f t="shared" si="49"/>
        <v>&lt;50%</v>
      </c>
      <c r="O1042" s="21">
        <f>Table2[[#This Row],[Rounded Rating Column]] + (Table2[[#This Row],[rating_count]] / 1000)</f>
        <v>5.0670000000000002</v>
      </c>
      <c r="P1042" s="24" t="str">
        <f>IF(Table2[[#This Row],[Discount Percentage]] &gt;= 0.5, "Yes", "No")</f>
        <v>No</v>
      </c>
      <c r="Q1042" s="26">
        <f>Table2[[#This Row],[Actual Price]] * Table2[[#This Row],[rating_count]]</f>
        <v>2666433</v>
      </c>
      <c r="R1042">
        <v>3.7</v>
      </c>
      <c r="S1042">
        <f>ROUND(Table2[[#This Row],[rating]], 0)</f>
        <v>4</v>
      </c>
      <c r="T1042" s="21">
        <v>1067</v>
      </c>
      <c r="U1042" s="21" t="str">
        <f>IF(Table2[[#This Row],[rating_count]] &lt; 1000, "Yes", "No")</f>
        <v>No</v>
      </c>
      <c r="V1042" s="21">
        <f>Table2[[#This Row],[Rounded Rating Column]] * Table2[[#This Row],[rating_count]]</f>
        <v>4268</v>
      </c>
      <c r="W1042" s="25">
        <f t="shared" si="50"/>
        <v>2666433</v>
      </c>
      <c r="X1042" t="s">
        <v>10057</v>
      </c>
      <c r="Y1042" t="s">
        <v>10058</v>
      </c>
      <c r="Z1042" t="s">
        <v>10059</v>
      </c>
      <c r="AA1042" t="s">
        <v>10060</v>
      </c>
      <c r="AB1042" t="s">
        <v>10061</v>
      </c>
      <c r="AC1042" t="s">
        <v>10062</v>
      </c>
      <c r="AD1042" t="s">
        <v>10063</v>
      </c>
      <c r="AE1042" t="s">
        <v>10064</v>
      </c>
    </row>
    <row r="1043" spans="1:31" ht="15.75" customHeight="1">
      <c r="A1043" t="s">
        <v>10823</v>
      </c>
      <c r="B1043" t="s">
        <v>10824</v>
      </c>
      <c r="C1043" t="s">
        <v>8369</v>
      </c>
      <c r="D1043" t="s">
        <v>12817</v>
      </c>
      <c r="E1043" t="s">
        <v>12818</v>
      </c>
      <c r="F1043" t="s">
        <v>12986</v>
      </c>
      <c r="G1043" t="str">
        <f>Table2[category] &amp; "-" &amp; Table2[product name]</f>
        <v>Home&amp;Kitchen|Kitchen&amp;HomeAppliances|SmallKitchenAppliances|DigitalKitchenScales-Gadgetronics Digital Kitchen Weighing Scale &amp; Food Weight Machine for Health, Fitness, Home Baking &amp; Cooking (10 KGs,1 Year Warranty &amp; Batteries Included)</v>
      </c>
      <c r="H1043" t="s">
        <v>12993</v>
      </c>
      <c r="I1043" s="23">
        <v>799</v>
      </c>
      <c r="J1043" s="23" t="str">
        <f t="shared" si="48"/>
        <v>&gt;₹500</v>
      </c>
      <c r="K1043" s="25">
        <v>2999</v>
      </c>
      <c r="L1043" s="24">
        <v>0.73</v>
      </c>
      <c r="M1043" s="25">
        <f>Table2[[#This Row],[Actual Price]] - Table2[[#This Row],[Discounted Price]] / Table2[[#This Row],[Actual Price]] * 100</f>
        <v>2972.3577859286429</v>
      </c>
      <c r="N1043" s="24" t="str">
        <f t="shared" si="49"/>
        <v>50% or More</v>
      </c>
      <c r="O1043" s="21">
        <f>Table2[[#This Row],[Rounded Rating Column]] + (Table2[[#This Row],[rating_count]] / 1000)</f>
        <v>5.0629999999999997</v>
      </c>
      <c r="P1043" s="24" t="str">
        <f>IF(Table2[[#This Row],[Discount Percentage]] &gt;= 0.5, "Yes", "No")</f>
        <v>Yes</v>
      </c>
      <c r="Q1043" s="26">
        <f>Table2[[#This Row],[Actual Price]] * Table2[[#This Row],[rating_count]]</f>
        <v>188937</v>
      </c>
      <c r="R1043">
        <v>4.5</v>
      </c>
      <c r="S1043">
        <f>ROUND(Table2[[#This Row],[rating]], 0)</f>
        <v>5</v>
      </c>
      <c r="T1043" s="21">
        <v>63</v>
      </c>
      <c r="U1043" s="21" t="str">
        <f>IF(Table2[[#This Row],[rating_count]] &lt; 1000, "Yes", "No")</f>
        <v>Yes</v>
      </c>
      <c r="V1043" s="21">
        <f>Table2[[#This Row],[Rounded Rating Column]] * Table2[[#This Row],[rating_count]]</f>
        <v>315</v>
      </c>
      <c r="W1043" s="25">
        <f t="shared" si="50"/>
        <v>188937</v>
      </c>
      <c r="X1043" t="s">
        <v>10825</v>
      </c>
      <c r="Y1043" t="s">
        <v>10826</v>
      </c>
      <c r="Z1043" t="s">
        <v>10827</v>
      </c>
      <c r="AA1043" t="s">
        <v>10828</v>
      </c>
      <c r="AB1043" t="s">
        <v>10829</v>
      </c>
      <c r="AC1043" t="s">
        <v>10830</v>
      </c>
      <c r="AD1043" t="s">
        <v>10831</v>
      </c>
      <c r="AE1043" t="s">
        <v>10832</v>
      </c>
    </row>
    <row r="1044" spans="1:31" ht="15.75" customHeight="1">
      <c r="A1044" t="s">
        <v>10411</v>
      </c>
      <c r="B1044" t="s">
        <v>10412</v>
      </c>
      <c r="C1044" t="s">
        <v>8472</v>
      </c>
      <c r="D1044" t="s">
        <v>12817</v>
      </c>
      <c r="E1044" t="s">
        <v>12818</v>
      </c>
      <c r="F1044" t="s">
        <v>12986</v>
      </c>
      <c r="G1044" t="str">
        <f>Table2[category] &amp; "-" &amp; Table2[product name]</f>
        <v>Home&amp;Kitchen|Kitchen&amp;HomeAppliances|SmallKitchenAppliances|HandBlenders-Zuvexa USB Rechargeable Electric Foam Maker - Handheld Milk Wand Mixer Frother for Hot Milk, Hand Blender Coffee, Egg Beater (Black)</v>
      </c>
      <c r="H1044" t="s">
        <v>12998</v>
      </c>
      <c r="I1044" s="23">
        <v>499</v>
      </c>
      <c r="J1044" s="23" t="str">
        <f t="shared" si="48"/>
        <v>₹200 - ₹500</v>
      </c>
      <c r="K1044" s="25">
        <v>1299</v>
      </c>
      <c r="L1044" s="24">
        <v>0.62</v>
      </c>
      <c r="M1044" s="25">
        <f>Table2[[#This Row],[Actual Price]] - Table2[[#This Row],[Discounted Price]] / Table2[[#This Row],[Actual Price]] * 100</f>
        <v>1260.5858352578907</v>
      </c>
      <c r="N1044" s="24" t="str">
        <f t="shared" si="49"/>
        <v>50% or More</v>
      </c>
      <c r="O1044" s="21">
        <f>Table2[[#This Row],[Rounded Rating Column]] + (Table2[[#This Row],[rating_count]] / 1000)</f>
        <v>5.0540000000000003</v>
      </c>
      <c r="P1044" s="24" t="str">
        <f>IF(Table2[[#This Row],[Discount Percentage]] &gt;= 0.5, "Yes", "No")</f>
        <v>Yes</v>
      </c>
      <c r="Q1044" s="26">
        <f>Table2[[#This Row],[Actual Price]] * Table2[[#This Row],[rating_count]]</f>
        <v>70146</v>
      </c>
      <c r="R1044">
        <v>4.7</v>
      </c>
      <c r="S1044">
        <f>ROUND(Table2[[#This Row],[rating]], 0)</f>
        <v>5</v>
      </c>
      <c r="T1044" s="21">
        <v>54</v>
      </c>
      <c r="U1044" s="21" t="str">
        <f>IF(Table2[[#This Row],[rating_count]] &lt; 1000, "Yes", "No")</f>
        <v>Yes</v>
      </c>
      <c r="V1044" s="21">
        <f>Table2[[#This Row],[Rounded Rating Column]] * Table2[[#This Row],[rating_count]]</f>
        <v>270</v>
      </c>
      <c r="W1044" s="25">
        <f t="shared" si="50"/>
        <v>70146</v>
      </c>
      <c r="X1044" t="s">
        <v>10413</v>
      </c>
      <c r="Y1044" t="s">
        <v>10414</v>
      </c>
      <c r="Z1044" t="s">
        <v>10415</v>
      </c>
      <c r="AA1044" t="s">
        <v>10416</v>
      </c>
      <c r="AB1044" t="s">
        <v>10417</v>
      </c>
      <c r="AC1044" t="s">
        <v>10418</v>
      </c>
      <c r="AD1044" t="s">
        <v>10419</v>
      </c>
      <c r="AE1044" t="s">
        <v>10420</v>
      </c>
    </row>
    <row r="1045" spans="1:31" ht="15.75" customHeight="1">
      <c r="A1045" t="s">
        <v>9089</v>
      </c>
      <c r="B1045" t="s">
        <v>9090</v>
      </c>
      <c r="C1045" t="s">
        <v>8671</v>
      </c>
      <c r="D1045" t="s">
        <v>12817</v>
      </c>
      <c r="E1045" t="s">
        <v>13005</v>
      </c>
      <c r="F1045" t="s">
        <v>13006</v>
      </c>
      <c r="G1045" t="str">
        <f>Table2[category] &amp; "-" &amp; Table2[product name]</f>
        <v>Home&amp;Kitchen|HomeStorage&amp;Organization|LaundryOrganization|LaundryBaskets-PrettyKrafts Folding Laundry Basket for Clothes with Lid &amp; Handle, Toys Organiser, 75 Litre, (Pack of 1), Mushroom Print</v>
      </c>
      <c r="H1045" t="s">
        <v>13007</v>
      </c>
      <c r="I1045" s="23">
        <v>355</v>
      </c>
      <c r="J1045" s="23" t="str">
        <f t="shared" si="48"/>
        <v>₹200 - ₹500</v>
      </c>
      <c r="K1045" s="23">
        <v>899</v>
      </c>
      <c r="L1045" s="24">
        <v>0.61</v>
      </c>
      <c r="M1045" s="25">
        <f>Table2[[#This Row],[Actual Price]] - Table2[[#This Row],[Discounted Price]] / Table2[[#This Row],[Actual Price]] * 100</f>
        <v>859.51167964404897</v>
      </c>
      <c r="N1045" s="24" t="str">
        <f t="shared" si="49"/>
        <v>50% or More</v>
      </c>
      <c r="O1045" s="21">
        <f>Table2[[#This Row],[Rounded Rating Column]] + (Table2[[#This Row],[rating_count]] / 1000)</f>
        <v>5.0510000000000002</v>
      </c>
      <c r="P1045" s="24" t="str">
        <f>IF(Table2[[#This Row],[Discount Percentage]] &gt;= 0.5, "Yes", "No")</f>
        <v>Yes</v>
      </c>
      <c r="Q1045" s="26">
        <f>Table2[[#This Row],[Actual Price]] * Table2[[#This Row],[rating_count]]</f>
        <v>944849</v>
      </c>
      <c r="R1045">
        <v>4.0999999999999996</v>
      </c>
      <c r="S1045">
        <f>ROUND(Table2[[#This Row],[rating]], 0)</f>
        <v>4</v>
      </c>
      <c r="T1045" s="21">
        <v>1051</v>
      </c>
      <c r="U1045" s="21" t="str">
        <f>IF(Table2[[#This Row],[rating_count]] &lt; 1000, "Yes", "No")</f>
        <v>No</v>
      </c>
      <c r="V1045" s="21">
        <f>Table2[[#This Row],[Rounded Rating Column]] * Table2[[#This Row],[rating_count]]</f>
        <v>4204</v>
      </c>
      <c r="W1045" s="25">
        <f t="shared" si="50"/>
        <v>944849</v>
      </c>
      <c r="X1045" t="s">
        <v>9091</v>
      </c>
      <c r="Y1045" t="s">
        <v>9092</v>
      </c>
      <c r="Z1045" t="s">
        <v>9093</v>
      </c>
      <c r="AA1045" t="s">
        <v>9094</v>
      </c>
      <c r="AB1045" t="s">
        <v>9095</v>
      </c>
      <c r="AC1045" t="s">
        <v>9096</v>
      </c>
      <c r="AD1045" t="s">
        <v>9097</v>
      </c>
      <c r="AE1045" t="s">
        <v>9098</v>
      </c>
    </row>
    <row r="1046" spans="1:31" ht="15.75" customHeight="1">
      <c r="A1046" t="s">
        <v>909</v>
      </c>
      <c r="B1046" t="s">
        <v>910</v>
      </c>
      <c r="C1046" t="s">
        <v>13</v>
      </c>
      <c r="D1046" t="s">
        <v>12821</v>
      </c>
      <c r="E1046" t="s">
        <v>12822</v>
      </c>
      <c r="F1046" t="s">
        <v>12823</v>
      </c>
      <c r="G1046" t="str">
        <f>Table2[category] &amp; "-" &amp; Table2[product name]</f>
        <v>Computers&amp;Accessories|Accessories&amp;Peripherals|Cables&amp;Accessories|Cables|USBCables-Wayona Type C to Lightning MFI Certified 20W Fast charging Nylon Braided USB C Cable for iPhone 14, 14 Pro, 14 Pro Max, 14 Plus, 13, 13 Pro, 13 Pro Max, 13 Mini, 12, 12 Pro, 11, 11 Pro Max iPhone 12 Mini, X, 8 (2M, Grey)</v>
      </c>
      <c r="H1046" t="s">
        <v>12824</v>
      </c>
      <c r="I1046" s="23">
        <v>719</v>
      </c>
      <c r="J1046" s="23" t="str">
        <f t="shared" si="48"/>
        <v>&gt;₹500</v>
      </c>
      <c r="K1046" s="25">
        <v>1499</v>
      </c>
      <c r="L1046" s="24">
        <v>0.52</v>
      </c>
      <c r="M1046" s="25">
        <f>Table2[[#This Row],[Actual Price]] - Table2[[#This Row],[Discounted Price]] / Table2[[#This Row],[Actual Price]] * 100</f>
        <v>1451.0346897931954</v>
      </c>
      <c r="N1046" s="24" t="str">
        <f t="shared" si="49"/>
        <v>50% or More</v>
      </c>
      <c r="O1046" s="21">
        <f>Table2[[#This Row],[Rounded Rating Column]] + (Table2[[#This Row],[rating_count]] / 1000)</f>
        <v>5.0449999999999999</v>
      </c>
      <c r="P1046" s="24" t="str">
        <f>IF(Table2[[#This Row],[Discount Percentage]] &gt;= 0.5, "Yes", "No")</f>
        <v>Yes</v>
      </c>
      <c r="Q1046" s="26">
        <f>Table2[[#This Row],[Actual Price]] * Table2[[#This Row],[rating_count]]</f>
        <v>1566455</v>
      </c>
      <c r="R1046">
        <v>4.0999999999999996</v>
      </c>
      <c r="S1046">
        <f>ROUND(Table2[[#This Row],[rating]], 0)</f>
        <v>4</v>
      </c>
      <c r="T1046" s="21">
        <v>1045</v>
      </c>
      <c r="U1046" s="21" t="str">
        <f>IF(Table2[[#This Row],[rating_count]] &lt; 1000, "Yes", "No")</f>
        <v>No</v>
      </c>
      <c r="V1046" s="21">
        <f>Table2[[#This Row],[Rounded Rating Column]] * Table2[[#This Row],[rating_count]]</f>
        <v>4180</v>
      </c>
      <c r="W1046" s="25">
        <f t="shared" si="50"/>
        <v>1566455</v>
      </c>
      <c r="X1046" t="s">
        <v>911</v>
      </c>
      <c r="Y1046" t="s">
        <v>912</v>
      </c>
      <c r="Z1046" t="s">
        <v>913</v>
      </c>
      <c r="AA1046" t="s">
        <v>914</v>
      </c>
      <c r="AB1046" t="s">
        <v>915</v>
      </c>
      <c r="AC1046" t="s">
        <v>916</v>
      </c>
      <c r="AD1046" t="s">
        <v>917</v>
      </c>
      <c r="AE1046" t="s">
        <v>918</v>
      </c>
    </row>
    <row r="1047" spans="1:31" ht="15.75" customHeight="1">
      <c r="A1047" t="s">
        <v>2399</v>
      </c>
      <c r="B1047" t="s">
        <v>2400</v>
      </c>
      <c r="C1047" t="s">
        <v>13</v>
      </c>
      <c r="D1047" t="s">
        <v>12821</v>
      </c>
      <c r="E1047" t="s">
        <v>12822</v>
      </c>
      <c r="F1047" t="s">
        <v>12823</v>
      </c>
      <c r="G1047" t="str">
        <f>Table2[category] &amp; "-" &amp; Table2[product name]</f>
        <v>Computers&amp;Accessories|Accessories&amp;Peripherals|Cables&amp;Accessories|Cables|USBCables-Wayona Type C to Lightning MFI Certified 20W Fast charging Nylon Braided USB C Cable for iPhone 14 Pro, 14 Pro Max, 14, 14 Plus, 13, 13 Pro, 13 Pro Max, 13 Mini, 12, 12 Pro, 11, 11 Pro Max, iPhone 12 Mini (2M, Black)</v>
      </c>
      <c r="H1047" t="s">
        <v>12824</v>
      </c>
      <c r="I1047" s="23">
        <v>719</v>
      </c>
      <c r="J1047" s="23" t="str">
        <f t="shared" si="48"/>
        <v>&gt;₹500</v>
      </c>
      <c r="K1047" s="25">
        <v>1499</v>
      </c>
      <c r="L1047" s="24">
        <v>0.52</v>
      </c>
      <c r="M1047" s="25">
        <f>Table2[[#This Row],[Actual Price]] - Table2[[#This Row],[Discounted Price]] / Table2[[#This Row],[Actual Price]] * 100</f>
        <v>1451.0346897931954</v>
      </c>
      <c r="N1047" s="24" t="str">
        <f t="shared" si="49"/>
        <v>50% or More</v>
      </c>
      <c r="O1047" s="21">
        <f>Table2[[#This Row],[Rounded Rating Column]] + (Table2[[#This Row],[rating_count]] / 1000)</f>
        <v>5.0449999999999999</v>
      </c>
      <c r="P1047" s="24" t="str">
        <f>IF(Table2[[#This Row],[Discount Percentage]] &gt;= 0.5, "Yes", "No")</f>
        <v>Yes</v>
      </c>
      <c r="Q1047" s="26">
        <f>Table2[[#This Row],[Actual Price]] * Table2[[#This Row],[rating_count]]</f>
        <v>1566455</v>
      </c>
      <c r="R1047">
        <v>4.0999999999999996</v>
      </c>
      <c r="S1047">
        <f>ROUND(Table2[[#This Row],[rating]], 0)</f>
        <v>4</v>
      </c>
      <c r="T1047" s="21">
        <v>1045</v>
      </c>
      <c r="U1047" s="21" t="str">
        <f>IF(Table2[[#This Row],[rating_count]] &lt; 1000, "Yes", "No")</f>
        <v>No</v>
      </c>
      <c r="V1047" s="21">
        <f>Table2[[#This Row],[Rounded Rating Column]] * Table2[[#This Row],[rating_count]]</f>
        <v>4180</v>
      </c>
      <c r="W1047" s="25">
        <f t="shared" si="50"/>
        <v>1566455</v>
      </c>
      <c r="X1047" t="s">
        <v>2401</v>
      </c>
      <c r="Y1047" t="s">
        <v>912</v>
      </c>
      <c r="Z1047" t="s">
        <v>913</v>
      </c>
      <c r="AA1047" t="s">
        <v>914</v>
      </c>
      <c r="AB1047" t="s">
        <v>915</v>
      </c>
      <c r="AC1047" t="s">
        <v>916</v>
      </c>
      <c r="AD1047" t="s">
        <v>2402</v>
      </c>
      <c r="AE1047" t="s">
        <v>2403</v>
      </c>
    </row>
    <row r="1048" spans="1:31" ht="15.75" customHeight="1">
      <c r="A1048" t="s">
        <v>11396</v>
      </c>
      <c r="B1048" t="s">
        <v>11397</v>
      </c>
      <c r="C1048" t="s">
        <v>8846</v>
      </c>
      <c r="D1048" t="s">
        <v>12817</v>
      </c>
      <c r="E1048" t="s">
        <v>12818</v>
      </c>
      <c r="F1048" t="s">
        <v>12986</v>
      </c>
      <c r="G1048" t="str">
        <f>Table2[category] &amp; "-" &amp; Table2[product name]</f>
        <v>Home&amp;Kitchen|Kitchen&amp;HomeAppliances|SmallKitchenAppliances|SandwichMakers-iBELL SM1515NEW Sandwich Maker with Floating Hinges, 1000Watt, Panini / Grill / Toast (Black)</v>
      </c>
      <c r="H1048" t="s">
        <v>13010</v>
      </c>
      <c r="I1048" s="25">
        <v>1474</v>
      </c>
      <c r="J1048" s="23" t="str">
        <f t="shared" si="48"/>
        <v>&gt;₹500</v>
      </c>
      <c r="K1048" s="25">
        <v>4650</v>
      </c>
      <c r="L1048" s="24">
        <v>0.68</v>
      </c>
      <c r="M1048" s="25">
        <f>Table2[[#This Row],[Actual Price]] - Table2[[#This Row],[Discounted Price]] / Table2[[#This Row],[Actual Price]] * 100</f>
        <v>4618.3010752688169</v>
      </c>
      <c r="N1048" s="24" t="str">
        <f t="shared" si="49"/>
        <v>50% or More</v>
      </c>
      <c r="O1048" s="21">
        <f>Table2[[#This Row],[Rounded Rating Column]] + (Table2[[#This Row],[rating_count]] / 1000)</f>
        <v>5.0449999999999999</v>
      </c>
      <c r="P1048" s="24" t="str">
        <f>IF(Table2[[#This Row],[Discount Percentage]] &gt;= 0.5, "Yes", "No")</f>
        <v>Yes</v>
      </c>
      <c r="Q1048" s="26">
        <f>Table2[[#This Row],[Actual Price]] * Table2[[#This Row],[rating_count]]</f>
        <v>4859250</v>
      </c>
      <c r="R1048">
        <v>4.0999999999999996</v>
      </c>
      <c r="S1048">
        <f>ROUND(Table2[[#This Row],[rating]], 0)</f>
        <v>4</v>
      </c>
      <c r="T1048" s="21">
        <v>1045</v>
      </c>
      <c r="U1048" s="21" t="str">
        <f>IF(Table2[[#This Row],[rating_count]] &lt; 1000, "Yes", "No")</f>
        <v>No</v>
      </c>
      <c r="V1048" s="21">
        <f>Table2[[#This Row],[Rounded Rating Column]] * Table2[[#This Row],[rating_count]]</f>
        <v>4180</v>
      </c>
      <c r="W1048" s="25">
        <f t="shared" si="50"/>
        <v>4859250</v>
      </c>
      <c r="X1048" t="s">
        <v>11398</v>
      </c>
      <c r="Y1048" t="s">
        <v>11399</v>
      </c>
      <c r="Z1048" t="s">
        <v>11400</v>
      </c>
      <c r="AA1048" t="s">
        <v>11401</v>
      </c>
      <c r="AB1048" t="s">
        <v>11402</v>
      </c>
      <c r="AC1048" t="s">
        <v>11403</v>
      </c>
      <c r="AD1048" t="s">
        <v>11404</v>
      </c>
      <c r="AE1048" t="s">
        <v>11405</v>
      </c>
    </row>
    <row r="1049" spans="1:31" ht="15.75" customHeight="1">
      <c r="A1049" t="s">
        <v>4471</v>
      </c>
      <c r="B1049" t="s">
        <v>4472</v>
      </c>
      <c r="C1049" t="s">
        <v>2956</v>
      </c>
      <c r="D1049" t="s">
        <v>12831</v>
      </c>
      <c r="E1049" t="s">
        <v>12852</v>
      </c>
      <c r="F1049" t="s">
        <v>12853</v>
      </c>
      <c r="G1049" t="str">
        <f>Table2[category] &amp; "-" &amp; Table2[product name]</f>
        <v>Electronics|WearableTechnology|SmartWatches-Noise_Colorfit Smart Watch Charger 2 Pin USB Fast Charger Magnetic Charging Cable Adapter (Smart Watch Charger 2 pin)</v>
      </c>
      <c r="H1049" s="2" t="s">
        <v>13108</v>
      </c>
      <c r="I1049" s="23">
        <v>249</v>
      </c>
      <c r="J1049" s="23" t="str">
        <f t="shared" si="48"/>
        <v>₹200 - ₹500</v>
      </c>
      <c r="K1049" s="23">
        <v>999</v>
      </c>
      <c r="L1049" s="24">
        <v>0.75</v>
      </c>
      <c r="M1049" s="25">
        <f>Table2[[#This Row],[Actual Price]] - Table2[[#This Row],[Discounted Price]] / Table2[[#This Row],[Actual Price]] * 100</f>
        <v>974.07507507507512</v>
      </c>
      <c r="N1049" s="24" t="str">
        <f t="shared" si="49"/>
        <v>50% or More</v>
      </c>
      <c r="O1049" s="21">
        <f>Table2[[#This Row],[Rounded Rating Column]] + (Table2[[#This Row],[rating_count]] / 1000)</f>
        <v>5.0380000000000003</v>
      </c>
      <c r="P1049" s="24" t="str">
        <f>IF(Table2[[#This Row],[Discount Percentage]] &gt;= 0.5, "Yes", "No")</f>
        <v>Yes</v>
      </c>
      <c r="Q1049" s="26">
        <f>Table2[[#This Row],[Actual Price]] * Table2[[#This Row],[rating_count]]</f>
        <v>37962</v>
      </c>
      <c r="R1049">
        <v>4.5</v>
      </c>
      <c r="S1049">
        <f>ROUND(Table2[[#This Row],[rating]], 0)</f>
        <v>5</v>
      </c>
      <c r="T1049" s="21">
        <v>38</v>
      </c>
      <c r="U1049" s="21" t="str">
        <f>IF(Table2[[#This Row],[rating_count]] &lt; 1000, "Yes", "No")</f>
        <v>Yes</v>
      </c>
      <c r="V1049" s="21">
        <f>Table2[[#This Row],[Rounded Rating Column]] * Table2[[#This Row],[rating_count]]</f>
        <v>190</v>
      </c>
      <c r="W1049" s="25">
        <f t="shared" si="50"/>
        <v>37962</v>
      </c>
      <c r="X1049" t="s">
        <v>4473</v>
      </c>
      <c r="Y1049" t="s">
        <v>4474</v>
      </c>
      <c r="Z1049" t="s">
        <v>4475</v>
      </c>
      <c r="AA1049" t="s">
        <v>4476</v>
      </c>
      <c r="AB1049" t="s">
        <v>4477</v>
      </c>
      <c r="AC1049" t="s">
        <v>4478</v>
      </c>
      <c r="AD1049" t="s">
        <v>4479</v>
      </c>
      <c r="AE1049" t="s">
        <v>4480</v>
      </c>
    </row>
    <row r="1050" spans="1:31" ht="15.75" customHeight="1">
      <c r="A1050" t="s">
        <v>1018</v>
      </c>
      <c r="B1050" t="s">
        <v>1019</v>
      </c>
      <c r="C1050" t="s">
        <v>165</v>
      </c>
      <c r="D1050" t="s">
        <v>12831</v>
      </c>
      <c r="E1050" t="s">
        <v>12832</v>
      </c>
      <c r="F1050" t="s">
        <v>12834</v>
      </c>
      <c r="G1050" t="str">
        <f>Table2[category] &amp; "-" &amp; Table2[product name]</f>
        <v>Electronics|HomeTheater,TV&amp;Video|Televisions|SmartTelevisions-LG 80 cm (32 inches) HD Ready Smart LED TV 32LQ576BPSA (Ceramic Black)</v>
      </c>
      <c r="H1050" t="s">
        <v>12835</v>
      </c>
      <c r="I1050" s="25">
        <v>15990</v>
      </c>
      <c r="J1050" s="23" t="str">
        <f t="shared" si="48"/>
        <v>&gt;₹500</v>
      </c>
      <c r="K1050" s="25">
        <v>23990</v>
      </c>
      <c r="L1050" s="24">
        <v>0.33</v>
      </c>
      <c r="M1050" s="25">
        <f>Table2[[#This Row],[Actual Price]] - Table2[[#This Row],[Discounted Price]] / Table2[[#This Row],[Actual Price]] * 100</f>
        <v>23923.347228011673</v>
      </c>
      <c r="N1050" s="24" t="str">
        <f t="shared" si="49"/>
        <v>&lt;50%</v>
      </c>
      <c r="O1050" s="21">
        <f>Table2[[#This Row],[Rounded Rating Column]] + (Table2[[#This Row],[rating_count]] / 1000)</f>
        <v>5.0350000000000001</v>
      </c>
      <c r="P1050" s="24" t="str">
        <f>IF(Table2[[#This Row],[Discount Percentage]] &gt;= 0.5, "Yes", "No")</f>
        <v>No</v>
      </c>
      <c r="Q1050" s="26">
        <f>Table2[[#This Row],[Actual Price]] * Table2[[#This Row],[rating_count]]</f>
        <v>24829650</v>
      </c>
      <c r="R1050">
        <v>4.3</v>
      </c>
      <c r="S1050">
        <f>ROUND(Table2[[#This Row],[rating]], 0)</f>
        <v>4</v>
      </c>
      <c r="T1050" s="21">
        <v>1035</v>
      </c>
      <c r="U1050" s="21" t="str">
        <f>IF(Table2[[#This Row],[rating_count]] &lt; 1000, "Yes", "No")</f>
        <v>No</v>
      </c>
      <c r="V1050" s="21">
        <f>Table2[[#This Row],[Rounded Rating Column]] * Table2[[#This Row],[rating_count]]</f>
        <v>4140</v>
      </c>
      <c r="W1050" s="25">
        <f t="shared" si="50"/>
        <v>24829650</v>
      </c>
      <c r="X1050" t="s">
        <v>1020</v>
      </c>
      <c r="Y1050" t="s">
        <v>1021</v>
      </c>
      <c r="Z1050" t="s">
        <v>1022</v>
      </c>
      <c r="AA1050" t="s">
        <v>1023</v>
      </c>
      <c r="AB1050" t="s">
        <v>1024</v>
      </c>
      <c r="AC1050" t="s">
        <v>1025</v>
      </c>
      <c r="AD1050" t="s">
        <v>1026</v>
      </c>
      <c r="AE1050" t="s">
        <v>1027</v>
      </c>
    </row>
    <row r="1051" spans="1:31" ht="15.75" customHeight="1">
      <c r="A1051" t="s">
        <v>9490</v>
      </c>
      <c r="B1051" t="s">
        <v>9491</v>
      </c>
      <c r="C1051" t="s">
        <v>8472</v>
      </c>
      <c r="D1051" t="s">
        <v>12817</v>
      </c>
      <c r="E1051" t="s">
        <v>12818</v>
      </c>
      <c r="F1051" t="s">
        <v>12986</v>
      </c>
      <c r="G1051" t="str">
        <f>Table2[category] &amp; "-" &amp; Table2[product name]</f>
        <v>Home&amp;Kitchen|Kitchen&amp;HomeAppliances|SmallKitchenAppliances|HandBlenders-InstaCuppa Portable Blender for Smoothie, Milk Shakes, Crushing Ice and Juices, USB Rechargeable Personal Blender Machine for Kitchen with 2000 mAh Rechargeable Battery, 150 Watt Motor, 400 ML</v>
      </c>
      <c r="H1051" t="s">
        <v>12998</v>
      </c>
      <c r="I1051" s="25">
        <v>1999</v>
      </c>
      <c r="J1051" s="23" t="str">
        <f t="shared" si="48"/>
        <v>&gt;₹500</v>
      </c>
      <c r="K1051" s="25">
        <v>2499</v>
      </c>
      <c r="L1051" s="24">
        <v>0.2</v>
      </c>
      <c r="M1051" s="25">
        <f>Table2[[#This Row],[Actual Price]] - Table2[[#This Row],[Discounted Price]] / Table2[[#This Row],[Actual Price]] * 100</f>
        <v>2419.0080032012806</v>
      </c>
      <c r="N1051" s="24" t="str">
        <f t="shared" si="49"/>
        <v>&lt;50%</v>
      </c>
      <c r="O1051" s="21">
        <f>Table2[[#This Row],[Rounded Rating Column]] + (Table2[[#This Row],[rating_count]] / 1000)</f>
        <v>5.0339999999999998</v>
      </c>
      <c r="P1051" s="24" t="str">
        <f>IF(Table2[[#This Row],[Discount Percentage]] &gt;= 0.5, "Yes", "No")</f>
        <v>No</v>
      </c>
      <c r="Q1051" s="26">
        <f>Table2[[#This Row],[Actual Price]] * Table2[[#This Row],[rating_count]]</f>
        <v>2583966</v>
      </c>
      <c r="R1051">
        <v>4.0999999999999996</v>
      </c>
      <c r="S1051">
        <f>ROUND(Table2[[#This Row],[rating]], 0)</f>
        <v>4</v>
      </c>
      <c r="T1051" s="21">
        <v>1034</v>
      </c>
      <c r="U1051" s="21" t="str">
        <f>IF(Table2[[#This Row],[rating_count]] &lt; 1000, "Yes", "No")</f>
        <v>No</v>
      </c>
      <c r="V1051" s="21">
        <f>Table2[[#This Row],[Rounded Rating Column]] * Table2[[#This Row],[rating_count]]</f>
        <v>4136</v>
      </c>
      <c r="W1051" s="25">
        <f t="shared" si="50"/>
        <v>2583966</v>
      </c>
      <c r="X1051" t="s">
        <v>9492</v>
      </c>
      <c r="Y1051" t="s">
        <v>9493</v>
      </c>
      <c r="Z1051" t="s">
        <v>9494</v>
      </c>
      <c r="AA1051" t="s">
        <v>9495</v>
      </c>
      <c r="AB1051" t="s">
        <v>9496</v>
      </c>
      <c r="AC1051" t="s">
        <v>9497</v>
      </c>
      <c r="AD1051" t="s">
        <v>9498</v>
      </c>
      <c r="AE1051" t="s">
        <v>9499</v>
      </c>
    </row>
    <row r="1052" spans="1:31" ht="15.75" customHeight="1">
      <c r="A1052" t="s">
        <v>6612</v>
      </c>
      <c r="B1052" t="s">
        <v>6613</v>
      </c>
      <c r="C1052" t="s">
        <v>5244</v>
      </c>
      <c r="D1052" t="s">
        <v>12821</v>
      </c>
      <c r="E1052" t="s">
        <v>12822</v>
      </c>
      <c r="F1052" t="s">
        <v>12880</v>
      </c>
      <c r="G1052" t="str">
        <f>Table2[category] &amp; "-" &amp; Table2[product name]</f>
        <v>Computers&amp;Accessories|Accessories&amp;Peripherals|Keyboards,Mice&amp;InputDevices|Keyboard&amp;MiceAccessories|MousePads-INOVERA World Map Extended Anti Slip Rubber Gaming Stitched Mouse Pad Desk Mat for Computer Laptop (Black, 900L x 400B x 2H mm)</v>
      </c>
      <c r="H1052" t="s">
        <v>12910</v>
      </c>
      <c r="I1052" s="23">
        <v>499</v>
      </c>
      <c r="J1052" s="23" t="str">
        <f t="shared" si="48"/>
        <v>₹200 - ₹500</v>
      </c>
      <c r="K1052" s="23">
        <v>999</v>
      </c>
      <c r="L1052" s="24">
        <v>0.5</v>
      </c>
      <c r="M1052" s="25">
        <f>Table2[[#This Row],[Actual Price]] - Table2[[#This Row],[Discounted Price]] / Table2[[#This Row],[Actual Price]] * 100</f>
        <v>949.05005005005</v>
      </c>
      <c r="N1052" s="24" t="str">
        <f t="shared" si="49"/>
        <v>50% or More</v>
      </c>
      <c r="O1052" s="21">
        <f>Table2[[#This Row],[Rounded Rating Column]] + (Table2[[#This Row],[rating_count]] / 1000)</f>
        <v>5.03</v>
      </c>
      <c r="P1052" s="24" t="str">
        <f>IF(Table2[[#This Row],[Discount Percentage]] &gt;= 0.5, "Yes", "No")</f>
        <v>Yes</v>
      </c>
      <c r="Q1052" s="26">
        <f>Table2[[#This Row],[Actual Price]] * Table2[[#This Row],[rating_count]]</f>
        <v>1028970</v>
      </c>
      <c r="R1052">
        <v>4.4000000000000004</v>
      </c>
      <c r="S1052">
        <f>ROUND(Table2[[#This Row],[rating]], 0)</f>
        <v>4</v>
      </c>
      <c r="T1052" s="21">
        <v>1030</v>
      </c>
      <c r="U1052" s="21" t="str">
        <f>IF(Table2[[#This Row],[rating_count]] &lt; 1000, "Yes", "No")</f>
        <v>No</v>
      </c>
      <c r="V1052" s="21">
        <f>Table2[[#This Row],[Rounded Rating Column]] * Table2[[#This Row],[rating_count]]</f>
        <v>4120</v>
      </c>
      <c r="W1052" s="25">
        <f t="shared" si="50"/>
        <v>1028970</v>
      </c>
      <c r="X1052" t="s">
        <v>6614</v>
      </c>
      <c r="Y1052" t="s">
        <v>6615</v>
      </c>
      <c r="Z1052" t="s">
        <v>6616</v>
      </c>
      <c r="AA1052" t="s">
        <v>6617</v>
      </c>
      <c r="AB1052" t="s">
        <v>6618</v>
      </c>
      <c r="AC1052" t="s">
        <v>6619</v>
      </c>
      <c r="AD1052" t="s">
        <v>6620</v>
      </c>
      <c r="AE1052" t="s">
        <v>6621</v>
      </c>
    </row>
    <row r="1053" spans="1:31" ht="15.75" customHeight="1">
      <c r="A1053" t="s">
        <v>10157</v>
      </c>
      <c r="B1053" t="s">
        <v>10158</v>
      </c>
      <c r="C1053" t="s">
        <v>8472</v>
      </c>
      <c r="D1053" t="s">
        <v>12817</v>
      </c>
      <c r="E1053" t="s">
        <v>12818</v>
      </c>
      <c r="F1053" t="s">
        <v>12986</v>
      </c>
      <c r="G1053" t="str">
        <f>Table2[category] &amp; "-" &amp; Table2[product name]</f>
        <v>Home&amp;Kitchen|Kitchen&amp;HomeAppliances|SmallKitchenAppliances|HandBlenders-Oratech Coffee Frother electric, milk frother electric, coffee beater, cappuccino maker, Coffee Foamer, Mocktail Mixer, Coffee Foam Maker, coffee whisker electric, Froth Maker, coffee stirrers electric, coffee frothers, Coffee Blender, (6 Month Warranty) (Multicolour)</v>
      </c>
      <c r="H1053" t="s">
        <v>12998</v>
      </c>
      <c r="I1053" s="23">
        <v>279</v>
      </c>
      <c r="J1053" s="23" t="str">
        <f t="shared" si="48"/>
        <v>₹200 - ₹500</v>
      </c>
      <c r="K1053" s="23">
        <v>499</v>
      </c>
      <c r="L1053" s="24">
        <v>0.44</v>
      </c>
      <c r="M1053" s="25">
        <f>Table2[[#This Row],[Actual Price]] - Table2[[#This Row],[Discounted Price]] / Table2[[#This Row],[Actual Price]] * 100</f>
        <v>443.08817635270543</v>
      </c>
      <c r="N1053" s="24" t="str">
        <f t="shared" si="49"/>
        <v>&lt;50%</v>
      </c>
      <c r="O1053" s="21">
        <f>Table2[[#This Row],[Rounded Rating Column]] + (Table2[[#This Row],[rating_count]] / 1000)</f>
        <v>5.0279999999999996</v>
      </c>
      <c r="P1053" s="24" t="str">
        <f>IF(Table2[[#This Row],[Discount Percentage]] &gt;= 0.5, "Yes", "No")</f>
        <v>No</v>
      </c>
      <c r="Q1053" s="26">
        <f>Table2[[#This Row],[Actual Price]] * Table2[[#This Row],[rating_count]]</f>
        <v>13972</v>
      </c>
      <c r="R1053">
        <v>4.8</v>
      </c>
      <c r="S1053">
        <f>ROUND(Table2[[#This Row],[rating]], 0)</f>
        <v>5</v>
      </c>
      <c r="T1053" s="21">
        <v>28</v>
      </c>
      <c r="U1053" s="21" t="str">
        <f>IF(Table2[[#This Row],[rating_count]] &lt; 1000, "Yes", "No")</f>
        <v>Yes</v>
      </c>
      <c r="V1053" s="21">
        <f>Table2[[#This Row],[Rounded Rating Column]] * Table2[[#This Row],[rating_count]]</f>
        <v>140</v>
      </c>
      <c r="W1053" s="25">
        <f t="shared" si="50"/>
        <v>13972</v>
      </c>
      <c r="X1053" t="s">
        <v>10159</v>
      </c>
      <c r="Y1053" t="s">
        <v>10160</v>
      </c>
      <c r="Z1053" t="s">
        <v>10161</v>
      </c>
      <c r="AA1053" t="s">
        <v>10162</v>
      </c>
      <c r="AB1053" t="s">
        <v>10163</v>
      </c>
      <c r="AC1053" t="s">
        <v>10164</v>
      </c>
      <c r="AD1053" t="s">
        <v>10165</v>
      </c>
      <c r="AE1053" t="s">
        <v>10166</v>
      </c>
    </row>
    <row r="1054" spans="1:31" ht="15.75" customHeight="1">
      <c r="A1054" t="s">
        <v>7599</v>
      </c>
      <c r="B1054" t="s">
        <v>7600</v>
      </c>
      <c r="C1054" t="s">
        <v>4796</v>
      </c>
      <c r="D1054" t="s">
        <v>12821</v>
      </c>
      <c r="E1054" t="s">
        <v>12822</v>
      </c>
      <c r="F1054" t="s">
        <v>12880</v>
      </c>
      <c r="G1054" t="str">
        <f>Table2[category] &amp; "-" &amp; Table2[product name]</f>
        <v>Computers&amp;Accessories|Accessories&amp;Peripherals|Keyboards,Mice&amp;InputDevices|GraphicTablets-TVARA LCD Writing Tablet, 8.5" Inch Colorful Toddler Doodle Board Drawing Tablet, Erasable Reusable Electronic Drawing Pads, Educational and Learning Tool for 3-6 Years Old Boy and Girls Mix Colors</v>
      </c>
      <c r="H1054" t="s">
        <v>12882</v>
      </c>
      <c r="I1054" s="23">
        <v>354</v>
      </c>
      <c r="J1054" s="23" t="str">
        <f t="shared" si="48"/>
        <v>₹200 - ₹500</v>
      </c>
      <c r="K1054" s="25">
        <v>1500</v>
      </c>
      <c r="L1054" s="24">
        <v>0.76</v>
      </c>
      <c r="M1054" s="25">
        <f>Table2[[#This Row],[Actual Price]] - Table2[[#This Row],[Discounted Price]] / Table2[[#This Row],[Actual Price]] * 100</f>
        <v>1476.4</v>
      </c>
      <c r="N1054" s="24" t="str">
        <f t="shared" si="49"/>
        <v>50% or More</v>
      </c>
      <c r="O1054" s="21">
        <f>Table2[[#This Row],[Rounded Rating Column]] + (Table2[[#This Row],[rating_count]] / 1000)</f>
        <v>5.0259999999999998</v>
      </c>
      <c r="P1054" s="24" t="str">
        <f>IF(Table2[[#This Row],[Discount Percentage]] &gt;= 0.5, "Yes", "No")</f>
        <v>Yes</v>
      </c>
      <c r="Q1054" s="26">
        <f>Table2[[#This Row],[Actual Price]] * Table2[[#This Row],[rating_count]]</f>
        <v>1539000</v>
      </c>
      <c r="R1054">
        <v>4</v>
      </c>
      <c r="S1054">
        <f>ROUND(Table2[[#This Row],[rating]], 0)</f>
        <v>4</v>
      </c>
      <c r="T1054" s="21">
        <v>1026</v>
      </c>
      <c r="U1054" s="21" t="str">
        <f>IF(Table2[[#This Row],[rating_count]] &lt; 1000, "Yes", "No")</f>
        <v>No</v>
      </c>
      <c r="V1054" s="21">
        <f>Table2[[#This Row],[Rounded Rating Column]] * Table2[[#This Row],[rating_count]]</f>
        <v>4104</v>
      </c>
      <c r="W1054" s="25">
        <f t="shared" si="50"/>
        <v>1539000</v>
      </c>
      <c r="X1054" t="s">
        <v>7601</v>
      </c>
      <c r="Y1054" t="s">
        <v>7602</v>
      </c>
      <c r="Z1054" t="s">
        <v>7603</v>
      </c>
      <c r="AA1054" t="s">
        <v>7604</v>
      </c>
      <c r="AB1054" t="s">
        <v>7605</v>
      </c>
      <c r="AC1054" t="s">
        <v>7606</v>
      </c>
      <c r="AD1054" t="s">
        <v>7607</v>
      </c>
      <c r="AE1054" t="s">
        <v>7608</v>
      </c>
    </row>
    <row r="1055" spans="1:31" ht="15.75" customHeight="1">
      <c r="A1055" t="s">
        <v>6231</v>
      </c>
      <c r="B1055" t="s">
        <v>6232</v>
      </c>
      <c r="C1055" t="s">
        <v>4785</v>
      </c>
      <c r="D1055" t="s">
        <v>12821</v>
      </c>
      <c r="E1055" t="s">
        <v>12822</v>
      </c>
      <c r="F1055" t="s">
        <v>12880</v>
      </c>
      <c r="G1055" t="str">
        <f>Table2[category] &amp; "-" &amp; Table2[product name]</f>
        <v>Computers&amp;Accessories|Accessories&amp;Peripherals|Keyboards,Mice&amp;InputDevices|Mice-Amazon Basics Wireless Mouse | 2.4 GHz Connection, 1600 DPI | Type - C Adapter | Upto 12 Months of Battery Life | Ambidextrous Design | Suitable for PC/Mac/Laptop</v>
      </c>
      <c r="H1055" t="s">
        <v>12881</v>
      </c>
      <c r="I1055" s="23">
        <v>499</v>
      </c>
      <c r="J1055" s="23" t="str">
        <f t="shared" si="48"/>
        <v>₹200 - ₹500</v>
      </c>
      <c r="K1055" s="25">
        <v>1000</v>
      </c>
      <c r="L1055" s="24">
        <v>0.5</v>
      </c>
      <c r="M1055" s="25">
        <f>Table2[[#This Row],[Actual Price]] - Table2[[#This Row],[Discounted Price]] / Table2[[#This Row],[Actual Price]] * 100</f>
        <v>950.1</v>
      </c>
      <c r="N1055" s="24" t="str">
        <f t="shared" si="49"/>
        <v>50% or More</v>
      </c>
      <c r="O1055" s="21">
        <f>Table2[[#This Row],[Rounded Rating Column]] + (Table2[[#This Row],[rating_count]] / 1000)</f>
        <v>5.0229999999999997</v>
      </c>
      <c r="P1055" s="24" t="str">
        <f>IF(Table2[[#This Row],[Discount Percentage]] &gt;= 0.5, "Yes", "No")</f>
        <v>Yes</v>
      </c>
      <c r="Q1055" s="26">
        <f>Table2[[#This Row],[Actual Price]] * Table2[[#This Row],[rating_count]]</f>
        <v>23000</v>
      </c>
      <c r="R1055">
        <v>5</v>
      </c>
      <c r="S1055">
        <f>ROUND(Table2[[#This Row],[rating]], 0)</f>
        <v>5</v>
      </c>
      <c r="T1055" s="21">
        <v>23</v>
      </c>
      <c r="U1055" s="21" t="str">
        <f>IF(Table2[[#This Row],[rating_count]] &lt; 1000, "Yes", "No")</f>
        <v>Yes</v>
      </c>
      <c r="V1055" s="21">
        <f>Table2[[#This Row],[Rounded Rating Column]] * Table2[[#This Row],[rating_count]]</f>
        <v>115</v>
      </c>
      <c r="W1055" s="25">
        <f t="shared" si="50"/>
        <v>23000</v>
      </c>
      <c r="X1055" t="s">
        <v>6233</v>
      </c>
      <c r="Y1055" t="s">
        <v>6234</v>
      </c>
      <c r="Z1055" t="s">
        <v>6235</v>
      </c>
      <c r="AA1055" t="s">
        <v>6236</v>
      </c>
      <c r="AB1055" t="s">
        <v>6237</v>
      </c>
      <c r="AC1055" t="s">
        <v>6238</v>
      </c>
      <c r="AD1055" t="s">
        <v>6239</v>
      </c>
      <c r="AE1055" t="s">
        <v>6240</v>
      </c>
    </row>
    <row r="1056" spans="1:31" ht="15.75" customHeight="1">
      <c r="A1056" t="s">
        <v>11135</v>
      </c>
      <c r="B1056" t="s">
        <v>11136</v>
      </c>
      <c r="C1056" t="s">
        <v>8358</v>
      </c>
      <c r="D1056" t="s">
        <v>12817</v>
      </c>
      <c r="E1056" t="s">
        <v>12818</v>
      </c>
      <c r="F1056" t="s">
        <v>12819</v>
      </c>
      <c r="G1056" t="str">
        <f>Table2[category] &amp; "-" &amp; Table2[product name]</f>
        <v>Home&amp;Kitchen|Kitchen&amp;HomeAppliances|Vacuum,Cleaning&amp;Ironing|Irons,Steamers&amp;Accessories|LintShavers-Demokrazy New Nova Lint Cum Fuzz Remover for All Woolens Sweaters, Blankets, Jackets Remover Pill Remover from Carpets, Curtains (Pack of 1)</v>
      </c>
      <c r="H1056" t="s">
        <v>12992</v>
      </c>
      <c r="I1056" s="23">
        <v>475</v>
      </c>
      <c r="J1056" s="23" t="str">
        <f t="shared" si="48"/>
        <v>₹200 - ₹500</v>
      </c>
      <c r="K1056" s="23">
        <v>999</v>
      </c>
      <c r="L1056" s="24">
        <v>0.52</v>
      </c>
      <c r="M1056" s="25">
        <f>Table2[[#This Row],[Actual Price]] - Table2[[#This Row],[Discounted Price]] / Table2[[#This Row],[Actual Price]] * 100</f>
        <v>951.45245245245246</v>
      </c>
      <c r="N1056" s="24" t="str">
        <f t="shared" si="49"/>
        <v>50% or More</v>
      </c>
      <c r="O1056" s="21">
        <f>Table2[[#This Row],[Rounded Rating Column]] + (Table2[[#This Row],[rating_count]] / 1000)</f>
        <v>5.0209999999999999</v>
      </c>
      <c r="P1056" s="24" t="str">
        <f>IF(Table2[[#This Row],[Discount Percentage]] &gt;= 0.5, "Yes", "No")</f>
        <v>Yes</v>
      </c>
      <c r="Q1056" s="26">
        <f>Table2[[#This Row],[Actual Price]] * Table2[[#This Row],[rating_count]]</f>
        <v>1019979</v>
      </c>
      <c r="R1056">
        <v>4.0999999999999996</v>
      </c>
      <c r="S1056">
        <f>ROUND(Table2[[#This Row],[rating]], 0)</f>
        <v>4</v>
      </c>
      <c r="T1056" s="21">
        <v>1021</v>
      </c>
      <c r="U1056" s="21" t="str">
        <f>IF(Table2[[#This Row],[rating_count]] &lt; 1000, "Yes", "No")</f>
        <v>No</v>
      </c>
      <c r="V1056" s="21">
        <f>Table2[[#This Row],[Rounded Rating Column]] * Table2[[#This Row],[rating_count]]</f>
        <v>4084</v>
      </c>
      <c r="W1056" s="25">
        <f t="shared" si="50"/>
        <v>1019979</v>
      </c>
      <c r="X1056" t="s">
        <v>11137</v>
      </c>
      <c r="Y1056" t="s">
        <v>11138</v>
      </c>
      <c r="Z1056" t="s">
        <v>11139</v>
      </c>
      <c r="AA1056" t="s">
        <v>11140</v>
      </c>
      <c r="AB1056" t="s">
        <v>11141</v>
      </c>
      <c r="AC1056" t="s">
        <v>11142</v>
      </c>
      <c r="AD1056" t="s">
        <v>11143</v>
      </c>
      <c r="AE1056" t="s">
        <v>11144</v>
      </c>
    </row>
    <row r="1057" spans="1:31" ht="15.75" customHeight="1">
      <c r="A1057" t="s">
        <v>9781</v>
      </c>
      <c r="B1057" t="s">
        <v>9782</v>
      </c>
      <c r="C1057" t="s">
        <v>8505</v>
      </c>
      <c r="D1057" t="s">
        <v>12817</v>
      </c>
      <c r="E1057" t="s">
        <v>12988</v>
      </c>
      <c r="F1057" t="s">
        <v>13000</v>
      </c>
      <c r="G1057" t="str">
        <f>Table2[category] &amp; "-" &amp; Table2[product name]</f>
        <v>Home&amp;Kitchen|Heating,Cooling&amp;AirQuality|WaterHeaters&amp;Geysers|InstantWaterHeaters-Homeistic Applience‚Ñ¢ Instant Electric Water Heater Faucet Tap For Kitchen And Bathroom Sink Digital Water Heating Tap with Shower Head ABS Body- Shock Proof (Pack Of 1. White)</v>
      </c>
      <c r="H1057" t="s">
        <v>13001</v>
      </c>
      <c r="I1057" s="25">
        <v>1448</v>
      </c>
      <c r="J1057" s="23" t="str">
        <f t="shared" si="48"/>
        <v>&gt;₹500</v>
      </c>
      <c r="K1057" s="25">
        <v>2999</v>
      </c>
      <c r="L1057" s="24">
        <v>0.52</v>
      </c>
      <c r="M1057" s="25">
        <f>Table2[[#This Row],[Actual Price]] - Table2[[#This Row],[Discounted Price]] / Table2[[#This Row],[Actual Price]] * 100</f>
        <v>2950.7172390796932</v>
      </c>
      <c r="N1057" s="24" t="str">
        <f t="shared" si="49"/>
        <v>50% or More</v>
      </c>
      <c r="O1057" s="21">
        <f>Table2[[#This Row],[Rounded Rating Column]] + (Table2[[#This Row],[rating_count]] / 1000)</f>
        <v>5.0190000000000001</v>
      </c>
      <c r="P1057" s="24" t="str">
        <f>IF(Table2[[#This Row],[Discount Percentage]] &gt;= 0.5, "Yes", "No")</f>
        <v>Yes</v>
      </c>
      <c r="Q1057" s="26">
        <f>Table2[[#This Row],[Actual Price]] * Table2[[#This Row],[rating_count]]</f>
        <v>56981</v>
      </c>
      <c r="R1057">
        <v>4.5</v>
      </c>
      <c r="S1057">
        <f>ROUND(Table2[[#This Row],[rating]], 0)</f>
        <v>5</v>
      </c>
      <c r="T1057" s="21">
        <v>19</v>
      </c>
      <c r="U1057" s="21" t="str">
        <f>IF(Table2[[#This Row],[rating_count]] &lt; 1000, "Yes", "No")</f>
        <v>Yes</v>
      </c>
      <c r="V1057" s="21">
        <f>Table2[[#This Row],[Rounded Rating Column]] * Table2[[#This Row],[rating_count]]</f>
        <v>95</v>
      </c>
      <c r="W1057" s="25">
        <f t="shared" si="50"/>
        <v>56981</v>
      </c>
      <c r="X1057" t="s">
        <v>9783</v>
      </c>
      <c r="Y1057" t="s">
        <v>9784</v>
      </c>
      <c r="Z1057" t="s">
        <v>9785</v>
      </c>
      <c r="AA1057" t="s">
        <v>9786</v>
      </c>
      <c r="AB1057" t="s">
        <v>9787</v>
      </c>
      <c r="AC1057" t="s">
        <v>9788</v>
      </c>
      <c r="AD1057" t="s">
        <v>9789</v>
      </c>
      <c r="AE1057" t="s">
        <v>9790</v>
      </c>
    </row>
    <row r="1058" spans="1:31" ht="15.75" customHeight="1">
      <c r="A1058" t="s">
        <v>9170</v>
      </c>
      <c r="B1058" t="s">
        <v>9171</v>
      </c>
      <c r="C1058" t="s">
        <v>9172</v>
      </c>
      <c r="D1058" t="s">
        <v>12817</v>
      </c>
      <c r="E1058" t="s">
        <v>12818</v>
      </c>
      <c r="F1058" t="s">
        <v>12819</v>
      </c>
      <c r="G1058" t="str">
        <f>Table2[category] &amp; "-" &amp; Table2[product name]</f>
        <v>Home&amp;Kitchen|Kitchen&amp;HomeAppliances|Vacuum,Cleaning&amp;Ironing|PressureWashers,Steam&amp;WindowCleaners-AGARO Supreme High Pressure Washer, 1800 Watts, 120 Bars, 6.5L/Min Flow Rate, 8 Meters Outlet Hose, Portable, for Car,Bike and Home Cleaning Purpose, Black and Orange</v>
      </c>
      <c r="H1058" t="s">
        <v>13015</v>
      </c>
      <c r="I1058" s="25">
        <v>4789</v>
      </c>
      <c r="J1058" s="23" t="str">
        <f t="shared" si="48"/>
        <v>&gt;₹500</v>
      </c>
      <c r="K1058" s="25">
        <v>8990</v>
      </c>
      <c r="L1058" s="24">
        <v>0.47</v>
      </c>
      <c r="M1058" s="25">
        <f>Table2[[#This Row],[Actual Price]] - Table2[[#This Row],[Discounted Price]] / Table2[[#This Row],[Actual Price]] * 100</f>
        <v>8936.7296996662953</v>
      </c>
      <c r="N1058" s="24" t="str">
        <f t="shared" si="49"/>
        <v>&lt;50%</v>
      </c>
      <c r="O1058" s="21">
        <f>Table2[[#This Row],[Rounded Rating Column]] + (Table2[[#This Row],[rating_count]] / 1000)</f>
        <v>5.0169999999999995</v>
      </c>
      <c r="P1058" s="24" t="str">
        <f>IF(Table2[[#This Row],[Discount Percentage]] &gt;= 0.5, "Yes", "No")</f>
        <v>No</v>
      </c>
      <c r="Q1058" s="26">
        <f>Table2[[#This Row],[Actual Price]] * Table2[[#This Row],[rating_count]]</f>
        <v>9142830</v>
      </c>
      <c r="R1058">
        <v>4.3</v>
      </c>
      <c r="S1058">
        <f>ROUND(Table2[[#This Row],[rating]], 0)</f>
        <v>4</v>
      </c>
      <c r="T1058" s="21">
        <v>1017</v>
      </c>
      <c r="U1058" s="21" t="str">
        <f>IF(Table2[[#This Row],[rating_count]] &lt; 1000, "Yes", "No")</f>
        <v>No</v>
      </c>
      <c r="V1058" s="21">
        <f>Table2[[#This Row],[Rounded Rating Column]] * Table2[[#This Row],[rating_count]]</f>
        <v>4068</v>
      </c>
      <c r="W1058" s="25">
        <f t="shared" si="50"/>
        <v>9142830</v>
      </c>
      <c r="X1058" t="s">
        <v>9173</v>
      </c>
      <c r="Y1058" t="s">
        <v>9174</v>
      </c>
      <c r="Z1058" t="s">
        <v>9175</v>
      </c>
      <c r="AA1058" t="s">
        <v>9176</v>
      </c>
      <c r="AB1058" t="s">
        <v>9177</v>
      </c>
      <c r="AC1058" t="s">
        <v>9178</v>
      </c>
      <c r="AD1058" t="s">
        <v>9179</v>
      </c>
      <c r="AE1058" t="s">
        <v>9180</v>
      </c>
    </row>
    <row r="1059" spans="1:31" ht="15.75" customHeight="1">
      <c r="A1059" t="s">
        <v>9365</v>
      </c>
      <c r="B1059" t="s">
        <v>9366</v>
      </c>
      <c r="C1059" t="s">
        <v>8347</v>
      </c>
      <c r="D1059" t="s">
        <v>12817</v>
      </c>
      <c r="E1059" t="s">
        <v>12988</v>
      </c>
      <c r="F1059" t="s">
        <v>12989</v>
      </c>
      <c r="G1059" t="str">
        <f>Table2[category] &amp; "-" &amp; Table2[product name]</f>
        <v>Home&amp;Kitchen|Heating,Cooling&amp;AirQuality|RoomHeaters|FanHeaters-Bajaj OFR Room Heater, 13 Fin 2900 Watts Oil Filled Room Heater with 400W PTC Ceramic Fan Heater, ISI Approved (Majesty 13F Plus Black)</v>
      </c>
      <c r="H1059" t="s">
        <v>12991</v>
      </c>
      <c r="I1059" s="25">
        <v>9590</v>
      </c>
      <c r="J1059" s="23" t="str">
        <f t="shared" si="48"/>
        <v>&gt;₹500</v>
      </c>
      <c r="K1059" s="25">
        <v>15999</v>
      </c>
      <c r="L1059" s="24">
        <v>0.4</v>
      </c>
      <c r="M1059" s="25">
        <f>Table2[[#This Row],[Actual Price]] - Table2[[#This Row],[Discounted Price]] / Table2[[#This Row],[Actual Price]] * 100</f>
        <v>15939.058753672105</v>
      </c>
      <c r="N1059" s="24" t="str">
        <f t="shared" si="49"/>
        <v>&lt;50%</v>
      </c>
      <c r="O1059" s="21">
        <f>Table2[[#This Row],[Rounded Rating Column]] + (Table2[[#This Row],[rating_count]] / 1000)</f>
        <v>5.0169999999999995</v>
      </c>
      <c r="P1059" s="24" t="str">
        <f>IF(Table2[[#This Row],[Discount Percentage]] &gt;= 0.5, "Yes", "No")</f>
        <v>No</v>
      </c>
      <c r="Q1059" s="26">
        <f>Table2[[#This Row],[Actual Price]] * Table2[[#This Row],[rating_count]]</f>
        <v>16270983</v>
      </c>
      <c r="R1059">
        <v>4.0999999999999996</v>
      </c>
      <c r="S1059">
        <f>ROUND(Table2[[#This Row],[rating]], 0)</f>
        <v>4</v>
      </c>
      <c r="T1059" s="21">
        <v>1017</v>
      </c>
      <c r="U1059" s="21" t="str">
        <f>IF(Table2[[#This Row],[rating_count]] &lt; 1000, "Yes", "No")</f>
        <v>No</v>
      </c>
      <c r="V1059" s="21">
        <f>Table2[[#This Row],[Rounded Rating Column]] * Table2[[#This Row],[rating_count]]</f>
        <v>4068</v>
      </c>
      <c r="W1059" s="25">
        <f t="shared" si="50"/>
        <v>16270983</v>
      </c>
      <c r="X1059" t="s">
        <v>9367</v>
      </c>
      <c r="Y1059" t="s">
        <v>9368</v>
      </c>
      <c r="Z1059" t="s">
        <v>9369</v>
      </c>
      <c r="AA1059" t="s">
        <v>9370</v>
      </c>
      <c r="AB1059" t="s">
        <v>9371</v>
      </c>
      <c r="AC1059" t="s">
        <v>9372</v>
      </c>
      <c r="AD1059" t="s">
        <v>9373</v>
      </c>
      <c r="AE1059" t="s">
        <v>9374</v>
      </c>
    </row>
    <row r="1060" spans="1:31" ht="15.75" customHeight="1">
      <c r="A1060" t="s">
        <v>10884</v>
      </c>
      <c r="B1060" t="s">
        <v>10885</v>
      </c>
      <c r="C1060" t="s">
        <v>8358</v>
      </c>
      <c r="D1060" t="s">
        <v>12817</v>
      </c>
      <c r="E1060" t="s">
        <v>12818</v>
      </c>
      <c r="F1060" t="s">
        <v>12819</v>
      </c>
      <c r="G1060" t="str">
        <f>Table2[category] &amp; "-" &amp; Table2[product name]</f>
        <v>Home&amp;Kitchen|Kitchen&amp;HomeAppliances|Vacuum,Cleaning&amp;Ironing|Irons,Steamers&amp;Accessories|LintShavers-House of Quirk Reusable Sticky Picker Cleaner Easy-Tear Sheets Travel Pet Hair Lint Rollers Brush (10cm Sheet, Set of 3 Rolls, 180 Sheets, 60 Sheets Each roll Lint Roller Remover, Multicolour)</v>
      </c>
      <c r="H1060" t="s">
        <v>12992</v>
      </c>
      <c r="I1060" s="23">
        <v>299</v>
      </c>
      <c r="J1060" s="23" t="str">
        <f t="shared" si="48"/>
        <v>₹200 - ₹500</v>
      </c>
      <c r="K1060" s="23">
        <v>499</v>
      </c>
      <c r="L1060" s="24">
        <v>0.4</v>
      </c>
      <c r="M1060" s="25">
        <f>Table2[[#This Row],[Actual Price]] - Table2[[#This Row],[Discounted Price]] / Table2[[#This Row],[Actual Price]] * 100</f>
        <v>439.08016032064126</v>
      </c>
      <c r="N1060" s="24" t="str">
        <f t="shared" si="49"/>
        <v>&lt;50%</v>
      </c>
      <c r="O1060" s="21">
        <f>Table2[[#This Row],[Rounded Rating Column]] + (Table2[[#This Row],[rating_count]] / 1000)</f>
        <v>5.0149999999999997</v>
      </c>
      <c r="P1060" s="24" t="str">
        <f>IF(Table2[[#This Row],[Discount Percentage]] &gt;= 0.5, "Yes", "No")</f>
        <v>No</v>
      </c>
      <c r="Q1060" s="26">
        <f>Table2[[#This Row],[Actual Price]] * Table2[[#This Row],[rating_count]]</f>
        <v>506485</v>
      </c>
      <c r="R1060">
        <v>3.9</v>
      </c>
      <c r="S1060">
        <f>ROUND(Table2[[#This Row],[rating]], 0)</f>
        <v>4</v>
      </c>
      <c r="T1060" s="21">
        <v>1015</v>
      </c>
      <c r="U1060" s="21" t="str">
        <f>IF(Table2[[#This Row],[rating_count]] &lt; 1000, "Yes", "No")</f>
        <v>No</v>
      </c>
      <c r="V1060" s="21">
        <f>Table2[[#This Row],[Rounded Rating Column]] * Table2[[#This Row],[rating_count]]</f>
        <v>4060</v>
      </c>
      <c r="W1060" s="25">
        <f t="shared" si="50"/>
        <v>506485</v>
      </c>
      <c r="X1060" t="s">
        <v>10886</v>
      </c>
      <c r="Y1060" t="s">
        <v>10887</v>
      </c>
      <c r="Z1060" t="s">
        <v>10888</v>
      </c>
      <c r="AA1060" t="s">
        <v>10889</v>
      </c>
      <c r="AB1060" t="s">
        <v>10890</v>
      </c>
      <c r="AC1060" t="s">
        <v>10891</v>
      </c>
      <c r="AD1060" t="s">
        <v>10892</v>
      </c>
      <c r="AE1060" t="s">
        <v>10893</v>
      </c>
    </row>
    <row r="1061" spans="1:31" ht="15.75" customHeight="1">
      <c r="A1061" t="s">
        <v>9721</v>
      </c>
      <c r="B1061" t="s">
        <v>9722</v>
      </c>
      <c r="C1061" t="s">
        <v>8347</v>
      </c>
      <c r="D1061" t="s">
        <v>12817</v>
      </c>
      <c r="E1061" t="s">
        <v>12988</v>
      </c>
      <c r="F1061" t="s">
        <v>12989</v>
      </c>
      <c r="G1061" t="str">
        <f>Table2[category] &amp; "-" &amp; Table2[product name]</f>
        <v>Home&amp;Kitchen|Heating,Cooling&amp;AirQuality|RoomHeaters|FanHeaters-!!1000 Watt/2000-Watt Room Heater!! Fan Heater!!Pure White!!HN-2500!!Made in India!!</v>
      </c>
      <c r="H1061" t="s">
        <v>12991</v>
      </c>
      <c r="I1061" s="23">
        <v>784</v>
      </c>
      <c r="J1061" s="23" t="str">
        <f t="shared" si="48"/>
        <v>&gt;₹500</v>
      </c>
      <c r="K1061" s="25">
        <v>1599</v>
      </c>
      <c r="L1061" s="24">
        <v>0.51</v>
      </c>
      <c r="M1061" s="25">
        <f>Table2[[#This Row],[Actual Price]] - Table2[[#This Row],[Discounted Price]] / Table2[[#This Row],[Actual Price]] * 100</f>
        <v>1549.9693558474046</v>
      </c>
      <c r="N1061" s="24" t="str">
        <f t="shared" si="49"/>
        <v>50% or More</v>
      </c>
      <c r="O1061" s="21">
        <f>Table2[[#This Row],[Rounded Rating Column]] + (Table2[[#This Row],[rating_count]] / 1000)</f>
        <v>5.0110000000000001</v>
      </c>
      <c r="P1061" s="24" t="str">
        <f>IF(Table2[[#This Row],[Discount Percentage]] &gt;= 0.5, "Yes", "No")</f>
        <v>Yes</v>
      </c>
      <c r="Q1061" s="26">
        <f>Table2[[#This Row],[Actual Price]] * Table2[[#This Row],[rating_count]]</f>
        <v>17589</v>
      </c>
      <c r="R1061">
        <v>4.5</v>
      </c>
      <c r="S1061">
        <f>ROUND(Table2[[#This Row],[rating]], 0)</f>
        <v>5</v>
      </c>
      <c r="T1061" s="21">
        <v>11</v>
      </c>
      <c r="U1061" s="21" t="str">
        <f>IF(Table2[[#This Row],[rating_count]] &lt; 1000, "Yes", "No")</f>
        <v>Yes</v>
      </c>
      <c r="V1061" s="21">
        <f>Table2[[#This Row],[Rounded Rating Column]] * Table2[[#This Row],[rating_count]]</f>
        <v>55</v>
      </c>
      <c r="W1061" s="25">
        <f t="shared" si="50"/>
        <v>17589</v>
      </c>
      <c r="X1061" t="s">
        <v>9723</v>
      </c>
      <c r="Y1061" t="s">
        <v>9724</v>
      </c>
      <c r="Z1061" t="s">
        <v>9725</v>
      </c>
      <c r="AA1061" t="s">
        <v>9726</v>
      </c>
      <c r="AB1061" t="s">
        <v>9727</v>
      </c>
      <c r="AC1061" t="s">
        <v>9728</v>
      </c>
      <c r="AD1061" t="s">
        <v>9729</v>
      </c>
      <c r="AE1061" t="s">
        <v>9730</v>
      </c>
    </row>
    <row r="1062" spans="1:31" ht="15.75" customHeight="1">
      <c r="A1062" t="s">
        <v>11085</v>
      </c>
      <c r="B1062" t="s">
        <v>11086</v>
      </c>
      <c r="C1062" t="s">
        <v>8347</v>
      </c>
      <c r="D1062" t="s">
        <v>12817</v>
      </c>
      <c r="E1062" t="s">
        <v>12988</v>
      </c>
      <c r="F1062" t="s">
        <v>12989</v>
      </c>
      <c r="G1062" t="str">
        <f>Table2[category] &amp; "-" &amp; Table2[product name]</f>
        <v>Home&amp;Kitchen|Heating,Cooling&amp;AirQuality|RoomHeaters|FanHeaters-Melbon VM-905 2000-Watt Room Heater (ISI Certified, White Color) Ideal Electric Fan Heater for Small to Medium Room/Area (Plastic Body)</v>
      </c>
      <c r="H1062" t="s">
        <v>12991</v>
      </c>
      <c r="I1062" s="23">
        <v>998</v>
      </c>
      <c r="J1062" s="23" t="str">
        <f t="shared" si="48"/>
        <v>&gt;₹500</v>
      </c>
      <c r="K1062" s="25">
        <v>2999</v>
      </c>
      <c r="L1062" s="24">
        <v>0.67</v>
      </c>
      <c r="M1062" s="25">
        <f>Table2[[#This Row],[Actual Price]] - Table2[[#This Row],[Discounted Price]] / Table2[[#This Row],[Actual Price]] * 100</f>
        <v>2965.7222407469158</v>
      </c>
      <c r="N1062" s="24" t="str">
        <f t="shared" si="49"/>
        <v>50% or More</v>
      </c>
      <c r="O1062" s="21">
        <f>Table2[[#This Row],[Rounded Rating Column]] + (Table2[[#This Row],[rating_count]] / 1000)</f>
        <v>5.0090000000000003</v>
      </c>
      <c r="P1062" s="24" t="str">
        <f>IF(Table2[[#This Row],[Discount Percentage]] &gt;= 0.5, "Yes", "No")</f>
        <v>Yes</v>
      </c>
      <c r="Q1062" s="26">
        <f>Table2[[#This Row],[Actual Price]] * Table2[[#This Row],[rating_count]]</f>
        <v>26991</v>
      </c>
      <c r="R1062">
        <v>4.5999999999999996</v>
      </c>
      <c r="S1062">
        <f>ROUND(Table2[[#This Row],[rating]], 0)</f>
        <v>5</v>
      </c>
      <c r="T1062" s="21">
        <v>9</v>
      </c>
      <c r="U1062" s="21" t="str">
        <f>IF(Table2[[#This Row],[rating_count]] &lt; 1000, "Yes", "No")</f>
        <v>Yes</v>
      </c>
      <c r="V1062" s="21">
        <f>Table2[[#This Row],[Rounded Rating Column]] * Table2[[#This Row],[rating_count]]</f>
        <v>45</v>
      </c>
      <c r="W1062" s="25">
        <f t="shared" si="50"/>
        <v>26991</v>
      </c>
      <c r="X1062" t="s">
        <v>11087</v>
      </c>
      <c r="Y1062" t="s">
        <v>11088</v>
      </c>
      <c r="Z1062" t="s">
        <v>11089</v>
      </c>
      <c r="AA1062" t="s">
        <v>11090</v>
      </c>
      <c r="AB1062" t="s">
        <v>11091</v>
      </c>
      <c r="AC1062" t="s">
        <v>11092</v>
      </c>
      <c r="AD1062" t="s">
        <v>11093</v>
      </c>
      <c r="AE1062" t="s">
        <v>11094</v>
      </c>
    </row>
    <row r="1063" spans="1:31" ht="15.75" customHeight="1">
      <c r="A1063" t="s">
        <v>2629</v>
      </c>
      <c r="B1063" t="s">
        <v>2630</v>
      </c>
      <c r="C1063" t="s">
        <v>1406</v>
      </c>
      <c r="D1063" t="s">
        <v>12831</v>
      </c>
      <c r="E1063" t="s">
        <v>12832</v>
      </c>
      <c r="F1063" t="s">
        <v>12842</v>
      </c>
      <c r="G1063" t="str">
        <f>Table2[category] &amp; "-" &amp; Table2[product name]</f>
        <v>Electronics|HomeTheater,TV&amp;Video|Projectors-WANBO X1 Pro (Upgraded) | Native 1080P Full HD | Android 9 | Projector for Home | LED Cinema | 350ANSI | 3900 lumens | WiFi Bluetooth | HDMI ARC | Dolby DTS | 4D Keystone Correction (Global Version)</v>
      </c>
      <c r="H1063" s="2" t="s">
        <v>13108</v>
      </c>
      <c r="I1063" s="25">
        <v>13990</v>
      </c>
      <c r="J1063" s="23" t="str">
        <f t="shared" si="48"/>
        <v>&gt;₹500</v>
      </c>
      <c r="K1063" s="25">
        <v>28900</v>
      </c>
      <c r="L1063" s="24">
        <v>0.52</v>
      </c>
      <c r="M1063" s="25">
        <f>Table2[[#This Row],[Actual Price]] - Table2[[#This Row],[Discounted Price]] / Table2[[#This Row],[Actual Price]] * 100</f>
        <v>28851.591695501731</v>
      </c>
      <c r="N1063" s="24" t="str">
        <f t="shared" si="49"/>
        <v>50% or More</v>
      </c>
      <c r="O1063" s="21">
        <f>Table2[[#This Row],[Rounded Rating Column]] + (Table2[[#This Row],[rating_count]] / 1000)</f>
        <v>5.0069999999999997</v>
      </c>
      <c r="P1063" s="24" t="str">
        <f>IF(Table2[[#This Row],[Discount Percentage]] &gt;= 0.5, "Yes", "No")</f>
        <v>Yes</v>
      </c>
      <c r="Q1063" s="26">
        <f>Table2[[#This Row],[Actual Price]] * Table2[[#This Row],[rating_count]]</f>
        <v>202300</v>
      </c>
      <c r="R1063">
        <v>4.5</v>
      </c>
      <c r="S1063">
        <f>ROUND(Table2[[#This Row],[rating]], 0)</f>
        <v>5</v>
      </c>
      <c r="T1063" s="21">
        <v>7</v>
      </c>
      <c r="U1063" s="21" t="str">
        <f>IF(Table2[[#This Row],[rating_count]] &lt; 1000, "Yes", "No")</f>
        <v>Yes</v>
      </c>
      <c r="V1063" s="21">
        <f>Table2[[#This Row],[Rounded Rating Column]] * Table2[[#This Row],[rating_count]]</f>
        <v>35</v>
      </c>
      <c r="W1063" s="25">
        <f t="shared" si="50"/>
        <v>202300</v>
      </c>
      <c r="X1063" t="s">
        <v>2631</v>
      </c>
      <c r="Y1063" t="s">
        <v>2632</v>
      </c>
      <c r="Z1063" t="s">
        <v>2633</v>
      </c>
      <c r="AA1063" t="s">
        <v>2634</v>
      </c>
      <c r="AB1063" t="s">
        <v>2635</v>
      </c>
      <c r="AC1063" t="s">
        <v>2636</v>
      </c>
      <c r="AD1063" t="s">
        <v>2637</v>
      </c>
      <c r="AE1063" t="s">
        <v>2638</v>
      </c>
    </row>
    <row r="1064" spans="1:31" ht="15.75" customHeight="1">
      <c r="A1064" t="s">
        <v>1554</v>
      </c>
      <c r="B1064" t="s">
        <v>1555</v>
      </c>
      <c r="C1064" t="s">
        <v>13</v>
      </c>
      <c r="D1064" t="s">
        <v>12821</v>
      </c>
      <c r="E1064" t="s">
        <v>12822</v>
      </c>
      <c r="F1064" t="s">
        <v>12823</v>
      </c>
      <c r="G1064" t="str">
        <f>Table2[category] &amp; "-" &amp; Table2[product name]</f>
        <v>Computers&amp;Accessories|Accessories&amp;Peripherals|Cables&amp;Accessories|Cables|USBCables-Syncwire LTG to USB Cable for Fast Charging Compatible with Phone 5/ 5C/ 5S/ 6/ 6S/ 7/8/ X/XR/XS Max/ 11/12/ 13 Series and Pad Air/Mini, Pod &amp; Other Devices (1.1 Meter, White)</v>
      </c>
      <c r="H1064" t="s">
        <v>12824</v>
      </c>
      <c r="I1064" s="23">
        <v>399</v>
      </c>
      <c r="J1064" s="23" t="str">
        <f t="shared" si="48"/>
        <v>₹200 - ₹500</v>
      </c>
      <c r="K1064" s="25">
        <v>1999</v>
      </c>
      <c r="L1064" s="24">
        <v>0.8</v>
      </c>
      <c r="M1064" s="25">
        <f>Table2[[#This Row],[Actual Price]] - Table2[[#This Row],[Discounted Price]] / Table2[[#This Row],[Actual Price]] * 100</f>
        <v>1979.040020010005</v>
      </c>
      <c r="N1064" s="24" t="str">
        <f t="shared" si="49"/>
        <v>50% or More</v>
      </c>
      <c r="O1064" s="21">
        <f>Table2[[#This Row],[Rounded Rating Column]] + (Table2[[#This Row],[rating_count]] / 1000)</f>
        <v>5.0049999999999999</v>
      </c>
      <c r="P1064" s="24" t="str">
        <f>IF(Table2[[#This Row],[Discount Percentage]] &gt;= 0.5, "Yes", "No")</f>
        <v>Yes</v>
      </c>
      <c r="Q1064" s="26">
        <f>Table2[[#This Row],[Actual Price]] * Table2[[#This Row],[rating_count]]</f>
        <v>9995</v>
      </c>
      <c r="R1064">
        <v>5</v>
      </c>
      <c r="S1064">
        <f>ROUND(Table2[[#This Row],[rating]], 0)</f>
        <v>5</v>
      </c>
      <c r="T1064" s="21">
        <v>5</v>
      </c>
      <c r="U1064" s="21" t="str">
        <f>IF(Table2[[#This Row],[rating_count]] &lt; 1000, "Yes", "No")</f>
        <v>Yes</v>
      </c>
      <c r="V1064" s="21">
        <f>Table2[[#This Row],[Rounded Rating Column]] * Table2[[#This Row],[rating_count]]</f>
        <v>25</v>
      </c>
      <c r="W1064" s="25">
        <f t="shared" si="50"/>
        <v>9995</v>
      </c>
      <c r="X1064" t="s">
        <v>1556</v>
      </c>
      <c r="Y1064" t="s">
        <v>1557</v>
      </c>
      <c r="Z1064" t="s">
        <v>1558</v>
      </c>
      <c r="AA1064" t="s">
        <v>1559</v>
      </c>
      <c r="AB1064" t="s">
        <v>1560</v>
      </c>
      <c r="AC1064" t="s">
        <v>1561</v>
      </c>
      <c r="AD1064" t="s">
        <v>1562</v>
      </c>
      <c r="AE1064" t="s">
        <v>1563</v>
      </c>
    </row>
    <row r="1065" spans="1:31" ht="15.75" customHeight="1">
      <c r="A1065" t="s">
        <v>11923</v>
      </c>
      <c r="B1065" t="s">
        <v>11924</v>
      </c>
      <c r="C1065" t="s">
        <v>9419</v>
      </c>
      <c r="D1065" t="s">
        <v>12817</v>
      </c>
      <c r="E1065" t="s">
        <v>12818</v>
      </c>
      <c r="F1065" t="s">
        <v>13023</v>
      </c>
      <c r="G1065" t="str">
        <f>Table2[category] &amp; "-" &amp; Table2[product name]</f>
        <v>Home&amp;Kitchen|Kitchen&amp;HomeAppliances|WaterPurifiers&amp;Accessories|WaterPurifierAccessories-Macmillan Aquafresh 5 Micron PS-05 10" in PP Spun Filter Candle Set for All Type RO Water Purifier 10 inch (4)</v>
      </c>
      <c r="H1065" t="s">
        <v>13024</v>
      </c>
      <c r="I1065" s="23">
        <v>215</v>
      </c>
      <c r="J1065" s="23" t="str">
        <f t="shared" si="48"/>
        <v>₹200 - ₹500</v>
      </c>
      <c r="K1065" s="25">
        <v>1499</v>
      </c>
      <c r="L1065" s="24">
        <v>0.86</v>
      </c>
      <c r="M1065" s="25">
        <f>Table2[[#This Row],[Actual Price]] - Table2[[#This Row],[Discounted Price]] / Table2[[#This Row],[Actual Price]] * 100</f>
        <v>1484.657104736491</v>
      </c>
      <c r="N1065" s="24" t="str">
        <f t="shared" si="49"/>
        <v>50% or More</v>
      </c>
      <c r="O1065" s="21">
        <f>Table2[[#This Row],[Rounded Rating Column]] + (Table2[[#This Row],[rating_count]] / 1000)</f>
        <v>5.0039999999999996</v>
      </c>
      <c r="P1065" s="24" t="str">
        <f>IF(Table2[[#This Row],[Discount Percentage]] &gt;= 0.5, "Yes", "No")</f>
        <v>Yes</v>
      </c>
      <c r="Q1065" s="26">
        <f>Table2[[#This Row],[Actual Price]] * Table2[[#This Row],[rating_count]]</f>
        <v>1504996</v>
      </c>
      <c r="R1065">
        <v>3.9</v>
      </c>
      <c r="S1065">
        <f>ROUND(Table2[[#This Row],[rating]], 0)</f>
        <v>4</v>
      </c>
      <c r="T1065" s="21">
        <v>1004</v>
      </c>
      <c r="U1065" s="21" t="str">
        <f>IF(Table2[[#This Row],[rating_count]] &lt; 1000, "Yes", "No")</f>
        <v>No</v>
      </c>
      <c r="V1065" s="21">
        <f>Table2[[#This Row],[Rounded Rating Column]] * Table2[[#This Row],[rating_count]]</f>
        <v>4016</v>
      </c>
      <c r="W1065" s="25">
        <f t="shared" si="50"/>
        <v>1504996</v>
      </c>
      <c r="X1065" t="s">
        <v>11925</v>
      </c>
      <c r="Y1065" t="s">
        <v>11926</v>
      </c>
      <c r="Z1065" t="s">
        <v>11927</v>
      </c>
      <c r="AA1065" t="s">
        <v>11928</v>
      </c>
      <c r="AB1065" t="s">
        <v>11929</v>
      </c>
      <c r="AC1065" t="s">
        <v>11930</v>
      </c>
      <c r="AD1065" t="s">
        <v>11931</v>
      </c>
      <c r="AE1065" t="s">
        <v>11932</v>
      </c>
    </row>
    <row r="1066" spans="1:31" ht="15.75" customHeight="1">
      <c r="A1066" t="s">
        <v>2513</v>
      </c>
      <c r="B1066" t="s">
        <v>2514</v>
      </c>
      <c r="C1066" t="s">
        <v>165</v>
      </c>
      <c r="D1066" t="s">
        <v>12831</v>
      </c>
      <c r="E1066" t="s">
        <v>12832</v>
      </c>
      <c r="F1066" t="s">
        <v>12834</v>
      </c>
      <c r="G1066" t="str">
        <f>Table2[category] &amp; "-" &amp; Table2[product name]</f>
        <v>Electronics|HomeTheater,TV&amp;Video|Televisions|SmartTelevisions-VU 108 cm (43 inches) Premium Series Full HD Smart LED TV 43GA (Black)</v>
      </c>
      <c r="H1066" t="s">
        <v>12835</v>
      </c>
      <c r="I1066" s="25">
        <v>18999</v>
      </c>
      <c r="J1066" s="23" t="str">
        <f t="shared" si="48"/>
        <v>&gt;₹500</v>
      </c>
      <c r="K1066" s="25">
        <v>35000</v>
      </c>
      <c r="L1066" s="24">
        <v>0.46</v>
      </c>
      <c r="M1066" s="25">
        <f>Table2[[#This Row],[Actual Price]] - Table2[[#This Row],[Discounted Price]] / Table2[[#This Row],[Actual Price]] * 100</f>
        <v>34945.717142857146</v>
      </c>
      <c r="N1066" s="24" t="str">
        <f t="shared" si="49"/>
        <v>&lt;50%</v>
      </c>
      <c r="O1066" s="21">
        <f>Table2[[#This Row],[Rounded Rating Column]] + (Table2[[#This Row],[rating_count]] / 1000)</f>
        <v>5.0009999999999994</v>
      </c>
      <c r="P1066" s="24" t="str">
        <f>IF(Table2[[#This Row],[Discount Percentage]] &gt;= 0.5, "Yes", "No")</f>
        <v>No</v>
      </c>
      <c r="Q1066" s="26">
        <f>Table2[[#This Row],[Actual Price]] * Table2[[#This Row],[rating_count]]</f>
        <v>35035000</v>
      </c>
      <c r="R1066">
        <v>4</v>
      </c>
      <c r="S1066">
        <f>ROUND(Table2[[#This Row],[rating]], 0)</f>
        <v>4</v>
      </c>
      <c r="T1066" s="21">
        <v>1001</v>
      </c>
      <c r="U1066" s="21" t="str">
        <f>IF(Table2[[#This Row],[rating_count]] &lt; 1000, "Yes", "No")</f>
        <v>No</v>
      </c>
      <c r="V1066" s="21">
        <f>Table2[[#This Row],[Rounded Rating Column]] * Table2[[#This Row],[rating_count]]</f>
        <v>4004</v>
      </c>
      <c r="W1066" s="25">
        <f t="shared" si="50"/>
        <v>35035000</v>
      </c>
      <c r="X1066" t="s">
        <v>2515</v>
      </c>
      <c r="Y1066" t="s">
        <v>2516</v>
      </c>
      <c r="Z1066" t="s">
        <v>2517</v>
      </c>
      <c r="AA1066" t="s">
        <v>2518</v>
      </c>
      <c r="AB1066" t="s">
        <v>2519</v>
      </c>
      <c r="AC1066" t="s">
        <v>2520</v>
      </c>
      <c r="AD1066" t="s">
        <v>2521</v>
      </c>
      <c r="AE1066" t="s">
        <v>2522</v>
      </c>
    </row>
    <row r="1067" spans="1:31" ht="15.75" customHeight="1">
      <c r="A1067" t="s">
        <v>2869</v>
      </c>
      <c r="B1067" t="s">
        <v>2870</v>
      </c>
      <c r="C1067" t="s">
        <v>13</v>
      </c>
      <c r="D1067" t="s">
        <v>12821</v>
      </c>
      <c r="E1067" t="s">
        <v>12822</v>
      </c>
      <c r="F1067" t="s">
        <v>12823</v>
      </c>
      <c r="G1067" t="str">
        <f>Table2[category] &amp; "-" &amp; Table2[product name]</f>
        <v>Computers&amp;Accessories|Accessories&amp;Peripherals|Cables&amp;Accessories|Cables|USBCables-REDTECH USB-C to Lightning Cable 3.3FT, [Apple MFi Certified] Lightning to Type C Fast Charging Cord Compatible with iPhone 14/13/13 pro/Max/12/11/X/XS/XR/8, Supports Power Delivery - White</v>
      </c>
      <c r="H1067" t="s">
        <v>12824</v>
      </c>
      <c r="I1067" s="23">
        <v>249</v>
      </c>
      <c r="J1067" s="23" t="str">
        <f t="shared" si="48"/>
        <v>₹200 - ₹500</v>
      </c>
      <c r="K1067" s="23">
        <v>999</v>
      </c>
      <c r="L1067" s="24">
        <v>0.75</v>
      </c>
      <c r="M1067" s="25">
        <f>Table2[[#This Row],[Actual Price]] - Table2[[#This Row],[Discounted Price]] / Table2[[#This Row],[Actual Price]] * 100</f>
        <v>974.07507507507512</v>
      </c>
      <c r="N1067" s="24" t="str">
        <f t="shared" si="49"/>
        <v>50% or More</v>
      </c>
      <c r="O1067" s="21">
        <f>Table2[[#This Row],[Rounded Rating Column]] + (Table2[[#This Row],[rating_count]] / 1000)</f>
        <v>5</v>
      </c>
      <c r="P1067" s="24" t="str">
        <f>IF(Table2[[#This Row],[Discount Percentage]] &gt;= 0.5, "Yes", "No")</f>
        <v>Yes</v>
      </c>
      <c r="Q1067" s="26">
        <f>Table2[[#This Row],[Actual Price]] * Table2[[#This Row],[rating_count]]</f>
        <v>0</v>
      </c>
      <c r="R1067">
        <v>5</v>
      </c>
      <c r="S1067">
        <f>ROUND(Table2[[#This Row],[rating]], 0)</f>
        <v>5</v>
      </c>
      <c r="T1067" s="21">
        <v>0</v>
      </c>
      <c r="U1067" s="21" t="str">
        <f>IF(Table2[[#This Row],[rating_count]] &lt; 1000, "Yes", "No")</f>
        <v>Yes</v>
      </c>
      <c r="V1067" s="21">
        <f>Table2[[#This Row],[Rounded Rating Column]] * Table2[[#This Row],[rating_count]]</f>
        <v>0</v>
      </c>
      <c r="W1067" s="25">
        <f t="shared" si="50"/>
        <v>0</v>
      </c>
      <c r="X1067" t="s">
        <v>2871</v>
      </c>
      <c r="Y1067" t="s">
        <v>2872</v>
      </c>
      <c r="Z1067" t="s">
        <v>2873</v>
      </c>
      <c r="AA1067" t="s">
        <v>2874</v>
      </c>
      <c r="AB1067" t="s">
        <v>2875</v>
      </c>
      <c r="AC1067" t="s">
        <v>2876</v>
      </c>
      <c r="AD1067" t="s">
        <v>2877</v>
      </c>
      <c r="AE1067" t="s">
        <v>2878</v>
      </c>
    </row>
    <row r="1068" spans="1:31" ht="15.75" customHeight="1">
      <c r="A1068" t="s">
        <v>6006</v>
      </c>
      <c r="B1068" t="s">
        <v>6007</v>
      </c>
      <c r="C1068" t="s">
        <v>4960</v>
      </c>
      <c r="D1068" t="s">
        <v>12831</v>
      </c>
      <c r="E1068" t="s">
        <v>12889</v>
      </c>
      <c r="F1068" t="s">
        <v>12890</v>
      </c>
      <c r="G1068" t="str">
        <f>Table2[category] &amp; "-" &amp; Table2[product name]</f>
        <v>Electronics|GeneralPurposeBatteries&amp;BatteryChargers|DisposableBatteries-Eveready Red 1012 AAA Batteries - Pack of 10</v>
      </c>
      <c r="H1068" s="2" t="s">
        <v>13108</v>
      </c>
      <c r="I1068" s="23">
        <v>159</v>
      </c>
      <c r="J1068" s="23" t="str">
        <f t="shared" si="48"/>
        <v>&lt;₹200</v>
      </c>
      <c r="K1068" s="23">
        <v>180</v>
      </c>
      <c r="L1068" s="24">
        <v>0.12</v>
      </c>
      <c r="M1068" s="25">
        <f>Table2[[#This Row],[Actual Price]] - Table2[[#This Row],[Discounted Price]] / Table2[[#This Row],[Actual Price]] * 100</f>
        <v>91.666666666666671</v>
      </c>
      <c r="N1068" s="24" t="str">
        <f t="shared" si="49"/>
        <v>&lt;50%</v>
      </c>
      <c r="O1068" s="21">
        <f>Table2[[#This Row],[Rounded Rating Column]] + (Table2[[#This Row],[rating_count]] / 1000)</f>
        <v>4.9889999999999999</v>
      </c>
      <c r="P1068" s="24" t="str">
        <f>IF(Table2[[#This Row],[Discount Percentage]] &gt;= 0.5, "Yes", "No")</f>
        <v>No</v>
      </c>
      <c r="Q1068" s="26">
        <f>Table2[[#This Row],[Actual Price]] * Table2[[#This Row],[rating_count]]</f>
        <v>178020</v>
      </c>
      <c r="R1068">
        <v>4.3</v>
      </c>
      <c r="S1068">
        <f>ROUND(Table2[[#This Row],[rating]], 0)</f>
        <v>4</v>
      </c>
      <c r="T1068" s="21">
        <v>989</v>
      </c>
      <c r="U1068" s="21" t="str">
        <f>IF(Table2[[#This Row],[rating_count]] &lt; 1000, "Yes", "No")</f>
        <v>Yes</v>
      </c>
      <c r="V1068" s="21">
        <f>Table2[[#This Row],[Rounded Rating Column]] * Table2[[#This Row],[rating_count]]</f>
        <v>3956</v>
      </c>
      <c r="W1068" s="25">
        <f t="shared" si="50"/>
        <v>178020</v>
      </c>
      <c r="X1068" t="s">
        <v>6008</v>
      </c>
      <c r="Y1068" t="s">
        <v>6009</v>
      </c>
      <c r="Z1068" t="s">
        <v>6010</v>
      </c>
      <c r="AA1068" t="s">
        <v>6011</v>
      </c>
      <c r="AB1068" t="s">
        <v>6012</v>
      </c>
      <c r="AC1068" t="s">
        <v>6013</v>
      </c>
      <c r="AD1068" t="s">
        <v>6014</v>
      </c>
      <c r="AE1068" t="s">
        <v>6015</v>
      </c>
    </row>
    <row r="1069" spans="1:31" ht="15.75" customHeight="1">
      <c r="A1069" t="s">
        <v>8711</v>
      </c>
      <c r="B1069" t="s">
        <v>8712</v>
      </c>
      <c r="C1069" t="s">
        <v>8547</v>
      </c>
      <c r="D1069" t="s">
        <v>12817</v>
      </c>
      <c r="E1069" t="s">
        <v>12818</v>
      </c>
      <c r="F1069" t="s">
        <v>12986</v>
      </c>
      <c r="G1069" t="str">
        <f>Table2[category] &amp; "-" &amp; Table2[product name]</f>
        <v>Home&amp;Kitchen|Kitchen&amp;HomeAppliances|SmallKitchenAppliances|Kettles&amp;HotWaterDispensers|Kettle&amp;ToasterSets-Pigeon 1.5 litre Hot Kettle and Stainless Steel Water Bottle Combo used for boiling Water, Making Tea and Coffee, Instant Noodles, Soup, 1500 Watt with Auto Shut- off Feature - (Silver)</v>
      </c>
      <c r="H1069" t="s">
        <v>12987</v>
      </c>
      <c r="I1069" s="23">
        <v>809</v>
      </c>
      <c r="J1069" s="23" t="str">
        <f t="shared" si="48"/>
        <v>&gt;₹500</v>
      </c>
      <c r="K1069" s="25">
        <v>1545</v>
      </c>
      <c r="L1069" s="24">
        <v>0.48</v>
      </c>
      <c r="M1069" s="25">
        <f>Table2[[#This Row],[Actual Price]] - Table2[[#This Row],[Discounted Price]] / Table2[[#This Row],[Actual Price]] * 100</f>
        <v>1492.6375404530745</v>
      </c>
      <c r="N1069" s="24" t="str">
        <f t="shared" si="49"/>
        <v>&lt;50%</v>
      </c>
      <c r="O1069" s="21">
        <f>Table2[[#This Row],[Rounded Rating Column]] + (Table2[[#This Row],[rating_count]] / 1000)</f>
        <v>4.976</v>
      </c>
      <c r="P1069" s="24" t="str">
        <f>IF(Table2[[#This Row],[Discount Percentage]] &gt;= 0.5, "Yes", "No")</f>
        <v>No</v>
      </c>
      <c r="Q1069" s="26">
        <f>Table2[[#This Row],[Actual Price]] * Table2[[#This Row],[rating_count]]</f>
        <v>1507920</v>
      </c>
      <c r="R1069">
        <v>3.7</v>
      </c>
      <c r="S1069">
        <f>ROUND(Table2[[#This Row],[rating]], 0)</f>
        <v>4</v>
      </c>
      <c r="T1069" s="21">
        <v>976</v>
      </c>
      <c r="U1069" s="21" t="str">
        <f>IF(Table2[[#This Row],[rating_count]] &lt; 1000, "Yes", "No")</f>
        <v>Yes</v>
      </c>
      <c r="V1069" s="21">
        <f>Table2[[#This Row],[Rounded Rating Column]] * Table2[[#This Row],[rating_count]]</f>
        <v>3904</v>
      </c>
      <c r="W1069" s="25">
        <f t="shared" si="50"/>
        <v>1507920</v>
      </c>
      <c r="X1069" t="s">
        <v>8713</v>
      </c>
      <c r="Y1069" t="s">
        <v>8714</v>
      </c>
      <c r="Z1069" t="s">
        <v>8715</v>
      </c>
      <c r="AA1069" t="s">
        <v>8716</v>
      </c>
      <c r="AB1069" t="s">
        <v>8717</v>
      </c>
      <c r="AC1069" t="s">
        <v>8718</v>
      </c>
      <c r="AD1069" t="s">
        <v>8719</v>
      </c>
      <c r="AE1069" t="s">
        <v>8720</v>
      </c>
    </row>
    <row r="1070" spans="1:31" ht="15.75" customHeight="1">
      <c r="A1070" t="s">
        <v>319</v>
      </c>
      <c r="B1070" t="s">
        <v>320</v>
      </c>
      <c r="C1070" t="s">
        <v>13</v>
      </c>
      <c r="D1070" t="s">
        <v>12821</v>
      </c>
      <c r="E1070" t="s">
        <v>12822</v>
      </c>
      <c r="F1070" t="s">
        <v>12823</v>
      </c>
      <c r="G1070" t="str">
        <f>Table2[category] &amp; "-" &amp; Table2[product name]</f>
        <v>Computers&amp;Accessories|Accessories&amp;Peripherals|Cables&amp;Accessories|Cables|USBCables-Zoul USB C 60W Fast Charging 3A 6ft/2M Long Type C Nylon Braided Data Cable Quick Charger Cable QC 3.0 for Samsung Galaxy M31S M30 S10 S9 S20 Plus, Note 10 9 8, A20e A40 A50 A70 (2M, Grey)</v>
      </c>
      <c r="H1070" t="s">
        <v>12824</v>
      </c>
      <c r="I1070" s="23">
        <v>389</v>
      </c>
      <c r="J1070" s="23" t="str">
        <f t="shared" si="48"/>
        <v>₹200 - ₹500</v>
      </c>
      <c r="K1070" s="25">
        <v>1099</v>
      </c>
      <c r="L1070" s="24">
        <v>0.65</v>
      </c>
      <c r="M1070" s="25">
        <f>Table2[[#This Row],[Actual Price]] - Table2[[#This Row],[Discounted Price]] / Table2[[#This Row],[Actual Price]] * 100</f>
        <v>1063.6041856232939</v>
      </c>
      <c r="N1070" s="24" t="str">
        <f t="shared" si="49"/>
        <v>50% or More</v>
      </c>
      <c r="O1070" s="21">
        <f>Table2[[#This Row],[Rounded Rating Column]] + (Table2[[#This Row],[rating_count]] / 1000)</f>
        <v>4.9740000000000002</v>
      </c>
      <c r="P1070" s="24" t="str">
        <f>IF(Table2[[#This Row],[Discount Percentage]] &gt;= 0.5, "Yes", "No")</f>
        <v>Yes</v>
      </c>
      <c r="Q1070" s="26">
        <f>Table2[[#This Row],[Actual Price]] * Table2[[#This Row],[rating_count]]</f>
        <v>1070426</v>
      </c>
      <c r="R1070">
        <v>4.3</v>
      </c>
      <c r="S1070">
        <f>ROUND(Table2[[#This Row],[rating]], 0)</f>
        <v>4</v>
      </c>
      <c r="T1070" s="21">
        <v>974</v>
      </c>
      <c r="U1070" s="21" t="str">
        <f>IF(Table2[[#This Row],[rating_count]] &lt; 1000, "Yes", "No")</f>
        <v>Yes</v>
      </c>
      <c r="V1070" s="21">
        <f>Table2[[#This Row],[Rounded Rating Column]] * Table2[[#This Row],[rating_count]]</f>
        <v>3896</v>
      </c>
      <c r="W1070" s="25">
        <f t="shared" si="50"/>
        <v>1070426</v>
      </c>
      <c r="X1070" t="s">
        <v>321</v>
      </c>
      <c r="Y1070" t="s">
        <v>322</v>
      </c>
      <c r="Z1070" t="s">
        <v>323</v>
      </c>
      <c r="AA1070" t="s">
        <v>324</v>
      </c>
      <c r="AB1070" t="s">
        <v>325</v>
      </c>
      <c r="AC1070" t="s">
        <v>326</v>
      </c>
      <c r="AD1070" t="s">
        <v>327</v>
      </c>
      <c r="AE1070" t="s">
        <v>328</v>
      </c>
    </row>
    <row r="1071" spans="1:31" ht="15.75" customHeight="1">
      <c r="A1071" t="s">
        <v>1364</v>
      </c>
      <c r="B1071" t="s">
        <v>1365</v>
      </c>
      <c r="C1071" t="s">
        <v>13</v>
      </c>
      <c r="D1071" t="s">
        <v>12821</v>
      </c>
      <c r="E1071" t="s">
        <v>12822</v>
      </c>
      <c r="F1071" t="s">
        <v>12823</v>
      </c>
      <c r="G1071" t="str">
        <f>Table2[category] &amp; "-" &amp; Table2[product name]</f>
        <v>Computers&amp;Accessories|Accessories&amp;Peripherals|Cables&amp;Accessories|Cables|USBCables-Zoul USB Type C Fast Charging 3A Nylon Braided Data Cable Quick Charger Cable QC 3.0 for Samsung Galaxy M31s M30 S10 S9 S20 Plus, Note 10 9 8, A20e A40 A50 A70 (1M, Grey)</v>
      </c>
      <c r="H1071" t="s">
        <v>12824</v>
      </c>
      <c r="I1071" s="23">
        <v>339</v>
      </c>
      <c r="J1071" s="23" t="str">
        <f t="shared" si="48"/>
        <v>₹200 - ₹500</v>
      </c>
      <c r="K1071" s="25">
        <v>1099</v>
      </c>
      <c r="L1071" s="24">
        <v>0.69</v>
      </c>
      <c r="M1071" s="25">
        <f>Table2[[#This Row],[Actual Price]] - Table2[[#This Row],[Discounted Price]] / Table2[[#This Row],[Actual Price]] * 100</f>
        <v>1068.1537761601455</v>
      </c>
      <c r="N1071" s="24" t="str">
        <f t="shared" si="49"/>
        <v>50% or More</v>
      </c>
      <c r="O1071" s="21">
        <f>Table2[[#This Row],[Rounded Rating Column]] + (Table2[[#This Row],[rating_count]] / 1000)</f>
        <v>4.9740000000000002</v>
      </c>
      <c r="P1071" s="24" t="str">
        <f>IF(Table2[[#This Row],[Discount Percentage]] &gt;= 0.5, "Yes", "No")</f>
        <v>Yes</v>
      </c>
      <c r="Q1071" s="26">
        <f>Table2[[#This Row],[Actual Price]] * Table2[[#This Row],[rating_count]]</f>
        <v>1070426</v>
      </c>
      <c r="R1071">
        <v>4.3</v>
      </c>
      <c r="S1071">
        <f>ROUND(Table2[[#This Row],[rating]], 0)</f>
        <v>4</v>
      </c>
      <c r="T1071" s="21">
        <v>974</v>
      </c>
      <c r="U1071" s="21" t="str">
        <f>IF(Table2[[#This Row],[rating_count]] &lt; 1000, "Yes", "No")</f>
        <v>Yes</v>
      </c>
      <c r="V1071" s="21">
        <f>Table2[[#This Row],[Rounded Rating Column]] * Table2[[#This Row],[rating_count]]</f>
        <v>3896</v>
      </c>
      <c r="W1071" s="25">
        <f t="shared" si="50"/>
        <v>1070426</v>
      </c>
      <c r="X1071" t="s">
        <v>1366</v>
      </c>
      <c r="Y1071" t="s">
        <v>322</v>
      </c>
      <c r="Z1071" t="s">
        <v>323</v>
      </c>
      <c r="AA1071" t="s">
        <v>324</v>
      </c>
      <c r="AB1071" t="s">
        <v>325</v>
      </c>
      <c r="AC1071" t="s">
        <v>326</v>
      </c>
      <c r="AD1071" t="s">
        <v>1367</v>
      </c>
      <c r="AE1071" t="s">
        <v>1368</v>
      </c>
    </row>
    <row r="1072" spans="1:31" ht="15.75" customHeight="1">
      <c r="A1072" t="s">
        <v>10874</v>
      </c>
      <c r="B1072" t="s">
        <v>10875</v>
      </c>
      <c r="C1072" t="s">
        <v>8558</v>
      </c>
      <c r="D1072" t="s">
        <v>12817</v>
      </c>
      <c r="E1072" t="s">
        <v>12988</v>
      </c>
      <c r="F1072" t="s">
        <v>13000</v>
      </c>
      <c r="G1072" t="str">
        <f>Table2[category] &amp; "-" &amp; Table2[product name]</f>
        <v>Home&amp;Kitchen|Heating,Cooling&amp;AirQuality|WaterHeaters&amp;Geysers|StorageWaterHeaters-Bajaj New Shakti Neo Plus 15 Litre 4 Star Rated Storage Water Heater (Geyser) with Multiple Safety System, White</v>
      </c>
      <c r="H1072" t="s">
        <v>13002</v>
      </c>
      <c r="I1072" s="25">
        <v>5499</v>
      </c>
      <c r="J1072" s="23" t="str">
        <f t="shared" si="48"/>
        <v>&gt;₹500</v>
      </c>
      <c r="K1072" s="25">
        <v>11500</v>
      </c>
      <c r="L1072" s="24">
        <v>0.52</v>
      </c>
      <c r="M1072" s="25">
        <f>Table2[[#This Row],[Actual Price]] - Table2[[#This Row],[Discounted Price]] / Table2[[#This Row],[Actual Price]] * 100</f>
        <v>11452.182608695652</v>
      </c>
      <c r="N1072" s="24" t="str">
        <f t="shared" si="49"/>
        <v>50% or More</v>
      </c>
      <c r="O1072" s="21">
        <f>Table2[[#This Row],[Rounded Rating Column]] + (Table2[[#This Row],[rating_count]] / 1000)</f>
        <v>4.9589999999999996</v>
      </c>
      <c r="P1072" s="24" t="str">
        <f>IF(Table2[[#This Row],[Discount Percentage]] &gt;= 0.5, "Yes", "No")</f>
        <v>Yes</v>
      </c>
      <c r="Q1072" s="26">
        <f>Table2[[#This Row],[Actual Price]] * Table2[[#This Row],[rating_count]]</f>
        <v>11028500</v>
      </c>
      <c r="R1072">
        <v>3.9</v>
      </c>
      <c r="S1072">
        <f>ROUND(Table2[[#This Row],[rating]], 0)</f>
        <v>4</v>
      </c>
      <c r="T1072" s="21">
        <v>959</v>
      </c>
      <c r="U1072" s="21" t="str">
        <f>IF(Table2[[#This Row],[rating_count]] &lt; 1000, "Yes", "No")</f>
        <v>Yes</v>
      </c>
      <c r="V1072" s="21">
        <f>Table2[[#This Row],[Rounded Rating Column]] * Table2[[#This Row],[rating_count]]</f>
        <v>3836</v>
      </c>
      <c r="W1072" s="25">
        <f t="shared" si="50"/>
        <v>11028500</v>
      </c>
      <c r="X1072" t="s">
        <v>10876</v>
      </c>
      <c r="Y1072" t="s">
        <v>10877</v>
      </c>
      <c r="Z1072" t="s">
        <v>10878</v>
      </c>
      <c r="AA1072" t="s">
        <v>10879</v>
      </c>
      <c r="AB1072" t="s">
        <v>10880</v>
      </c>
      <c r="AC1072" t="s">
        <v>10881</v>
      </c>
      <c r="AD1072" t="s">
        <v>10882</v>
      </c>
      <c r="AE1072" t="s">
        <v>10883</v>
      </c>
    </row>
    <row r="1073" spans="1:31" ht="15.75" customHeight="1">
      <c r="A1073" t="s">
        <v>10741</v>
      </c>
      <c r="B1073" t="s">
        <v>10742</v>
      </c>
      <c r="C1073" t="s">
        <v>8505</v>
      </c>
      <c r="D1073" t="s">
        <v>12817</v>
      </c>
      <c r="E1073" t="s">
        <v>12988</v>
      </c>
      <c r="F1073" t="s">
        <v>13000</v>
      </c>
      <c r="G1073" t="str">
        <f>Table2[category] &amp; "-" &amp; Table2[product name]</f>
        <v>Home&amp;Kitchen|Heating,Cooling&amp;AirQuality|WaterHeaters&amp;Geysers|InstantWaterHeaters-Hindware Atlantic Xceed 5L 3kW Instant Water Heater with Copper Heating Element and High Grade Stainless Steel Tank</v>
      </c>
      <c r="H1073" t="s">
        <v>13001</v>
      </c>
      <c r="I1073" s="25">
        <v>3599</v>
      </c>
      <c r="J1073" s="23" t="str">
        <f t="shared" si="48"/>
        <v>&gt;₹500</v>
      </c>
      <c r="K1073" s="25">
        <v>7290</v>
      </c>
      <c r="L1073" s="24">
        <v>0.51</v>
      </c>
      <c r="M1073" s="25">
        <f>Table2[[#This Row],[Actual Price]] - Table2[[#This Row],[Discounted Price]] / Table2[[#This Row],[Actual Price]] * 100</f>
        <v>7240.6310013717421</v>
      </c>
      <c r="N1073" s="24" t="str">
        <f t="shared" si="49"/>
        <v>50% or More</v>
      </c>
      <c r="O1073" s="21">
        <f>Table2[[#This Row],[Rounded Rating Column]] + (Table2[[#This Row],[rating_count]] / 1000)</f>
        <v>4.9420000000000002</v>
      </c>
      <c r="P1073" s="24" t="str">
        <f>IF(Table2[[#This Row],[Discount Percentage]] &gt;= 0.5, "Yes", "No")</f>
        <v>Yes</v>
      </c>
      <c r="Q1073" s="26">
        <f>Table2[[#This Row],[Actual Price]] * Table2[[#This Row],[rating_count]]</f>
        <v>6867180</v>
      </c>
      <c r="R1073">
        <v>3.9</v>
      </c>
      <c r="S1073">
        <f>ROUND(Table2[[#This Row],[rating]], 0)</f>
        <v>4</v>
      </c>
      <c r="T1073" s="21">
        <v>942</v>
      </c>
      <c r="U1073" s="21" t="str">
        <f>IF(Table2[[#This Row],[rating_count]] &lt; 1000, "Yes", "No")</f>
        <v>Yes</v>
      </c>
      <c r="V1073" s="21">
        <f>Table2[[#This Row],[Rounded Rating Column]] * Table2[[#This Row],[rating_count]]</f>
        <v>3768</v>
      </c>
      <c r="W1073" s="25">
        <f t="shared" si="50"/>
        <v>6867180</v>
      </c>
      <c r="X1073" t="s">
        <v>10743</v>
      </c>
      <c r="Y1073" t="s">
        <v>10744</v>
      </c>
      <c r="Z1073" t="s">
        <v>10745</v>
      </c>
      <c r="AA1073" t="s">
        <v>10746</v>
      </c>
      <c r="AB1073" t="s">
        <v>10747</v>
      </c>
      <c r="AC1073" t="s">
        <v>10748</v>
      </c>
      <c r="AD1073" t="s">
        <v>10749</v>
      </c>
      <c r="AE1073" t="s">
        <v>10750</v>
      </c>
    </row>
    <row r="1074" spans="1:31" ht="15.75" customHeight="1">
      <c r="A1074" t="s">
        <v>1894</v>
      </c>
      <c r="B1074" t="s">
        <v>1895</v>
      </c>
      <c r="C1074" t="s">
        <v>462</v>
      </c>
      <c r="D1074" t="s">
        <v>12831</v>
      </c>
      <c r="E1074" t="s">
        <v>12832</v>
      </c>
      <c r="F1074" t="s">
        <v>12833</v>
      </c>
      <c r="G1074" t="str">
        <f>Table2[category] &amp; "-" &amp; Table2[product name]</f>
        <v>Electronics|HomeTheater,TV&amp;Video|Accessories|RemoteControls-Crypo‚Ñ¢ Universal Remote Compatible with Tata Sky Universal HD &amp; SD Set top Box (Also Works with All TV)</v>
      </c>
      <c r="H1074" t="s">
        <v>12836</v>
      </c>
      <c r="I1074" s="23">
        <v>299</v>
      </c>
      <c r="J1074" s="23" t="str">
        <f t="shared" si="48"/>
        <v>₹200 - ₹500</v>
      </c>
      <c r="K1074" s="23">
        <v>999</v>
      </c>
      <c r="L1074" s="24">
        <v>0.7</v>
      </c>
      <c r="M1074" s="25">
        <f>Table2[[#This Row],[Actual Price]] - Table2[[#This Row],[Discounted Price]] / Table2[[#This Row],[Actual Price]] * 100</f>
        <v>969.07007007007007</v>
      </c>
      <c r="N1074" s="24" t="str">
        <f t="shared" si="49"/>
        <v>50% or More</v>
      </c>
      <c r="O1074" s="21">
        <f>Table2[[#This Row],[Rounded Rating Column]] + (Table2[[#This Row],[rating_count]] / 1000)</f>
        <v>4.9279999999999999</v>
      </c>
      <c r="P1074" s="24" t="str">
        <f>IF(Table2[[#This Row],[Discount Percentage]] &gt;= 0.5, "Yes", "No")</f>
        <v>Yes</v>
      </c>
      <c r="Q1074" s="26">
        <f>Table2[[#This Row],[Actual Price]] * Table2[[#This Row],[rating_count]]</f>
        <v>927072</v>
      </c>
      <c r="R1074">
        <v>3.8</v>
      </c>
      <c r="S1074">
        <f>ROUND(Table2[[#This Row],[rating]], 0)</f>
        <v>4</v>
      </c>
      <c r="T1074" s="21">
        <v>928</v>
      </c>
      <c r="U1074" s="21" t="str">
        <f>IF(Table2[[#This Row],[rating_count]] &lt; 1000, "Yes", "No")</f>
        <v>Yes</v>
      </c>
      <c r="V1074" s="21">
        <f>Table2[[#This Row],[Rounded Rating Column]] * Table2[[#This Row],[rating_count]]</f>
        <v>3712</v>
      </c>
      <c r="W1074" s="25">
        <f t="shared" si="50"/>
        <v>927072</v>
      </c>
      <c r="X1074" t="s">
        <v>1896</v>
      </c>
      <c r="Y1074" t="s">
        <v>1897</v>
      </c>
      <c r="Z1074" t="s">
        <v>1898</v>
      </c>
      <c r="AA1074" t="s">
        <v>1899</v>
      </c>
      <c r="AB1074" t="s">
        <v>1900</v>
      </c>
      <c r="AC1074" t="s">
        <v>1901</v>
      </c>
      <c r="AD1074" t="s">
        <v>1902</v>
      </c>
      <c r="AE1074" t="s">
        <v>1903</v>
      </c>
    </row>
    <row r="1075" spans="1:31" ht="15.75" customHeight="1">
      <c r="A1075" t="s">
        <v>10772</v>
      </c>
      <c r="B1075" t="s">
        <v>10773</v>
      </c>
      <c r="C1075" t="s">
        <v>8547</v>
      </c>
      <c r="D1075" t="s">
        <v>12817</v>
      </c>
      <c r="E1075" t="s">
        <v>12818</v>
      </c>
      <c r="F1075" t="s">
        <v>12986</v>
      </c>
      <c r="G1075" t="str">
        <f>Table2[category] &amp; "-" &amp; Table2[product name]</f>
        <v>Home&amp;Kitchen|Kitchen&amp;HomeAppliances|SmallKitchenAppliances|Kettles&amp;HotWaterDispensers|Kettle&amp;ToasterSets-iBELL Castor CTEK15L Premium 1.5 Litre Stainless Steel Electric Kettle,1500W Auto Cut-Off Feature,Silver</v>
      </c>
      <c r="H1075" t="s">
        <v>12987</v>
      </c>
      <c r="I1075" s="23">
        <v>664</v>
      </c>
      <c r="J1075" s="23" t="str">
        <f t="shared" si="48"/>
        <v>&gt;₹500</v>
      </c>
      <c r="K1075" s="25">
        <v>1490</v>
      </c>
      <c r="L1075" s="24">
        <v>0.55000000000000004</v>
      </c>
      <c r="M1075" s="25">
        <f>Table2[[#This Row],[Actual Price]] - Table2[[#This Row],[Discounted Price]] / Table2[[#This Row],[Actual Price]] * 100</f>
        <v>1445.4362416107383</v>
      </c>
      <c r="N1075" s="24" t="str">
        <f t="shared" si="49"/>
        <v>50% or More</v>
      </c>
      <c r="O1075" s="21">
        <f>Table2[[#This Row],[Rounded Rating Column]] + (Table2[[#This Row],[rating_count]] / 1000)</f>
        <v>4.9249999999999998</v>
      </c>
      <c r="P1075" s="24" t="str">
        <f>IF(Table2[[#This Row],[Discount Percentage]] &gt;= 0.5, "Yes", "No")</f>
        <v>Yes</v>
      </c>
      <c r="Q1075" s="26">
        <f>Table2[[#This Row],[Actual Price]] * Table2[[#This Row],[rating_count]]</f>
        <v>1378250</v>
      </c>
      <c r="R1075">
        <v>4.0999999999999996</v>
      </c>
      <c r="S1075">
        <f>ROUND(Table2[[#This Row],[rating]], 0)</f>
        <v>4</v>
      </c>
      <c r="T1075" s="21">
        <v>925</v>
      </c>
      <c r="U1075" s="21" t="str">
        <f>IF(Table2[[#This Row],[rating_count]] &lt; 1000, "Yes", "No")</f>
        <v>Yes</v>
      </c>
      <c r="V1075" s="21">
        <f>Table2[[#This Row],[Rounded Rating Column]] * Table2[[#This Row],[rating_count]]</f>
        <v>3700</v>
      </c>
      <c r="W1075" s="25">
        <f t="shared" si="50"/>
        <v>1378250</v>
      </c>
      <c r="X1075" t="s">
        <v>10774</v>
      </c>
      <c r="Y1075" t="s">
        <v>10775</v>
      </c>
      <c r="Z1075" t="s">
        <v>10776</v>
      </c>
      <c r="AA1075" t="s">
        <v>10777</v>
      </c>
      <c r="AB1075" t="s">
        <v>10778</v>
      </c>
      <c r="AC1075" t="s">
        <v>10779</v>
      </c>
      <c r="AD1075" t="s">
        <v>10780</v>
      </c>
      <c r="AE1075" t="s">
        <v>10781</v>
      </c>
    </row>
    <row r="1076" spans="1:31" ht="15.75" customHeight="1">
      <c r="A1076" t="s">
        <v>1323</v>
      </c>
      <c r="B1076" t="s">
        <v>1324</v>
      </c>
      <c r="C1076" t="s">
        <v>13</v>
      </c>
      <c r="D1076" t="s">
        <v>12821</v>
      </c>
      <c r="E1076" t="s">
        <v>12822</v>
      </c>
      <c r="F1076" t="s">
        <v>12823</v>
      </c>
      <c r="G1076" t="str">
        <f>Table2[category] &amp; "-" &amp; Table2[product name]</f>
        <v>Computers&amp;Accessories|Accessories&amp;Peripherals|Cables&amp;Accessories|Cables|USBCables-Ambrane Fast 100W Output Cable with Type-C to Type-C for Mobile, Laptop, Macbook &amp; Table Charging, 480mbps Data Sync Speed, Braided Cable, 1.5m Length (ABCC-100, Black-Grey)</v>
      </c>
      <c r="H1076" t="s">
        <v>12824</v>
      </c>
      <c r="I1076" s="23">
        <v>499</v>
      </c>
      <c r="J1076" s="23" t="str">
        <f t="shared" si="48"/>
        <v>₹200 - ₹500</v>
      </c>
      <c r="K1076" s="23">
        <v>899</v>
      </c>
      <c r="L1076" s="24">
        <v>0.44</v>
      </c>
      <c r="M1076" s="25">
        <f>Table2[[#This Row],[Actual Price]] - Table2[[#This Row],[Discounted Price]] / Table2[[#This Row],[Actual Price]] * 100</f>
        <v>843.49388209121241</v>
      </c>
      <c r="N1076" s="24" t="str">
        <f t="shared" si="49"/>
        <v>&lt;50%</v>
      </c>
      <c r="O1076" s="21">
        <f>Table2[[#This Row],[Rounded Rating Column]] + (Table2[[#This Row],[rating_count]] / 1000)</f>
        <v>4.9190000000000005</v>
      </c>
      <c r="P1076" s="24" t="str">
        <f>IF(Table2[[#This Row],[Discount Percentage]] &gt;= 0.5, "Yes", "No")</f>
        <v>No</v>
      </c>
      <c r="Q1076" s="26">
        <f>Table2[[#This Row],[Actual Price]] * Table2[[#This Row],[rating_count]]</f>
        <v>826181</v>
      </c>
      <c r="R1076">
        <v>4.2</v>
      </c>
      <c r="S1076">
        <f>ROUND(Table2[[#This Row],[rating]], 0)</f>
        <v>4</v>
      </c>
      <c r="T1076" s="21">
        <v>919</v>
      </c>
      <c r="U1076" s="21" t="str">
        <f>IF(Table2[[#This Row],[rating_count]] &lt; 1000, "Yes", "No")</f>
        <v>Yes</v>
      </c>
      <c r="V1076" s="21">
        <f>Table2[[#This Row],[Rounded Rating Column]] * Table2[[#This Row],[rating_count]]</f>
        <v>3676</v>
      </c>
      <c r="W1076" s="25">
        <f t="shared" si="50"/>
        <v>826181</v>
      </c>
      <c r="X1076" t="s">
        <v>1325</v>
      </c>
      <c r="Y1076" t="s">
        <v>1326</v>
      </c>
      <c r="Z1076" t="s">
        <v>1327</v>
      </c>
      <c r="AA1076" t="s">
        <v>1328</v>
      </c>
      <c r="AB1076" t="s">
        <v>1329</v>
      </c>
      <c r="AC1076" t="s">
        <v>1330</v>
      </c>
      <c r="AD1076" t="s">
        <v>1331</v>
      </c>
      <c r="AE1076" t="s">
        <v>1332</v>
      </c>
    </row>
    <row r="1077" spans="1:31" ht="15.75" customHeight="1">
      <c r="A1077" t="s">
        <v>2021</v>
      </c>
      <c r="B1077" t="s">
        <v>2022</v>
      </c>
      <c r="C1077" t="s">
        <v>125</v>
      </c>
      <c r="D1077" t="s">
        <v>12831</v>
      </c>
      <c r="E1077" t="s">
        <v>12832</v>
      </c>
      <c r="F1077" t="s">
        <v>12833</v>
      </c>
      <c r="G1077" t="str">
        <f>Table2[category] &amp; "-" &amp; Table2[product name]</f>
        <v>Electronics|HomeTheater,TV&amp;Video|Accessories|Cables|HDMICables-Rts‚Ñ¢ High Speed 3D Full HD 1080p Support (10 Meters) HDMI Male to HDMI Male Cable TV Lead 1.4V for All Hdmi Devices- Black (10M - 30 FEET)</v>
      </c>
      <c r="H1077" t="s">
        <v>12824</v>
      </c>
      <c r="I1077" s="23">
        <v>598</v>
      </c>
      <c r="J1077" s="23" t="str">
        <f t="shared" si="48"/>
        <v>&gt;₹500</v>
      </c>
      <c r="K1077" s="25">
        <v>4999</v>
      </c>
      <c r="L1077" s="24">
        <v>0.88</v>
      </c>
      <c r="M1077" s="25">
        <f>Table2[[#This Row],[Actual Price]] - Table2[[#This Row],[Discounted Price]] / Table2[[#This Row],[Actual Price]] * 100</f>
        <v>4987.0376075215045</v>
      </c>
      <c r="N1077" s="24" t="str">
        <f t="shared" si="49"/>
        <v>50% or More</v>
      </c>
      <c r="O1077" s="21">
        <f>Table2[[#This Row],[Rounded Rating Column]] + (Table2[[#This Row],[rating_count]] / 1000)</f>
        <v>4.91</v>
      </c>
      <c r="P1077" s="24" t="str">
        <f>IF(Table2[[#This Row],[Discount Percentage]] &gt;= 0.5, "Yes", "No")</f>
        <v>Yes</v>
      </c>
      <c r="Q1077" s="26">
        <f>Table2[[#This Row],[Actual Price]] * Table2[[#This Row],[rating_count]]</f>
        <v>4549090</v>
      </c>
      <c r="R1077">
        <v>4.2</v>
      </c>
      <c r="S1077">
        <f>ROUND(Table2[[#This Row],[rating]], 0)</f>
        <v>4</v>
      </c>
      <c r="T1077" s="21">
        <v>910</v>
      </c>
      <c r="U1077" s="21" t="str">
        <f>IF(Table2[[#This Row],[rating_count]] &lt; 1000, "Yes", "No")</f>
        <v>Yes</v>
      </c>
      <c r="V1077" s="21">
        <f>Table2[[#This Row],[Rounded Rating Column]] * Table2[[#This Row],[rating_count]]</f>
        <v>3640</v>
      </c>
      <c r="W1077" s="25">
        <f t="shared" si="50"/>
        <v>4549090</v>
      </c>
      <c r="X1077" t="s">
        <v>2023</v>
      </c>
      <c r="Y1077" t="s">
        <v>2024</v>
      </c>
      <c r="Z1077" t="s">
        <v>2025</v>
      </c>
      <c r="AA1077" t="s">
        <v>2026</v>
      </c>
      <c r="AB1077" t="s">
        <v>2027</v>
      </c>
      <c r="AC1077" t="s">
        <v>2028</v>
      </c>
      <c r="AD1077" t="s">
        <v>2029</v>
      </c>
      <c r="AE1077" t="s">
        <v>2030</v>
      </c>
    </row>
    <row r="1078" spans="1:31" ht="15.75" customHeight="1">
      <c r="A1078" t="s">
        <v>6090</v>
      </c>
      <c r="B1078" t="s">
        <v>6091</v>
      </c>
      <c r="C1078" t="s">
        <v>4838</v>
      </c>
      <c r="D1078" t="s">
        <v>12821</v>
      </c>
      <c r="E1078" t="s">
        <v>12822</v>
      </c>
      <c r="F1078" t="s">
        <v>12876</v>
      </c>
      <c r="G1078" t="str">
        <f>Table2[category] &amp; "-" &amp; Table2[product name]</f>
        <v>Computers&amp;Accessories|Accessories&amp;Peripherals|LaptopAccessories|NotebookComputerStands-STRIFF Laptop Stand Adjustable Laptop Computer Stand Multi-Angle Stand Phone Stand Portable Foldable Laptop Riser Notebook Holder Stand Compatible for 9 to 15.6‚Äù Laptops Black(Black)</v>
      </c>
      <c r="H1078" t="s">
        <v>12884</v>
      </c>
      <c r="I1078" s="23">
        <v>299</v>
      </c>
      <c r="J1078" s="23" t="str">
        <f t="shared" si="48"/>
        <v>₹200 - ₹500</v>
      </c>
      <c r="K1078" s="25">
        <v>1499</v>
      </c>
      <c r="L1078" s="24">
        <v>0.8</v>
      </c>
      <c r="M1078" s="25">
        <f>Table2[[#This Row],[Actual Price]] - Table2[[#This Row],[Discounted Price]] / Table2[[#This Row],[Actual Price]] * 100</f>
        <v>1479.0533689126084</v>
      </c>
      <c r="N1078" s="24" t="str">
        <f t="shared" si="49"/>
        <v>50% or More</v>
      </c>
      <c r="O1078" s="21">
        <f>Table2[[#This Row],[Rounded Rating Column]] + (Table2[[#This Row],[rating_count]] / 1000)</f>
        <v>4.9030000000000005</v>
      </c>
      <c r="P1078" s="24" t="str">
        <f>IF(Table2[[#This Row],[Discount Percentage]] &gt;= 0.5, "Yes", "No")</f>
        <v>Yes</v>
      </c>
      <c r="Q1078" s="26">
        <f>Table2[[#This Row],[Actual Price]] * Table2[[#This Row],[rating_count]]</f>
        <v>1353597</v>
      </c>
      <c r="R1078">
        <v>4.2</v>
      </c>
      <c r="S1078">
        <f>ROUND(Table2[[#This Row],[rating]], 0)</f>
        <v>4</v>
      </c>
      <c r="T1078" s="21">
        <v>903</v>
      </c>
      <c r="U1078" s="21" t="str">
        <f>IF(Table2[[#This Row],[rating_count]] &lt; 1000, "Yes", "No")</f>
        <v>Yes</v>
      </c>
      <c r="V1078" s="21">
        <f>Table2[[#This Row],[Rounded Rating Column]] * Table2[[#This Row],[rating_count]]</f>
        <v>3612</v>
      </c>
      <c r="W1078" s="25">
        <f t="shared" si="50"/>
        <v>1353597</v>
      </c>
      <c r="X1078" t="s">
        <v>6092</v>
      </c>
      <c r="Y1078" t="s">
        <v>6093</v>
      </c>
      <c r="Z1078" t="s">
        <v>6094</v>
      </c>
      <c r="AA1078" t="s">
        <v>6095</v>
      </c>
      <c r="AB1078" t="s">
        <v>6096</v>
      </c>
      <c r="AC1078" t="s">
        <v>6097</v>
      </c>
      <c r="AD1078" t="s">
        <v>6098</v>
      </c>
      <c r="AE1078" t="s">
        <v>6099</v>
      </c>
    </row>
    <row r="1079" spans="1:31" ht="15.75" customHeight="1">
      <c r="A1079" t="s">
        <v>8701</v>
      </c>
      <c r="B1079" t="s">
        <v>8702</v>
      </c>
      <c r="C1079" t="s">
        <v>8358</v>
      </c>
      <c r="D1079" t="s">
        <v>12817</v>
      </c>
      <c r="E1079" t="s">
        <v>12818</v>
      </c>
      <c r="F1079" t="s">
        <v>12819</v>
      </c>
      <c r="G1079" t="str">
        <f>Table2[category] &amp; "-" &amp; Table2[product name]</f>
        <v>Home&amp;Kitchen|Kitchen&amp;HomeAppliances|Vacuum,Cleaning&amp;Ironing|Irons,Steamers&amp;Accessories|LintShavers-AGARO LR2007 Lint Remover, Rechargeable, for Woolen Sweaters, Blankets, Jackets, Burr Remover, Pill Remover From Carpets, Curtains</v>
      </c>
      <c r="H1079" t="s">
        <v>12992</v>
      </c>
      <c r="I1079" s="23">
        <v>678</v>
      </c>
      <c r="J1079" s="23" t="str">
        <f t="shared" si="48"/>
        <v>&gt;₹500</v>
      </c>
      <c r="K1079" s="25">
        <v>1499</v>
      </c>
      <c r="L1079" s="24">
        <v>0.55000000000000004</v>
      </c>
      <c r="M1079" s="25">
        <f>Table2[[#This Row],[Actual Price]] - Table2[[#This Row],[Discounted Price]] / Table2[[#This Row],[Actual Price]] * 100</f>
        <v>1453.7698465643762</v>
      </c>
      <c r="N1079" s="24" t="str">
        <f t="shared" si="49"/>
        <v>50% or More</v>
      </c>
      <c r="O1079" s="21">
        <f>Table2[[#This Row],[Rounded Rating Column]] + (Table2[[#This Row],[rating_count]] / 1000)</f>
        <v>4.9000000000000004</v>
      </c>
      <c r="P1079" s="24" t="str">
        <f>IF(Table2[[#This Row],[Discount Percentage]] &gt;= 0.5, "Yes", "No")</f>
        <v>Yes</v>
      </c>
      <c r="Q1079" s="26">
        <f>Table2[[#This Row],[Actual Price]] * Table2[[#This Row],[rating_count]]</f>
        <v>1349100</v>
      </c>
      <c r="R1079">
        <v>4.2</v>
      </c>
      <c r="S1079">
        <f>ROUND(Table2[[#This Row],[rating]], 0)</f>
        <v>4</v>
      </c>
      <c r="T1079" s="21">
        <v>900</v>
      </c>
      <c r="U1079" s="21" t="str">
        <f>IF(Table2[[#This Row],[rating_count]] &lt; 1000, "Yes", "No")</f>
        <v>Yes</v>
      </c>
      <c r="V1079" s="21">
        <f>Table2[[#This Row],[Rounded Rating Column]] * Table2[[#This Row],[rating_count]]</f>
        <v>3600</v>
      </c>
      <c r="W1079" s="25">
        <f t="shared" si="50"/>
        <v>1349100</v>
      </c>
      <c r="X1079" t="s">
        <v>8703</v>
      </c>
      <c r="Y1079" t="s">
        <v>8704</v>
      </c>
      <c r="Z1079" t="s">
        <v>8705</v>
      </c>
      <c r="AA1079" t="s">
        <v>8706</v>
      </c>
      <c r="AB1079" t="s">
        <v>8707</v>
      </c>
      <c r="AC1079" t="s">
        <v>8708</v>
      </c>
      <c r="AD1079" t="s">
        <v>8709</v>
      </c>
      <c r="AE1079" t="s">
        <v>8710</v>
      </c>
    </row>
    <row r="1080" spans="1:31" ht="15.75" customHeight="1">
      <c r="A1080" t="s">
        <v>12497</v>
      </c>
      <c r="B1080" t="s">
        <v>12498</v>
      </c>
      <c r="C1080" t="s">
        <v>9080</v>
      </c>
      <c r="D1080" t="s">
        <v>12817</v>
      </c>
      <c r="E1080" t="s">
        <v>12988</v>
      </c>
      <c r="F1080" t="s">
        <v>13013</v>
      </c>
      <c r="G1080" t="str">
        <f>Table2[category] &amp; "-" &amp; Table2[product name]</f>
        <v>Home&amp;Kitchen|Heating,Cooling&amp;AirQuality|Fans|CeilingFans-Crompton Highspeed Markle Prime 1200 mm (48 inch) Anti-Dust Ceiling Fan with Energy Efficient 55W Motor (Burgundy)</v>
      </c>
      <c r="H1080" t="s">
        <v>13014</v>
      </c>
      <c r="I1080" s="25">
        <v>2599</v>
      </c>
      <c r="J1080" s="23" t="str">
        <f t="shared" si="48"/>
        <v>&gt;₹500</v>
      </c>
      <c r="K1080" s="25">
        <v>4780</v>
      </c>
      <c r="L1080" s="24">
        <v>0.46</v>
      </c>
      <c r="M1080" s="25">
        <f>Table2[[#This Row],[Actual Price]] - Table2[[#This Row],[Discounted Price]] / Table2[[#This Row],[Actual Price]] * 100</f>
        <v>4725.6276150627618</v>
      </c>
      <c r="N1080" s="24" t="str">
        <f t="shared" si="49"/>
        <v>&lt;50%</v>
      </c>
      <c r="O1080" s="21">
        <f>Table2[[#This Row],[Rounded Rating Column]] + (Table2[[#This Row],[rating_count]] / 1000)</f>
        <v>4.8979999999999997</v>
      </c>
      <c r="P1080" s="24" t="str">
        <f>IF(Table2[[#This Row],[Discount Percentage]] &gt;= 0.5, "Yes", "No")</f>
        <v>No</v>
      </c>
      <c r="Q1080" s="26">
        <f>Table2[[#This Row],[Actual Price]] * Table2[[#This Row],[rating_count]]</f>
        <v>4292440</v>
      </c>
      <c r="R1080">
        <v>3.9</v>
      </c>
      <c r="S1080">
        <f>ROUND(Table2[[#This Row],[rating]], 0)</f>
        <v>4</v>
      </c>
      <c r="T1080" s="21">
        <v>898</v>
      </c>
      <c r="U1080" s="21" t="str">
        <f>IF(Table2[[#This Row],[rating_count]] &lt; 1000, "Yes", "No")</f>
        <v>Yes</v>
      </c>
      <c r="V1080" s="21">
        <f>Table2[[#This Row],[Rounded Rating Column]] * Table2[[#This Row],[rating_count]]</f>
        <v>3592</v>
      </c>
      <c r="W1080" s="25">
        <f t="shared" si="50"/>
        <v>4292440</v>
      </c>
      <c r="X1080" t="s">
        <v>12499</v>
      </c>
      <c r="Y1080" t="s">
        <v>12500</v>
      </c>
      <c r="Z1080" t="s">
        <v>12501</v>
      </c>
      <c r="AA1080" t="s">
        <v>12502</v>
      </c>
      <c r="AB1080" t="s">
        <v>12503</v>
      </c>
      <c r="AC1080" t="s">
        <v>12504</v>
      </c>
      <c r="AD1080" t="s">
        <v>12505</v>
      </c>
      <c r="AE1080" t="s">
        <v>12506</v>
      </c>
    </row>
    <row r="1081" spans="1:31" ht="15.75" customHeight="1">
      <c r="A1081" t="s">
        <v>2362</v>
      </c>
      <c r="B1081" t="s">
        <v>2363</v>
      </c>
      <c r="C1081" t="s">
        <v>2364</v>
      </c>
      <c r="D1081" t="s">
        <v>12831</v>
      </c>
      <c r="E1081" t="s">
        <v>12832</v>
      </c>
      <c r="F1081" t="s">
        <v>12848</v>
      </c>
      <c r="G1081" t="str">
        <f>Table2[category] &amp; "-" &amp; Table2[product name]</f>
        <v>Electronics|HomeTheater,TV&amp;Video|AVReceivers&amp;Amplifiers-Cubetek 3 in 1 LCD Display V5.0 Bluetooth Transmitter Receiver, Bypass Audio Adapter with Aux, Optical, Dual Link Support for TV, Home Stereo, PC, Headphones, Speakers, Model: CB-BT27</v>
      </c>
      <c r="H1081" s="2" t="s">
        <v>13108</v>
      </c>
      <c r="I1081" s="25">
        <v>1990</v>
      </c>
      <c r="J1081" s="23" t="str">
        <f t="shared" si="48"/>
        <v>&gt;₹500</v>
      </c>
      <c r="K1081" s="25">
        <v>3100</v>
      </c>
      <c r="L1081" s="24">
        <v>0.36</v>
      </c>
      <c r="M1081" s="25">
        <f>Table2[[#This Row],[Actual Price]] - Table2[[#This Row],[Discounted Price]] / Table2[[#This Row],[Actual Price]] * 100</f>
        <v>3035.8064516129034</v>
      </c>
      <c r="N1081" s="24" t="str">
        <f t="shared" si="49"/>
        <v>&lt;50%</v>
      </c>
      <c r="O1081" s="21">
        <f>Table2[[#This Row],[Rounded Rating Column]] + (Table2[[#This Row],[rating_count]] / 1000)</f>
        <v>4.8970000000000002</v>
      </c>
      <c r="P1081" s="24" t="str">
        <f>IF(Table2[[#This Row],[Discount Percentage]] &gt;= 0.5, "Yes", "No")</f>
        <v>No</v>
      </c>
      <c r="Q1081" s="26">
        <f>Table2[[#This Row],[Actual Price]] * Table2[[#This Row],[rating_count]]</f>
        <v>2780700</v>
      </c>
      <c r="R1081">
        <v>4</v>
      </c>
      <c r="S1081">
        <f>ROUND(Table2[[#This Row],[rating]], 0)</f>
        <v>4</v>
      </c>
      <c r="T1081" s="21">
        <v>897</v>
      </c>
      <c r="U1081" s="21" t="str">
        <f>IF(Table2[[#This Row],[rating_count]] &lt; 1000, "Yes", "No")</f>
        <v>Yes</v>
      </c>
      <c r="V1081" s="21">
        <f>Table2[[#This Row],[Rounded Rating Column]] * Table2[[#This Row],[rating_count]]</f>
        <v>3588</v>
      </c>
      <c r="W1081" s="25">
        <f t="shared" si="50"/>
        <v>2780700</v>
      </c>
      <c r="X1081" t="s">
        <v>2365</v>
      </c>
      <c r="Y1081" t="s">
        <v>2366</v>
      </c>
      <c r="Z1081" t="s">
        <v>2367</v>
      </c>
      <c r="AA1081" t="s">
        <v>2368</v>
      </c>
      <c r="AB1081" t="s">
        <v>2369</v>
      </c>
      <c r="AC1081" t="s">
        <v>2370</v>
      </c>
      <c r="AD1081" t="s">
        <v>2371</v>
      </c>
      <c r="AE1081" t="s">
        <v>2372</v>
      </c>
    </row>
    <row r="1082" spans="1:31" ht="15.75" customHeight="1">
      <c r="A1082" t="s">
        <v>1790</v>
      </c>
      <c r="B1082" t="s">
        <v>1791</v>
      </c>
      <c r="C1082" t="s">
        <v>462</v>
      </c>
      <c r="D1082" t="s">
        <v>12831</v>
      </c>
      <c r="E1082" t="s">
        <v>12832</v>
      </c>
      <c r="F1082" t="s">
        <v>12833</v>
      </c>
      <c r="G1082" t="str">
        <f>Table2[category] &amp; "-" &amp; Table2[product name]</f>
        <v>Electronics|HomeTheater,TV&amp;Video|Accessories|RemoteControls-Cotbolt Silicone Case Cover Compatible for Samsung BN59-01312A QLED 8K 4K Smart TV Remote Shockproof Protective Remote Cover (Black)</v>
      </c>
      <c r="H1082" t="s">
        <v>12836</v>
      </c>
      <c r="I1082" s="23">
        <v>349</v>
      </c>
      <c r="J1082" s="23" t="str">
        <f t="shared" si="48"/>
        <v>₹200 - ₹500</v>
      </c>
      <c r="K1082" s="23">
        <v>999</v>
      </c>
      <c r="L1082" s="24">
        <v>0.65</v>
      </c>
      <c r="M1082" s="25">
        <f>Table2[[#This Row],[Actual Price]] - Table2[[#This Row],[Discounted Price]] / Table2[[#This Row],[Actual Price]] * 100</f>
        <v>964.06506506506503</v>
      </c>
      <c r="N1082" s="24" t="str">
        <f t="shared" si="49"/>
        <v>50% or More</v>
      </c>
      <c r="O1082" s="21">
        <f>Table2[[#This Row],[Rounded Rating Column]] + (Table2[[#This Row],[rating_count]] / 1000)</f>
        <v>4.8390000000000004</v>
      </c>
      <c r="P1082" s="24" t="str">
        <f>IF(Table2[[#This Row],[Discount Percentage]] &gt;= 0.5, "Yes", "No")</f>
        <v>Yes</v>
      </c>
      <c r="Q1082" s="26">
        <f>Table2[[#This Row],[Actual Price]] * Table2[[#This Row],[rating_count]]</f>
        <v>838161</v>
      </c>
      <c r="R1082">
        <v>4</v>
      </c>
      <c r="S1082">
        <f>ROUND(Table2[[#This Row],[rating]], 0)</f>
        <v>4</v>
      </c>
      <c r="T1082" s="21">
        <v>839</v>
      </c>
      <c r="U1082" s="21" t="str">
        <f>IF(Table2[[#This Row],[rating_count]] &lt; 1000, "Yes", "No")</f>
        <v>Yes</v>
      </c>
      <c r="V1082" s="21">
        <f>Table2[[#This Row],[Rounded Rating Column]] * Table2[[#This Row],[rating_count]]</f>
        <v>3356</v>
      </c>
      <c r="W1082" s="25">
        <f t="shared" si="50"/>
        <v>838161</v>
      </c>
      <c r="X1082" t="s">
        <v>1792</v>
      </c>
      <c r="Y1082" t="s">
        <v>1793</v>
      </c>
      <c r="Z1082" t="s">
        <v>1794</v>
      </c>
      <c r="AA1082" t="s">
        <v>1795</v>
      </c>
      <c r="AB1082" t="s">
        <v>1796</v>
      </c>
      <c r="AC1082" t="s">
        <v>1797</v>
      </c>
      <c r="AD1082" t="s">
        <v>1798</v>
      </c>
      <c r="AE1082" t="s">
        <v>1799</v>
      </c>
    </row>
    <row r="1083" spans="1:31" ht="15.75" customHeight="1">
      <c r="A1083" t="s">
        <v>2769</v>
      </c>
      <c r="B1083" t="s">
        <v>2770</v>
      </c>
      <c r="C1083" t="s">
        <v>13</v>
      </c>
      <c r="D1083" t="s">
        <v>12821</v>
      </c>
      <c r="E1083" t="s">
        <v>12822</v>
      </c>
      <c r="F1083" t="s">
        <v>12823</v>
      </c>
      <c r="G1083" t="str">
        <f>Table2[category] &amp; "-" &amp; Table2[product name]</f>
        <v>Computers&amp;Accessories|Accessories&amp;Peripherals|Cables&amp;Accessories|Cables|USBCables-Synqe USB C to USB C 60W Nylon Braided Fast Charging Type C to Type C Cable Compatible with Samsung Galaxy Note 20/Ultra, S20 S22 S21 S20 FE A73 A53 A33 (2M, Black)</v>
      </c>
      <c r="H1083" t="s">
        <v>12824</v>
      </c>
      <c r="I1083" s="23">
        <v>389</v>
      </c>
      <c r="J1083" s="23" t="str">
        <f t="shared" si="48"/>
        <v>₹200 - ₹500</v>
      </c>
      <c r="K1083" s="23">
        <v>999</v>
      </c>
      <c r="L1083" s="24">
        <v>0.61</v>
      </c>
      <c r="M1083" s="25">
        <f>Table2[[#This Row],[Actual Price]] - Table2[[#This Row],[Discounted Price]] / Table2[[#This Row],[Actual Price]] * 100</f>
        <v>960.06106106106108</v>
      </c>
      <c r="N1083" s="24" t="str">
        <f t="shared" si="49"/>
        <v>50% or More</v>
      </c>
      <c r="O1083" s="21">
        <f>Table2[[#This Row],[Rounded Rating Column]] + (Table2[[#This Row],[rating_count]] / 1000)</f>
        <v>4.8380000000000001</v>
      </c>
      <c r="P1083" s="24" t="str">
        <f>IF(Table2[[#This Row],[Discount Percentage]] &gt;= 0.5, "Yes", "No")</f>
        <v>Yes</v>
      </c>
      <c r="Q1083" s="26">
        <f>Table2[[#This Row],[Actual Price]] * Table2[[#This Row],[rating_count]]</f>
        <v>837162</v>
      </c>
      <c r="R1083">
        <v>4.3</v>
      </c>
      <c r="S1083">
        <f>ROUND(Table2[[#This Row],[rating]], 0)</f>
        <v>4</v>
      </c>
      <c r="T1083" s="21">
        <v>838</v>
      </c>
      <c r="U1083" s="21" t="str">
        <f>IF(Table2[[#This Row],[rating_count]] &lt; 1000, "Yes", "No")</f>
        <v>Yes</v>
      </c>
      <c r="V1083" s="21">
        <f>Table2[[#This Row],[Rounded Rating Column]] * Table2[[#This Row],[rating_count]]</f>
        <v>3352</v>
      </c>
      <c r="W1083" s="25">
        <f t="shared" si="50"/>
        <v>837162</v>
      </c>
      <c r="X1083" t="s">
        <v>2771</v>
      </c>
      <c r="Y1083" t="s">
        <v>2772</v>
      </c>
      <c r="Z1083" t="s">
        <v>2773</v>
      </c>
      <c r="AA1083" t="s">
        <v>2774</v>
      </c>
      <c r="AB1083" t="s">
        <v>2775</v>
      </c>
      <c r="AC1083" t="s">
        <v>2776</v>
      </c>
      <c r="AD1083" t="s">
        <v>2777</v>
      </c>
      <c r="AE1083" t="s">
        <v>2778</v>
      </c>
    </row>
    <row r="1084" spans="1:31" ht="15.75" customHeight="1">
      <c r="A1084" t="s">
        <v>2899</v>
      </c>
      <c r="B1084" t="s">
        <v>2900</v>
      </c>
      <c r="C1084" t="s">
        <v>13</v>
      </c>
      <c r="D1084" t="s">
        <v>12821</v>
      </c>
      <c r="E1084" t="s">
        <v>12822</v>
      </c>
      <c r="F1084" t="s">
        <v>12823</v>
      </c>
      <c r="G1084" t="str">
        <f>Table2[category] &amp; "-" &amp; Table2[product name]</f>
        <v>Computers&amp;Accessories|Accessories&amp;Peripherals|Cables&amp;Accessories|Cables|USBCables-Synqe Type C to Type C Short Fast Charging 60W Cable Compatible with Samsung Galaxy Z Fold3 5G, Z Flip3 5G, S22 5G, S22 Ultra, S21, S20, S20FE, A52, A73, A53 (0.25M, Black)</v>
      </c>
      <c r="H1084" t="s">
        <v>12824</v>
      </c>
      <c r="I1084" s="23">
        <v>349</v>
      </c>
      <c r="J1084" s="23" t="str">
        <f t="shared" si="48"/>
        <v>₹200 - ₹500</v>
      </c>
      <c r="K1084" s="23">
        <v>999</v>
      </c>
      <c r="L1084" s="24">
        <v>0.65</v>
      </c>
      <c r="M1084" s="25">
        <f>Table2[[#This Row],[Actual Price]] - Table2[[#This Row],[Discounted Price]] / Table2[[#This Row],[Actual Price]] * 100</f>
        <v>964.06506506506503</v>
      </c>
      <c r="N1084" s="24" t="str">
        <f t="shared" si="49"/>
        <v>50% or More</v>
      </c>
      <c r="O1084" s="21">
        <f>Table2[[#This Row],[Rounded Rating Column]] + (Table2[[#This Row],[rating_count]] / 1000)</f>
        <v>4.8380000000000001</v>
      </c>
      <c r="P1084" s="24" t="str">
        <f>IF(Table2[[#This Row],[Discount Percentage]] &gt;= 0.5, "Yes", "No")</f>
        <v>Yes</v>
      </c>
      <c r="Q1084" s="26">
        <f>Table2[[#This Row],[Actual Price]] * Table2[[#This Row],[rating_count]]</f>
        <v>837162</v>
      </c>
      <c r="R1084">
        <v>4.3</v>
      </c>
      <c r="S1084">
        <f>ROUND(Table2[[#This Row],[rating]], 0)</f>
        <v>4</v>
      </c>
      <c r="T1084" s="21">
        <v>838</v>
      </c>
      <c r="U1084" s="21" t="str">
        <f>IF(Table2[[#This Row],[rating_count]] &lt; 1000, "Yes", "No")</f>
        <v>Yes</v>
      </c>
      <c r="V1084" s="21">
        <f>Table2[[#This Row],[Rounded Rating Column]] * Table2[[#This Row],[rating_count]]</f>
        <v>3352</v>
      </c>
      <c r="W1084" s="25">
        <f t="shared" si="50"/>
        <v>837162</v>
      </c>
      <c r="X1084" t="s">
        <v>2901</v>
      </c>
      <c r="Y1084" t="s">
        <v>2772</v>
      </c>
      <c r="Z1084" t="s">
        <v>2773</v>
      </c>
      <c r="AA1084" t="s">
        <v>2774</v>
      </c>
      <c r="AB1084" t="s">
        <v>2775</v>
      </c>
      <c r="AC1084" t="s">
        <v>2776</v>
      </c>
      <c r="AD1084" t="s">
        <v>2902</v>
      </c>
      <c r="AE1084" t="s">
        <v>2903</v>
      </c>
    </row>
    <row r="1085" spans="1:31" ht="15.75" customHeight="1">
      <c r="A1085" t="s">
        <v>11780</v>
      </c>
      <c r="B1085" t="s">
        <v>11781</v>
      </c>
      <c r="C1085" t="s">
        <v>11782</v>
      </c>
      <c r="D1085" t="s">
        <v>12817</v>
      </c>
      <c r="E1085" t="s">
        <v>12818</v>
      </c>
      <c r="F1085" t="s">
        <v>12986</v>
      </c>
      <c r="G1085" t="str">
        <f>Table2[category] &amp; "-" &amp; Table2[product name]</f>
        <v>Home&amp;Kitchen|Kitchen&amp;HomeAppliances|SmallKitchenAppliances|WaffleMakers&amp;Irons-JIALTO Mini Waffle Maker 4 Inch- 350 Watts: Stainless Steel Non-Stick Electric Iron Machine for Individual Belgian Waffles, Pan Cakes, Paninis or Other Snacks - Aqua blue</v>
      </c>
      <c r="H1085" t="s">
        <v>13054</v>
      </c>
      <c r="I1085" s="23">
        <v>899</v>
      </c>
      <c r="J1085" s="23" t="str">
        <f t="shared" si="48"/>
        <v>&gt;₹500</v>
      </c>
      <c r="K1085" s="25">
        <v>1999</v>
      </c>
      <c r="L1085" s="24">
        <v>0.55000000000000004</v>
      </c>
      <c r="M1085" s="25">
        <f>Table2[[#This Row],[Actual Price]] - Table2[[#This Row],[Discounted Price]] / Table2[[#This Row],[Actual Price]] * 100</f>
        <v>1954.0275137568785</v>
      </c>
      <c r="N1085" s="24" t="str">
        <f t="shared" si="49"/>
        <v>50% or More</v>
      </c>
      <c r="O1085" s="21">
        <f>Table2[[#This Row],[Rounded Rating Column]] + (Table2[[#This Row],[rating_count]] / 1000)</f>
        <v>4.8319999999999999</v>
      </c>
      <c r="P1085" s="24" t="str">
        <f>IF(Table2[[#This Row],[Discount Percentage]] &gt;= 0.5, "Yes", "No")</f>
        <v>Yes</v>
      </c>
      <c r="Q1085" s="26">
        <f>Table2[[#This Row],[Actual Price]] * Table2[[#This Row],[rating_count]]</f>
        <v>1663168</v>
      </c>
      <c r="R1085">
        <v>4</v>
      </c>
      <c r="S1085">
        <f>ROUND(Table2[[#This Row],[rating]], 0)</f>
        <v>4</v>
      </c>
      <c r="T1085" s="21">
        <v>832</v>
      </c>
      <c r="U1085" s="21" t="str">
        <f>IF(Table2[[#This Row],[rating_count]] &lt; 1000, "Yes", "No")</f>
        <v>Yes</v>
      </c>
      <c r="V1085" s="21">
        <f>Table2[[#This Row],[Rounded Rating Column]] * Table2[[#This Row],[rating_count]]</f>
        <v>3328</v>
      </c>
      <c r="W1085" s="25">
        <f t="shared" si="50"/>
        <v>1663168</v>
      </c>
      <c r="X1085" t="s">
        <v>11783</v>
      </c>
      <c r="Y1085" t="s">
        <v>11784</v>
      </c>
      <c r="Z1085" t="s">
        <v>11785</v>
      </c>
      <c r="AA1085" t="s">
        <v>11786</v>
      </c>
      <c r="AB1085" t="s">
        <v>11787</v>
      </c>
      <c r="AC1085" t="s">
        <v>11788</v>
      </c>
      <c r="AD1085" t="s">
        <v>11789</v>
      </c>
      <c r="AE1085" t="s">
        <v>11790</v>
      </c>
    </row>
    <row r="1086" spans="1:31" ht="15.75" customHeight="1">
      <c r="A1086" t="s">
        <v>4205</v>
      </c>
      <c r="B1086" t="s">
        <v>4206</v>
      </c>
      <c r="C1086" t="s">
        <v>2956</v>
      </c>
      <c r="D1086" t="s">
        <v>12831</v>
      </c>
      <c r="E1086" t="s">
        <v>12852</v>
      </c>
      <c r="F1086" t="s">
        <v>12853</v>
      </c>
      <c r="G1086" t="str">
        <f>Table2[category] &amp; "-" &amp; Table2[product name]</f>
        <v>Electronics|WearableTechnology|SmartWatches-Noise Agile 2 Buzz Bluetooth Calling Smart Watch with 1.28" TFT Display,Dual Button,in-Built Mic &amp; Speaker,AI Voice Assistant, Health Suite,in-Built Games, 100 Watch Faces-(Jet Black)</v>
      </c>
      <c r="H1086" s="2" t="s">
        <v>13108</v>
      </c>
      <c r="I1086" s="25">
        <v>2499</v>
      </c>
      <c r="J1086" s="23" t="str">
        <f t="shared" si="48"/>
        <v>&gt;₹500</v>
      </c>
      <c r="K1086" s="25">
        <v>5999</v>
      </c>
      <c r="L1086" s="24">
        <v>0.57999999999999996</v>
      </c>
      <c r="M1086" s="25">
        <f>Table2[[#This Row],[Actual Price]] - Table2[[#This Row],[Discounted Price]] / Table2[[#This Row],[Actual Price]] * 100</f>
        <v>5957.3430571761965</v>
      </c>
      <c r="N1086" s="24" t="str">
        <f t="shared" si="49"/>
        <v>50% or More</v>
      </c>
      <c r="O1086" s="21">
        <f>Table2[[#This Row],[Rounded Rating Column]] + (Table2[[#This Row],[rating_count]] / 1000)</f>
        <v>4.8280000000000003</v>
      </c>
      <c r="P1086" s="24" t="str">
        <f>IF(Table2[[#This Row],[Discount Percentage]] &gt;= 0.5, "Yes", "No")</f>
        <v>Yes</v>
      </c>
      <c r="Q1086" s="26">
        <f>Table2[[#This Row],[Actual Price]] * Table2[[#This Row],[rating_count]]</f>
        <v>4967172</v>
      </c>
      <c r="R1086">
        <v>3.7</v>
      </c>
      <c r="S1086">
        <f>ROUND(Table2[[#This Row],[rating]], 0)</f>
        <v>4</v>
      </c>
      <c r="T1086" s="21">
        <v>828</v>
      </c>
      <c r="U1086" s="21" t="str">
        <f>IF(Table2[[#This Row],[rating_count]] &lt; 1000, "Yes", "No")</f>
        <v>Yes</v>
      </c>
      <c r="V1086" s="21">
        <f>Table2[[#This Row],[Rounded Rating Column]] * Table2[[#This Row],[rating_count]]</f>
        <v>3312</v>
      </c>
      <c r="W1086" s="25">
        <f t="shared" si="50"/>
        <v>4967172</v>
      </c>
      <c r="X1086" t="s">
        <v>4207</v>
      </c>
      <c r="Y1086" t="s">
        <v>4208</v>
      </c>
      <c r="Z1086" t="s">
        <v>4209</v>
      </c>
      <c r="AA1086" t="s">
        <v>4210</v>
      </c>
      <c r="AB1086" t="s">
        <v>4211</v>
      </c>
      <c r="AC1086" t="s">
        <v>4212</v>
      </c>
      <c r="AD1086" t="s">
        <v>4213</v>
      </c>
      <c r="AE1086" t="s">
        <v>4214</v>
      </c>
    </row>
    <row r="1087" spans="1:31" ht="15.75" customHeight="1">
      <c r="A1087" t="s">
        <v>12355</v>
      </c>
      <c r="B1087" t="s">
        <v>12356</v>
      </c>
      <c r="C1087" t="s">
        <v>8815</v>
      </c>
      <c r="D1087" t="s">
        <v>12817</v>
      </c>
      <c r="E1087" t="s">
        <v>12818</v>
      </c>
      <c r="F1087" t="s">
        <v>12986</v>
      </c>
      <c r="G1087" t="str">
        <f>Table2[category] &amp; "-" &amp; Table2[product name]</f>
        <v>Home&amp;Kitchen|Kitchen&amp;HomeAppliances|SmallKitchenAppliances|EggBoilers-Glen 3 in 1 Electric Multi Cooker - Steam, Cook &amp; Egg Boiler with 350 W (SA 3035MC) - 350 Watts</v>
      </c>
      <c r="H1087" t="s">
        <v>13009</v>
      </c>
      <c r="I1087" s="25">
        <v>1624</v>
      </c>
      <c r="J1087" s="23" t="str">
        <f t="shared" si="48"/>
        <v>&gt;₹500</v>
      </c>
      <c r="K1087" s="25">
        <v>2495</v>
      </c>
      <c r="L1087" s="24">
        <v>0.35</v>
      </c>
      <c r="M1087" s="25">
        <f>Table2[[#This Row],[Actual Price]] - Table2[[#This Row],[Discounted Price]] / Table2[[#This Row],[Actual Price]] * 100</f>
        <v>2429.9098196392788</v>
      </c>
      <c r="N1087" s="24" t="str">
        <f t="shared" si="49"/>
        <v>&lt;50%</v>
      </c>
      <c r="O1087" s="21">
        <f>Table2[[#This Row],[Rounded Rating Column]] + (Table2[[#This Row],[rating_count]] / 1000)</f>
        <v>4.827</v>
      </c>
      <c r="P1087" s="24" t="str">
        <f>IF(Table2[[#This Row],[Discount Percentage]] &gt;= 0.5, "Yes", "No")</f>
        <v>No</v>
      </c>
      <c r="Q1087" s="26">
        <f>Table2[[#This Row],[Actual Price]] * Table2[[#This Row],[rating_count]]</f>
        <v>2063365</v>
      </c>
      <c r="R1087">
        <v>4.0999999999999996</v>
      </c>
      <c r="S1087">
        <f>ROUND(Table2[[#This Row],[rating]], 0)</f>
        <v>4</v>
      </c>
      <c r="T1087" s="21">
        <v>827</v>
      </c>
      <c r="U1087" s="21" t="str">
        <f>IF(Table2[[#This Row],[rating_count]] &lt; 1000, "Yes", "No")</f>
        <v>Yes</v>
      </c>
      <c r="V1087" s="21">
        <f>Table2[[#This Row],[Rounded Rating Column]] * Table2[[#This Row],[rating_count]]</f>
        <v>3308</v>
      </c>
      <c r="W1087" s="25">
        <f t="shared" si="50"/>
        <v>2063365</v>
      </c>
      <c r="X1087" t="s">
        <v>12357</v>
      </c>
      <c r="Y1087" t="s">
        <v>12358</v>
      </c>
      <c r="Z1087" t="s">
        <v>12359</v>
      </c>
      <c r="AA1087" t="s">
        <v>12360</v>
      </c>
      <c r="AB1087" t="s">
        <v>12361</v>
      </c>
      <c r="AC1087" t="s">
        <v>12362</v>
      </c>
      <c r="AD1087" t="s">
        <v>12363</v>
      </c>
      <c r="AE1087" t="s">
        <v>12364</v>
      </c>
    </row>
    <row r="1088" spans="1:31" ht="15.75" customHeight="1">
      <c r="A1088" t="s">
        <v>7332</v>
      </c>
      <c r="B1088" t="s">
        <v>7333</v>
      </c>
      <c r="C1088" t="s">
        <v>7334</v>
      </c>
      <c r="D1088" t="s">
        <v>12821</v>
      </c>
      <c r="E1088" t="s">
        <v>12822</v>
      </c>
      <c r="F1088" t="s">
        <v>12823</v>
      </c>
      <c r="G1088" t="str">
        <f>Table2[category] &amp; "-" &amp; Table2[product name]</f>
        <v>Computers&amp;Accessories|Accessories&amp;Peripherals|Cables&amp;Accessories|Cables|SATACables-Lapster USB 3.0 sata Cable for 2.5 inch SSD and HDD , USB 3.0 to SATA III Hard Driver Adapter , sata to USB Cable-(Blue)</v>
      </c>
      <c r="H1088" t="s">
        <v>12824</v>
      </c>
      <c r="I1088" s="23">
        <v>349</v>
      </c>
      <c r="J1088" s="23" t="str">
        <f t="shared" si="48"/>
        <v>₹200 - ₹500</v>
      </c>
      <c r="K1088" s="23">
        <v>999</v>
      </c>
      <c r="L1088" s="24">
        <v>0.65</v>
      </c>
      <c r="M1088" s="25">
        <f>Table2[[#This Row],[Actual Price]] - Table2[[#This Row],[Discounted Price]] / Table2[[#This Row],[Actual Price]] * 100</f>
        <v>964.06506506506503</v>
      </c>
      <c r="N1088" s="24" t="str">
        <f t="shared" si="49"/>
        <v>50% or More</v>
      </c>
      <c r="O1088" s="21">
        <f>Table2[[#This Row],[Rounded Rating Column]] + (Table2[[#This Row],[rating_count]] / 1000)</f>
        <v>4.8170000000000002</v>
      </c>
      <c r="P1088" s="24" t="str">
        <f>IF(Table2[[#This Row],[Discount Percentage]] &gt;= 0.5, "Yes", "No")</f>
        <v>Yes</v>
      </c>
      <c r="Q1088" s="26">
        <f>Table2[[#This Row],[Actual Price]] * Table2[[#This Row],[rating_count]]</f>
        <v>816183</v>
      </c>
      <c r="R1088">
        <v>3.9</v>
      </c>
      <c r="S1088">
        <f>ROUND(Table2[[#This Row],[rating]], 0)</f>
        <v>4</v>
      </c>
      <c r="T1088" s="21">
        <v>817</v>
      </c>
      <c r="U1088" s="21" t="str">
        <f>IF(Table2[[#This Row],[rating_count]] &lt; 1000, "Yes", "No")</f>
        <v>Yes</v>
      </c>
      <c r="V1088" s="21">
        <f>Table2[[#This Row],[Rounded Rating Column]] * Table2[[#This Row],[rating_count]]</f>
        <v>3268</v>
      </c>
      <c r="W1088" s="25">
        <f t="shared" si="50"/>
        <v>816183</v>
      </c>
      <c r="X1088" t="s">
        <v>7335</v>
      </c>
      <c r="Y1088" t="s">
        <v>7336</v>
      </c>
      <c r="Z1088" t="s">
        <v>7337</v>
      </c>
      <c r="AA1088" t="s">
        <v>7338</v>
      </c>
      <c r="AB1088" t="s">
        <v>7339</v>
      </c>
      <c r="AC1088" t="s">
        <v>7340</v>
      </c>
      <c r="AD1088" t="s">
        <v>7341</v>
      </c>
      <c r="AE1088" t="s">
        <v>7342</v>
      </c>
    </row>
    <row r="1089" spans="1:31" ht="15.75" customHeight="1">
      <c r="A1089" t="s">
        <v>1750</v>
      </c>
      <c r="B1089" t="s">
        <v>1751</v>
      </c>
      <c r="C1089" t="s">
        <v>13</v>
      </c>
      <c r="D1089" t="s">
        <v>12821</v>
      </c>
      <c r="E1089" t="s">
        <v>12822</v>
      </c>
      <c r="F1089" t="s">
        <v>12823</v>
      </c>
      <c r="G1089" t="str">
        <f>Table2[category] &amp; "-" &amp; Table2[product name]</f>
        <v>Computers&amp;Accessories|Accessories&amp;Peripherals|Cables&amp;Accessories|Cables|USBCables-Time Office Scanner Replacement Cable for Startek FM220U (Type C) Ivory</v>
      </c>
      <c r="H1089" t="s">
        <v>12824</v>
      </c>
      <c r="I1089" s="23">
        <v>225</v>
      </c>
      <c r="J1089" s="23" t="str">
        <f t="shared" si="48"/>
        <v>₹200 - ₹500</v>
      </c>
      <c r="K1089" s="23">
        <v>499</v>
      </c>
      <c r="L1089" s="24">
        <v>0.55000000000000004</v>
      </c>
      <c r="M1089" s="25">
        <f>Table2[[#This Row],[Actual Price]] - Table2[[#This Row],[Discounted Price]] / Table2[[#This Row],[Actual Price]] * 100</f>
        <v>453.90981963927857</v>
      </c>
      <c r="N1089" s="24" t="str">
        <f t="shared" si="49"/>
        <v>50% or More</v>
      </c>
      <c r="O1089" s="21">
        <f>Table2[[#This Row],[Rounded Rating Column]] + (Table2[[#This Row],[rating_count]] / 1000)</f>
        <v>4.7889999999999997</v>
      </c>
      <c r="P1089" s="24" t="str">
        <f>IF(Table2[[#This Row],[Discount Percentage]] &gt;= 0.5, "Yes", "No")</f>
        <v>Yes</v>
      </c>
      <c r="Q1089" s="26">
        <f>Table2[[#This Row],[Actual Price]] * Table2[[#This Row],[rating_count]]</f>
        <v>393711</v>
      </c>
      <c r="R1089">
        <v>4.0999999999999996</v>
      </c>
      <c r="S1089">
        <f>ROUND(Table2[[#This Row],[rating]], 0)</f>
        <v>4</v>
      </c>
      <c r="T1089" s="21">
        <v>789</v>
      </c>
      <c r="U1089" s="21" t="str">
        <f>IF(Table2[[#This Row],[rating_count]] &lt; 1000, "Yes", "No")</f>
        <v>Yes</v>
      </c>
      <c r="V1089" s="21">
        <f>Table2[[#This Row],[Rounded Rating Column]] * Table2[[#This Row],[rating_count]]</f>
        <v>3156</v>
      </c>
      <c r="W1089" s="25">
        <f t="shared" si="50"/>
        <v>393711</v>
      </c>
      <c r="X1089" t="s">
        <v>1752</v>
      </c>
      <c r="Y1089" t="s">
        <v>1753</v>
      </c>
      <c r="Z1089" t="s">
        <v>1754</v>
      </c>
      <c r="AA1089" t="s">
        <v>1755</v>
      </c>
      <c r="AB1089" t="s">
        <v>1756</v>
      </c>
      <c r="AC1089" t="s">
        <v>1757</v>
      </c>
      <c r="AD1089" t="s">
        <v>1758</v>
      </c>
      <c r="AE1089" t="s">
        <v>1759</v>
      </c>
    </row>
    <row r="1090" spans="1:31" ht="15.75" customHeight="1">
      <c r="A1090" t="s">
        <v>9181</v>
      </c>
      <c r="B1090" t="s">
        <v>9182</v>
      </c>
      <c r="C1090" t="s">
        <v>9183</v>
      </c>
      <c r="D1090" t="s">
        <v>12817</v>
      </c>
      <c r="E1090" t="s">
        <v>12988</v>
      </c>
      <c r="F1090" t="s">
        <v>12989</v>
      </c>
      <c r="G1090" t="str">
        <f>Table2[category] &amp; "-" &amp; Table2[product name]</f>
        <v>Home&amp;Kitchen|Heating,Cooling&amp;AirQuality|RoomHeaters|HalogenHeaters-Bajaj Deluxe 2000 Watts Halogen Room Heater (Steel, ISI Approved), Multicolor</v>
      </c>
      <c r="H1090" t="s">
        <v>13016</v>
      </c>
      <c r="I1090" s="25">
        <v>1409</v>
      </c>
      <c r="J1090" s="23" t="str">
        <f t="shared" ref="J1090:J1153" si="51">IF(I1090&lt;200,"&lt;₹200",IF(OR(I1090=200,I1090&lt;=500),"₹200 - ₹500","&gt;₹500"))</f>
        <v>&gt;₹500</v>
      </c>
      <c r="K1090" s="25">
        <v>1639</v>
      </c>
      <c r="L1090" s="24">
        <v>0.14000000000000001</v>
      </c>
      <c r="M1090" s="25">
        <f>Table2[[#This Row],[Actual Price]] - Table2[[#This Row],[Discounted Price]] / Table2[[#This Row],[Actual Price]] * 100</f>
        <v>1553.032946918853</v>
      </c>
      <c r="N1090" s="24" t="str">
        <f t="shared" ref="N1090:N1153" si="52">IF(L1090&gt;=50%,"50% or More","&lt;50%")</f>
        <v>&lt;50%</v>
      </c>
      <c r="O1090" s="21">
        <f>Table2[[#This Row],[Rounded Rating Column]] + (Table2[[#This Row],[rating_count]] / 1000)</f>
        <v>4.7869999999999999</v>
      </c>
      <c r="P1090" s="24" t="str">
        <f>IF(Table2[[#This Row],[Discount Percentage]] &gt;= 0.5, "Yes", "No")</f>
        <v>No</v>
      </c>
      <c r="Q1090" s="26">
        <f>Table2[[#This Row],[Actual Price]] * Table2[[#This Row],[rating_count]]</f>
        <v>1289893</v>
      </c>
      <c r="R1090">
        <v>3.7</v>
      </c>
      <c r="S1090">
        <f>ROUND(Table2[[#This Row],[rating]], 0)</f>
        <v>4</v>
      </c>
      <c r="T1090" s="21">
        <v>787</v>
      </c>
      <c r="U1090" s="21" t="str">
        <f>IF(Table2[[#This Row],[rating_count]] &lt; 1000, "Yes", "No")</f>
        <v>Yes</v>
      </c>
      <c r="V1090" s="21">
        <f>Table2[[#This Row],[Rounded Rating Column]] * Table2[[#This Row],[rating_count]]</f>
        <v>3148</v>
      </c>
      <c r="W1090" s="25">
        <f t="shared" ref="W1090:W1153" si="53">K1090*T1090</f>
        <v>1289893</v>
      </c>
      <c r="X1090" t="s">
        <v>9184</v>
      </c>
      <c r="Y1090" t="s">
        <v>9185</v>
      </c>
      <c r="Z1090" t="s">
        <v>9186</v>
      </c>
      <c r="AA1090" t="s">
        <v>9187</v>
      </c>
      <c r="AB1090" t="s">
        <v>9188</v>
      </c>
      <c r="AC1090" t="s">
        <v>9189</v>
      </c>
      <c r="AD1090" t="s">
        <v>9190</v>
      </c>
      <c r="AE1090" t="s">
        <v>9191</v>
      </c>
    </row>
    <row r="1091" spans="1:31" ht="15.75" customHeight="1">
      <c r="A1091" t="s">
        <v>10470</v>
      </c>
      <c r="B1091" t="s">
        <v>10471</v>
      </c>
      <c r="C1091" t="s">
        <v>8431</v>
      </c>
      <c r="D1091" t="s">
        <v>12817</v>
      </c>
      <c r="E1091" t="s">
        <v>12818</v>
      </c>
      <c r="F1091" t="s">
        <v>12986</v>
      </c>
      <c r="G1091" t="str">
        <f>Table2[category] &amp; "-" &amp; Table2[product name]</f>
        <v>Home&amp;Kitchen|Kitchen&amp;HomeAppliances|SmallKitchenAppliances|InductionCooktop-AmazonBasics Induction Cooktop 1600 Watt (Black)</v>
      </c>
      <c r="H1091" t="s">
        <v>12997</v>
      </c>
      <c r="I1091" s="25">
        <v>1999</v>
      </c>
      <c r="J1091" s="23" t="str">
        <f t="shared" si="51"/>
        <v>&gt;₹500</v>
      </c>
      <c r="K1091" s="25">
        <v>3300</v>
      </c>
      <c r="L1091" s="24">
        <v>0.39</v>
      </c>
      <c r="M1091" s="25">
        <f>Table2[[#This Row],[Actual Price]] - Table2[[#This Row],[Discounted Price]] / Table2[[#This Row],[Actual Price]] * 100</f>
        <v>3239.4242424242425</v>
      </c>
      <c r="N1091" s="24" t="str">
        <f t="shared" si="52"/>
        <v>&lt;50%</v>
      </c>
      <c r="O1091" s="21">
        <f>Table2[[#This Row],[Rounded Rating Column]] + (Table2[[#This Row],[rating_count]] / 1000)</f>
        <v>4.78</v>
      </c>
      <c r="P1091" s="24" t="str">
        <f>IF(Table2[[#This Row],[Discount Percentage]] &gt;= 0.5, "Yes", "No")</f>
        <v>No</v>
      </c>
      <c r="Q1091" s="26">
        <f>Table2[[#This Row],[Actual Price]] * Table2[[#This Row],[rating_count]]</f>
        <v>2574000</v>
      </c>
      <c r="R1091">
        <v>4.2</v>
      </c>
      <c r="S1091">
        <f>ROUND(Table2[[#This Row],[rating]], 0)</f>
        <v>4</v>
      </c>
      <c r="T1091" s="21">
        <v>780</v>
      </c>
      <c r="U1091" s="21" t="str">
        <f>IF(Table2[[#This Row],[rating_count]] &lt; 1000, "Yes", "No")</f>
        <v>Yes</v>
      </c>
      <c r="V1091" s="21">
        <f>Table2[[#This Row],[Rounded Rating Column]] * Table2[[#This Row],[rating_count]]</f>
        <v>3120</v>
      </c>
      <c r="W1091" s="25">
        <f t="shared" si="53"/>
        <v>2574000</v>
      </c>
      <c r="X1091" t="s">
        <v>10472</v>
      </c>
      <c r="Y1091" t="s">
        <v>10473</v>
      </c>
      <c r="Z1091" t="s">
        <v>10474</v>
      </c>
      <c r="AA1091" t="s">
        <v>10475</v>
      </c>
      <c r="AB1091" t="s">
        <v>10476</v>
      </c>
      <c r="AC1091" t="s">
        <v>10477</v>
      </c>
      <c r="AD1091" t="s">
        <v>10478</v>
      </c>
      <c r="AE1091" t="s">
        <v>10479</v>
      </c>
    </row>
    <row r="1092" spans="1:31" ht="15.75" customHeight="1">
      <c r="A1092" t="s">
        <v>12294</v>
      </c>
      <c r="B1092" t="s">
        <v>12295</v>
      </c>
      <c r="C1092" t="s">
        <v>8494</v>
      </c>
      <c r="D1092" t="s">
        <v>12817</v>
      </c>
      <c r="E1092" t="s">
        <v>12818</v>
      </c>
      <c r="F1092" t="s">
        <v>12986</v>
      </c>
      <c r="G1092" t="str">
        <f>Table2[category] &amp; "-" &amp; Table2[product name]</f>
        <v>Home&amp;Kitchen|Kitchen&amp;HomeAppliances|SmallKitchenAppliances|MixerGrinders-Bajaj Rex DLX 750 W 4 Jars Mixer Grinder, White and Blue</v>
      </c>
      <c r="H1092" t="s">
        <v>12999</v>
      </c>
      <c r="I1092" s="25">
        <v>3041.67</v>
      </c>
      <c r="J1092" s="23" t="str">
        <f t="shared" si="51"/>
        <v>&gt;₹500</v>
      </c>
      <c r="K1092" s="25">
        <v>5999</v>
      </c>
      <c r="L1092" s="24">
        <v>0.49</v>
      </c>
      <c r="M1092" s="25">
        <f>Table2[[#This Row],[Actual Price]] - Table2[[#This Row],[Discounted Price]] / Table2[[#This Row],[Actual Price]] * 100</f>
        <v>5948.2970495082518</v>
      </c>
      <c r="N1092" s="24" t="str">
        <f t="shared" si="52"/>
        <v>&lt;50%</v>
      </c>
      <c r="O1092" s="21">
        <f>Table2[[#This Row],[Rounded Rating Column]] + (Table2[[#This Row],[rating_count]] / 1000)</f>
        <v>4.7770000000000001</v>
      </c>
      <c r="P1092" s="24" t="str">
        <f>IF(Table2[[#This Row],[Discount Percentage]] &gt;= 0.5, "Yes", "No")</f>
        <v>No</v>
      </c>
      <c r="Q1092" s="26">
        <f>Table2[[#This Row],[Actual Price]] * Table2[[#This Row],[rating_count]]</f>
        <v>4661223</v>
      </c>
      <c r="R1092">
        <v>4</v>
      </c>
      <c r="S1092">
        <f>ROUND(Table2[[#This Row],[rating]], 0)</f>
        <v>4</v>
      </c>
      <c r="T1092" s="21">
        <v>777</v>
      </c>
      <c r="U1092" s="21" t="str">
        <f>IF(Table2[[#This Row],[rating_count]] &lt; 1000, "Yes", "No")</f>
        <v>Yes</v>
      </c>
      <c r="V1092" s="21">
        <f>Table2[[#This Row],[Rounded Rating Column]] * Table2[[#This Row],[rating_count]]</f>
        <v>3108</v>
      </c>
      <c r="W1092" s="25">
        <f t="shared" si="53"/>
        <v>4661223</v>
      </c>
      <c r="X1092" t="s">
        <v>12296</v>
      </c>
      <c r="Y1092" t="s">
        <v>12297</v>
      </c>
      <c r="Z1092" t="s">
        <v>12298</v>
      </c>
      <c r="AA1092" t="s">
        <v>12299</v>
      </c>
      <c r="AB1092" t="s">
        <v>12300</v>
      </c>
      <c r="AC1092" t="s">
        <v>12301</v>
      </c>
      <c r="AD1092" t="s">
        <v>12302</v>
      </c>
      <c r="AE1092" t="s">
        <v>12303</v>
      </c>
    </row>
    <row r="1093" spans="1:31" ht="15.75" customHeight="1">
      <c r="A1093" t="s">
        <v>12456</v>
      </c>
      <c r="B1093" t="s">
        <v>12457</v>
      </c>
      <c r="C1093" t="s">
        <v>8682</v>
      </c>
      <c r="D1093" t="s">
        <v>12817</v>
      </c>
      <c r="E1093" t="s">
        <v>12818</v>
      </c>
      <c r="F1093" t="s">
        <v>12819</v>
      </c>
      <c r="G1093" t="str">
        <f>Table2[category] &amp; "-" &amp; Table2[product name]</f>
        <v>Home&amp;Kitchen|Kitchen&amp;HomeAppliances|Vacuum,Cleaning&amp;Ironing|Irons,Steamers&amp;Accessories|Irons|SteamIrons-Wipro Vesta 1380W Cordless Steam Iron Quick heat up with 20gm/ min Steam Burst, Scratch resistant Ceramic soleplate ,Vertical and Horizontal Ironing, Steam burst of upto .8g/ shot</v>
      </c>
      <c r="H1093" t="s">
        <v>12992</v>
      </c>
      <c r="I1093" s="25">
        <v>1799</v>
      </c>
      <c r="J1093" s="23" t="str">
        <f t="shared" si="51"/>
        <v>&gt;₹500</v>
      </c>
      <c r="K1093" s="25">
        <v>2599</v>
      </c>
      <c r="L1093" s="24">
        <v>0.31</v>
      </c>
      <c r="M1093" s="25">
        <f>Table2[[#This Row],[Actual Price]] - Table2[[#This Row],[Discounted Price]] / Table2[[#This Row],[Actual Price]] * 100</f>
        <v>2529.7810696421702</v>
      </c>
      <c r="N1093" s="24" t="str">
        <f t="shared" si="52"/>
        <v>&lt;50%</v>
      </c>
      <c r="O1093" s="21">
        <f>Table2[[#This Row],[Rounded Rating Column]] + (Table2[[#This Row],[rating_count]] / 1000)</f>
        <v>4.7709999999999999</v>
      </c>
      <c r="P1093" s="24" t="str">
        <f>IF(Table2[[#This Row],[Discount Percentage]] &gt;= 0.5, "Yes", "No")</f>
        <v>No</v>
      </c>
      <c r="Q1093" s="26">
        <f>Table2[[#This Row],[Actual Price]] * Table2[[#This Row],[rating_count]]</f>
        <v>2003829</v>
      </c>
      <c r="R1093">
        <v>3.6</v>
      </c>
      <c r="S1093">
        <f>ROUND(Table2[[#This Row],[rating]], 0)</f>
        <v>4</v>
      </c>
      <c r="T1093" s="21">
        <v>771</v>
      </c>
      <c r="U1093" s="21" t="str">
        <f>IF(Table2[[#This Row],[rating_count]] &lt; 1000, "Yes", "No")</f>
        <v>Yes</v>
      </c>
      <c r="V1093" s="21">
        <f>Table2[[#This Row],[Rounded Rating Column]] * Table2[[#This Row],[rating_count]]</f>
        <v>3084</v>
      </c>
      <c r="W1093" s="25">
        <f t="shared" si="53"/>
        <v>2003829</v>
      </c>
      <c r="X1093" t="s">
        <v>12458</v>
      </c>
      <c r="Y1093" t="s">
        <v>12459</v>
      </c>
      <c r="Z1093" t="s">
        <v>12460</v>
      </c>
      <c r="AA1093" t="s">
        <v>12461</v>
      </c>
      <c r="AB1093" t="s">
        <v>12462</v>
      </c>
      <c r="AC1093" t="s">
        <v>12463</v>
      </c>
      <c r="AD1093" t="s">
        <v>12464</v>
      </c>
      <c r="AE1093" t="s">
        <v>12465</v>
      </c>
    </row>
    <row r="1094" spans="1:31" ht="15.75" customHeight="1">
      <c r="A1094" t="s">
        <v>4719</v>
      </c>
      <c r="B1094" t="s">
        <v>4720</v>
      </c>
      <c r="C1094" t="s">
        <v>2956</v>
      </c>
      <c r="D1094" t="s">
        <v>12831</v>
      </c>
      <c r="E1094" t="s">
        <v>12852</v>
      </c>
      <c r="F1094" t="s">
        <v>12853</v>
      </c>
      <c r="G1094" t="str">
        <f>Table2[category] &amp; "-" &amp; Table2[product name]</f>
        <v>Electronics|WearableTechnology|SmartWatches-Fire-Boltt Tank 1.85" Bluetooth Calling Smart Watch, 123 Sports Mode, 8 UI Interactions, Built in Speaker &amp; Mic, 7 Days Battery &amp; Fire-Boltt Health Suite</v>
      </c>
      <c r="H1094" s="2" t="s">
        <v>13108</v>
      </c>
      <c r="I1094" s="25">
        <v>2999</v>
      </c>
      <c r="J1094" s="23" t="str">
        <f t="shared" si="51"/>
        <v>&gt;₹500</v>
      </c>
      <c r="K1094" s="25">
        <v>11999</v>
      </c>
      <c r="L1094" s="24">
        <v>0.75</v>
      </c>
      <c r="M1094" s="25">
        <f>Table2[[#This Row],[Actual Price]] - Table2[[#This Row],[Discounted Price]] / Table2[[#This Row],[Actual Price]] * 100</f>
        <v>11974.006250520877</v>
      </c>
      <c r="N1094" s="24" t="str">
        <f t="shared" si="52"/>
        <v>50% or More</v>
      </c>
      <c r="O1094" s="21">
        <f>Table2[[#This Row],[Rounded Rating Column]] + (Table2[[#This Row],[rating_count]] / 1000)</f>
        <v>4.7679999999999998</v>
      </c>
      <c r="P1094" s="24" t="str">
        <f>IF(Table2[[#This Row],[Discount Percentage]] &gt;= 0.5, "Yes", "No")</f>
        <v>Yes</v>
      </c>
      <c r="Q1094" s="26">
        <f>Table2[[#This Row],[Actual Price]] * Table2[[#This Row],[rating_count]]</f>
        <v>9215232</v>
      </c>
      <c r="R1094">
        <v>4.4000000000000004</v>
      </c>
      <c r="S1094">
        <f>ROUND(Table2[[#This Row],[rating]], 0)</f>
        <v>4</v>
      </c>
      <c r="T1094" s="21">
        <v>768</v>
      </c>
      <c r="U1094" s="21" t="str">
        <f>IF(Table2[[#This Row],[rating_count]] &lt; 1000, "Yes", "No")</f>
        <v>Yes</v>
      </c>
      <c r="V1094" s="21">
        <f>Table2[[#This Row],[Rounded Rating Column]] * Table2[[#This Row],[rating_count]]</f>
        <v>3072</v>
      </c>
      <c r="W1094" s="25">
        <f t="shared" si="53"/>
        <v>9215232</v>
      </c>
      <c r="X1094" t="s">
        <v>4721</v>
      </c>
      <c r="Y1094" t="s">
        <v>4722</v>
      </c>
      <c r="Z1094" t="s">
        <v>4723</v>
      </c>
      <c r="AA1094" t="s">
        <v>4724</v>
      </c>
      <c r="AB1094" t="s">
        <v>4725</v>
      </c>
      <c r="AC1094" t="s">
        <v>4726</v>
      </c>
      <c r="AD1094" t="s">
        <v>4727</v>
      </c>
      <c r="AE1094" t="s">
        <v>4728</v>
      </c>
    </row>
    <row r="1095" spans="1:31" ht="15.75" customHeight="1">
      <c r="A1095" t="s">
        <v>977</v>
      </c>
      <c r="B1095" t="s">
        <v>978</v>
      </c>
      <c r="C1095" t="s">
        <v>13</v>
      </c>
      <c r="D1095" t="s">
        <v>12821</v>
      </c>
      <c r="E1095" t="s">
        <v>12822</v>
      </c>
      <c r="F1095" t="s">
        <v>12823</v>
      </c>
      <c r="G1095" t="str">
        <f>Table2[category] &amp; "-" &amp; Table2[product name]</f>
        <v>Computers&amp;Accessories|Accessories&amp;Peripherals|Cables&amp;Accessories|Cables|USBCables-CROSSVOLT Compatible Dash/Warp Data Sync Fast Charging Cable Supported for All C Type Devices (Cable)</v>
      </c>
      <c r="H1095" t="s">
        <v>12824</v>
      </c>
      <c r="I1095" s="23">
        <v>299</v>
      </c>
      <c r="J1095" s="23" t="str">
        <f t="shared" si="51"/>
        <v>₹200 - ₹500</v>
      </c>
      <c r="K1095" s="23">
        <v>999</v>
      </c>
      <c r="L1095" s="24">
        <v>0.7</v>
      </c>
      <c r="M1095" s="25">
        <f>Table2[[#This Row],[Actual Price]] - Table2[[#This Row],[Discounted Price]] / Table2[[#This Row],[Actual Price]] * 100</f>
        <v>969.07007007007007</v>
      </c>
      <c r="N1095" s="24" t="str">
        <f t="shared" si="52"/>
        <v>50% or More</v>
      </c>
      <c r="O1095" s="21">
        <f>Table2[[#This Row],[Rounded Rating Column]] + (Table2[[#This Row],[rating_count]] / 1000)</f>
        <v>4.766</v>
      </c>
      <c r="P1095" s="24" t="str">
        <f>IF(Table2[[#This Row],[Discount Percentage]] &gt;= 0.5, "Yes", "No")</f>
        <v>Yes</v>
      </c>
      <c r="Q1095" s="26">
        <f>Table2[[#This Row],[Actual Price]] * Table2[[#This Row],[rating_count]]</f>
        <v>765234</v>
      </c>
      <c r="R1095">
        <v>4.3</v>
      </c>
      <c r="S1095">
        <f>ROUND(Table2[[#This Row],[rating]], 0)</f>
        <v>4</v>
      </c>
      <c r="T1095" s="21">
        <v>766</v>
      </c>
      <c r="U1095" s="21" t="str">
        <f>IF(Table2[[#This Row],[rating_count]] &lt; 1000, "Yes", "No")</f>
        <v>Yes</v>
      </c>
      <c r="V1095" s="21">
        <f>Table2[[#This Row],[Rounded Rating Column]] * Table2[[#This Row],[rating_count]]</f>
        <v>3064</v>
      </c>
      <c r="W1095" s="25">
        <f t="shared" si="53"/>
        <v>765234</v>
      </c>
      <c r="X1095" t="s">
        <v>979</v>
      </c>
      <c r="Y1095" t="s">
        <v>980</v>
      </c>
      <c r="Z1095" t="s">
        <v>981</v>
      </c>
      <c r="AA1095" t="s">
        <v>982</v>
      </c>
      <c r="AB1095" t="s">
        <v>983</v>
      </c>
      <c r="AC1095" t="s">
        <v>984</v>
      </c>
      <c r="AD1095" t="s">
        <v>985</v>
      </c>
      <c r="AE1095" t="s">
        <v>986</v>
      </c>
    </row>
    <row r="1096" spans="1:31" ht="15.75" customHeight="1">
      <c r="A1096" t="s">
        <v>4195</v>
      </c>
      <c r="B1096" t="s">
        <v>4196</v>
      </c>
      <c r="C1096" t="s">
        <v>2956</v>
      </c>
      <c r="D1096" t="s">
        <v>12831</v>
      </c>
      <c r="E1096" t="s">
        <v>12852</v>
      </c>
      <c r="F1096" t="s">
        <v>12853</v>
      </c>
      <c r="G1096" t="str">
        <f>Table2[category] &amp; "-" &amp; Table2[product name]</f>
        <v>Electronics|WearableTechnology|SmartWatches-OnePlus Nord Watch with 1.78‚Äù AMOLED Display, 60 Hz Refresh Rate, 105 Fitness Modes, 10 Days Battery, SPO2, Heart Rate, Stress Monitor, Women Health Tracker &amp; Multiple Watch Face [Midnight Black]</v>
      </c>
      <c r="H1096" s="2" t="s">
        <v>13108</v>
      </c>
      <c r="I1096" s="25">
        <v>4999</v>
      </c>
      <c r="J1096" s="23" t="str">
        <f t="shared" si="51"/>
        <v>&gt;₹500</v>
      </c>
      <c r="K1096" s="25">
        <v>6999</v>
      </c>
      <c r="L1096" s="24">
        <v>0.28999999999999998</v>
      </c>
      <c r="M1096" s="25">
        <f>Table2[[#This Row],[Actual Price]] - Table2[[#This Row],[Discounted Price]] / Table2[[#This Row],[Actual Price]] * 100</f>
        <v>6927.5755107872556</v>
      </c>
      <c r="N1096" s="24" t="str">
        <f t="shared" si="52"/>
        <v>&lt;50%</v>
      </c>
      <c r="O1096" s="21">
        <f>Table2[[#This Row],[Rounded Rating Column]] + (Table2[[#This Row],[rating_count]] / 1000)</f>
        <v>4.758</v>
      </c>
      <c r="P1096" s="24" t="str">
        <f>IF(Table2[[#This Row],[Discount Percentage]] &gt;= 0.5, "Yes", "No")</f>
        <v>No</v>
      </c>
      <c r="Q1096" s="26">
        <f>Table2[[#This Row],[Actual Price]] * Table2[[#This Row],[rating_count]]</f>
        <v>5305242</v>
      </c>
      <c r="R1096">
        <v>3.8</v>
      </c>
      <c r="S1096">
        <f>ROUND(Table2[[#This Row],[rating]], 0)</f>
        <v>4</v>
      </c>
      <c r="T1096" s="21">
        <v>758</v>
      </c>
      <c r="U1096" s="21" t="str">
        <f>IF(Table2[[#This Row],[rating_count]] &lt; 1000, "Yes", "No")</f>
        <v>Yes</v>
      </c>
      <c r="V1096" s="21">
        <f>Table2[[#This Row],[Rounded Rating Column]] * Table2[[#This Row],[rating_count]]</f>
        <v>3032</v>
      </c>
      <c r="W1096" s="25">
        <f t="shared" si="53"/>
        <v>5305242</v>
      </c>
      <c r="X1096" t="s">
        <v>4197</v>
      </c>
      <c r="Y1096" t="s">
        <v>4198</v>
      </c>
      <c r="Z1096" t="s">
        <v>4199</v>
      </c>
      <c r="AA1096" t="s">
        <v>4200</v>
      </c>
      <c r="AB1096" t="s">
        <v>4201</v>
      </c>
      <c r="AC1096" t="s">
        <v>4202</v>
      </c>
      <c r="AD1096" t="s">
        <v>4203</v>
      </c>
      <c r="AE1096" t="s">
        <v>4204</v>
      </c>
    </row>
    <row r="1097" spans="1:31" ht="15.75" customHeight="1">
      <c r="A1097" t="s">
        <v>10721</v>
      </c>
      <c r="B1097" t="s">
        <v>10722</v>
      </c>
      <c r="C1097" t="s">
        <v>8754</v>
      </c>
      <c r="D1097" t="s">
        <v>12817</v>
      </c>
      <c r="E1097" t="s">
        <v>12818</v>
      </c>
      <c r="F1097" t="s">
        <v>12819</v>
      </c>
      <c r="G1097" t="str">
        <f>Table2[category] &amp; "-" &amp; Table2[product name]</f>
        <v>Home&amp;Kitchen|Kitchen&amp;HomeAppliances|Vacuum,Cleaning&amp;Ironing|Vacuums&amp;FloorCare|Vacuums|HandheldVacuums-Eureka Forbes Active Clean 700 Watts Powerful Suction &amp; Blower Vacuum Cleaner with Washable HEPA Filter &amp; 6 Accessories,1 Year Warranty,Compact,Light Weight &amp; Easy to use (Red &amp; Black)</v>
      </c>
      <c r="H1097" t="s">
        <v>12820</v>
      </c>
      <c r="I1097" s="25">
        <v>3179</v>
      </c>
      <c r="J1097" s="23" t="str">
        <f t="shared" si="51"/>
        <v>&gt;₹500</v>
      </c>
      <c r="K1097" s="25">
        <v>6999</v>
      </c>
      <c r="L1097" s="24">
        <v>0.55000000000000004</v>
      </c>
      <c r="M1097" s="25">
        <f>Table2[[#This Row],[Actual Price]] - Table2[[#This Row],[Discounted Price]] / Table2[[#This Row],[Actual Price]] * 100</f>
        <v>6953.5792256036575</v>
      </c>
      <c r="N1097" s="24" t="str">
        <f t="shared" si="52"/>
        <v>50% or More</v>
      </c>
      <c r="O1097" s="21">
        <f>Table2[[#This Row],[Rounded Rating Column]] + (Table2[[#This Row],[rating_count]] / 1000)</f>
        <v>4.7430000000000003</v>
      </c>
      <c r="P1097" s="24" t="str">
        <f>IF(Table2[[#This Row],[Discount Percentage]] &gt;= 0.5, "Yes", "No")</f>
        <v>Yes</v>
      </c>
      <c r="Q1097" s="26">
        <f>Table2[[#This Row],[Actual Price]] * Table2[[#This Row],[rating_count]]</f>
        <v>5200257</v>
      </c>
      <c r="R1097">
        <v>4</v>
      </c>
      <c r="S1097">
        <f>ROUND(Table2[[#This Row],[rating]], 0)</f>
        <v>4</v>
      </c>
      <c r="T1097" s="21">
        <v>743</v>
      </c>
      <c r="U1097" s="21" t="str">
        <f>IF(Table2[[#This Row],[rating_count]] &lt; 1000, "Yes", "No")</f>
        <v>Yes</v>
      </c>
      <c r="V1097" s="21">
        <f>Table2[[#This Row],[Rounded Rating Column]] * Table2[[#This Row],[rating_count]]</f>
        <v>2972</v>
      </c>
      <c r="W1097" s="25">
        <f t="shared" si="53"/>
        <v>5200257</v>
      </c>
      <c r="X1097" t="s">
        <v>10723</v>
      </c>
      <c r="Y1097" t="s">
        <v>10724</v>
      </c>
      <c r="Z1097" t="s">
        <v>10725</v>
      </c>
      <c r="AA1097" t="s">
        <v>10726</v>
      </c>
      <c r="AB1097" t="s">
        <v>10727</v>
      </c>
      <c r="AC1097" t="s">
        <v>10728</v>
      </c>
      <c r="AD1097" t="s">
        <v>10729</v>
      </c>
      <c r="AE1097" t="s">
        <v>10730</v>
      </c>
    </row>
    <row r="1098" spans="1:31" ht="15.75" customHeight="1">
      <c r="A1098" t="s">
        <v>11770</v>
      </c>
      <c r="B1098" t="s">
        <v>11771</v>
      </c>
      <c r="C1098" t="s">
        <v>8505</v>
      </c>
      <c r="D1098" t="s">
        <v>12817</v>
      </c>
      <c r="E1098" t="s">
        <v>12988</v>
      </c>
      <c r="F1098" t="s">
        <v>13000</v>
      </c>
      <c r="G1098" t="str">
        <f>Table2[category] &amp; "-" &amp; Table2[product name]</f>
        <v>Home&amp;Kitchen|Heating,Cooling&amp;AirQuality|WaterHeaters&amp;Geysers|InstantWaterHeaters-NEXOMS Instant Heating Water Tap Wall Mounted with 3 Pin Indian Plug (16Amp)</v>
      </c>
      <c r="H1098" t="s">
        <v>13001</v>
      </c>
      <c r="I1098" s="25">
        <v>2699</v>
      </c>
      <c r="J1098" s="23" t="str">
        <f t="shared" si="51"/>
        <v>&gt;₹500</v>
      </c>
      <c r="K1098" s="25">
        <v>3799</v>
      </c>
      <c r="L1098" s="24">
        <v>0.28999999999999998</v>
      </c>
      <c r="M1098" s="25">
        <f>Table2[[#This Row],[Actual Price]] - Table2[[#This Row],[Discounted Price]] / Table2[[#This Row],[Actual Price]] * 100</f>
        <v>3727.9549881547778</v>
      </c>
      <c r="N1098" s="24" t="str">
        <f t="shared" si="52"/>
        <v>&lt;50%</v>
      </c>
      <c r="O1098" s="21">
        <f>Table2[[#This Row],[Rounded Rating Column]] + (Table2[[#This Row],[rating_count]] / 1000)</f>
        <v>4.7270000000000003</v>
      </c>
      <c r="P1098" s="24" t="str">
        <f>IF(Table2[[#This Row],[Discount Percentage]] &gt;= 0.5, "Yes", "No")</f>
        <v>No</v>
      </c>
      <c r="Q1098" s="26">
        <f>Table2[[#This Row],[Actual Price]] * Table2[[#This Row],[rating_count]]</f>
        <v>2761873</v>
      </c>
      <c r="R1098">
        <v>4</v>
      </c>
      <c r="S1098">
        <f>ROUND(Table2[[#This Row],[rating]], 0)</f>
        <v>4</v>
      </c>
      <c r="T1098" s="21">
        <v>727</v>
      </c>
      <c r="U1098" s="21" t="str">
        <f>IF(Table2[[#This Row],[rating_count]] &lt; 1000, "Yes", "No")</f>
        <v>Yes</v>
      </c>
      <c r="V1098" s="21">
        <f>Table2[[#This Row],[Rounded Rating Column]] * Table2[[#This Row],[rating_count]]</f>
        <v>2908</v>
      </c>
      <c r="W1098" s="25">
        <f t="shared" si="53"/>
        <v>2761873</v>
      </c>
      <c r="X1098" t="s">
        <v>11772</v>
      </c>
      <c r="Y1098" t="s">
        <v>11773</v>
      </c>
      <c r="Z1098" t="s">
        <v>11774</v>
      </c>
      <c r="AA1098" t="s">
        <v>11775</v>
      </c>
      <c r="AB1098" t="s">
        <v>11776</v>
      </c>
      <c r="AC1098" t="s">
        <v>11777</v>
      </c>
      <c r="AD1098" t="s">
        <v>11778</v>
      </c>
      <c r="AE1098" t="s">
        <v>11779</v>
      </c>
    </row>
    <row r="1099" spans="1:31" ht="15.75" customHeight="1">
      <c r="A1099" t="s">
        <v>4595</v>
      </c>
      <c r="B1099" t="s">
        <v>4596</v>
      </c>
      <c r="C1099" t="s">
        <v>3760</v>
      </c>
      <c r="D1099" t="s">
        <v>12831</v>
      </c>
      <c r="E1099" t="s">
        <v>12854</v>
      </c>
      <c r="F1099" t="s">
        <v>12855</v>
      </c>
      <c r="G1099" t="str">
        <f>Table2[category] &amp; "-" &amp; Table2[product name]</f>
        <v>Electronics|Mobiles&amp;Accessories|MobileAccessories|Maintenance,Upkeep&amp;Repairs|ScreenProtectors-POPIO Tempered Glass Compatible for iPhone 13 / iPhone 13 Pro/iPhone 14 (Transparent) Edge to Edge Full Screen Coverage with Installation Kit, Pack of 2</v>
      </c>
      <c r="H1099" t="s">
        <v>12871</v>
      </c>
      <c r="I1099" s="23">
        <v>150</v>
      </c>
      <c r="J1099" s="23" t="str">
        <f t="shared" si="51"/>
        <v>&lt;₹200</v>
      </c>
      <c r="K1099" s="23">
        <v>599</v>
      </c>
      <c r="L1099" s="24">
        <v>0.75</v>
      </c>
      <c r="M1099" s="25">
        <f>Table2[[#This Row],[Actual Price]] - Table2[[#This Row],[Discounted Price]] / Table2[[#This Row],[Actual Price]] * 100</f>
        <v>573.95826377295498</v>
      </c>
      <c r="N1099" s="24" t="str">
        <f t="shared" si="52"/>
        <v>50% or More</v>
      </c>
      <c r="O1099" s="21">
        <f>Table2[[#This Row],[Rounded Rating Column]] + (Table2[[#This Row],[rating_count]] / 1000)</f>
        <v>4.7140000000000004</v>
      </c>
      <c r="P1099" s="24" t="str">
        <f>IF(Table2[[#This Row],[Discount Percentage]] &gt;= 0.5, "Yes", "No")</f>
        <v>Yes</v>
      </c>
      <c r="Q1099" s="26">
        <f>Table2[[#This Row],[Actual Price]] * Table2[[#This Row],[rating_count]]</f>
        <v>427686</v>
      </c>
      <c r="R1099">
        <v>4.3</v>
      </c>
      <c r="S1099">
        <f>ROUND(Table2[[#This Row],[rating]], 0)</f>
        <v>4</v>
      </c>
      <c r="T1099" s="21">
        <v>714</v>
      </c>
      <c r="U1099" s="21" t="str">
        <f>IF(Table2[[#This Row],[rating_count]] &lt; 1000, "Yes", "No")</f>
        <v>Yes</v>
      </c>
      <c r="V1099" s="21">
        <f>Table2[[#This Row],[Rounded Rating Column]] * Table2[[#This Row],[rating_count]]</f>
        <v>2856</v>
      </c>
      <c r="W1099" s="25">
        <f t="shared" si="53"/>
        <v>427686</v>
      </c>
      <c r="X1099" t="s">
        <v>4597</v>
      </c>
      <c r="Y1099" t="s">
        <v>4598</v>
      </c>
      <c r="Z1099" t="s">
        <v>4599</v>
      </c>
      <c r="AA1099" t="s">
        <v>4600</v>
      </c>
      <c r="AB1099" t="s">
        <v>4601</v>
      </c>
      <c r="AC1099" t="s">
        <v>4602</v>
      </c>
      <c r="AD1099" t="s">
        <v>4603</v>
      </c>
      <c r="AE1099" t="s">
        <v>4604</v>
      </c>
    </row>
    <row r="1100" spans="1:31" ht="15.75" customHeight="1">
      <c r="A1100" t="s">
        <v>12426</v>
      </c>
      <c r="B1100" t="s">
        <v>12427</v>
      </c>
      <c r="C1100" t="s">
        <v>8325</v>
      </c>
      <c r="D1100" t="s">
        <v>12817</v>
      </c>
      <c r="E1100" t="s">
        <v>12818</v>
      </c>
      <c r="F1100" t="s">
        <v>12986</v>
      </c>
      <c r="G1100" t="str">
        <f>Table2[category] &amp; "-" &amp; Table2[product name]</f>
        <v>Home&amp;Kitchen|Kitchen&amp;HomeAppliances|SmallKitchenAppliances|Kettles&amp;HotWaterDispensers|ElectricKettles-iBELL SEK170BM Premium Electric Kettle, 1.7 Litre, Stainless Steel with Coating,1500W Auto Cut-Off, Silver with Black</v>
      </c>
      <c r="H1100" t="s">
        <v>12987</v>
      </c>
      <c r="I1100" s="23">
        <v>809</v>
      </c>
      <c r="J1100" s="23" t="str">
        <f t="shared" si="51"/>
        <v>&gt;₹500</v>
      </c>
      <c r="K1100" s="25">
        <v>1950</v>
      </c>
      <c r="L1100" s="24">
        <v>0.59</v>
      </c>
      <c r="M1100" s="25">
        <f>Table2[[#This Row],[Actual Price]] - Table2[[#This Row],[Discounted Price]] / Table2[[#This Row],[Actual Price]] * 100</f>
        <v>1908.5128205128206</v>
      </c>
      <c r="N1100" s="24" t="str">
        <f t="shared" si="52"/>
        <v>50% or More</v>
      </c>
      <c r="O1100" s="21">
        <f>Table2[[#This Row],[Rounded Rating Column]] + (Table2[[#This Row],[rating_count]] / 1000)</f>
        <v>4.71</v>
      </c>
      <c r="P1100" s="24" t="str">
        <f>IF(Table2[[#This Row],[Discount Percentage]] &gt;= 0.5, "Yes", "No")</f>
        <v>Yes</v>
      </c>
      <c r="Q1100" s="26">
        <f>Table2[[#This Row],[Actual Price]] * Table2[[#This Row],[rating_count]]</f>
        <v>1384500</v>
      </c>
      <c r="R1100">
        <v>3.9</v>
      </c>
      <c r="S1100">
        <f>ROUND(Table2[[#This Row],[rating]], 0)</f>
        <v>4</v>
      </c>
      <c r="T1100" s="21">
        <v>710</v>
      </c>
      <c r="U1100" s="21" t="str">
        <f>IF(Table2[[#This Row],[rating_count]] &lt; 1000, "Yes", "No")</f>
        <v>Yes</v>
      </c>
      <c r="V1100" s="21">
        <f>Table2[[#This Row],[Rounded Rating Column]] * Table2[[#This Row],[rating_count]]</f>
        <v>2840</v>
      </c>
      <c r="W1100" s="25">
        <f t="shared" si="53"/>
        <v>1384500</v>
      </c>
      <c r="X1100" t="s">
        <v>12428</v>
      </c>
      <c r="Y1100" t="s">
        <v>12429</v>
      </c>
      <c r="Z1100" t="s">
        <v>12430</v>
      </c>
      <c r="AA1100" t="s">
        <v>12431</v>
      </c>
      <c r="AB1100" t="s">
        <v>12432</v>
      </c>
      <c r="AC1100" t="s">
        <v>12433</v>
      </c>
      <c r="AD1100" t="s">
        <v>12434</v>
      </c>
      <c r="AE1100" t="s">
        <v>12435</v>
      </c>
    </row>
    <row r="1101" spans="1:31" ht="15.75" customHeight="1">
      <c r="A1101" t="s">
        <v>2454</v>
      </c>
      <c r="B1101" t="s">
        <v>2455</v>
      </c>
      <c r="C1101" t="s">
        <v>462</v>
      </c>
      <c r="D1101" t="s">
        <v>12831</v>
      </c>
      <c r="E1101" t="s">
        <v>12832</v>
      </c>
      <c r="F1101" t="s">
        <v>12833</v>
      </c>
      <c r="G1101" t="str">
        <f>Table2[category] &amp; "-" &amp; Table2[product name]</f>
        <v>Electronics|HomeTheater,TV&amp;Video|Accessories|RemoteControls-Astigo Compatible Remote Control for Mi Smart LED 4A (43"/32")</v>
      </c>
      <c r="H1101" t="s">
        <v>12836</v>
      </c>
      <c r="I1101" s="23">
        <v>299</v>
      </c>
      <c r="J1101" s="23" t="str">
        <f t="shared" si="51"/>
        <v>₹200 - ₹500</v>
      </c>
      <c r="K1101" s="23">
        <v>599</v>
      </c>
      <c r="L1101" s="24">
        <v>0.5</v>
      </c>
      <c r="M1101" s="25">
        <f>Table2[[#This Row],[Actual Price]] - Table2[[#This Row],[Discounted Price]] / Table2[[#This Row],[Actual Price]] * 100</f>
        <v>549.08347245409016</v>
      </c>
      <c r="N1101" s="24" t="str">
        <f t="shared" si="52"/>
        <v>50% or More</v>
      </c>
      <c r="O1101" s="21">
        <f>Table2[[#This Row],[Rounded Rating Column]] + (Table2[[#This Row],[rating_count]] / 1000)</f>
        <v>4.7080000000000002</v>
      </c>
      <c r="P1101" s="24" t="str">
        <f>IF(Table2[[#This Row],[Discount Percentage]] &gt;= 0.5, "Yes", "No")</f>
        <v>Yes</v>
      </c>
      <c r="Q1101" s="26">
        <f>Table2[[#This Row],[Actual Price]] * Table2[[#This Row],[rating_count]]</f>
        <v>424092</v>
      </c>
      <c r="R1101">
        <v>3.7</v>
      </c>
      <c r="S1101">
        <f>ROUND(Table2[[#This Row],[rating]], 0)</f>
        <v>4</v>
      </c>
      <c r="T1101" s="21">
        <v>708</v>
      </c>
      <c r="U1101" s="21" t="str">
        <f>IF(Table2[[#This Row],[rating_count]] &lt; 1000, "Yes", "No")</f>
        <v>Yes</v>
      </c>
      <c r="V1101" s="21">
        <f>Table2[[#This Row],[Rounded Rating Column]] * Table2[[#This Row],[rating_count]]</f>
        <v>2832</v>
      </c>
      <c r="W1101" s="25">
        <f t="shared" si="53"/>
        <v>424092</v>
      </c>
      <c r="X1101" t="s">
        <v>2456</v>
      </c>
      <c r="Y1101" t="s">
        <v>2457</v>
      </c>
      <c r="Z1101" t="s">
        <v>2458</v>
      </c>
      <c r="AA1101" t="s">
        <v>2459</v>
      </c>
      <c r="AB1101" t="s">
        <v>2460</v>
      </c>
      <c r="AC1101" t="s">
        <v>2461</v>
      </c>
      <c r="AD1101" t="s">
        <v>2462</v>
      </c>
      <c r="AE1101" t="s">
        <v>2463</v>
      </c>
    </row>
    <row r="1102" spans="1:31" ht="15.75" customHeight="1">
      <c r="A1102" t="s">
        <v>11882</v>
      </c>
      <c r="B1102" t="s">
        <v>11883</v>
      </c>
      <c r="C1102" t="s">
        <v>9398</v>
      </c>
      <c r="D1102" t="s">
        <v>12817</v>
      </c>
      <c r="E1102" t="s">
        <v>12818</v>
      </c>
      <c r="F1102" t="s">
        <v>13019</v>
      </c>
      <c r="G1102" t="str">
        <f>Table2[category] &amp; "-" &amp; Table2[product name]</f>
        <v>Home&amp;Kitchen|Kitchen&amp;HomeAppliances|Coffee,Tea&amp;Espresso|DripCoffeeMachines-Raffles Premium Stainless Steel South Indian Coffee Filter/Drip Coffee Maker, 2-3 Cups, 150 ml</v>
      </c>
      <c r="H1102" t="s">
        <v>13022</v>
      </c>
      <c r="I1102" s="23">
        <v>249</v>
      </c>
      <c r="J1102" s="23" t="str">
        <f t="shared" si="51"/>
        <v>₹200 - ₹500</v>
      </c>
      <c r="K1102" s="23">
        <v>400</v>
      </c>
      <c r="L1102" s="24">
        <v>0.38</v>
      </c>
      <c r="M1102" s="25">
        <f>Table2[[#This Row],[Actual Price]] - Table2[[#This Row],[Discounted Price]] / Table2[[#This Row],[Actual Price]] * 100</f>
        <v>337.75</v>
      </c>
      <c r="N1102" s="24" t="str">
        <f t="shared" si="52"/>
        <v>&lt;50%</v>
      </c>
      <c r="O1102" s="21">
        <f>Table2[[#This Row],[Rounded Rating Column]] + (Table2[[#This Row],[rating_count]] / 1000)</f>
        <v>4.6929999999999996</v>
      </c>
      <c r="P1102" s="24" t="str">
        <f>IF(Table2[[#This Row],[Discount Percentage]] &gt;= 0.5, "Yes", "No")</f>
        <v>No</v>
      </c>
      <c r="Q1102" s="26">
        <f>Table2[[#This Row],[Actual Price]] * Table2[[#This Row],[rating_count]]</f>
        <v>277200</v>
      </c>
      <c r="R1102">
        <v>4.0999999999999996</v>
      </c>
      <c r="S1102">
        <f>ROUND(Table2[[#This Row],[rating]], 0)</f>
        <v>4</v>
      </c>
      <c r="T1102" s="21">
        <v>693</v>
      </c>
      <c r="U1102" s="21" t="str">
        <f>IF(Table2[[#This Row],[rating_count]] &lt; 1000, "Yes", "No")</f>
        <v>Yes</v>
      </c>
      <c r="V1102" s="21">
        <f>Table2[[#This Row],[Rounded Rating Column]] * Table2[[#This Row],[rating_count]]</f>
        <v>2772</v>
      </c>
      <c r="W1102" s="25">
        <f t="shared" si="53"/>
        <v>277200</v>
      </c>
      <c r="X1102" t="s">
        <v>11884</v>
      </c>
      <c r="Y1102" t="s">
        <v>11885</v>
      </c>
      <c r="Z1102" t="s">
        <v>11886</v>
      </c>
      <c r="AA1102" t="s">
        <v>11887</v>
      </c>
      <c r="AB1102" t="s">
        <v>11888</v>
      </c>
      <c r="AC1102" t="s">
        <v>11889</v>
      </c>
      <c r="AD1102" t="s">
        <v>11890</v>
      </c>
      <c r="AE1102" t="s">
        <v>11891</v>
      </c>
    </row>
    <row r="1103" spans="1:31" ht="15.75" customHeight="1">
      <c r="A1103" t="s">
        <v>8060</v>
      </c>
      <c r="B1103" t="s">
        <v>8061</v>
      </c>
      <c r="C1103" t="s">
        <v>5848</v>
      </c>
      <c r="D1103" t="s">
        <v>12821</v>
      </c>
      <c r="E1103" t="s">
        <v>12822</v>
      </c>
      <c r="F1103" t="s">
        <v>12931</v>
      </c>
      <c r="G1103" t="str">
        <f>Table2[category] &amp; "-" &amp; Table2[product name]</f>
        <v>Computers&amp;Accessories|Accessories&amp;Peripherals|TabletAccessories|ScreenProtectors-Robustrion [Anti-Scratch] &amp; [Smudge Proof] [Bubble Free] Premium Tempered Glass Screen Protector Guard for Samsung Galaxy Tab A8 10.5 inch [SM-X200/X205/X207] 2022</v>
      </c>
      <c r="H1103" t="s">
        <v>12872</v>
      </c>
      <c r="I1103" s="23">
        <v>399</v>
      </c>
      <c r="J1103" s="23" t="str">
        <f t="shared" si="51"/>
        <v>₹200 - ₹500</v>
      </c>
      <c r="K1103" s="25">
        <v>1499</v>
      </c>
      <c r="L1103" s="24">
        <v>0.73</v>
      </c>
      <c r="M1103" s="25">
        <f>Table2[[#This Row],[Actual Price]] - Table2[[#This Row],[Discounted Price]] / Table2[[#This Row],[Actual Price]] * 100</f>
        <v>1472.3822548365576</v>
      </c>
      <c r="N1103" s="24" t="str">
        <f t="shared" si="52"/>
        <v>50% or More</v>
      </c>
      <c r="O1103" s="21">
        <f>Table2[[#This Row],[Rounded Rating Column]] + (Table2[[#This Row],[rating_count]] / 1000)</f>
        <v>4.6909999999999998</v>
      </c>
      <c r="P1103" s="24" t="str">
        <f>IF(Table2[[#This Row],[Discount Percentage]] &gt;= 0.5, "Yes", "No")</f>
        <v>Yes</v>
      </c>
      <c r="Q1103" s="26">
        <f>Table2[[#This Row],[Actual Price]] * Table2[[#This Row],[rating_count]]</f>
        <v>1035809</v>
      </c>
      <c r="R1103">
        <v>4</v>
      </c>
      <c r="S1103">
        <f>ROUND(Table2[[#This Row],[rating]], 0)</f>
        <v>4</v>
      </c>
      <c r="T1103" s="21">
        <v>691</v>
      </c>
      <c r="U1103" s="21" t="str">
        <f>IF(Table2[[#This Row],[rating_count]] &lt; 1000, "Yes", "No")</f>
        <v>Yes</v>
      </c>
      <c r="V1103" s="21">
        <f>Table2[[#This Row],[Rounded Rating Column]] * Table2[[#This Row],[rating_count]]</f>
        <v>2764</v>
      </c>
      <c r="W1103" s="25">
        <f t="shared" si="53"/>
        <v>1035809</v>
      </c>
      <c r="X1103" t="s">
        <v>8062</v>
      </c>
      <c r="Y1103" t="s">
        <v>8063</v>
      </c>
      <c r="Z1103" t="s">
        <v>8064</v>
      </c>
      <c r="AA1103" t="s">
        <v>8065</v>
      </c>
      <c r="AB1103" t="s">
        <v>8066</v>
      </c>
      <c r="AC1103" t="s">
        <v>8067</v>
      </c>
      <c r="AD1103" t="s">
        <v>8068</v>
      </c>
      <c r="AE1103" t="s">
        <v>8069</v>
      </c>
    </row>
    <row r="1104" spans="1:31" ht="15.75" customHeight="1">
      <c r="A1104" t="s">
        <v>4815</v>
      </c>
      <c r="B1104" t="s">
        <v>4816</v>
      </c>
      <c r="C1104" t="s">
        <v>4817</v>
      </c>
      <c r="D1104" t="s">
        <v>12821</v>
      </c>
      <c r="E1104" t="s">
        <v>12822</v>
      </c>
      <c r="F1104" t="s">
        <v>12876</v>
      </c>
      <c r="G1104" t="str">
        <f>Table2[category] &amp; "-" &amp; Table2[product name]</f>
        <v>Computers&amp;Accessories|Accessories&amp;Peripherals|LaptopAccessories|Lapdesks-SKE Bed Study Table Portable Wood Multifunction Laptop-Table Lapdesk for Children Bed Foldabe Table Work with Tablet Slot &amp; Cup Holder Brown Black</v>
      </c>
      <c r="H1104" t="s">
        <v>12883</v>
      </c>
      <c r="I1104" s="23">
        <v>263</v>
      </c>
      <c r="J1104" s="23" t="str">
        <f t="shared" si="51"/>
        <v>₹200 - ₹500</v>
      </c>
      <c r="K1104" s="23">
        <v>699</v>
      </c>
      <c r="L1104" s="24">
        <v>0.62</v>
      </c>
      <c r="M1104" s="25">
        <f>Table2[[#This Row],[Actual Price]] - Table2[[#This Row],[Discounted Price]] / Table2[[#This Row],[Actual Price]] * 100</f>
        <v>661.37482117310446</v>
      </c>
      <c r="N1104" s="24" t="str">
        <f t="shared" si="52"/>
        <v>50% or More</v>
      </c>
      <c r="O1104" s="21">
        <f>Table2[[#This Row],[Rounded Rating Column]] + (Table2[[#This Row],[rating_count]] / 1000)</f>
        <v>4.6899999999999995</v>
      </c>
      <c r="P1104" s="24" t="str">
        <f>IF(Table2[[#This Row],[Discount Percentage]] &gt;= 0.5, "Yes", "No")</f>
        <v>Yes</v>
      </c>
      <c r="Q1104" s="26">
        <f>Table2[[#This Row],[Actual Price]] * Table2[[#This Row],[rating_count]]</f>
        <v>482310</v>
      </c>
      <c r="R1104">
        <v>3.5</v>
      </c>
      <c r="S1104">
        <f>ROUND(Table2[[#This Row],[rating]], 0)</f>
        <v>4</v>
      </c>
      <c r="T1104" s="21">
        <v>690</v>
      </c>
      <c r="U1104" s="21" t="str">
        <f>IF(Table2[[#This Row],[rating_count]] &lt; 1000, "Yes", "No")</f>
        <v>Yes</v>
      </c>
      <c r="V1104" s="21">
        <f>Table2[[#This Row],[Rounded Rating Column]] * Table2[[#This Row],[rating_count]]</f>
        <v>2760</v>
      </c>
      <c r="W1104" s="25">
        <f t="shared" si="53"/>
        <v>482310</v>
      </c>
      <c r="X1104" t="s">
        <v>4818</v>
      </c>
      <c r="Y1104" t="s">
        <v>4819</v>
      </c>
      <c r="Z1104" t="s">
        <v>4820</v>
      </c>
      <c r="AA1104" t="s">
        <v>4821</v>
      </c>
      <c r="AB1104" t="s">
        <v>4822</v>
      </c>
      <c r="AC1104" t="s">
        <v>4823</v>
      </c>
      <c r="AD1104" t="s">
        <v>4824</v>
      </c>
      <c r="AE1104" t="s">
        <v>4825</v>
      </c>
    </row>
    <row r="1105" spans="1:31" ht="15.75" customHeight="1">
      <c r="A1105" t="s">
        <v>11386</v>
      </c>
      <c r="B1105" t="s">
        <v>11387</v>
      </c>
      <c r="C1105" t="s">
        <v>8754</v>
      </c>
      <c r="D1105" t="s">
        <v>12817</v>
      </c>
      <c r="E1105" t="s">
        <v>12818</v>
      </c>
      <c r="F1105" t="s">
        <v>12819</v>
      </c>
      <c r="G1105" t="str">
        <f>Table2[category] &amp; "-" &amp; Table2[product name]</f>
        <v>Home&amp;Kitchen|Kitchen&amp;HomeAppliances|Vacuum,Cleaning&amp;Ironing|Vacuums&amp;FloorCare|Vacuums|HandheldVacuums-INALSA Vaccum Cleaner Handheld 800W High Powerful Motor- Dura Clean with HEPA Filtration &amp; Strong Powerful 16KPA Suction| Lightweight, Compact &amp; Durable Body|Includes Multiple Accessories,(Grey/Black)</v>
      </c>
      <c r="H1105" t="s">
        <v>12820</v>
      </c>
      <c r="I1105" s="25">
        <v>1799</v>
      </c>
      <c r="J1105" s="23" t="str">
        <f t="shared" si="51"/>
        <v>&gt;₹500</v>
      </c>
      <c r="K1105" s="25">
        <v>3295</v>
      </c>
      <c r="L1105" s="24">
        <v>0.45</v>
      </c>
      <c r="M1105" s="25">
        <f>Table2[[#This Row],[Actual Price]] - Table2[[#This Row],[Discounted Price]] / Table2[[#This Row],[Actual Price]] * 100</f>
        <v>3240.4021244309561</v>
      </c>
      <c r="N1105" s="24" t="str">
        <f t="shared" si="52"/>
        <v>&lt;50%</v>
      </c>
      <c r="O1105" s="21">
        <f>Table2[[#This Row],[Rounded Rating Column]] + (Table2[[#This Row],[rating_count]] / 1000)</f>
        <v>4.6870000000000003</v>
      </c>
      <c r="P1105" s="24" t="str">
        <f>IF(Table2[[#This Row],[Discount Percentage]] &gt;= 0.5, "Yes", "No")</f>
        <v>No</v>
      </c>
      <c r="Q1105" s="26">
        <f>Table2[[#This Row],[Actual Price]] * Table2[[#This Row],[rating_count]]</f>
        <v>2263665</v>
      </c>
      <c r="R1105">
        <v>3.8</v>
      </c>
      <c r="S1105">
        <f>ROUND(Table2[[#This Row],[rating]], 0)</f>
        <v>4</v>
      </c>
      <c r="T1105" s="21">
        <v>687</v>
      </c>
      <c r="U1105" s="21" t="str">
        <f>IF(Table2[[#This Row],[rating_count]] &lt; 1000, "Yes", "No")</f>
        <v>Yes</v>
      </c>
      <c r="V1105" s="21">
        <f>Table2[[#This Row],[Rounded Rating Column]] * Table2[[#This Row],[rating_count]]</f>
        <v>2748</v>
      </c>
      <c r="W1105" s="25">
        <f t="shared" si="53"/>
        <v>2263665</v>
      </c>
      <c r="X1105" t="s">
        <v>11388</v>
      </c>
      <c r="Y1105" t="s">
        <v>11389</v>
      </c>
      <c r="Z1105" t="s">
        <v>11390</v>
      </c>
      <c r="AA1105" t="s">
        <v>11391</v>
      </c>
      <c r="AB1105" t="s">
        <v>11392</v>
      </c>
      <c r="AC1105" t="s">
        <v>11393</v>
      </c>
      <c r="AD1105" t="s">
        <v>11394</v>
      </c>
      <c r="AE1105" t="s">
        <v>11395</v>
      </c>
    </row>
    <row r="1106" spans="1:31" ht="15.75" customHeight="1">
      <c r="A1106" t="s">
        <v>6980</v>
      </c>
      <c r="B1106" t="s">
        <v>6981</v>
      </c>
      <c r="C1106" t="s">
        <v>3074</v>
      </c>
      <c r="D1106" t="s">
        <v>12831</v>
      </c>
      <c r="E1106" t="s">
        <v>12862</v>
      </c>
      <c r="F1106" t="s">
        <v>12863</v>
      </c>
      <c r="G1106" t="str">
        <f>Table2[category] &amp; "-" &amp; Table2[product name]</f>
        <v>Electronics|Headphones,Earbuds&amp;Accessories|Headphones|In-Ear-boAt Airdopes 191G True Wireless Earbuds with ENx‚Ñ¢ Tech Equipped Quad Mics, Beast‚Ñ¢ Mode(Low Latency- 65ms) for Gaming, 2x6mm Dual Drivers, 30H Playtime, IPX5, IWP‚Ñ¢, Appealing Case LEDs(Sport Blue)</v>
      </c>
      <c r="H1106" t="s">
        <v>12864</v>
      </c>
      <c r="I1106" s="25">
        <v>1599</v>
      </c>
      <c r="J1106" s="23" t="str">
        <f t="shared" si="51"/>
        <v>&gt;₹500</v>
      </c>
      <c r="K1106" s="25">
        <v>3490</v>
      </c>
      <c r="L1106" s="24">
        <v>0.54</v>
      </c>
      <c r="M1106" s="25">
        <f>Table2[[#This Row],[Actual Price]] - Table2[[#This Row],[Discounted Price]] / Table2[[#This Row],[Actual Price]] * 100</f>
        <v>3444.1833810888252</v>
      </c>
      <c r="N1106" s="24" t="str">
        <f t="shared" si="52"/>
        <v>50% or More</v>
      </c>
      <c r="O1106" s="21">
        <f>Table2[[#This Row],[Rounded Rating Column]] + (Table2[[#This Row],[rating_count]] / 1000)</f>
        <v>4.6760000000000002</v>
      </c>
      <c r="P1106" s="24" t="str">
        <f>IF(Table2[[#This Row],[Discount Percentage]] &gt;= 0.5, "Yes", "No")</f>
        <v>Yes</v>
      </c>
      <c r="Q1106" s="26">
        <f>Table2[[#This Row],[Actual Price]] * Table2[[#This Row],[rating_count]]</f>
        <v>2359240</v>
      </c>
      <c r="R1106">
        <v>3.7</v>
      </c>
      <c r="S1106">
        <f>ROUND(Table2[[#This Row],[rating]], 0)</f>
        <v>4</v>
      </c>
      <c r="T1106" s="21">
        <v>676</v>
      </c>
      <c r="U1106" s="21" t="str">
        <f>IF(Table2[[#This Row],[rating_count]] &lt; 1000, "Yes", "No")</f>
        <v>Yes</v>
      </c>
      <c r="V1106" s="21">
        <f>Table2[[#This Row],[Rounded Rating Column]] * Table2[[#This Row],[rating_count]]</f>
        <v>2704</v>
      </c>
      <c r="W1106" s="25">
        <f t="shared" si="53"/>
        <v>2359240</v>
      </c>
      <c r="X1106" t="s">
        <v>6982</v>
      </c>
      <c r="Y1106" t="s">
        <v>6983</v>
      </c>
      <c r="Z1106" t="s">
        <v>6984</v>
      </c>
      <c r="AA1106" t="s">
        <v>6985</v>
      </c>
      <c r="AB1106" t="s">
        <v>6986</v>
      </c>
      <c r="AC1106" t="s">
        <v>6987</v>
      </c>
      <c r="AD1106" t="s">
        <v>6988</v>
      </c>
      <c r="AE1106" t="s">
        <v>6989</v>
      </c>
    </row>
    <row r="1107" spans="1:31" ht="15.75" customHeight="1">
      <c r="A1107" t="s">
        <v>7733</v>
      </c>
      <c r="B1107" t="s">
        <v>7734</v>
      </c>
      <c r="C1107" t="s">
        <v>5848</v>
      </c>
      <c r="D1107" t="s">
        <v>12821</v>
      </c>
      <c r="E1107" t="s">
        <v>12822</v>
      </c>
      <c r="F1107" t="s">
        <v>12931</v>
      </c>
      <c r="G1107" t="str">
        <f>Table2[category] &amp; "-" &amp; Table2[product name]</f>
        <v>Computers&amp;Accessories|Accessories&amp;Peripherals|TabletAccessories|ScreenProtectors-Robustrion Anti-Scratch &amp; Smudge Proof Tempered Glass Screen Protector for Xiaomi Mi Pad 5 11 inch</v>
      </c>
      <c r="H1107" t="s">
        <v>12872</v>
      </c>
      <c r="I1107" s="23">
        <v>379</v>
      </c>
      <c r="J1107" s="23" t="str">
        <f t="shared" si="51"/>
        <v>₹200 - ₹500</v>
      </c>
      <c r="K1107" s="25">
        <v>1499</v>
      </c>
      <c r="L1107" s="24">
        <v>0.75</v>
      </c>
      <c r="M1107" s="25">
        <f>Table2[[#This Row],[Actual Price]] - Table2[[#This Row],[Discounted Price]] / Table2[[#This Row],[Actual Price]] * 100</f>
        <v>1473.7164776517679</v>
      </c>
      <c r="N1107" s="24" t="str">
        <f t="shared" si="52"/>
        <v>50% or More</v>
      </c>
      <c r="O1107" s="21">
        <f>Table2[[#This Row],[Rounded Rating Column]] + (Table2[[#This Row],[rating_count]] / 1000)</f>
        <v>4.67</v>
      </c>
      <c r="P1107" s="24" t="str">
        <f>IF(Table2[[#This Row],[Discount Percentage]] &gt;= 0.5, "Yes", "No")</f>
        <v>Yes</v>
      </c>
      <c r="Q1107" s="26">
        <f>Table2[[#This Row],[Actual Price]] * Table2[[#This Row],[rating_count]]</f>
        <v>1004330</v>
      </c>
      <c r="R1107">
        <v>4.0999999999999996</v>
      </c>
      <c r="S1107">
        <f>ROUND(Table2[[#This Row],[rating]], 0)</f>
        <v>4</v>
      </c>
      <c r="T1107" s="21">
        <v>670</v>
      </c>
      <c r="U1107" s="21" t="str">
        <f>IF(Table2[[#This Row],[rating_count]] &lt; 1000, "Yes", "No")</f>
        <v>Yes</v>
      </c>
      <c r="V1107" s="21">
        <f>Table2[[#This Row],[Rounded Rating Column]] * Table2[[#This Row],[rating_count]]</f>
        <v>2680</v>
      </c>
      <c r="W1107" s="25">
        <f t="shared" si="53"/>
        <v>1004330</v>
      </c>
      <c r="X1107" t="s">
        <v>7735</v>
      </c>
      <c r="Y1107" t="s">
        <v>7736</v>
      </c>
      <c r="Z1107" t="s">
        <v>7737</v>
      </c>
      <c r="AA1107" t="s">
        <v>7738</v>
      </c>
      <c r="AB1107" t="s">
        <v>7739</v>
      </c>
      <c r="AC1107" t="s">
        <v>7740</v>
      </c>
      <c r="AD1107" t="s">
        <v>7741</v>
      </c>
      <c r="AE1107" t="s">
        <v>7742</v>
      </c>
    </row>
    <row r="1108" spans="1:31" ht="15.75" customHeight="1">
      <c r="A1108" t="s">
        <v>547</v>
      </c>
      <c r="B1108" t="s">
        <v>548</v>
      </c>
      <c r="C1108" t="s">
        <v>13</v>
      </c>
      <c r="D1108" t="s">
        <v>12821</v>
      </c>
      <c r="E1108" t="s">
        <v>12822</v>
      </c>
      <c r="F1108" t="s">
        <v>12823</v>
      </c>
      <c r="G1108" t="str">
        <f>Table2[category] &amp; "-" &amp; Table2[product name]</f>
        <v>Computers&amp;Accessories|Accessories&amp;Peripherals|Cables&amp;Accessories|Cables|USBCables-Wecool Unbreakable 3 in 1 Charging Cable with 3A Speed, Fast Charging Multi Purpose Cable 1.25 Mtr Long, Type C cable, Micro Usb Cable and Cable for iPhone, White</v>
      </c>
      <c r="H1108" t="s">
        <v>12824</v>
      </c>
      <c r="I1108" s="23">
        <v>348</v>
      </c>
      <c r="J1108" s="23" t="str">
        <f t="shared" si="51"/>
        <v>₹200 - ₹500</v>
      </c>
      <c r="K1108" s="25">
        <v>1499</v>
      </c>
      <c r="L1108" s="24">
        <v>0.77</v>
      </c>
      <c r="M1108" s="25">
        <f>Table2[[#This Row],[Actual Price]] - Table2[[#This Row],[Discounted Price]] / Table2[[#This Row],[Actual Price]] * 100</f>
        <v>1475.7845230153437</v>
      </c>
      <c r="N1108" s="24" t="str">
        <f t="shared" si="52"/>
        <v>50% or More</v>
      </c>
      <c r="O1108" s="21">
        <f>Table2[[#This Row],[Rounded Rating Column]] + (Table2[[#This Row],[rating_count]] / 1000)</f>
        <v>4.6559999999999997</v>
      </c>
      <c r="P1108" s="24" t="str">
        <f>IF(Table2[[#This Row],[Discount Percentage]] &gt;= 0.5, "Yes", "No")</f>
        <v>Yes</v>
      </c>
      <c r="Q1108" s="26">
        <f>Table2[[#This Row],[Actual Price]] * Table2[[#This Row],[rating_count]]</f>
        <v>983344</v>
      </c>
      <c r="R1108">
        <v>4.2</v>
      </c>
      <c r="S1108">
        <f>ROUND(Table2[[#This Row],[rating]], 0)</f>
        <v>4</v>
      </c>
      <c r="T1108" s="21">
        <v>656</v>
      </c>
      <c r="U1108" s="21" t="str">
        <f>IF(Table2[[#This Row],[rating_count]] &lt; 1000, "Yes", "No")</f>
        <v>Yes</v>
      </c>
      <c r="V1108" s="21">
        <f>Table2[[#This Row],[Rounded Rating Column]] * Table2[[#This Row],[rating_count]]</f>
        <v>2624</v>
      </c>
      <c r="W1108" s="25">
        <f t="shared" si="53"/>
        <v>983344</v>
      </c>
      <c r="X1108" t="s">
        <v>549</v>
      </c>
      <c r="Y1108" t="s">
        <v>550</v>
      </c>
      <c r="Z1108" t="s">
        <v>551</v>
      </c>
      <c r="AA1108" t="s">
        <v>552</v>
      </c>
      <c r="AB1108" t="s">
        <v>553</v>
      </c>
      <c r="AC1108" t="s">
        <v>554</v>
      </c>
      <c r="AD1108" t="s">
        <v>555</v>
      </c>
      <c r="AE1108" t="s">
        <v>556</v>
      </c>
    </row>
    <row r="1109" spans="1:31" ht="15.75" customHeight="1">
      <c r="A1109" t="s">
        <v>10441</v>
      </c>
      <c r="B1109" t="s">
        <v>10442</v>
      </c>
      <c r="C1109" t="s">
        <v>8505</v>
      </c>
      <c r="D1109" t="s">
        <v>12817</v>
      </c>
      <c r="E1109" t="s">
        <v>12988</v>
      </c>
      <c r="F1109" t="s">
        <v>13000</v>
      </c>
      <c r="G1109" t="str">
        <f>Table2[category] &amp; "-" &amp; Table2[product name]</f>
        <v>Home&amp;Kitchen|Heating,Cooling&amp;AirQuality|WaterHeaters&amp;Geysers|InstantWaterHeaters-Havells Instanio 1-Litre 3KW Instant Water Heater (Geyser), White Blue</v>
      </c>
      <c r="H1109" t="s">
        <v>13001</v>
      </c>
      <c r="I1109" s="25">
        <v>2599</v>
      </c>
      <c r="J1109" s="23" t="str">
        <f t="shared" si="51"/>
        <v>&gt;₹500</v>
      </c>
      <c r="K1109" s="25">
        <v>4560</v>
      </c>
      <c r="L1109" s="24">
        <v>0.43</v>
      </c>
      <c r="M1109" s="25">
        <f>Table2[[#This Row],[Actual Price]] - Table2[[#This Row],[Discounted Price]] / Table2[[#This Row],[Actual Price]] * 100</f>
        <v>4503.0043859649122</v>
      </c>
      <c r="N1109" s="24" t="str">
        <f t="shared" si="52"/>
        <v>&lt;50%</v>
      </c>
      <c r="O1109" s="21">
        <f>Table2[[#This Row],[Rounded Rating Column]] + (Table2[[#This Row],[rating_count]] / 1000)</f>
        <v>4.6459999999999999</v>
      </c>
      <c r="P1109" s="24" t="str">
        <f>IF(Table2[[#This Row],[Discount Percentage]] &gt;= 0.5, "Yes", "No")</f>
        <v>No</v>
      </c>
      <c r="Q1109" s="26">
        <f>Table2[[#This Row],[Actual Price]] * Table2[[#This Row],[rating_count]]</f>
        <v>2945760</v>
      </c>
      <c r="R1109">
        <v>4.4000000000000004</v>
      </c>
      <c r="S1109">
        <f>ROUND(Table2[[#This Row],[rating]], 0)</f>
        <v>4</v>
      </c>
      <c r="T1109" s="21">
        <v>646</v>
      </c>
      <c r="U1109" s="21" t="str">
        <f>IF(Table2[[#This Row],[rating_count]] &lt; 1000, "Yes", "No")</f>
        <v>Yes</v>
      </c>
      <c r="V1109" s="21">
        <f>Table2[[#This Row],[Rounded Rating Column]] * Table2[[#This Row],[rating_count]]</f>
        <v>2584</v>
      </c>
      <c r="W1109" s="25">
        <f t="shared" si="53"/>
        <v>2945760</v>
      </c>
      <c r="X1109" t="s">
        <v>10443</v>
      </c>
      <c r="Y1109" t="s">
        <v>10444</v>
      </c>
      <c r="Z1109" t="s">
        <v>10445</v>
      </c>
      <c r="AA1109" t="s">
        <v>10446</v>
      </c>
      <c r="AB1109" t="s">
        <v>10447</v>
      </c>
      <c r="AC1109" t="s">
        <v>10448</v>
      </c>
      <c r="AD1109" t="s">
        <v>8512</v>
      </c>
      <c r="AE1109" t="s">
        <v>10449</v>
      </c>
    </row>
    <row r="1110" spans="1:31" ht="15.75" customHeight="1">
      <c r="A1110" t="s">
        <v>5210</v>
      </c>
      <c r="B1110" t="s">
        <v>5211</v>
      </c>
      <c r="C1110" t="s">
        <v>4960</v>
      </c>
      <c r="D1110" t="s">
        <v>12831</v>
      </c>
      <c r="E1110" t="s">
        <v>12889</v>
      </c>
      <c r="F1110" t="s">
        <v>12890</v>
      </c>
      <c r="G1110" t="str">
        <f>Table2[category] &amp; "-" &amp; Table2[product name]</f>
        <v>Electronics|GeneralPurposeBatteries&amp;BatteryChargers|DisposableBatteries-Eveready 1015 Carbon Zinc AA Battery - 10 Pieces</v>
      </c>
      <c r="H1110" s="2" t="s">
        <v>13108</v>
      </c>
      <c r="I1110" s="23">
        <v>149</v>
      </c>
      <c r="J1110" s="23" t="str">
        <f t="shared" si="51"/>
        <v>&lt;₹200</v>
      </c>
      <c r="K1110" s="23">
        <v>180</v>
      </c>
      <c r="L1110" s="24">
        <v>0.17</v>
      </c>
      <c r="M1110" s="25">
        <f>Table2[[#This Row],[Actual Price]] - Table2[[#This Row],[Discounted Price]] / Table2[[#This Row],[Actual Price]] * 100</f>
        <v>97.222222222222229</v>
      </c>
      <c r="N1110" s="24" t="str">
        <f t="shared" si="52"/>
        <v>&lt;50%</v>
      </c>
      <c r="O1110" s="21">
        <f>Table2[[#This Row],[Rounded Rating Column]] + (Table2[[#This Row],[rating_count]] / 1000)</f>
        <v>4.6440000000000001</v>
      </c>
      <c r="P1110" s="24" t="str">
        <f>IF(Table2[[#This Row],[Discount Percentage]] &gt;= 0.5, "Yes", "No")</f>
        <v>No</v>
      </c>
      <c r="Q1110" s="26">
        <f>Table2[[#This Row],[Actual Price]] * Table2[[#This Row],[rating_count]]</f>
        <v>115920</v>
      </c>
      <c r="R1110">
        <v>4.4000000000000004</v>
      </c>
      <c r="S1110">
        <f>ROUND(Table2[[#This Row],[rating]], 0)</f>
        <v>4</v>
      </c>
      <c r="T1110" s="21">
        <v>644</v>
      </c>
      <c r="U1110" s="21" t="str">
        <f>IF(Table2[[#This Row],[rating_count]] &lt; 1000, "Yes", "No")</f>
        <v>Yes</v>
      </c>
      <c r="V1110" s="21">
        <f>Table2[[#This Row],[Rounded Rating Column]] * Table2[[#This Row],[rating_count]]</f>
        <v>2576</v>
      </c>
      <c r="W1110" s="25">
        <f t="shared" si="53"/>
        <v>115920</v>
      </c>
      <c r="X1110" t="s">
        <v>5212</v>
      </c>
      <c r="Y1110" t="s">
        <v>5213</v>
      </c>
      <c r="Z1110" t="s">
        <v>5214</v>
      </c>
      <c r="AA1110" t="s">
        <v>5215</v>
      </c>
      <c r="AB1110" t="s">
        <v>5216</v>
      </c>
      <c r="AC1110" t="s">
        <v>5217</v>
      </c>
      <c r="AD1110" t="s">
        <v>5218</v>
      </c>
      <c r="AE1110" t="s">
        <v>5219</v>
      </c>
    </row>
    <row r="1111" spans="1:31" ht="15.75" customHeight="1">
      <c r="A1111" t="s">
        <v>10631</v>
      </c>
      <c r="B1111" t="s">
        <v>10632</v>
      </c>
      <c r="C1111" t="s">
        <v>8547</v>
      </c>
      <c r="D1111" t="s">
        <v>12817</v>
      </c>
      <c r="E1111" t="s">
        <v>12818</v>
      </c>
      <c r="F1111" t="s">
        <v>12986</v>
      </c>
      <c r="G1111" t="str">
        <f>Table2[category] &amp; "-" &amp; Table2[product name]</f>
        <v>Home&amp;Kitchen|Kitchen&amp;HomeAppliances|SmallKitchenAppliances|Kettles&amp;HotWaterDispensers|Kettle&amp;ToasterSets-Tesora - Inspired by you Large Premium Electric Kettle 1.8L, Stainless Steel Inner Body - Auto Power Cut, Boil Dry Protection &amp; Cool Touch Double Wall, Portable | 1500 Watts |1 Year Warranty | (White)</v>
      </c>
      <c r="H1111" t="s">
        <v>12987</v>
      </c>
      <c r="I1111" s="25">
        <v>1349</v>
      </c>
      <c r="J1111" s="23" t="str">
        <f t="shared" si="51"/>
        <v>&gt;₹500</v>
      </c>
      <c r="K1111" s="25">
        <v>1850</v>
      </c>
      <c r="L1111" s="24">
        <v>0.27</v>
      </c>
      <c r="M1111" s="25">
        <f>Table2[[#This Row],[Actual Price]] - Table2[[#This Row],[Discounted Price]] / Table2[[#This Row],[Actual Price]] * 100</f>
        <v>1777.081081081081</v>
      </c>
      <c r="N1111" s="24" t="str">
        <f t="shared" si="52"/>
        <v>&lt;50%</v>
      </c>
      <c r="O1111" s="21">
        <f>Table2[[#This Row],[Rounded Rating Column]] + (Table2[[#This Row],[rating_count]] / 1000)</f>
        <v>4.6379999999999999</v>
      </c>
      <c r="P1111" s="24" t="str">
        <f>IF(Table2[[#This Row],[Discount Percentage]] &gt;= 0.5, "Yes", "No")</f>
        <v>No</v>
      </c>
      <c r="Q1111" s="26">
        <f>Table2[[#This Row],[Actual Price]] * Table2[[#This Row],[rating_count]]</f>
        <v>1180300</v>
      </c>
      <c r="R1111">
        <v>4.4000000000000004</v>
      </c>
      <c r="S1111">
        <f>ROUND(Table2[[#This Row],[rating]], 0)</f>
        <v>4</v>
      </c>
      <c r="T1111" s="21">
        <v>638</v>
      </c>
      <c r="U1111" s="21" t="str">
        <f>IF(Table2[[#This Row],[rating_count]] &lt; 1000, "Yes", "No")</f>
        <v>Yes</v>
      </c>
      <c r="V1111" s="21">
        <f>Table2[[#This Row],[Rounded Rating Column]] * Table2[[#This Row],[rating_count]]</f>
        <v>2552</v>
      </c>
      <c r="W1111" s="25">
        <f t="shared" si="53"/>
        <v>1180300</v>
      </c>
      <c r="X1111" t="s">
        <v>10633</v>
      </c>
      <c r="Y1111" t="s">
        <v>10634</v>
      </c>
      <c r="Z1111" t="s">
        <v>10635</v>
      </c>
      <c r="AA1111" t="s">
        <v>10636</v>
      </c>
      <c r="AB1111" t="s">
        <v>10637</v>
      </c>
      <c r="AC1111" t="s">
        <v>10638</v>
      </c>
      <c r="AD1111" t="s">
        <v>10639</v>
      </c>
      <c r="AE1111" t="s">
        <v>10640</v>
      </c>
    </row>
    <row r="1112" spans="1:31" ht="15.75" customHeight="1">
      <c r="A1112" t="s">
        <v>11267</v>
      </c>
      <c r="B1112" t="s">
        <v>11268</v>
      </c>
      <c r="C1112" t="s">
        <v>8505</v>
      </c>
      <c r="D1112" t="s">
        <v>12817</v>
      </c>
      <c r="E1112" t="s">
        <v>12988</v>
      </c>
      <c r="F1112" t="s">
        <v>13000</v>
      </c>
      <c r="G1112" t="str">
        <f>Table2[category] &amp; "-" &amp; Table2[product name]</f>
        <v>Home&amp;Kitchen|Heating,Cooling&amp;AirQuality|WaterHeaters&amp;Geysers|InstantWaterHeaters-CSI INTERNATIONAL¬Æ Instant Water Geyser, Water Heater, Portable Water Heater, Geyser Made of First Class ABS Plastic 3KW (Red)</v>
      </c>
      <c r="H1112" t="s">
        <v>13001</v>
      </c>
      <c r="I1112" s="25">
        <v>1049</v>
      </c>
      <c r="J1112" s="23" t="str">
        <f t="shared" si="51"/>
        <v>&gt;₹500</v>
      </c>
      <c r="K1112" s="25">
        <v>2499</v>
      </c>
      <c r="L1112" s="24">
        <v>0.57999999999999996</v>
      </c>
      <c r="M1112" s="25">
        <f>Table2[[#This Row],[Actual Price]] - Table2[[#This Row],[Discounted Price]] / Table2[[#This Row],[Actual Price]] * 100</f>
        <v>2457.0232092837136</v>
      </c>
      <c r="N1112" s="24" t="str">
        <f t="shared" si="52"/>
        <v>50% or More</v>
      </c>
      <c r="O1112" s="21">
        <f>Table2[[#This Row],[Rounded Rating Column]] + (Table2[[#This Row],[rating_count]] / 1000)</f>
        <v>4.6379999999999999</v>
      </c>
      <c r="P1112" s="24" t="str">
        <f>IF(Table2[[#This Row],[Discount Percentage]] &gt;= 0.5, "Yes", "No")</f>
        <v>Yes</v>
      </c>
      <c r="Q1112" s="26">
        <f>Table2[[#This Row],[Actual Price]] * Table2[[#This Row],[rating_count]]</f>
        <v>1594362</v>
      </c>
      <c r="R1112">
        <v>3.7</v>
      </c>
      <c r="S1112">
        <f>ROUND(Table2[[#This Row],[rating]], 0)</f>
        <v>4</v>
      </c>
      <c r="T1112" s="21">
        <v>638</v>
      </c>
      <c r="U1112" s="21" t="str">
        <f>IF(Table2[[#This Row],[rating_count]] &lt; 1000, "Yes", "No")</f>
        <v>Yes</v>
      </c>
      <c r="V1112" s="21">
        <f>Table2[[#This Row],[Rounded Rating Column]] * Table2[[#This Row],[rating_count]]</f>
        <v>2552</v>
      </c>
      <c r="W1112" s="25">
        <f t="shared" si="53"/>
        <v>1594362</v>
      </c>
      <c r="X1112" t="s">
        <v>10733</v>
      </c>
      <c r="Y1112" t="s">
        <v>11269</v>
      </c>
      <c r="Z1112" t="s">
        <v>11270</v>
      </c>
      <c r="AA1112" t="s">
        <v>11271</v>
      </c>
      <c r="AB1112" t="s">
        <v>11272</v>
      </c>
      <c r="AC1112" t="s">
        <v>11273</v>
      </c>
      <c r="AD1112" t="s">
        <v>11274</v>
      </c>
      <c r="AE1112" t="s">
        <v>11275</v>
      </c>
    </row>
    <row r="1113" spans="1:31" ht="15.75" customHeight="1">
      <c r="A1113" t="s">
        <v>9202</v>
      </c>
      <c r="B1113" t="s">
        <v>9203</v>
      </c>
      <c r="C1113" t="s">
        <v>8815</v>
      </c>
      <c r="D1113" t="s">
        <v>12817</v>
      </c>
      <c r="E1113" t="s">
        <v>12818</v>
      </c>
      <c r="F1113" t="s">
        <v>12986</v>
      </c>
      <c r="G1113" t="str">
        <f>Table2[category] &amp; "-" &amp; Table2[product name]</f>
        <v>Home&amp;Kitchen|Kitchen&amp;HomeAppliances|SmallKitchenAppliances|EggBoilers-GILTON Egg Boiler Electric Automatic Off 7 Egg Poacher for Steaming, Cooking Also Boiling and Frying, Multi Color</v>
      </c>
      <c r="H1113" t="s">
        <v>13009</v>
      </c>
      <c r="I1113" s="23">
        <v>353</v>
      </c>
      <c r="J1113" s="23" t="str">
        <f t="shared" si="51"/>
        <v>₹200 - ₹500</v>
      </c>
      <c r="K1113" s="25">
        <v>1199</v>
      </c>
      <c r="L1113" s="24">
        <v>0.71</v>
      </c>
      <c r="M1113" s="25">
        <f>Table2[[#This Row],[Actual Price]] - Table2[[#This Row],[Discounted Price]] / Table2[[#This Row],[Actual Price]] * 100</f>
        <v>1169.5587989991659</v>
      </c>
      <c r="N1113" s="24" t="str">
        <f t="shared" si="52"/>
        <v>50% or More</v>
      </c>
      <c r="O1113" s="21">
        <f>Table2[[#This Row],[Rounded Rating Column]] + (Table2[[#This Row],[rating_count]] / 1000)</f>
        <v>4.6289999999999996</v>
      </c>
      <c r="P1113" s="24" t="str">
        <f>IF(Table2[[#This Row],[Discount Percentage]] &gt;= 0.5, "Yes", "No")</f>
        <v>Yes</v>
      </c>
      <c r="Q1113" s="26">
        <f>Table2[[#This Row],[Actual Price]] * Table2[[#This Row],[rating_count]]</f>
        <v>754171</v>
      </c>
      <c r="R1113">
        <v>4.3</v>
      </c>
      <c r="S1113">
        <f>ROUND(Table2[[#This Row],[rating]], 0)</f>
        <v>4</v>
      </c>
      <c r="T1113" s="21">
        <v>629</v>
      </c>
      <c r="U1113" s="21" t="str">
        <f>IF(Table2[[#This Row],[rating_count]] &lt; 1000, "Yes", "No")</f>
        <v>Yes</v>
      </c>
      <c r="V1113" s="21">
        <f>Table2[[#This Row],[Rounded Rating Column]] * Table2[[#This Row],[rating_count]]</f>
        <v>2516</v>
      </c>
      <c r="W1113" s="25">
        <f t="shared" si="53"/>
        <v>754171</v>
      </c>
      <c r="X1113" t="s">
        <v>9204</v>
      </c>
      <c r="Y1113" t="s">
        <v>9205</v>
      </c>
      <c r="Z1113" t="s">
        <v>9206</v>
      </c>
      <c r="AA1113" t="s">
        <v>9207</v>
      </c>
      <c r="AB1113" t="s">
        <v>9208</v>
      </c>
      <c r="AC1113" t="s">
        <v>9209</v>
      </c>
      <c r="AD1113" t="s">
        <v>9210</v>
      </c>
      <c r="AE1113" t="s">
        <v>9211</v>
      </c>
    </row>
    <row r="1114" spans="1:31" ht="15.75" customHeight="1">
      <c r="A1114" t="s">
        <v>2748</v>
      </c>
      <c r="B1114" t="s">
        <v>2749</v>
      </c>
      <c r="C1114" t="s">
        <v>2750</v>
      </c>
      <c r="D1114" t="s">
        <v>12831</v>
      </c>
      <c r="E1114" t="s">
        <v>12832</v>
      </c>
      <c r="F1114" t="s">
        <v>12833</v>
      </c>
      <c r="G1114" t="str">
        <f>Table2[category] &amp; "-" &amp; Table2[product name]</f>
        <v>Electronics|HomeTheater,TV&amp;Video|Accessories|3DGlasses-Irusu Play VR Plus Virtual Reality Headset with Headphones for Gaming (Black)</v>
      </c>
      <c r="H1114" t="s">
        <v>12851</v>
      </c>
      <c r="I1114" s="25">
        <v>2699</v>
      </c>
      <c r="J1114" s="23" t="str">
        <f t="shared" si="51"/>
        <v>&gt;₹500</v>
      </c>
      <c r="K1114" s="25">
        <v>3500</v>
      </c>
      <c r="L1114" s="24">
        <v>0.23</v>
      </c>
      <c r="M1114" s="25">
        <f>Table2[[#This Row],[Actual Price]] - Table2[[#This Row],[Discounted Price]] / Table2[[#This Row],[Actual Price]] * 100</f>
        <v>3422.8857142857141</v>
      </c>
      <c r="N1114" s="24" t="str">
        <f t="shared" si="52"/>
        <v>&lt;50%</v>
      </c>
      <c r="O1114" s="21">
        <f>Table2[[#This Row],[Rounded Rating Column]] + (Table2[[#This Row],[rating_count]] / 1000)</f>
        <v>4.6210000000000004</v>
      </c>
      <c r="P1114" s="24" t="str">
        <f>IF(Table2[[#This Row],[Discount Percentage]] &gt;= 0.5, "Yes", "No")</f>
        <v>No</v>
      </c>
      <c r="Q1114" s="26">
        <f>Table2[[#This Row],[Actual Price]] * Table2[[#This Row],[rating_count]]</f>
        <v>2173500</v>
      </c>
      <c r="R1114">
        <v>3.5</v>
      </c>
      <c r="S1114">
        <f>ROUND(Table2[[#This Row],[rating]], 0)</f>
        <v>4</v>
      </c>
      <c r="T1114" s="21">
        <v>621</v>
      </c>
      <c r="U1114" s="21" t="str">
        <f>IF(Table2[[#This Row],[rating_count]] &lt; 1000, "Yes", "No")</f>
        <v>Yes</v>
      </c>
      <c r="V1114" s="21">
        <f>Table2[[#This Row],[Rounded Rating Column]] * Table2[[#This Row],[rating_count]]</f>
        <v>2484</v>
      </c>
      <c r="W1114" s="25">
        <f t="shared" si="53"/>
        <v>2173500</v>
      </c>
      <c r="X1114" t="s">
        <v>2751</v>
      </c>
      <c r="Y1114" t="s">
        <v>2752</v>
      </c>
      <c r="Z1114" t="s">
        <v>2753</v>
      </c>
      <c r="AA1114" t="s">
        <v>2754</v>
      </c>
      <c r="AB1114" t="s">
        <v>2755</v>
      </c>
      <c r="AC1114" t="s">
        <v>2756</v>
      </c>
      <c r="AD1114" t="s">
        <v>2757</v>
      </c>
      <c r="AE1114" t="s">
        <v>2758</v>
      </c>
    </row>
    <row r="1115" spans="1:31" ht="15.75" customHeight="1">
      <c r="A1115" t="s">
        <v>11055</v>
      </c>
      <c r="B1115" t="s">
        <v>11056</v>
      </c>
      <c r="C1115" t="s">
        <v>9398</v>
      </c>
      <c r="D1115" t="s">
        <v>12817</v>
      </c>
      <c r="E1115" t="s">
        <v>12818</v>
      </c>
      <c r="F1115" t="s">
        <v>13019</v>
      </c>
      <c r="G1115" t="str">
        <f>Table2[category] &amp; "-" &amp; Table2[product name]</f>
        <v>Home&amp;Kitchen|Kitchen&amp;HomeAppliances|Coffee,Tea&amp;Espresso|DripCoffeeMachines-Amazon Basics 650 Watt Drip Coffee Maker with Borosilicate Carafe</v>
      </c>
      <c r="H1115" t="s">
        <v>13022</v>
      </c>
      <c r="I1115" s="25">
        <v>1189</v>
      </c>
      <c r="J1115" s="23" t="str">
        <f t="shared" si="51"/>
        <v>&gt;₹500</v>
      </c>
      <c r="K1115" s="25">
        <v>2400</v>
      </c>
      <c r="L1115" s="24">
        <v>0.5</v>
      </c>
      <c r="M1115" s="25">
        <f>Table2[[#This Row],[Actual Price]] - Table2[[#This Row],[Discounted Price]] / Table2[[#This Row],[Actual Price]] * 100</f>
        <v>2350.4583333333335</v>
      </c>
      <c r="N1115" s="24" t="str">
        <f t="shared" si="52"/>
        <v>50% or More</v>
      </c>
      <c r="O1115" s="21">
        <f>Table2[[#This Row],[Rounded Rating Column]] + (Table2[[#This Row],[rating_count]] / 1000)</f>
        <v>4.6180000000000003</v>
      </c>
      <c r="P1115" s="24" t="str">
        <f>IF(Table2[[#This Row],[Discount Percentage]] &gt;= 0.5, "Yes", "No")</f>
        <v>Yes</v>
      </c>
      <c r="Q1115" s="26">
        <f>Table2[[#This Row],[Actual Price]] * Table2[[#This Row],[rating_count]]</f>
        <v>1483200</v>
      </c>
      <c r="R1115">
        <v>4.0999999999999996</v>
      </c>
      <c r="S1115">
        <f>ROUND(Table2[[#This Row],[rating]], 0)</f>
        <v>4</v>
      </c>
      <c r="T1115" s="21">
        <v>618</v>
      </c>
      <c r="U1115" s="21" t="str">
        <f>IF(Table2[[#This Row],[rating_count]] &lt; 1000, "Yes", "No")</f>
        <v>Yes</v>
      </c>
      <c r="V1115" s="21">
        <f>Table2[[#This Row],[Rounded Rating Column]] * Table2[[#This Row],[rating_count]]</f>
        <v>2472</v>
      </c>
      <c r="W1115" s="25">
        <f t="shared" si="53"/>
        <v>1483200</v>
      </c>
      <c r="X1115" t="s">
        <v>11057</v>
      </c>
      <c r="Y1115" t="s">
        <v>11058</v>
      </c>
      <c r="Z1115" t="s">
        <v>11059</v>
      </c>
      <c r="AA1115" t="s">
        <v>11060</v>
      </c>
      <c r="AB1115" t="s">
        <v>11061</v>
      </c>
      <c r="AC1115" t="s">
        <v>11062</v>
      </c>
      <c r="AD1115" t="s">
        <v>11063</v>
      </c>
      <c r="AE1115" t="s">
        <v>11064</v>
      </c>
    </row>
    <row r="1116" spans="1:31" ht="15.75" customHeight="1">
      <c r="A1116" t="s">
        <v>1564</v>
      </c>
      <c r="B1116" t="s">
        <v>1565</v>
      </c>
      <c r="C1116" t="s">
        <v>94</v>
      </c>
      <c r="D1116" t="s">
        <v>12821</v>
      </c>
      <c r="E1116" t="s">
        <v>12828</v>
      </c>
      <c r="F1116" t="s">
        <v>12829</v>
      </c>
      <c r="G1116" t="str">
        <f>Table2[category] &amp; "-" &amp; Table2[product name]</f>
        <v>Computers&amp;Accessories|NetworkingDevices|NetworkAdapters|WirelessUSBAdapters-Skadioo WiFi Adapter for pc | Car Accessories, WiFi Dongle for pc | USB WiFi Adapter for pc | Wi-Fi Receiver 2.4GHz, 802.11b/g/n UNano Size WiFi Dongle Compatible Adapter,WiFi dongle for pc</v>
      </c>
      <c r="H1116" t="s">
        <v>12830</v>
      </c>
      <c r="I1116" s="23">
        <v>199</v>
      </c>
      <c r="J1116" s="23" t="str">
        <f t="shared" si="51"/>
        <v>&lt;₹200</v>
      </c>
      <c r="K1116" s="23">
        <v>499</v>
      </c>
      <c r="L1116" s="24">
        <v>0.6</v>
      </c>
      <c r="M1116" s="25">
        <f>Table2[[#This Row],[Actual Price]] - Table2[[#This Row],[Discounted Price]] / Table2[[#This Row],[Actual Price]] * 100</f>
        <v>459.12024048096191</v>
      </c>
      <c r="N1116" s="24" t="str">
        <f t="shared" si="52"/>
        <v>50% or More</v>
      </c>
      <c r="O1116" s="21">
        <f>Table2[[#This Row],[Rounded Rating Column]] + (Table2[[#This Row],[rating_count]] / 1000)</f>
        <v>4.6120000000000001</v>
      </c>
      <c r="P1116" s="24" t="str">
        <f>IF(Table2[[#This Row],[Discount Percentage]] &gt;= 0.5, "Yes", "No")</f>
        <v>Yes</v>
      </c>
      <c r="Q1116" s="26">
        <f>Table2[[#This Row],[Actual Price]] * Table2[[#This Row],[rating_count]]</f>
        <v>305388</v>
      </c>
      <c r="R1116">
        <v>3.7</v>
      </c>
      <c r="S1116">
        <f>ROUND(Table2[[#This Row],[rating]], 0)</f>
        <v>4</v>
      </c>
      <c r="T1116" s="21">
        <v>612</v>
      </c>
      <c r="U1116" s="21" t="str">
        <f>IF(Table2[[#This Row],[rating_count]] &lt; 1000, "Yes", "No")</f>
        <v>Yes</v>
      </c>
      <c r="V1116" s="21">
        <f>Table2[[#This Row],[Rounded Rating Column]] * Table2[[#This Row],[rating_count]]</f>
        <v>2448</v>
      </c>
      <c r="W1116" s="25">
        <f t="shared" si="53"/>
        <v>305388</v>
      </c>
      <c r="X1116" t="s">
        <v>1566</v>
      </c>
      <c r="Y1116" t="s">
        <v>1567</v>
      </c>
      <c r="Z1116" t="s">
        <v>1568</v>
      </c>
      <c r="AA1116" t="s">
        <v>1569</v>
      </c>
      <c r="AB1116" t="s">
        <v>1570</v>
      </c>
      <c r="AC1116" t="s">
        <v>1571</v>
      </c>
      <c r="AD1116" t="s">
        <v>1572</v>
      </c>
      <c r="AE1116" t="s">
        <v>1573</v>
      </c>
    </row>
    <row r="1117" spans="1:31" ht="15.75" customHeight="1">
      <c r="A1117" t="s">
        <v>11456</v>
      </c>
      <c r="B1117" t="s">
        <v>11457</v>
      </c>
      <c r="C1117" t="s">
        <v>8682</v>
      </c>
      <c r="D1117" t="s">
        <v>12817</v>
      </c>
      <c r="E1117" t="s">
        <v>12818</v>
      </c>
      <c r="F1117" t="s">
        <v>12819</v>
      </c>
      <c r="G1117" t="str">
        <f>Table2[category] &amp; "-" &amp; Table2[product name]</f>
        <v>Home&amp;Kitchen|Kitchen&amp;HomeAppliances|Vacuum,Cleaning&amp;Ironing|Irons,Steamers&amp;Accessories|Irons|SteamIrons-Goodscity Garment Steamer for Clothes, Steam Iron Press - Vertical &amp; Horizontal Steaming up to 22g/min, 1200 Watt, 230 ml Water tank &amp; 30 sec Fast Heating (GC 111)</v>
      </c>
      <c r="H1117" t="s">
        <v>12992</v>
      </c>
      <c r="I1117" s="25">
        <v>2575</v>
      </c>
      <c r="J1117" s="23" t="str">
        <f t="shared" si="51"/>
        <v>&gt;₹500</v>
      </c>
      <c r="K1117" s="25">
        <v>6700</v>
      </c>
      <c r="L1117" s="24">
        <v>0.62</v>
      </c>
      <c r="M1117" s="25">
        <f>Table2[[#This Row],[Actual Price]] - Table2[[#This Row],[Discounted Price]] / Table2[[#This Row],[Actual Price]] * 100</f>
        <v>6661.5671641791041</v>
      </c>
      <c r="N1117" s="24" t="str">
        <f t="shared" si="52"/>
        <v>50% or More</v>
      </c>
      <c r="O1117" s="21">
        <f>Table2[[#This Row],[Rounded Rating Column]] + (Table2[[#This Row],[rating_count]] / 1000)</f>
        <v>4.6109999999999998</v>
      </c>
      <c r="P1117" s="24" t="str">
        <f>IF(Table2[[#This Row],[Discount Percentage]] &gt;= 0.5, "Yes", "No")</f>
        <v>Yes</v>
      </c>
      <c r="Q1117" s="26">
        <f>Table2[[#This Row],[Actual Price]] * Table2[[#This Row],[rating_count]]</f>
        <v>4093700</v>
      </c>
      <c r="R1117">
        <v>4.2</v>
      </c>
      <c r="S1117">
        <f>ROUND(Table2[[#This Row],[rating]], 0)</f>
        <v>4</v>
      </c>
      <c r="T1117" s="21">
        <v>611</v>
      </c>
      <c r="U1117" s="21" t="str">
        <f>IF(Table2[[#This Row],[rating_count]] &lt; 1000, "Yes", "No")</f>
        <v>Yes</v>
      </c>
      <c r="V1117" s="21">
        <f>Table2[[#This Row],[Rounded Rating Column]] * Table2[[#This Row],[rating_count]]</f>
        <v>2444</v>
      </c>
      <c r="W1117" s="25">
        <f t="shared" si="53"/>
        <v>4093700</v>
      </c>
      <c r="X1117" t="s">
        <v>11458</v>
      </c>
      <c r="Y1117" t="s">
        <v>11459</v>
      </c>
      <c r="Z1117" t="s">
        <v>11460</v>
      </c>
      <c r="AA1117" t="s">
        <v>11461</v>
      </c>
      <c r="AB1117" t="s">
        <v>11462</v>
      </c>
      <c r="AC1117" t="s">
        <v>11463</v>
      </c>
      <c r="AD1117" t="s">
        <v>11464</v>
      </c>
      <c r="AE1117" t="s">
        <v>11465</v>
      </c>
    </row>
    <row r="1118" spans="1:31" ht="15.75" customHeight="1">
      <c r="A1118" t="s">
        <v>9560</v>
      </c>
      <c r="B1118" t="s">
        <v>9561</v>
      </c>
      <c r="C1118" t="s">
        <v>8358</v>
      </c>
      <c r="D1118" t="s">
        <v>12817</v>
      </c>
      <c r="E1118" t="s">
        <v>12818</v>
      </c>
      <c r="F1118" t="s">
        <v>12819</v>
      </c>
      <c r="G1118" t="str">
        <f>Table2[category] &amp; "-" &amp; Table2[product name]</f>
        <v>Home&amp;Kitchen|Kitchen&amp;HomeAppliances|Vacuum,Cleaning&amp;Ironing|Irons,Steamers&amp;Accessories|LintShavers-SAIELLIN Electric Lint Remover for Clothes Fabric Shaver Lint Shaver for Woolen Clothes Blanket Jackets Stainless Steel Blades, Clothes and Furniture Lint Roller for Fabrics Portable Lint Shavers (White Orange)</v>
      </c>
      <c r="H1118" t="s">
        <v>12992</v>
      </c>
      <c r="I1118" s="23">
        <v>453</v>
      </c>
      <c r="J1118" s="23" t="str">
        <f t="shared" si="51"/>
        <v>₹200 - ₹500</v>
      </c>
      <c r="K1118" s="23">
        <v>999</v>
      </c>
      <c r="L1118" s="24">
        <v>0.55000000000000004</v>
      </c>
      <c r="M1118" s="25">
        <f>Table2[[#This Row],[Actual Price]] - Table2[[#This Row],[Discounted Price]] / Table2[[#This Row],[Actual Price]] * 100</f>
        <v>953.65465465465468</v>
      </c>
      <c r="N1118" s="24" t="str">
        <f t="shared" si="52"/>
        <v>50% or More</v>
      </c>
      <c r="O1118" s="21">
        <f>Table2[[#This Row],[Rounded Rating Column]] + (Table2[[#This Row],[rating_count]] / 1000)</f>
        <v>4.6100000000000003</v>
      </c>
      <c r="P1118" s="24" t="str">
        <f>IF(Table2[[#This Row],[Discount Percentage]] &gt;= 0.5, "Yes", "No")</f>
        <v>Yes</v>
      </c>
      <c r="Q1118" s="26">
        <f>Table2[[#This Row],[Actual Price]] * Table2[[#This Row],[rating_count]]</f>
        <v>609390</v>
      </c>
      <c r="R1118">
        <v>4.3</v>
      </c>
      <c r="S1118">
        <f>ROUND(Table2[[#This Row],[rating]], 0)</f>
        <v>4</v>
      </c>
      <c r="T1118" s="21">
        <v>610</v>
      </c>
      <c r="U1118" s="21" t="str">
        <f>IF(Table2[[#This Row],[rating_count]] &lt; 1000, "Yes", "No")</f>
        <v>Yes</v>
      </c>
      <c r="V1118" s="21">
        <f>Table2[[#This Row],[Rounded Rating Column]] * Table2[[#This Row],[rating_count]]</f>
        <v>2440</v>
      </c>
      <c r="W1118" s="25">
        <f t="shared" si="53"/>
        <v>609390</v>
      </c>
      <c r="X1118" t="s">
        <v>9562</v>
      </c>
      <c r="Y1118" t="s">
        <v>9563</v>
      </c>
      <c r="Z1118" t="s">
        <v>9564</v>
      </c>
      <c r="AA1118" t="s">
        <v>9565</v>
      </c>
      <c r="AB1118" t="s">
        <v>9566</v>
      </c>
      <c r="AC1118" t="s">
        <v>9567</v>
      </c>
      <c r="AD1118" t="s">
        <v>9568</v>
      </c>
      <c r="AE1118" t="s">
        <v>9569</v>
      </c>
    </row>
    <row r="1119" spans="1:31" ht="15.75" customHeight="1">
      <c r="A1119" t="s">
        <v>8885</v>
      </c>
      <c r="B1119" t="s">
        <v>8886</v>
      </c>
      <c r="C1119" t="s">
        <v>8358</v>
      </c>
      <c r="D1119" t="s">
        <v>12817</v>
      </c>
      <c r="E1119" t="s">
        <v>12818</v>
      </c>
      <c r="F1119" t="s">
        <v>12819</v>
      </c>
      <c r="G1119" t="str">
        <f>Table2[category] &amp; "-" &amp; Table2[product name]</f>
        <v>Home&amp;Kitchen|Kitchen&amp;HomeAppliances|Vacuum,Cleaning&amp;Ironing|Irons,Steamers&amp;Accessories|LintShavers-Bulfyss USB Rechargeable Lint Remover Fabric Shaver Pet Hair Remover, Effectively and Quickly Remove Fuzz for Clothes, Sweater, Couch, Sofa, Blanket, Curtain, Wool, Cashmere (Grey, 1 Year Warranty)</v>
      </c>
      <c r="H1119" t="s">
        <v>12992</v>
      </c>
      <c r="I1119" s="25">
        <v>1099</v>
      </c>
      <c r="J1119" s="23" t="str">
        <f t="shared" si="51"/>
        <v>&gt;₹500</v>
      </c>
      <c r="K1119" s="25">
        <v>1999</v>
      </c>
      <c r="L1119" s="24">
        <v>0.45</v>
      </c>
      <c r="M1119" s="25">
        <f>Table2[[#This Row],[Actual Price]] - Table2[[#This Row],[Discounted Price]] / Table2[[#This Row],[Actual Price]] * 100</f>
        <v>1944.0225112556277</v>
      </c>
      <c r="N1119" s="24" t="str">
        <f t="shared" si="52"/>
        <v>&lt;50%</v>
      </c>
      <c r="O1119" s="21">
        <f>Table2[[#This Row],[Rounded Rating Column]] + (Table2[[#This Row],[rating_count]] / 1000)</f>
        <v>4.6040000000000001</v>
      </c>
      <c r="P1119" s="24" t="str">
        <f>IF(Table2[[#This Row],[Discount Percentage]] &gt;= 0.5, "Yes", "No")</f>
        <v>No</v>
      </c>
      <c r="Q1119" s="26">
        <f>Table2[[#This Row],[Actual Price]] * Table2[[#This Row],[rating_count]]</f>
        <v>1207396</v>
      </c>
      <c r="R1119">
        <v>4</v>
      </c>
      <c r="S1119">
        <f>ROUND(Table2[[#This Row],[rating]], 0)</f>
        <v>4</v>
      </c>
      <c r="T1119" s="21">
        <v>604</v>
      </c>
      <c r="U1119" s="21" t="str">
        <f>IF(Table2[[#This Row],[rating_count]] &lt; 1000, "Yes", "No")</f>
        <v>Yes</v>
      </c>
      <c r="V1119" s="21">
        <f>Table2[[#This Row],[Rounded Rating Column]] * Table2[[#This Row],[rating_count]]</f>
        <v>2416</v>
      </c>
      <c r="W1119" s="25">
        <f t="shared" si="53"/>
        <v>1207396</v>
      </c>
      <c r="X1119" t="s">
        <v>8887</v>
      </c>
      <c r="Y1119" t="s">
        <v>8888</v>
      </c>
      <c r="Z1119" t="s">
        <v>8889</v>
      </c>
      <c r="AA1119" t="s">
        <v>8890</v>
      </c>
      <c r="AB1119" t="s">
        <v>8891</v>
      </c>
      <c r="AC1119" t="s">
        <v>8892</v>
      </c>
      <c r="AD1119" t="s">
        <v>8893</v>
      </c>
      <c r="AE1119" t="s">
        <v>8894</v>
      </c>
    </row>
    <row r="1120" spans="1:31" ht="15.75" customHeight="1">
      <c r="A1120" t="s">
        <v>708</v>
      </c>
      <c r="B1120" t="s">
        <v>709</v>
      </c>
      <c r="C1120" t="s">
        <v>13</v>
      </c>
      <c r="D1120" t="s">
        <v>12821</v>
      </c>
      <c r="E1120" t="s">
        <v>12822</v>
      </c>
      <c r="F1120" t="s">
        <v>12823</v>
      </c>
      <c r="G1120" t="str">
        <f>Table2[category] &amp; "-" &amp; Table2[product name]</f>
        <v>Computers&amp;Accessories|Accessories&amp;Peripherals|Cables&amp;Accessories|Cables|USBCables-Ambrane 2 in 1 Type-C &amp; Micro USB Cable with 60W / 3A Fast Charging, 480 mbps High Data, PD Technology &amp; Quick Charge 3.0, Compatible with All Type-C &amp; Micro USB Devices (ABDC-10, Black)</v>
      </c>
      <c r="H1120" t="s">
        <v>12824</v>
      </c>
      <c r="I1120" s="23">
        <v>199</v>
      </c>
      <c r="J1120" s="23" t="str">
        <f t="shared" si="51"/>
        <v>&lt;₹200</v>
      </c>
      <c r="K1120" s="23">
        <v>499</v>
      </c>
      <c r="L1120" s="24">
        <v>0.6</v>
      </c>
      <c r="M1120" s="25">
        <f>Table2[[#This Row],[Actual Price]] - Table2[[#This Row],[Discounted Price]] / Table2[[#This Row],[Actual Price]] * 100</f>
        <v>459.12024048096191</v>
      </c>
      <c r="N1120" s="24" t="str">
        <f t="shared" si="52"/>
        <v>50% or More</v>
      </c>
      <c r="O1120" s="21">
        <f>Table2[[#This Row],[Rounded Rating Column]] + (Table2[[#This Row],[rating_count]] / 1000)</f>
        <v>4.6020000000000003</v>
      </c>
      <c r="P1120" s="24" t="str">
        <f>IF(Table2[[#This Row],[Discount Percentage]] &gt;= 0.5, "Yes", "No")</f>
        <v>Yes</v>
      </c>
      <c r="Q1120" s="26">
        <f>Table2[[#This Row],[Actual Price]] * Table2[[#This Row],[rating_count]]</f>
        <v>300398</v>
      </c>
      <c r="R1120">
        <v>4.0999999999999996</v>
      </c>
      <c r="S1120">
        <f>ROUND(Table2[[#This Row],[rating]], 0)</f>
        <v>4</v>
      </c>
      <c r="T1120" s="21">
        <v>602</v>
      </c>
      <c r="U1120" s="21" t="str">
        <f>IF(Table2[[#This Row],[rating_count]] &lt; 1000, "Yes", "No")</f>
        <v>Yes</v>
      </c>
      <c r="V1120" s="21">
        <f>Table2[[#This Row],[Rounded Rating Column]] * Table2[[#This Row],[rating_count]]</f>
        <v>2408</v>
      </c>
      <c r="W1120" s="25">
        <f t="shared" si="53"/>
        <v>300398</v>
      </c>
      <c r="X1120" t="s">
        <v>710</v>
      </c>
      <c r="Y1120" t="s">
        <v>711</v>
      </c>
      <c r="Z1120" t="s">
        <v>712</v>
      </c>
      <c r="AA1120" t="s">
        <v>713</v>
      </c>
      <c r="AB1120" t="s">
        <v>714</v>
      </c>
      <c r="AC1120" t="s">
        <v>715</v>
      </c>
      <c r="AD1120" t="s">
        <v>716</v>
      </c>
      <c r="AE1120" t="s">
        <v>717</v>
      </c>
    </row>
    <row r="1121" spans="1:31" ht="15.75" customHeight="1">
      <c r="A1121" t="s">
        <v>7506</v>
      </c>
      <c r="B1121" t="s">
        <v>7507</v>
      </c>
      <c r="C1121" t="s">
        <v>7508</v>
      </c>
      <c r="D1121" t="s">
        <v>12831</v>
      </c>
      <c r="E1121" t="s">
        <v>12862</v>
      </c>
      <c r="F1121" t="s">
        <v>12965</v>
      </c>
      <c r="G1121" t="str">
        <f>Table2[category] &amp; "-" &amp; Table2[product name]</f>
        <v>Electronics|Headphones,Earbuds&amp;Accessories|Earpads-Silicone Rubber Earbuds Tips, Eartips, Earpads, Earplugs, for Replacement in Earphones and Bluetooth Medium Size (10 Pcs Black)</v>
      </c>
      <c r="H1121" s="2" t="s">
        <v>13108</v>
      </c>
      <c r="I1121" s="23">
        <v>99</v>
      </c>
      <c r="J1121" s="23" t="str">
        <f t="shared" si="51"/>
        <v>&lt;₹200</v>
      </c>
      <c r="K1121" s="23">
        <v>999</v>
      </c>
      <c r="L1121" s="24">
        <v>0.9</v>
      </c>
      <c r="M1121" s="25">
        <f>Table2[[#This Row],[Actual Price]] - Table2[[#This Row],[Discounted Price]] / Table2[[#This Row],[Actual Price]] * 100</f>
        <v>989.09009009009014</v>
      </c>
      <c r="N1121" s="24" t="str">
        <f t="shared" si="52"/>
        <v>50% or More</v>
      </c>
      <c r="O1121" s="21">
        <f>Table2[[#This Row],[Rounded Rating Column]] + (Table2[[#This Row],[rating_count]] / 1000)</f>
        <v>4.5940000000000003</v>
      </c>
      <c r="P1121" s="24" t="str">
        <f>IF(Table2[[#This Row],[Discount Percentage]] &gt;= 0.5, "Yes", "No")</f>
        <v>Yes</v>
      </c>
      <c r="Q1121" s="26">
        <f>Table2[[#This Row],[Actual Price]] * Table2[[#This Row],[rating_count]]</f>
        <v>593406</v>
      </c>
      <c r="R1121">
        <v>3.8</v>
      </c>
      <c r="S1121">
        <f>ROUND(Table2[[#This Row],[rating]], 0)</f>
        <v>4</v>
      </c>
      <c r="T1121" s="21">
        <v>594</v>
      </c>
      <c r="U1121" s="21" t="str">
        <f>IF(Table2[[#This Row],[rating_count]] &lt; 1000, "Yes", "No")</f>
        <v>Yes</v>
      </c>
      <c r="V1121" s="21">
        <f>Table2[[#This Row],[Rounded Rating Column]] * Table2[[#This Row],[rating_count]]</f>
        <v>2376</v>
      </c>
      <c r="W1121" s="25">
        <f t="shared" si="53"/>
        <v>593406</v>
      </c>
      <c r="X1121" t="s">
        <v>7509</v>
      </c>
      <c r="Y1121" t="s">
        <v>7510</v>
      </c>
      <c r="Z1121" t="s">
        <v>7511</v>
      </c>
      <c r="AA1121" t="s">
        <v>7512</v>
      </c>
      <c r="AB1121" t="s">
        <v>7513</v>
      </c>
      <c r="AC1121" t="s">
        <v>7514</v>
      </c>
      <c r="AD1121" t="s">
        <v>7515</v>
      </c>
      <c r="AE1121" t="s">
        <v>7516</v>
      </c>
    </row>
    <row r="1122" spans="1:31" ht="15.75" customHeight="1">
      <c r="A1122" t="s">
        <v>1108</v>
      </c>
      <c r="B1122" t="s">
        <v>1109</v>
      </c>
      <c r="C1122" t="s">
        <v>165</v>
      </c>
      <c r="D1122" t="s">
        <v>12831</v>
      </c>
      <c r="E1122" t="s">
        <v>12832</v>
      </c>
      <c r="F1122" t="s">
        <v>12834</v>
      </c>
      <c r="G1122" t="str">
        <f>Table2[category] &amp; "-" &amp; Table2[product name]</f>
        <v>Electronics|HomeTheater,TV&amp;Video|Televisions|SmartTelevisions-VW 80 cm (32 inches) Playwall Frameless Series HD Ready Android Smart LED TV VW3251 (Black)</v>
      </c>
      <c r="H1122" t="s">
        <v>12835</v>
      </c>
      <c r="I1122" s="25">
        <v>8499</v>
      </c>
      <c r="J1122" s="23" t="str">
        <f t="shared" si="51"/>
        <v>&gt;₹500</v>
      </c>
      <c r="K1122" s="25">
        <v>15999</v>
      </c>
      <c r="L1122" s="24">
        <v>0.47</v>
      </c>
      <c r="M1122" s="25">
        <f>Table2[[#This Row],[Actual Price]] - Table2[[#This Row],[Discounted Price]] / Table2[[#This Row],[Actual Price]] * 100</f>
        <v>15945.877929870618</v>
      </c>
      <c r="N1122" s="24" t="str">
        <f t="shared" si="52"/>
        <v>&lt;50%</v>
      </c>
      <c r="O1122" s="21">
        <f>Table2[[#This Row],[Rounded Rating Column]] + (Table2[[#This Row],[rating_count]] / 1000)</f>
        <v>4.5919999999999996</v>
      </c>
      <c r="P1122" s="24" t="str">
        <f>IF(Table2[[#This Row],[Discount Percentage]] &gt;= 0.5, "Yes", "No")</f>
        <v>No</v>
      </c>
      <c r="Q1122" s="26">
        <f>Table2[[#This Row],[Actual Price]] * Table2[[#This Row],[rating_count]]</f>
        <v>9471408</v>
      </c>
      <c r="R1122">
        <v>4.3</v>
      </c>
      <c r="S1122">
        <f>ROUND(Table2[[#This Row],[rating]], 0)</f>
        <v>4</v>
      </c>
      <c r="T1122" s="21">
        <v>592</v>
      </c>
      <c r="U1122" s="21" t="str">
        <f>IF(Table2[[#This Row],[rating_count]] &lt; 1000, "Yes", "No")</f>
        <v>Yes</v>
      </c>
      <c r="V1122" s="21">
        <f>Table2[[#This Row],[Rounded Rating Column]] * Table2[[#This Row],[rating_count]]</f>
        <v>2368</v>
      </c>
      <c r="W1122" s="25">
        <f t="shared" si="53"/>
        <v>9471408</v>
      </c>
      <c r="X1122" t="s">
        <v>1110</v>
      </c>
      <c r="Y1122" t="s">
        <v>1111</v>
      </c>
      <c r="Z1122" t="s">
        <v>1112</v>
      </c>
      <c r="AA1122" t="s">
        <v>1113</v>
      </c>
      <c r="AB1122" t="s">
        <v>1114</v>
      </c>
      <c r="AC1122" t="s">
        <v>1115</v>
      </c>
      <c r="AD1122" t="s">
        <v>1116</v>
      </c>
      <c r="AE1122" t="s">
        <v>1117</v>
      </c>
    </row>
    <row r="1123" spans="1:31" ht="15.75" customHeight="1">
      <c r="A1123" t="s">
        <v>1053</v>
      </c>
      <c r="B1123" t="s">
        <v>1054</v>
      </c>
      <c r="C1123" t="s">
        <v>462</v>
      </c>
      <c r="D1123" t="s">
        <v>12831</v>
      </c>
      <c r="E1123" t="s">
        <v>12832</v>
      </c>
      <c r="F1123" t="s">
        <v>12833</v>
      </c>
      <c r="G1123" t="str">
        <f>Table2[category] &amp; "-" &amp; Table2[product name]</f>
        <v>Electronics|HomeTheater,TV&amp;Video|Accessories|RemoteControls-Electvision Remote Control Compatible with Amazon Fire tv Stick (Pairing Manual Will be Back Side Remote Control)(P)</v>
      </c>
      <c r="H1123" t="s">
        <v>12836</v>
      </c>
      <c r="I1123" s="25">
        <v>1299</v>
      </c>
      <c r="J1123" s="23" t="str">
        <f t="shared" si="51"/>
        <v>&gt;₹500</v>
      </c>
      <c r="K1123" s="25">
        <v>1999</v>
      </c>
      <c r="L1123" s="24">
        <v>0.35</v>
      </c>
      <c r="M1123" s="25">
        <f>Table2[[#This Row],[Actual Price]] - Table2[[#This Row],[Discounted Price]] / Table2[[#This Row],[Actual Price]] * 100</f>
        <v>1934.0175087543771</v>
      </c>
      <c r="N1123" s="24" t="str">
        <f t="shared" si="52"/>
        <v>&lt;50%</v>
      </c>
      <c r="O1123" s="21">
        <f>Table2[[#This Row],[Rounded Rating Column]] + (Table2[[#This Row],[rating_count]] / 1000)</f>
        <v>4.59</v>
      </c>
      <c r="P1123" s="24" t="str">
        <f>IF(Table2[[#This Row],[Discount Percentage]] &gt;= 0.5, "Yes", "No")</f>
        <v>No</v>
      </c>
      <c r="Q1123" s="26">
        <f>Table2[[#This Row],[Actual Price]] * Table2[[#This Row],[rating_count]]</f>
        <v>1179410</v>
      </c>
      <c r="R1123">
        <v>3.6</v>
      </c>
      <c r="S1123">
        <f>ROUND(Table2[[#This Row],[rating]], 0)</f>
        <v>4</v>
      </c>
      <c r="T1123" s="21">
        <v>590</v>
      </c>
      <c r="U1123" s="21" t="str">
        <f>IF(Table2[[#This Row],[rating_count]] &lt; 1000, "Yes", "No")</f>
        <v>Yes</v>
      </c>
      <c r="V1123" s="21">
        <f>Table2[[#This Row],[Rounded Rating Column]] * Table2[[#This Row],[rating_count]]</f>
        <v>2360</v>
      </c>
      <c r="W1123" s="25">
        <f t="shared" si="53"/>
        <v>1179410</v>
      </c>
      <c r="X1123" t="s">
        <v>1055</v>
      </c>
      <c r="Y1123" t="s">
        <v>1056</v>
      </c>
      <c r="Z1123" t="s">
        <v>1057</v>
      </c>
      <c r="AA1123" t="s">
        <v>1058</v>
      </c>
      <c r="AB1123" t="s">
        <v>1059</v>
      </c>
      <c r="AC1123" t="s">
        <v>1060</v>
      </c>
      <c r="AD1123" t="s">
        <v>1061</v>
      </c>
      <c r="AE1123" t="s">
        <v>1062</v>
      </c>
    </row>
    <row r="1124" spans="1:31" ht="15.75" customHeight="1">
      <c r="A1124" t="s">
        <v>11851</v>
      </c>
      <c r="B1124" t="s">
        <v>11852</v>
      </c>
      <c r="C1124" t="s">
        <v>11853</v>
      </c>
      <c r="D1124" t="s">
        <v>12817</v>
      </c>
      <c r="E1124" t="s">
        <v>12818</v>
      </c>
      <c r="F1124" t="s">
        <v>13019</v>
      </c>
      <c r="G1124" t="str">
        <f>Table2[category] &amp; "-" &amp; Table2[product name]</f>
        <v>Home&amp;Kitchen|Kitchen&amp;HomeAppliances|Coffee,Tea&amp;Espresso|StovetopEspressoPots-Saiyam Stainless Steel Espresso Maker Stovetop Coffee Percolator Italian Coffee Maker Moka Pot (4 Cup - 200 ml, Silver)</v>
      </c>
      <c r="H1124" t="s">
        <v>13055</v>
      </c>
      <c r="I1124" s="23">
        <v>599</v>
      </c>
      <c r="J1124" s="23" t="str">
        <f t="shared" si="51"/>
        <v>&gt;₹500</v>
      </c>
      <c r="K1124" s="25">
        <v>1299</v>
      </c>
      <c r="L1124" s="24">
        <v>0.54</v>
      </c>
      <c r="M1124" s="25">
        <f>Table2[[#This Row],[Actual Price]] - Table2[[#This Row],[Discounted Price]] / Table2[[#This Row],[Actual Price]] * 100</f>
        <v>1252.8876058506544</v>
      </c>
      <c r="N1124" s="24" t="str">
        <f t="shared" si="52"/>
        <v>50% or More</v>
      </c>
      <c r="O1124" s="21">
        <f>Table2[[#This Row],[Rounded Rating Column]] + (Table2[[#This Row],[rating_count]] / 1000)</f>
        <v>4.59</v>
      </c>
      <c r="P1124" s="24" t="str">
        <f>IF(Table2[[#This Row],[Discount Percentage]] &gt;= 0.5, "Yes", "No")</f>
        <v>Yes</v>
      </c>
      <c r="Q1124" s="26">
        <f>Table2[[#This Row],[Actual Price]] * Table2[[#This Row],[rating_count]]</f>
        <v>766410</v>
      </c>
      <c r="R1124">
        <v>4.2</v>
      </c>
      <c r="S1124">
        <f>ROUND(Table2[[#This Row],[rating]], 0)</f>
        <v>4</v>
      </c>
      <c r="T1124" s="21">
        <v>590</v>
      </c>
      <c r="U1124" s="21" t="str">
        <f>IF(Table2[[#This Row],[rating_count]] &lt; 1000, "Yes", "No")</f>
        <v>Yes</v>
      </c>
      <c r="V1124" s="21">
        <f>Table2[[#This Row],[Rounded Rating Column]] * Table2[[#This Row],[rating_count]]</f>
        <v>2360</v>
      </c>
      <c r="W1124" s="25">
        <f t="shared" si="53"/>
        <v>766410</v>
      </c>
      <c r="X1124" t="s">
        <v>11854</v>
      </c>
      <c r="Y1124" t="s">
        <v>11855</v>
      </c>
      <c r="Z1124" t="s">
        <v>11856</v>
      </c>
      <c r="AA1124" t="s">
        <v>11857</v>
      </c>
      <c r="AB1124" t="s">
        <v>11858</v>
      </c>
      <c r="AC1124" t="s">
        <v>11859</v>
      </c>
      <c r="AD1124" t="s">
        <v>11860</v>
      </c>
      <c r="AE1124" t="s">
        <v>11861</v>
      </c>
    </row>
    <row r="1125" spans="1:31" ht="15.75" customHeight="1">
      <c r="A1125" t="s">
        <v>11658</v>
      </c>
      <c r="B1125" t="s">
        <v>11659</v>
      </c>
      <c r="C1125" t="s">
        <v>8505</v>
      </c>
      <c r="D1125" t="s">
        <v>12817</v>
      </c>
      <c r="E1125" t="s">
        <v>12988</v>
      </c>
      <c r="F1125" t="s">
        <v>13000</v>
      </c>
      <c r="G1125" t="str">
        <f>Table2[category] &amp; "-" &amp; Table2[product name]</f>
        <v>Home&amp;Kitchen|Heating,Cooling&amp;AirQuality|WaterHeaters&amp;Geysers|InstantWaterHeaters-Orient Electric Aura Neo Instant 3L Water Heater (Geyser), 5-level Safety Shield, Stainless Steel Tank (White &amp; Turquoise)</v>
      </c>
      <c r="H1125" t="s">
        <v>13001</v>
      </c>
      <c r="I1125" s="25">
        <v>2790</v>
      </c>
      <c r="J1125" s="23" t="str">
        <f t="shared" si="51"/>
        <v>&gt;₹500</v>
      </c>
      <c r="K1125" s="25">
        <v>4890</v>
      </c>
      <c r="L1125" s="24">
        <v>0.43</v>
      </c>
      <c r="M1125" s="25">
        <f>Table2[[#This Row],[Actual Price]] - Table2[[#This Row],[Discounted Price]] / Table2[[#This Row],[Actual Price]] * 100</f>
        <v>4832.9447852760732</v>
      </c>
      <c r="N1125" s="24" t="str">
        <f t="shared" si="52"/>
        <v>&lt;50%</v>
      </c>
      <c r="O1125" s="21">
        <f>Table2[[#This Row],[Rounded Rating Column]] + (Table2[[#This Row],[rating_count]] / 1000)</f>
        <v>4.5880000000000001</v>
      </c>
      <c r="P1125" s="24" t="str">
        <f>IF(Table2[[#This Row],[Discount Percentage]] &gt;= 0.5, "Yes", "No")</f>
        <v>No</v>
      </c>
      <c r="Q1125" s="26">
        <f>Table2[[#This Row],[Actual Price]] * Table2[[#This Row],[rating_count]]</f>
        <v>2875320</v>
      </c>
      <c r="R1125">
        <v>3.9</v>
      </c>
      <c r="S1125">
        <f>ROUND(Table2[[#This Row],[rating]], 0)</f>
        <v>4</v>
      </c>
      <c r="T1125" s="21">
        <v>588</v>
      </c>
      <c r="U1125" s="21" t="str">
        <f>IF(Table2[[#This Row],[rating_count]] &lt; 1000, "Yes", "No")</f>
        <v>Yes</v>
      </c>
      <c r="V1125" s="21">
        <f>Table2[[#This Row],[Rounded Rating Column]] * Table2[[#This Row],[rating_count]]</f>
        <v>2352</v>
      </c>
      <c r="W1125" s="25">
        <f t="shared" si="53"/>
        <v>2875320</v>
      </c>
      <c r="X1125" t="s">
        <v>11660</v>
      </c>
      <c r="Y1125" t="s">
        <v>11661</v>
      </c>
      <c r="Z1125" t="s">
        <v>11662</v>
      </c>
      <c r="AA1125" t="s">
        <v>11663</v>
      </c>
      <c r="AB1125" t="s">
        <v>11664</v>
      </c>
      <c r="AC1125" t="s">
        <v>11665</v>
      </c>
      <c r="AD1125" t="s">
        <v>11666</v>
      </c>
      <c r="AE1125" t="s">
        <v>11667</v>
      </c>
    </row>
    <row r="1126" spans="1:31" ht="15.75" customHeight="1">
      <c r="A1126" t="s">
        <v>9944</v>
      </c>
      <c r="B1126" t="s">
        <v>9945</v>
      </c>
      <c r="C1126" t="s">
        <v>8369</v>
      </c>
      <c r="D1126" t="s">
        <v>12817</v>
      </c>
      <c r="E1126" t="s">
        <v>12818</v>
      </c>
      <c r="F1126" t="s">
        <v>12986</v>
      </c>
      <c r="G1126" t="str">
        <f>Table2[category] &amp; "-" &amp; Table2[product name]</f>
        <v>Home&amp;Kitchen|Kitchen&amp;HomeAppliances|SmallKitchenAppliances|DigitalKitchenScales-Venus Digital Kitchen Weighing Scale &amp; Food Weight Machine for Health, Fitness, Home Baking &amp; Cooking Scale, 2 Year Warranty &amp; Battery Included (Weighing Scale Without Bowl) Capacity 10 Kg, 1 Gm</v>
      </c>
      <c r="H1126" t="s">
        <v>12993</v>
      </c>
      <c r="I1126" s="23">
        <v>599</v>
      </c>
      <c r="J1126" s="23" t="str">
        <f t="shared" si="51"/>
        <v>&gt;₹500</v>
      </c>
      <c r="K1126" s="25">
        <v>2799</v>
      </c>
      <c r="L1126" s="24">
        <v>0.79</v>
      </c>
      <c r="M1126" s="25">
        <f>Table2[[#This Row],[Actual Price]] - Table2[[#This Row],[Discounted Price]] / Table2[[#This Row],[Actual Price]] * 100</f>
        <v>2777.5994998213646</v>
      </c>
      <c r="N1126" s="24" t="str">
        <f t="shared" si="52"/>
        <v>50% or More</v>
      </c>
      <c r="O1126" s="21">
        <f>Table2[[#This Row],[Rounded Rating Column]] + (Table2[[#This Row],[rating_count]] / 1000)</f>
        <v>4.5780000000000003</v>
      </c>
      <c r="P1126" s="24" t="str">
        <f>IF(Table2[[#This Row],[Discount Percentage]] &gt;= 0.5, "Yes", "No")</f>
        <v>Yes</v>
      </c>
      <c r="Q1126" s="26">
        <f>Table2[[#This Row],[Actual Price]] * Table2[[#This Row],[rating_count]]</f>
        <v>1617822</v>
      </c>
      <c r="R1126">
        <v>3.9</v>
      </c>
      <c r="S1126">
        <f>ROUND(Table2[[#This Row],[rating]], 0)</f>
        <v>4</v>
      </c>
      <c r="T1126" s="21">
        <v>578</v>
      </c>
      <c r="U1126" s="21" t="str">
        <f>IF(Table2[[#This Row],[rating_count]] &lt; 1000, "Yes", "No")</f>
        <v>Yes</v>
      </c>
      <c r="V1126" s="21">
        <f>Table2[[#This Row],[Rounded Rating Column]] * Table2[[#This Row],[rating_count]]</f>
        <v>2312</v>
      </c>
      <c r="W1126" s="25">
        <f t="shared" si="53"/>
        <v>1617822</v>
      </c>
      <c r="X1126" t="s">
        <v>9946</v>
      </c>
      <c r="Y1126" t="s">
        <v>9947</v>
      </c>
      <c r="Z1126" t="s">
        <v>9948</v>
      </c>
      <c r="AA1126" t="s">
        <v>9949</v>
      </c>
      <c r="AB1126" t="s">
        <v>9950</v>
      </c>
      <c r="AC1126" t="s">
        <v>9951</v>
      </c>
      <c r="AD1126" t="s">
        <v>9952</v>
      </c>
      <c r="AE1126" t="s">
        <v>9953</v>
      </c>
    </row>
    <row r="1127" spans="1:31" ht="15.75" customHeight="1">
      <c r="A1127" t="s">
        <v>365</v>
      </c>
      <c r="B1127" t="s">
        <v>366</v>
      </c>
      <c r="C1127" t="s">
        <v>13</v>
      </c>
      <c r="D1127" t="s">
        <v>12821</v>
      </c>
      <c r="E1127" t="s">
        <v>12822</v>
      </c>
      <c r="F1127" t="s">
        <v>12823</v>
      </c>
      <c r="G1127" t="str">
        <f>Table2[category] &amp; "-" &amp; Table2[product name]</f>
        <v>Computers&amp;Accessories|Accessories&amp;Peripherals|Cables&amp;Accessories|Cables|USBCables-Sounce 65W OnePlus Dash Warp Charge Cable, 6.5A Type-C to USB C PD Data Sync Fast Charging Cable Compatible with One Plus 8T/ 9/ 9R/ 9 pro/ 9RT/ 10R/ Nord &amp; for All Type C Devices ‚Äì Red, 1 Meter</v>
      </c>
      <c r="H1127" t="s">
        <v>12824</v>
      </c>
      <c r="I1127" s="23">
        <v>199</v>
      </c>
      <c r="J1127" s="23" t="str">
        <f t="shared" si="51"/>
        <v>&lt;₹200</v>
      </c>
      <c r="K1127" s="23">
        <v>999</v>
      </c>
      <c r="L1127" s="24">
        <v>0.8</v>
      </c>
      <c r="M1127" s="25">
        <f>Table2[[#This Row],[Actual Price]] - Table2[[#This Row],[Discounted Price]] / Table2[[#This Row],[Actual Price]] * 100</f>
        <v>979.08008008008005</v>
      </c>
      <c r="N1127" s="24" t="str">
        <f t="shared" si="52"/>
        <v>50% or More</v>
      </c>
      <c r="O1127" s="21">
        <f>Table2[[#This Row],[Rounded Rating Column]] + (Table2[[#This Row],[rating_count]] / 1000)</f>
        <v>4.5759999999999996</v>
      </c>
      <c r="P1127" s="24" t="str">
        <f>IF(Table2[[#This Row],[Discount Percentage]] &gt;= 0.5, "Yes", "No")</f>
        <v>Yes</v>
      </c>
      <c r="Q1127" s="26">
        <f>Table2[[#This Row],[Actual Price]] * Table2[[#This Row],[rating_count]]</f>
        <v>575424</v>
      </c>
      <c r="R1127">
        <v>4</v>
      </c>
      <c r="S1127">
        <f>ROUND(Table2[[#This Row],[rating]], 0)</f>
        <v>4</v>
      </c>
      <c r="T1127" s="21">
        <v>576</v>
      </c>
      <c r="U1127" s="21" t="str">
        <f>IF(Table2[[#This Row],[rating_count]] &lt; 1000, "Yes", "No")</f>
        <v>Yes</v>
      </c>
      <c r="V1127" s="21">
        <f>Table2[[#This Row],[Rounded Rating Column]] * Table2[[#This Row],[rating_count]]</f>
        <v>2304</v>
      </c>
      <c r="W1127" s="25">
        <f t="shared" si="53"/>
        <v>575424</v>
      </c>
      <c r="X1127" t="s">
        <v>367</v>
      </c>
      <c r="Y1127" t="s">
        <v>368</v>
      </c>
      <c r="Z1127" t="s">
        <v>369</v>
      </c>
      <c r="AA1127" t="s">
        <v>370</v>
      </c>
      <c r="AB1127" t="s">
        <v>371</v>
      </c>
      <c r="AC1127" t="s">
        <v>372</v>
      </c>
      <c r="AD1127" t="s">
        <v>373</v>
      </c>
      <c r="AE1127" t="s">
        <v>374</v>
      </c>
    </row>
    <row r="1128" spans="1:31" ht="15.75" customHeight="1">
      <c r="A1128" t="s">
        <v>2072</v>
      </c>
      <c r="B1128" t="s">
        <v>2073</v>
      </c>
      <c r="C1128" t="s">
        <v>165</v>
      </c>
      <c r="D1128" t="s">
        <v>12831</v>
      </c>
      <c r="E1128" t="s">
        <v>12832</v>
      </c>
      <c r="F1128" t="s">
        <v>12834</v>
      </c>
      <c r="G1128" t="str">
        <f>Table2[category] &amp; "-" &amp; Table2[product name]</f>
        <v>Electronics|HomeTheater,TV&amp;Video|Televisions|SmartTelevisions-Sansui 140cm (55 inches) 4K Ultra HD Certified Android LED TV with Dolby Audio &amp; Dolby Vision JSW55ASUHD (Mystique Black)</v>
      </c>
      <c r="H1128" t="s">
        <v>12835</v>
      </c>
      <c r="I1128" s="25">
        <v>32990</v>
      </c>
      <c r="J1128" s="23" t="str">
        <f t="shared" si="51"/>
        <v>&gt;₹500</v>
      </c>
      <c r="K1128" s="25">
        <v>56790</v>
      </c>
      <c r="L1128" s="24">
        <v>0.42</v>
      </c>
      <c r="M1128" s="25">
        <f>Table2[[#This Row],[Actual Price]] - Table2[[#This Row],[Discounted Price]] / Table2[[#This Row],[Actual Price]] * 100</f>
        <v>56731.908786758235</v>
      </c>
      <c r="N1128" s="24" t="str">
        <f t="shared" si="52"/>
        <v>&lt;50%</v>
      </c>
      <c r="O1128" s="21">
        <f>Table2[[#This Row],[Rounded Rating Column]] + (Table2[[#This Row],[rating_count]] / 1000)</f>
        <v>4.5670000000000002</v>
      </c>
      <c r="P1128" s="24" t="str">
        <f>IF(Table2[[#This Row],[Discount Percentage]] &gt;= 0.5, "Yes", "No")</f>
        <v>No</v>
      </c>
      <c r="Q1128" s="26">
        <f>Table2[[#This Row],[Actual Price]] * Table2[[#This Row],[rating_count]]</f>
        <v>32199930</v>
      </c>
      <c r="R1128">
        <v>4.3</v>
      </c>
      <c r="S1128">
        <f>ROUND(Table2[[#This Row],[rating]], 0)</f>
        <v>4</v>
      </c>
      <c r="T1128" s="21">
        <v>567</v>
      </c>
      <c r="U1128" s="21" t="str">
        <f>IF(Table2[[#This Row],[rating_count]] &lt; 1000, "Yes", "No")</f>
        <v>Yes</v>
      </c>
      <c r="V1128" s="21">
        <f>Table2[[#This Row],[Rounded Rating Column]] * Table2[[#This Row],[rating_count]]</f>
        <v>2268</v>
      </c>
      <c r="W1128" s="25">
        <f t="shared" si="53"/>
        <v>32199930</v>
      </c>
      <c r="X1128" t="s">
        <v>2074</v>
      </c>
      <c r="Y1128" t="s">
        <v>2075</v>
      </c>
      <c r="Z1128" t="s">
        <v>2076</v>
      </c>
      <c r="AA1128" t="s">
        <v>2077</v>
      </c>
      <c r="AB1128" t="s">
        <v>2078</v>
      </c>
      <c r="AC1128" t="s">
        <v>2079</v>
      </c>
      <c r="AD1128" t="s">
        <v>2080</v>
      </c>
      <c r="AE1128" t="s">
        <v>2081</v>
      </c>
    </row>
    <row r="1129" spans="1:31" ht="15.75" customHeight="1">
      <c r="A1129" t="s">
        <v>10995</v>
      </c>
      <c r="B1129" t="s">
        <v>10996</v>
      </c>
      <c r="C1129" t="s">
        <v>8846</v>
      </c>
      <c r="D1129" t="s">
        <v>12817</v>
      </c>
      <c r="E1129" t="s">
        <v>12818</v>
      </c>
      <c r="F1129" t="s">
        <v>12986</v>
      </c>
      <c r="G1129" t="str">
        <f>Table2[category] &amp; "-" &amp; Table2[product name]</f>
        <v>Home&amp;Kitchen|Kitchen&amp;HomeAppliances|SmallKitchenAppliances|SandwichMakers-iBELL SM1301 3-in-1 Sandwich Maker with Detachable Plates for Toast / Waffle / Grill , 750 Watt (Black)</v>
      </c>
      <c r="H1129" t="s">
        <v>13010</v>
      </c>
      <c r="I1129" s="25">
        <v>2092</v>
      </c>
      <c r="J1129" s="23" t="str">
        <f t="shared" si="51"/>
        <v>&gt;₹500</v>
      </c>
      <c r="K1129" s="25">
        <v>4600</v>
      </c>
      <c r="L1129" s="24">
        <v>0.55000000000000004</v>
      </c>
      <c r="M1129" s="25">
        <f>Table2[[#This Row],[Actual Price]] - Table2[[#This Row],[Discounted Price]] / Table2[[#This Row],[Actual Price]] * 100</f>
        <v>4554.521739130435</v>
      </c>
      <c r="N1129" s="24" t="str">
        <f t="shared" si="52"/>
        <v>50% or More</v>
      </c>
      <c r="O1129" s="21">
        <f>Table2[[#This Row],[Rounded Rating Column]] + (Table2[[#This Row],[rating_count]] / 1000)</f>
        <v>4.5620000000000003</v>
      </c>
      <c r="P1129" s="24" t="str">
        <f>IF(Table2[[#This Row],[Discount Percentage]] &gt;= 0.5, "Yes", "No")</f>
        <v>Yes</v>
      </c>
      <c r="Q1129" s="26">
        <f>Table2[[#This Row],[Actual Price]] * Table2[[#This Row],[rating_count]]</f>
        <v>2585200</v>
      </c>
      <c r="R1129">
        <v>4.3</v>
      </c>
      <c r="S1129">
        <f>ROUND(Table2[[#This Row],[rating]], 0)</f>
        <v>4</v>
      </c>
      <c r="T1129" s="21">
        <v>562</v>
      </c>
      <c r="U1129" s="21" t="str">
        <f>IF(Table2[[#This Row],[rating_count]] &lt; 1000, "Yes", "No")</f>
        <v>Yes</v>
      </c>
      <c r="V1129" s="21">
        <f>Table2[[#This Row],[Rounded Rating Column]] * Table2[[#This Row],[rating_count]]</f>
        <v>2248</v>
      </c>
      <c r="W1129" s="25">
        <f t="shared" si="53"/>
        <v>2585200</v>
      </c>
      <c r="X1129" t="s">
        <v>10997</v>
      </c>
      <c r="Y1129" t="s">
        <v>10998</v>
      </c>
      <c r="Z1129" t="s">
        <v>10999</v>
      </c>
      <c r="AA1129" t="s">
        <v>11000</v>
      </c>
      <c r="AB1129" t="s">
        <v>11001</v>
      </c>
      <c r="AC1129" t="s">
        <v>11002</v>
      </c>
      <c r="AD1129" t="s">
        <v>11003</v>
      </c>
      <c r="AE1129" t="s">
        <v>11004</v>
      </c>
    </row>
    <row r="1130" spans="1:31" ht="15.75" customHeight="1">
      <c r="A1130" t="s">
        <v>11416</v>
      </c>
      <c r="B1130" t="s">
        <v>11417</v>
      </c>
      <c r="C1130" t="s">
        <v>8505</v>
      </c>
      <c r="D1130" t="s">
        <v>12817</v>
      </c>
      <c r="E1130" t="s">
        <v>12988</v>
      </c>
      <c r="F1130" t="s">
        <v>13000</v>
      </c>
      <c r="G1130" t="str">
        <f>Table2[category] &amp; "-" &amp; Table2[product name]</f>
        <v>Home&amp;Kitchen|Heating,Cooling&amp;AirQuality|WaterHeaters&amp;Geysers|InstantWaterHeaters-Havells Instanio 3-Litre 4.5KW Instant Water Heater (Geyser), White Blue</v>
      </c>
      <c r="H1130" t="s">
        <v>13001</v>
      </c>
      <c r="I1130" s="25">
        <v>3645</v>
      </c>
      <c r="J1130" s="23" t="str">
        <f t="shared" si="51"/>
        <v>&gt;₹500</v>
      </c>
      <c r="K1130" s="25">
        <v>6070</v>
      </c>
      <c r="L1130" s="24">
        <v>0.4</v>
      </c>
      <c r="M1130" s="25">
        <f>Table2[[#This Row],[Actual Price]] - Table2[[#This Row],[Discounted Price]] / Table2[[#This Row],[Actual Price]] * 100</f>
        <v>6009.9505766062603</v>
      </c>
      <c r="N1130" s="24" t="str">
        <f t="shared" si="52"/>
        <v>&lt;50%</v>
      </c>
      <c r="O1130" s="21">
        <f>Table2[[#This Row],[Rounded Rating Column]] + (Table2[[#This Row],[rating_count]] / 1000)</f>
        <v>4.5609999999999999</v>
      </c>
      <c r="P1130" s="24" t="str">
        <f>IF(Table2[[#This Row],[Discount Percentage]] &gt;= 0.5, "Yes", "No")</f>
        <v>No</v>
      </c>
      <c r="Q1130" s="26">
        <f>Table2[[#This Row],[Actual Price]] * Table2[[#This Row],[rating_count]]</f>
        <v>3405270</v>
      </c>
      <c r="R1130">
        <v>4.2</v>
      </c>
      <c r="S1130">
        <f>ROUND(Table2[[#This Row],[rating]], 0)</f>
        <v>4</v>
      </c>
      <c r="T1130" s="21">
        <v>561</v>
      </c>
      <c r="U1130" s="21" t="str">
        <f>IF(Table2[[#This Row],[rating_count]] &lt; 1000, "Yes", "No")</f>
        <v>Yes</v>
      </c>
      <c r="V1130" s="21">
        <f>Table2[[#This Row],[Rounded Rating Column]] * Table2[[#This Row],[rating_count]]</f>
        <v>2244</v>
      </c>
      <c r="W1130" s="25">
        <f t="shared" si="53"/>
        <v>3405270</v>
      </c>
      <c r="X1130" t="s">
        <v>11418</v>
      </c>
      <c r="Y1130" t="s">
        <v>11419</v>
      </c>
      <c r="Z1130" t="s">
        <v>11420</v>
      </c>
      <c r="AA1130" t="s">
        <v>11421</v>
      </c>
      <c r="AB1130" t="s">
        <v>11422</v>
      </c>
      <c r="AC1130" t="s">
        <v>11423</v>
      </c>
      <c r="AD1130" t="s">
        <v>11424</v>
      </c>
      <c r="AE1130" t="s">
        <v>11425</v>
      </c>
    </row>
    <row r="1131" spans="1:31" ht="15.75" customHeight="1">
      <c r="A1131" t="s">
        <v>11506</v>
      </c>
      <c r="B1131" t="s">
        <v>11507</v>
      </c>
      <c r="C1131" t="s">
        <v>11508</v>
      </c>
      <c r="D1131" t="s">
        <v>12817</v>
      </c>
      <c r="E1131" t="s">
        <v>12818</v>
      </c>
      <c r="F1131" t="s">
        <v>12986</v>
      </c>
      <c r="G1131" t="str">
        <f>Table2[category] &amp; "-" &amp; Table2[product name]</f>
        <v>Home&amp;Kitchen|Kitchen&amp;HomeAppliances|SmallKitchenAppliances|YogurtMakers-AGARO Classic Portable Yogurt Maker, 1.2L Capacity, Electric, Automatic, Grey and White, Medium (33603)</v>
      </c>
      <c r="H1131" t="s">
        <v>13051</v>
      </c>
      <c r="I1131" s="23">
        <v>587</v>
      </c>
      <c r="J1131" s="23" t="str">
        <f t="shared" si="51"/>
        <v>&gt;₹500</v>
      </c>
      <c r="K1131" s="25">
        <v>1295</v>
      </c>
      <c r="L1131" s="24">
        <v>0.55000000000000004</v>
      </c>
      <c r="M1131" s="25">
        <f>Table2[[#This Row],[Actual Price]] - Table2[[#This Row],[Discounted Price]] / Table2[[#This Row],[Actual Price]] * 100</f>
        <v>1249.6718146718147</v>
      </c>
      <c r="N1131" s="24" t="str">
        <f t="shared" si="52"/>
        <v>50% or More</v>
      </c>
      <c r="O1131" s="21">
        <f>Table2[[#This Row],[Rounded Rating Column]] + (Table2[[#This Row],[rating_count]] / 1000)</f>
        <v>4.5570000000000004</v>
      </c>
      <c r="P1131" s="24" t="str">
        <f>IF(Table2[[#This Row],[Discount Percentage]] &gt;= 0.5, "Yes", "No")</f>
        <v>Yes</v>
      </c>
      <c r="Q1131" s="26">
        <f>Table2[[#This Row],[Actual Price]] * Table2[[#This Row],[rating_count]]</f>
        <v>721315</v>
      </c>
      <c r="R1131">
        <v>4.0999999999999996</v>
      </c>
      <c r="S1131">
        <f>ROUND(Table2[[#This Row],[rating]], 0)</f>
        <v>4</v>
      </c>
      <c r="T1131" s="21">
        <v>557</v>
      </c>
      <c r="U1131" s="21" t="str">
        <f>IF(Table2[[#This Row],[rating_count]] &lt; 1000, "Yes", "No")</f>
        <v>Yes</v>
      </c>
      <c r="V1131" s="21">
        <f>Table2[[#This Row],[Rounded Rating Column]] * Table2[[#This Row],[rating_count]]</f>
        <v>2228</v>
      </c>
      <c r="W1131" s="25">
        <f t="shared" si="53"/>
        <v>721315</v>
      </c>
      <c r="X1131" t="s">
        <v>11509</v>
      </c>
      <c r="Y1131" t="s">
        <v>11510</v>
      </c>
      <c r="Z1131" t="s">
        <v>11511</v>
      </c>
      <c r="AA1131" t="s">
        <v>11512</v>
      </c>
      <c r="AB1131" t="s">
        <v>11513</v>
      </c>
      <c r="AC1131" t="s">
        <v>11514</v>
      </c>
      <c r="AD1131" t="s">
        <v>11515</v>
      </c>
      <c r="AE1131" t="s">
        <v>11516</v>
      </c>
    </row>
    <row r="1132" spans="1:31" ht="15.75" customHeight="1">
      <c r="A1132" t="s">
        <v>10146</v>
      </c>
      <c r="B1132" t="s">
        <v>10147</v>
      </c>
      <c r="C1132" t="s">
        <v>10148</v>
      </c>
      <c r="D1132" t="s">
        <v>12817</v>
      </c>
      <c r="E1132" t="s">
        <v>12818</v>
      </c>
      <c r="F1132" t="s">
        <v>12986</v>
      </c>
      <c r="G1132" t="str">
        <f>Table2[category] &amp; "-" &amp; Table2[product name]</f>
        <v>Home&amp;Kitchen|Kitchen&amp;HomeAppliances|SmallKitchenAppliances|HandMixers-JM SELLER 180 W 2021 Edition Electric Beater High Speed Hand Mixer Egg Beater for Cake Making and Whipping Cream with 7 Speed Control (White) with Free Spatula and Oil Brush</v>
      </c>
      <c r="H1132" t="s">
        <v>13038</v>
      </c>
      <c r="I1132" s="23">
        <v>474</v>
      </c>
      <c r="J1132" s="23" t="str">
        <f t="shared" si="51"/>
        <v>₹200 - ₹500</v>
      </c>
      <c r="K1132" s="25">
        <v>1299</v>
      </c>
      <c r="L1132" s="24">
        <v>0.64</v>
      </c>
      <c r="M1132" s="25">
        <f>Table2[[#This Row],[Actual Price]] - Table2[[#This Row],[Discounted Price]] / Table2[[#This Row],[Actual Price]] * 100</f>
        <v>1262.5103926096997</v>
      </c>
      <c r="N1132" s="24" t="str">
        <f t="shared" si="52"/>
        <v>50% or More</v>
      </c>
      <c r="O1132" s="21">
        <f>Table2[[#This Row],[Rounded Rating Column]] + (Table2[[#This Row],[rating_count]] / 1000)</f>
        <v>4.55</v>
      </c>
      <c r="P1132" s="24" t="str">
        <f>IF(Table2[[#This Row],[Discount Percentage]] &gt;= 0.5, "Yes", "No")</f>
        <v>Yes</v>
      </c>
      <c r="Q1132" s="26">
        <f>Table2[[#This Row],[Actual Price]] * Table2[[#This Row],[rating_count]]</f>
        <v>714450</v>
      </c>
      <c r="R1132">
        <v>4.0999999999999996</v>
      </c>
      <c r="S1132">
        <f>ROUND(Table2[[#This Row],[rating]], 0)</f>
        <v>4</v>
      </c>
      <c r="T1132" s="21">
        <v>550</v>
      </c>
      <c r="U1132" s="21" t="str">
        <f>IF(Table2[[#This Row],[rating_count]] &lt; 1000, "Yes", "No")</f>
        <v>Yes</v>
      </c>
      <c r="V1132" s="21">
        <f>Table2[[#This Row],[Rounded Rating Column]] * Table2[[#This Row],[rating_count]]</f>
        <v>2200</v>
      </c>
      <c r="W1132" s="25">
        <f t="shared" si="53"/>
        <v>714450</v>
      </c>
      <c r="X1132" t="s">
        <v>10149</v>
      </c>
      <c r="Y1132" t="s">
        <v>10150</v>
      </c>
      <c r="Z1132" t="s">
        <v>10151</v>
      </c>
      <c r="AA1132" t="s">
        <v>10152</v>
      </c>
      <c r="AB1132" t="s">
        <v>10153</v>
      </c>
      <c r="AC1132" t="s">
        <v>10154</v>
      </c>
      <c r="AD1132" t="s">
        <v>10155</v>
      </c>
      <c r="AE1132" t="s">
        <v>10156</v>
      </c>
    </row>
    <row r="1133" spans="1:31" ht="15.75" customHeight="1">
      <c r="A1133" t="s">
        <v>12747</v>
      </c>
      <c r="B1133" t="s">
        <v>12748</v>
      </c>
      <c r="C1133" t="s">
        <v>8336</v>
      </c>
      <c r="D1133" t="s">
        <v>12817</v>
      </c>
      <c r="E1133" t="s">
        <v>12988</v>
      </c>
      <c r="F1133" t="s">
        <v>12989</v>
      </c>
      <c r="G1133" t="str">
        <f>Table2[category] &amp; "-" &amp; Table2[product name]</f>
        <v>Home&amp;Kitchen|Heating,Cooling&amp;AirQuality|RoomHeaters|ElectricHeaters-Libra Room Heater for Home, Room Heaters Home for Winter, Electric Heater with 2000 Watts Power as per IS Specification for Small to Medium Rooms - FH12 (Grey)</v>
      </c>
      <c r="H1133" t="s">
        <v>12990</v>
      </c>
      <c r="I1133" s="23">
        <v>949</v>
      </c>
      <c r="J1133" s="23" t="str">
        <f t="shared" si="51"/>
        <v>&gt;₹500</v>
      </c>
      <c r="K1133" s="25">
        <v>2299</v>
      </c>
      <c r="L1133" s="24">
        <v>0.59</v>
      </c>
      <c r="M1133" s="25">
        <f>Table2[[#This Row],[Actual Price]] - Table2[[#This Row],[Discounted Price]] / Table2[[#This Row],[Actual Price]] * 100</f>
        <v>2257.721183123097</v>
      </c>
      <c r="N1133" s="24" t="str">
        <f t="shared" si="52"/>
        <v>50% or More</v>
      </c>
      <c r="O1133" s="21">
        <f>Table2[[#This Row],[Rounded Rating Column]] + (Table2[[#This Row],[rating_count]] / 1000)</f>
        <v>4.55</v>
      </c>
      <c r="P1133" s="24" t="str">
        <f>IF(Table2[[#This Row],[Discount Percentage]] &gt;= 0.5, "Yes", "No")</f>
        <v>Yes</v>
      </c>
      <c r="Q1133" s="26">
        <f>Table2[[#This Row],[Actual Price]] * Table2[[#This Row],[rating_count]]</f>
        <v>1264450</v>
      </c>
      <c r="R1133">
        <v>3.6</v>
      </c>
      <c r="S1133">
        <f>ROUND(Table2[[#This Row],[rating]], 0)</f>
        <v>4</v>
      </c>
      <c r="T1133" s="21">
        <v>550</v>
      </c>
      <c r="U1133" s="21" t="str">
        <f>IF(Table2[[#This Row],[rating_count]] &lt; 1000, "Yes", "No")</f>
        <v>Yes</v>
      </c>
      <c r="V1133" s="21">
        <f>Table2[[#This Row],[Rounded Rating Column]] * Table2[[#This Row],[rating_count]]</f>
        <v>2200</v>
      </c>
      <c r="W1133" s="25">
        <f t="shared" si="53"/>
        <v>1264450</v>
      </c>
      <c r="X1133" t="s">
        <v>12749</v>
      </c>
      <c r="Y1133" t="s">
        <v>12750</v>
      </c>
      <c r="Z1133" t="s">
        <v>12751</v>
      </c>
      <c r="AA1133" t="s">
        <v>12752</v>
      </c>
      <c r="AB1133" t="s">
        <v>12753</v>
      </c>
      <c r="AC1133" t="s">
        <v>12754</v>
      </c>
      <c r="AD1133" t="s">
        <v>12755</v>
      </c>
      <c r="AE1133" t="s">
        <v>12756</v>
      </c>
    </row>
    <row r="1134" spans="1:31" ht="15.75" customHeight="1">
      <c r="A1134" t="s">
        <v>2819</v>
      </c>
      <c r="B1134" t="s">
        <v>2820</v>
      </c>
      <c r="C1134" t="s">
        <v>462</v>
      </c>
      <c r="D1134" t="s">
        <v>12831</v>
      </c>
      <c r="E1134" t="s">
        <v>12832</v>
      </c>
      <c r="F1134" t="s">
        <v>12833</v>
      </c>
      <c r="G1134" t="str">
        <f>Table2[category] &amp; "-" &amp; Table2[product name]</f>
        <v>Electronics|HomeTheater,TV&amp;Video|Accessories|RemoteControls-PRUSHTI COVER AND BAGS, Protective Case for Airtel Xstream settop Box Remote Remote Control Pouch Cover Holder PU Leather Cover Holder(only Cover for Selling Purpose)</v>
      </c>
      <c r="H1134" t="s">
        <v>12836</v>
      </c>
      <c r="I1134" s="23">
        <v>199</v>
      </c>
      <c r="J1134" s="23" t="str">
        <f t="shared" si="51"/>
        <v>&lt;₹200</v>
      </c>
      <c r="K1134" s="23">
        <v>499</v>
      </c>
      <c r="L1134" s="24">
        <v>0.6</v>
      </c>
      <c r="M1134" s="25">
        <f>Table2[[#This Row],[Actual Price]] - Table2[[#This Row],[Discounted Price]] / Table2[[#This Row],[Actual Price]] * 100</f>
        <v>459.12024048096191</v>
      </c>
      <c r="N1134" s="24" t="str">
        <f t="shared" si="52"/>
        <v>50% or More</v>
      </c>
      <c r="O1134" s="21">
        <f>Table2[[#This Row],[Rounded Rating Column]] + (Table2[[#This Row],[rating_count]] / 1000)</f>
        <v>4.5380000000000003</v>
      </c>
      <c r="P1134" s="24" t="str">
        <f>IF(Table2[[#This Row],[Discount Percentage]] &gt;= 0.5, "Yes", "No")</f>
        <v>Yes</v>
      </c>
      <c r="Q1134" s="26">
        <f>Table2[[#This Row],[Actual Price]] * Table2[[#This Row],[rating_count]]</f>
        <v>268462</v>
      </c>
      <c r="R1134">
        <v>3.8</v>
      </c>
      <c r="S1134">
        <f>ROUND(Table2[[#This Row],[rating]], 0)</f>
        <v>4</v>
      </c>
      <c r="T1134" s="21">
        <v>538</v>
      </c>
      <c r="U1134" s="21" t="str">
        <f>IF(Table2[[#This Row],[rating_count]] &lt; 1000, "Yes", "No")</f>
        <v>Yes</v>
      </c>
      <c r="V1134" s="21">
        <f>Table2[[#This Row],[Rounded Rating Column]] * Table2[[#This Row],[rating_count]]</f>
        <v>2152</v>
      </c>
      <c r="W1134" s="25">
        <f t="shared" si="53"/>
        <v>268462</v>
      </c>
      <c r="X1134" t="s">
        <v>2821</v>
      </c>
      <c r="Y1134" t="s">
        <v>2822</v>
      </c>
      <c r="Z1134" t="s">
        <v>2823</v>
      </c>
      <c r="AA1134" t="s">
        <v>2824</v>
      </c>
      <c r="AB1134" t="s">
        <v>2825</v>
      </c>
      <c r="AC1134" t="s">
        <v>2826</v>
      </c>
      <c r="AD1134" t="s">
        <v>2827</v>
      </c>
      <c r="AE1134" t="s">
        <v>2828</v>
      </c>
    </row>
    <row r="1135" spans="1:31" ht="15.75" customHeight="1">
      <c r="A1135" t="s">
        <v>738</v>
      </c>
      <c r="B1135" t="s">
        <v>739</v>
      </c>
      <c r="C1135" t="s">
        <v>13</v>
      </c>
      <c r="D1135" t="s">
        <v>12821</v>
      </c>
      <c r="E1135" t="s">
        <v>12822</v>
      </c>
      <c r="F1135" t="s">
        <v>12823</v>
      </c>
      <c r="G1135" t="str">
        <f>Table2[category] &amp; "-" &amp; Table2[product name]</f>
        <v>Computers&amp;Accessories|Accessories&amp;Peripherals|Cables&amp;Accessories|Cables|USBCables-SWAPKART Fast Charging Cable and Data Sync USB Cable Compatible for iPhone 6/6S/7/7+/8/8+/10/11, 12, 13 Pro max iPad Air/Mini, iPod and iOS Devices (White)</v>
      </c>
      <c r="H1135" t="s">
        <v>12824</v>
      </c>
      <c r="I1135" s="23">
        <v>209</v>
      </c>
      <c r="J1135" s="23" t="str">
        <f t="shared" si="51"/>
        <v>₹200 - ₹500</v>
      </c>
      <c r="K1135" s="23">
        <v>499</v>
      </c>
      <c r="L1135" s="24">
        <v>0.57999999999999996</v>
      </c>
      <c r="M1135" s="25">
        <f>Table2[[#This Row],[Actual Price]] - Table2[[#This Row],[Discounted Price]] / Table2[[#This Row],[Actual Price]] * 100</f>
        <v>457.11623246492985</v>
      </c>
      <c r="N1135" s="24" t="str">
        <f t="shared" si="52"/>
        <v>50% or More</v>
      </c>
      <c r="O1135" s="21">
        <f>Table2[[#This Row],[Rounded Rating Column]] + (Table2[[#This Row],[rating_count]] / 1000)</f>
        <v>4.5359999999999996</v>
      </c>
      <c r="P1135" s="24" t="str">
        <f>IF(Table2[[#This Row],[Discount Percentage]] &gt;= 0.5, "Yes", "No")</f>
        <v>Yes</v>
      </c>
      <c r="Q1135" s="26">
        <f>Table2[[#This Row],[Actual Price]] * Table2[[#This Row],[rating_count]]</f>
        <v>267464</v>
      </c>
      <c r="R1135">
        <v>3.9</v>
      </c>
      <c r="S1135">
        <f>ROUND(Table2[[#This Row],[rating]], 0)</f>
        <v>4</v>
      </c>
      <c r="T1135" s="21">
        <v>536</v>
      </c>
      <c r="U1135" s="21" t="str">
        <f>IF(Table2[[#This Row],[rating_count]] &lt; 1000, "Yes", "No")</f>
        <v>Yes</v>
      </c>
      <c r="V1135" s="21">
        <f>Table2[[#This Row],[Rounded Rating Column]] * Table2[[#This Row],[rating_count]]</f>
        <v>2144</v>
      </c>
      <c r="W1135" s="25">
        <f t="shared" si="53"/>
        <v>267464</v>
      </c>
      <c r="X1135" t="s">
        <v>740</v>
      </c>
      <c r="Y1135" t="s">
        <v>741</v>
      </c>
      <c r="Z1135" t="s">
        <v>742</v>
      </c>
      <c r="AA1135" t="s">
        <v>743</v>
      </c>
      <c r="AB1135" t="s">
        <v>744</v>
      </c>
      <c r="AC1135" t="s">
        <v>745</v>
      </c>
      <c r="AD1135" t="s">
        <v>746</v>
      </c>
      <c r="AE1135" t="s">
        <v>747</v>
      </c>
    </row>
    <row r="1136" spans="1:31" ht="15.75" customHeight="1">
      <c r="A1136" t="s">
        <v>11326</v>
      </c>
      <c r="B1136" t="s">
        <v>11327</v>
      </c>
      <c r="C1136" t="s">
        <v>9884</v>
      </c>
      <c r="D1136" t="s">
        <v>12817</v>
      </c>
      <c r="E1136" t="s">
        <v>12818</v>
      </c>
      <c r="F1136" t="s">
        <v>13023</v>
      </c>
      <c r="G1136" t="str">
        <f>Table2[category] &amp; "-" &amp; Table2[product name]</f>
        <v>Home&amp;Kitchen|Kitchen&amp;HomeAppliances|WaterPurifiers&amp;Accessories|WaterFilters&amp;Purifiers-Proven¬Æ Copper + Mineral RO+UV+UF 10 to 12 Liter RO + UV + TDS ADJUSTER Water Purifier with Copper Charge Technology black &amp; copper Best For Home and Office (Made In India)</v>
      </c>
      <c r="H1136" t="s">
        <v>13033</v>
      </c>
      <c r="I1136" s="25">
        <v>5395</v>
      </c>
      <c r="J1136" s="23" t="str">
        <f t="shared" si="51"/>
        <v>&gt;₹500</v>
      </c>
      <c r="K1136" s="25">
        <v>19990</v>
      </c>
      <c r="L1136" s="24">
        <v>0.73</v>
      </c>
      <c r="M1136" s="25">
        <f>Table2[[#This Row],[Actual Price]] - Table2[[#This Row],[Discounted Price]] / Table2[[#This Row],[Actual Price]] * 100</f>
        <v>19963.011505752875</v>
      </c>
      <c r="N1136" s="24" t="str">
        <f t="shared" si="52"/>
        <v>50% or More</v>
      </c>
      <c r="O1136" s="21">
        <f>Table2[[#This Row],[Rounded Rating Column]] + (Table2[[#This Row],[rating_count]] / 1000)</f>
        <v>4.5350000000000001</v>
      </c>
      <c r="P1136" s="24" t="str">
        <f>IF(Table2[[#This Row],[Discount Percentage]] &gt;= 0.5, "Yes", "No")</f>
        <v>Yes</v>
      </c>
      <c r="Q1136" s="26">
        <f>Table2[[#This Row],[Actual Price]] * Table2[[#This Row],[rating_count]]</f>
        <v>10694650</v>
      </c>
      <c r="R1136">
        <v>4.4000000000000004</v>
      </c>
      <c r="S1136">
        <f>ROUND(Table2[[#This Row],[rating]], 0)</f>
        <v>4</v>
      </c>
      <c r="T1136" s="21">
        <v>535</v>
      </c>
      <c r="U1136" s="21" t="str">
        <f>IF(Table2[[#This Row],[rating_count]] &lt; 1000, "Yes", "No")</f>
        <v>Yes</v>
      </c>
      <c r="V1136" s="21">
        <f>Table2[[#This Row],[Rounded Rating Column]] * Table2[[#This Row],[rating_count]]</f>
        <v>2140</v>
      </c>
      <c r="W1136" s="25">
        <f t="shared" si="53"/>
        <v>10694650</v>
      </c>
      <c r="X1136" t="s">
        <v>11328</v>
      </c>
      <c r="Y1136" t="s">
        <v>11329</v>
      </c>
      <c r="Z1136" t="s">
        <v>11330</v>
      </c>
      <c r="AA1136" t="s">
        <v>11331</v>
      </c>
      <c r="AB1136" t="s">
        <v>11332</v>
      </c>
      <c r="AC1136" t="s">
        <v>11333</v>
      </c>
      <c r="AD1136" t="s">
        <v>11334</v>
      </c>
      <c r="AE1136" t="s">
        <v>11335</v>
      </c>
    </row>
    <row r="1137" spans="1:31" ht="15.75" customHeight="1">
      <c r="A1137" t="s">
        <v>12486</v>
      </c>
      <c r="B1137" t="s">
        <v>12487</v>
      </c>
      <c r="C1137" t="s">
        <v>12488</v>
      </c>
      <c r="D1137" t="s">
        <v>12817</v>
      </c>
      <c r="E1137" t="s">
        <v>12818</v>
      </c>
      <c r="F1137" t="s">
        <v>12986</v>
      </c>
      <c r="G1137" t="str">
        <f>Table2[category] &amp; "-" &amp; Table2[product name]</f>
        <v>Home&amp;Kitchen|Kitchen&amp;HomeAppliances|SmallKitchenAppliances|StandMixers-AGARO Royal Stand 1000W Mixer with 5L SS Bowl and 8 Speed Setting, Includes Whisking Cone, Mixing Beater &amp; Dough Hook, and Splash Guard, 2 Years Warranty, (Black), Medium (33554)</v>
      </c>
      <c r="H1137" t="s">
        <v>13061</v>
      </c>
      <c r="I1137" s="25">
        <v>5999</v>
      </c>
      <c r="J1137" s="23" t="str">
        <f t="shared" si="51"/>
        <v>&gt;₹500</v>
      </c>
      <c r="K1137" s="25">
        <v>11495</v>
      </c>
      <c r="L1137" s="24">
        <v>0.48</v>
      </c>
      <c r="M1137" s="25">
        <f>Table2[[#This Row],[Actual Price]] - Table2[[#This Row],[Discounted Price]] / Table2[[#This Row],[Actual Price]] * 100</f>
        <v>11442.812092214006</v>
      </c>
      <c r="N1137" s="24" t="str">
        <f t="shared" si="52"/>
        <v>&lt;50%</v>
      </c>
      <c r="O1137" s="21">
        <f>Table2[[#This Row],[Rounded Rating Column]] + (Table2[[#This Row],[rating_count]] / 1000)</f>
        <v>4.5339999999999998</v>
      </c>
      <c r="P1137" s="24" t="str">
        <f>IF(Table2[[#This Row],[Discount Percentage]] &gt;= 0.5, "Yes", "No")</f>
        <v>No</v>
      </c>
      <c r="Q1137" s="26">
        <f>Table2[[#This Row],[Actual Price]] * Table2[[#This Row],[rating_count]]</f>
        <v>6138330</v>
      </c>
      <c r="R1137">
        <v>4.3</v>
      </c>
      <c r="S1137">
        <f>ROUND(Table2[[#This Row],[rating]], 0)</f>
        <v>4</v>
      </c>
      <c r="T1137" s="21">
        <v>534</v>
      </c>
      <c r="U1137" s="21" t="str">
        <f>IF(Table2[[#This Row],[rating_count]] &lt; 1000, "Yes", "No")</f>
        <v>Yes</v>
      </c>
      <c r="V1137" s="21">
        <f>Table2[[#This Row],[Rounded Rating Column]] * Table2[[#This Row],[rating_count]]</f>
        <v>2136</v>
      </c>
      <c r="W1137" s="25">
        <f t="shared" si="53"/>
        <v>6138330</v>
      </c>
      <c r="X1137" t="s">
        <v>12489</v>
      </c>
      <c r="Y1137" t="s">
        <v>12490</v>
      </c>
      <c r="Z1137" t="s">
        <v>12491</v>
      </c>
      <c r="AA1137" t="s">
        <v>12492</v>
      </c>
      <c r="AB1137" t="s">
        <v>12493</v>
      </c>
      <c r="AC1137" t="s">
        <v>12494</v>
      </c>
      <c r="AD1137" t="s">
        <v>12495</v>
      </c>
      <c r="AE1137" t="s">
        <v>12496</v>
      </c>
    </row>
    <row r="1138" spans="1:31" ht="15.75" customHeight="1">
      <c r="A1138" t="s">
        <v>12053</v>
      </c>
      <c r="B1138" t="s">
        <v>12054</v>
      </c>
      <c r="C1138" t="s">
        <v>8369</v>
      </c>
      <c r="D1138" t="s">
        <v>12817</v>
      </c>
      <c r="E1138" t="s">
        <v>12818</v>
      </c>
      <c r="F1138" t="s">
        <v>12986</v>
      </c>
      <c r="G1138" t="str">
        <f>Table2[category] &amp; "-" &amp; Table2[product name]</f>
        <v>Home&amp;Kitchen|Kitchen&amp;HomeAppliances|SmallKitchenAppliances|DigitalKitchenScales-Themisto TH-WS20 Digital Kitchen Weighing Scale Stainless Steel (5Kg)</v>
      </c>
      <c r="H1138" t="s">
        <v>12993</v>
      </c>
      <c r="I1138" s="23">
        <v>759</v>
      </c>
      <c r="J1138" s="23" t="str">
        <f t="shared" si="51"/>
        <v>&gt;₹500</v>
      </c>
      <c r="K1138" s="25">
        <v>1999</v>
      </c>
      <c r="L1138" s="24">
        <v>0.62</v>
      </c>
      <c r="M1138" s="25">
        <f>Table2[[#This Row],[Actual Price]] - Table2[[#This Row],[Discounted Price]] / Table2[[#This Row],[Actual Price]] * 100</f>
        <v>1961.0310155077539</v>
      </c>
      <c r="N1138" s="24" t="str">
        <f t="shared" si="52"/>
        <v>50% or More</v>
      </c>
      <c r="O1138" s="21">
        <f>Table2[[#This Row],[Rounded Rating Column]] + (Table2[[#This Row],[rating_count]] / 1000)</f>
        <v>4.532</v>
      </c>
      <c r="P1138" s="24" t="str">
        <f>IF(Table2[[#This Row],[Discount Percentage]] &gt;= 0.5, "Yes", "No")</f>
        <v>Yes</v>
      </c>
      <c r="Q1138" s="26">
        <f>Table2[[#This Row],[Actual Price]] * Table2[[#This Row],[rating_count]]</f>
        <v>1063468</v>
      </c>
      <c r="R1138">
        <v>4.3</v>
      </c>
      <c r="S1138">
        <f>ROUND(Table2[[#This Row],[rating]], 0)</f>
        <v>4</v>
      </c>
      <c r="T1138" s="21">
        <v>532</v>
      </c>
      <c r="U1138" s="21" t="str">
        <f>IF(Table2[[#This Row],[rating_count]] &lt; 1000, "Yes", "No")</f>
        <v>Yes</v>
      </c>
      <c r="V1138" s="21">
        <f>Table2[[#This Row],[Rounded Rating Column]] * Table2[[#This Row],[rating_count]]</f>
        <v>2128</v>
      </c>
      <c r="W1138" s="25">
        <f t="shared" si="53"/>
        <v>1063468</v>
      </c>
      <c r="X1138" t="s">
        <v>12055</v>
      </c>
      <c r="Y1138" t="s">
        <v>12056</v>
      </c>
      <c r="Z1138" t="s">
        <v>12057</v>
      </c>
      <c r="AA1138" t="s">
        <v>12058</v>
      </c>
      <c r="AB1138" t="s">
        <v>12059</v>
      </c>
      <c r="AC1138" t="s">
        <v>12060</v>
      </c>
      <c r="AD1138" t="s">
        <v>12061</v>
      </c>
      <c r="AE1138" t="s">
        <v>12062</v>
      </c>
    </row>
    <row r="1139" spans="1:31" ht="15.75" customHeight="1">
      <c r="A1139" t="s">
        <v>2474</v>
      </c>
      <c r="B1139" t="s">
        <v>2475</v>
      </c>
      <c r="C1139" t="s">
        <v>13</v>
      </c>
      <c r="D1139" t="s">
        <v>12821</v>
      </c>
      <c r="E1139" t="s">
        <v>12822</v>
      </c>
      <c r="F1139" t="s">
        <v>12823</v>
      </c>
      <c r="G1139" t="str">
        <f>Table2[category] &amp; "-" &amp; Table2[product name]</f>
        <v>Computers&amp;Accessories|Accessories&amp;Peripherals|Cables&amp;Accessories|Cables|USBCables-Lenovo USB A to Type-C Tangle-free¬†¬†Aramid fiber braided¬†1.2m cable with 4A Fast charging &amp; 480 MBPS data transmission, certified 10000+ bend lifespan, Metallic Grey</v>
      </c>
      <c r="H1139" t="s">
        <v>12824</v>
      </c>
      <c r="I1139" s="23">
        <v>417.44</v>
      </c>
      <c r="J1139" s="23" t="str">
        <f t="shared" si="51"/>
        <v>₹200 - ₹500</v>
      </c>
      <c r="K1139" s="23">
        <v>670</v>
      </c>
      <c r="L1139" s="24">
        <v>0.38</v>
      </c>
      <c r="M1139" s="25">
        <f>Table2[[#This Row],[Actual Price]] - Table2[[#This Row],[Discounted Price]] / Table2[[#This Row],[Actual Price]] * 100</f>
        <v>607.69552238805966</v>
      </c>
      <c r="N1139" s="24" t="str">
        <f t="shared" si="52"/>
        <v>&lt;50%</v>
      </c>
      <c r="O1139" s="21">
        <f>Table2[[#This Row],[Rounded Rating Column]] + (Table2[[#This Row],[rating_count]] / 1000)</f>
        <v>4.5229999999999997</v>
      </c>
      <c r="P1139" s="24" t="str">
        <f>IF(Table2[[#This Row],[Discount Percentage]] &gt;= 0.5, "Yes", "No")</f>
        <v>No</v>
      </c>
      <c r="Q1139" s="26">
        <f>Table2[[#This Row],[Actual Price]] * Table2[[#This Row],[rating_count]]</f>
        <v>350410</v>
      </c>
      <c r="R1139">
        <v>3.9</v>
      </c>
      <c r="S1139">
        <f>ROUND(Table2[[#This Row],[rating]], 0)</f>
        <v>4</v>
      </c>
      <c r="T1139" s="21">
        <v>523</v>
      </c>
      <c r="U1139" s="21" t="str">
        <f>IF(Table2[[#This Row],[rating_count]] &lt; 1000, "Yes", "No")</f>
        <v>Yes</v>
      </c>
      <c r="V1139" s="21">
        <f>Table2[[#This Row],[Rounded Rating Column]] * Table2[[#This Row],[rating_count]]</f>
        <v>2092</v>
      </c>
      <c r="W1139" s="25">
        <f t="shared" si="53"/>
        <v>350410</v>
      </c>
      <c r="X1139" t="s">
        <v>2476</v>
      </c>
      <c r="Y1139" t="s">
        <v>2477</v>
      </c>
      <c r="Z1139" t="s">
        <v>2478</v>
      </c>
      <c r="AA1139" t="s">
        <v>2479</v>
      </c>
      <c r="AB1139" t="s">
        <v>2480</v>
      </c>
      <c r="AC1139" t="s">
        <v>2481</v>
      </c>
      <c r="AD1139" t="s">
        <v>2482</v>
      </c>
      <c r="AE1139" t="s">
        <v>2483</v>
      </c>
    </row>
    <row r="1140" spans="1:31" ht="15.75" customHeight="1">
      <c r="A1140" t="s">
        <v>2389</v>
      </c>
      <c r="B1140" t="s">
        <v>2390</v>
      </c>
      <c r="C1140" t="s">
        <v>462</v>
      </c>
      <c r="D1140" t="s">
        <v>12831</v>
      </c>
      <c r="E1140" t="s">
        <v>12832</v>
      </c>
      <c r="F1140" t="s">
        <v>12833</v>
      </c>
      <c r="G1140" t="str">
        <f>Table2[category] &amp; "-" &amp; Table2[product name]</f>
        <v>Electronics|HomeTheater,TV&amp;Video|Accessories|RemoteControls-Dealfreez Case Compatible for Fire TV Stick 4K All Alexa Voice Remote Shockproof Silicone Anti-Lost Cover with Loop (C-Black)</v>
      </c>
      <c r="H1140" t="s">
        <v>12836</v>
      </c>
      <c r="I1140" s="23">
        <v>349</v>
      </c>
      <c r="J1140" s="23" t="str">
        <f t="shared" si="51"/>
        <v>₹200 - ₹500</v>
      </c>
      <c r="K1140" s="23">
        <v>999</v>
      </c>
      <c r="L1140" s="24">
        <v>0.65</v>
      </c>
      <c r="M1140" s="25">
        <f>Table2[[#This Row],[Actual Price]] - Table2[[#This Row],[Discounted Price]] / Table2[[#This Row],[Actual Price]] * 100</f>
        <v>964.06506506506503</v>
      </c>
      <c r="N1140" s="24" t="str">
        <f t="shared" si="52"/>
        <v>50% or More</v>
      </c>
      <c r="O1140" s="21">
        <f>Table2[[#This Row],[Rounded Rating Column]] + (Table2[[#This Row],[rating_count]] / 1000)</f>
        <v>4.5129999999999999</v>
      </c>
      <c r="P1140" s="24" t="str">
        <f>IF(Table2[[#This Row],[Discount Percentage]] &gt;= 0.5, "Yes", "No")</f>
        <v>Yes</v>
      </c>
      <c r="Q1140" s="26">
        <f>Table2[[#This Row],[Actual Price]] * Table2[[#This Row],[rating_count]]</f>
        <v>512487</v>
      </c>
      <c r="R1140">
        <v>4.2</v>
      </c>
      <c r="S1140">
        <f>ROUND(Table2[[#This Row],[rating]], 0)</f>
        <v>4</v>
      </c>
      <c r="T1140" s="21">
        <v>513</v>
      </c>
      <c r="U1140" s="21" t="str">
        <f>IF(Table2[[#This Row],[rating_count]] &lt; 1000, "Yes", "No")</f>
        <v>Yes</v>
      </c>
      <c r="V1140" s="21">
        <f>Table2[[#This Row],[Rounded Rating Column]] * Table2[[#This Row],[rating_count]]</f>
        <v>2052</v>
      </c>
      <c r="W1140" s="25">
        <f t="shared" si="53"/>
        <v>512487</v>
      </c>
      <c r="X1140" t="s">
        <v>2391</v>
      </c>
      <c r="Y1140" t="s">
        <v>2392</v>
      </c>
      <c r="Z1140" t="s">
        <v>2393</v>
      </c>
      <c r="AA1140" t="s">
        <v>2394</v>
      </c>
      <c r="AB1140" t="s">
        <v>2395</v>
      </c>
      <c r="AC1140" t="s">
        <v>2396</v>
      </c>
      <c r="AD1140" t="s">
        <v>2397</v>
      </c>
      <c r="AE1140" t="s">
        <v>2398</v>
      </c>
    </row>
    <row r="1141" spans="1:31" ht="15.75" customHeight="1">
      <c r="A1141" t="s">
        <v>460</v>
      </c>
      <c r="B1141" t="s">
        <v>461</v>
      </c>
      <c r="C1141" t="s">
        <v>462</v>
      </c>
      <c r="D1141" t="s">
        <v>12831</v>
      </c>
      <c r="E1141" t="s">
        <v>12832</v>
      </c>
      <c r="F1141" t="s">
        <v>12833</v>
      </c>
      <c r="G1141" t="str">
        <f>Table2[category] &amp; "-" &amp; Table2[product name]</f>
        <v>Electronics|HomeTheater,TV&amp;Video|Accessories|RemoteControls-7SEVEN¬Æ Compatible for Samsung Smart 4K Ultra HD TV Monitor Remote Control Replacement of Original Samsung TV Remote for LED OLED UHD QLED and Suitable for 6 7 8 Series Samsung TV with Hot Keys BN59-01259E</v>
      </c>
      <c r="H1141" t="s">
        <v>12836</v>
      </c>
      <c r="I1141" s="23">
        <v>399</v>
      </c>
      <c r="J1141" s="23" t="str">
        <f t="shared" si="51"/>
        <v>₹200 - ₹500</v>
      </c>
      <c r="K1141" s="23">
        <v>999</v>
      </c>
      <c r="L1141" s="24">
        <v>0.6</v>
      </c>
      <c r="M1141" s="25">
        <f>Table2[[#This Row],[Actual Price]] - Table2[[#This Row],[Discounted Price]] / Table2[[#This Row],[Actual Price]] * 100</f>
        <v>959.0600600600601</v>
      </c>
      <c r="N1141" s="24" t="str">
        <f t="shared" si="52"/>
        <v>50% or More</v>
      </c>
      <c r="O1141" s="21">
        <f>Table2[[#This Row],[Rounded Rating Column]] + (Table2[[#This Row],[rating_count]] / 1000)</f>
        <v>4.4930000000000003</v>
      </c>
      <c r="P1141" s="24" t="str">
        <f>IF(Table2[[#This Row],[Discount Percentage]] &gt;= 0.5, "Yes", "No")</f>
        <v>Yes</v>
      </c>
      <c r="Q1141" s="26">
        <f>Table2[[#This Row],[Actual Price]] * Table2[[#This Row],[rating_count]]</f>
        <v>492507</v>
      </c>
      <c r="R1141">
        <v>3.6</v>
      </c>
      <c r="S1141">
        <f>ROUND(Table2[[#This Row],[rating]], 0)</f>
        <v>4</v>
      </c>
      <c r="T1141" s="21">
        <v>493</v>
      </c>
      <c r="U1141" s="21" t="str">
        <f>IF(Table2[[#This Row],[rating_count]] &lt; 1000, "Yes", "No")</f>
        <v>Yes</v>
      </c>
      <c r="V1141" s="21">
        <f>Table2[[#This Row],[Rounded Rating Column]] * Table2[[#This Row],[rating_count]]</f>
        <v>1972</v>
      </c>
      <c r="W1141" s="25">
        <f t="shared" si="53"/>
        <v>492507</v>
      </c>
      <c r="X1141" t="s">
        <v>463</v>
      </c>
      <c r="Y1141" t="s">
        <v>464</v>
      </c>
      <c r="Z1141" t="s">
        <v>465</v>
      </c>
      <c r="AA1141" t="s">
        <v>466</v>
      </c>
      <c r="AB1141" t="s">
        <v>467</v>
      </c>
      <c r="AC1141" t="s">
        <v>468</v>
      </c>
      <c r="AD1141" t="s">
        <v>469</v>
      </c>
      <c r="AE1141" t="s">
        <v>470</v>
      </c>
    </row>
    <row r="1142" spans="1:31" ht="15.75" customHeight="1">
      <c r="A1142" t="s">
        <v>1710</v>
      </c>
      <c r="B1142" t="s">
        <v>1711</v>
      </c>
      <c r="C1142" t="s">
        <v>13</v>
      </c>
      <c r="D1142" t="s">
        <v>12821</v>
      </c>
      <c r="E1142" t="s">
        <v>12822</v>
      </c>
      <c r="F1142" t="s">
        <v>12823</v>
      </c>
      <c r="G1142" t="str">
        <f>Table2[category] &amp; "-" &amp; Table2[product name]</f>
        <v>Computers&amp;Accessories|Accessories&amp;Peripherals|Cables&amp;Accessories|Cables|USBCables-Duracell Micro USB 3A Braided Sync &amp; Fast Charging Cable, 3.9 Feet (1.2M). Supports QC 2.0/3.0 Charging, High Speed Data Transmission - Black</v>
      </c>
      <c r="H1142" t="s">
        <v>12824</v>
      </c>
      <c r="I1142" s="23">
        <v>320</v>
      </c>
      <c r="J1142" s="23" t="str">
        <f t="shared" si="51"/>
        <v>₹200 - ₹500</v>
      </c>
      <c r="K1142" s="23">
        <v>599</v>
      </c>
      <c r="L1142" s="24">
        <v>0.47</v>
      </c>
      <c r="M1142" s="25">
        <f>Table2[[#This Row],[Actual Price]] - Table2[[#This Row],[Discounted Price]] / Table2[[#This Row],[Actual Price]] * 100</f>
        <v>545.57762938230383</v>
      </c>
      <c r="N1142" s="24" t="str">
        <f t="shared" si="52"/>
        <v>&lt;50%</v>
      </c>
      <c r="O1142" s="21">
        <f>Table2[[#This Row],[Rounded Rating Column]] + (Table2[[#This Row],[rating_count]] / 1000)</f>
        <v>4.4909999999999997</v>
      </c>
      <c r="P1142" s="24" t="str">
        <f>IF(Table2[[#This Row],[Discount Percentage]] &gt;= 0.5, "Yes", "No")</f>
        <v>No</v>
      </c>
      <c r="Q1142" s="26">
        <f>Table2[[#This Row],[Actual Price]] * Table2[[#This Row],[rating_count]]</f>
        <v>294109</v>
      </c>
      <c r="R1142">
        <v>4.0999999999999996</v>
      </c>
      <c r="S1142">
        <f>ROUND(Table2[[#This Row],[rating]], 0)</f>
        <v>4</v>
      </c>
      <c r="T1142" s="21">
        <v>491</v>
      </c>
      <c r="U1142" s="21" t="str">
        <f>IF(Table2[[#This Row],[rating_count]] &lt; 1000, "Yes", "No")</f>
        <v>Yes</v>
      </c>
      <c r="V1142" s="21">
        <f>Table2[[#This Row],[Rounded Rating Column]] * Table2[[#This Row],[rating_count]]</f>
        <v>1964</v>
      </c>
      <c r="W1142" s="25">
        <f t="shared" si="53"/>
        <v>294109</v>
      </c>
      <c r="X1142" t="s">
        <v>1712</v>
      </c>
      <c r="Y1142" t="s">
        <v>1713</v>
      </c>
      <c r="Z1142" t="s">
        <v>1714</v>
      </c>
      <c r="AA1142" t="s">
        <v>1715</v>
      </c>
      <c r="AB1142" t="s">
        <v>1716</v>
      </c>
      <c r="AC1142" t="s">
        <v>1717</v>
      </c>
      <c r="AD1142" t="s">
        <v>1718</v>
      </c>
      <c r="AE1142" t="s">
        <v>1719</v>
      </c>
    </row>
    <row r="1143" spans="1:31" ht="15.75" customHeight="1">
      <c r="A1143" t="s">
        <v>5242</v>
      </c>
      <c r="B1143" t="s">
        <v>5243</v>
      </c>
      <c r="C1143" t="s">
        <v>5244</v>
      </c>
      <c r="D1143" t="s">
        <v>12821</v>
      </c>
      <c r="E1143" t="s">
        <v>12822</v>
      </c>
      <c r="F1143" t="s">
        <v>12880</v>
      </c>
      <c r="G1143" t="str">
        <f>Table2[category] &amp; "-" &amp; Table2[product name]</f>
        <v>Computers&amp;Accessories|Accessories&amp;Peripherals|Keyboards,Mice&amp;InputDevices|Keyboard&amp;MiceAccessories|MousePads-STRIFF Mpad Mouse Mat 230X190X3mm Gaming Mouse Pad, Non-Slip Rubber Base, Waterproof Surface, Premium-Textured, Compatible with Laser and Optical Mice(Universe Black)</v>
      </c>
      <c r="H1143" t="s">
        <v>12910</v>
      </c>
      <c r="I1143" s="23">
        <v>129</v>
      </c>
      <c r="J1143" s="23" t="str">
        <f t="shared" si="51"/>
        <v>&lt;₹200</v>
      </c>
      <c r="K1143" s="23">
        <v>999</v>
      </c>
      <c r="L1143" s="24">
        <v>0.87</v>
      </c>
      <c r="M1143" s="25">
        <f>Table2[[#This Row],[Actual Price]] - Table2[[#This Row],[Discounted Price]] / Table2[[#This Row],[Actual Price]] * 100</f>
        <v>986.08708708708707</v>
      </c>
      <c r="N1143" s="24" t="str">
        <f t="shared" si="52"/>
        <v>50% or More</v>
      </c>
      <c r="O1143" s="21">
        <f>Table2[[#This Row],[Rounded Rating Column]] + (Table2[[#This Row],[rating_count]] / 1000)</f>
        <v>4.4909999999999997</v>
      </c>
      <c r="P1143" s="24" t="str">
        <f>IF(Table2[[#This Row],[Discount Percentage]] &gt;= 0.5, "Yes", "No")</f>
        <v>Yes</v>
      </c>
      <c r="Q1143" s="26">
        <f>Table2[[#This Row],[Actual Price]] * Table2[[#This Row],[rating_count]]</f>
        <v>490509</v>
      </c>
      <c r="R1143">
        <v>4.2</v>
      </c>
      <c r="S1143">
        <f>ROUND(Table2[[#This Row],[rating]], 0)</f>
        <v>4</v>
      </c>
      <c r="T1143" s="21">
        <v>491</v>
      </c>
      <c r="U1143" s="21" t="str">
        <f>IF(Table2[[#This Row],[rating_count]] &lt; 1000, "Yes", "No")</f>
        <v>Yes</v>
      </c>
      <c r="V1143" s="21">
        <f>Table2[[#This Row],[Rounded Rating Column]] * Table2[[#This Row],[rating_count]]</f>
        <v>1964</v>
      </c>
      <c r="W1143" s="25">
        <f t="shared" si="53"/>
        <v>490509</v>
      </c>
      <c r="X1143" t="s">
        <v>5245</v>
      </c>
      <c r="Y1143" t="s">
        <v>5246</v>
      </c>
      <c r="Z1143" t="s">
        <v>5247</v>
      </c>
      <c r="AA1143" t="s">
        <v>5248</v>
      </c>
      <c r="AB1143" t="s">
        <v>5249</v>
      </c>
      <c r="AC1143" t="s">
        <v>5250</v>
      </c>
      <c r="AD1143" t="s">
        <v>5251</v>
      </c>
      <c r="AE1143" t="s">
        <v>5252</v>
      </c>
    </row>
    <row r="1144" spans="1:31" ht="15.75" customHeight="1">
      <c r="A1144" t="s">
        <v>1700</v>
      </c>
      <c r="B1144" t="s">
        <v>1701</v>
      </c>
      <c r="C1144" t="s">
        <v>462</v>
      </c>
      <c r="D1144" t="s">
        <v>12831</v>
      </c>
      <c r="E1144" t="s">
        <v>12832</v>
      </c>
      <c r="F1144" t="s">
        <v>12833</v>
      </c>
      <c r="G1144" t="str">
        <f>Table2[category] &amp; "-" &amp; Table2[product name]</f>
        <v>Electronics|HomeTheater,TV&amp;Video|Accessories|RemoteControls-LOHAYA Television Remote Compatible for VU LED LCD HD Tv Remote Control Model No :- EN2B27V</v>
      </c>
      <c r="H1144" t="s">
        <v>12836</v>
      </c>
      <c r="I1144" s="23">
        <v>299</v>
      </c>
      <c r="J1144" s="23" t="str">
        <f t="shared" si="51"/>
        <v>₹200 - ₹500</v>
      </c>
      <c r="K1144" s="25">
        <v>1199</v>
      </c>
      <c r="L1144" s="24">
        <v>0.75</v>
      </c>
      <c r="M1144" s="25">
        <f>Table2[[#This Row],[Actual Price]] - Table2[[#This Row],[Discounted Price]] / Table2[[#This Row],[Actual Price]] * 100</f>
        <v>1174.0625521267723</v>
      </c>
      <c r="N1144" s="24" t="str">
        <f t="shared" si="52"/>
        <v>50% or More</v>
      </c>
      <c r="O1144" s="21">
        <f>Table2[[#This Row],[Rounded Rating Column]] + (Table2[[#This Row],[rating_count]] / 1000)</f>
        <v>4.49</v>
      </c>
      <c r="P1144" s="24" t="str">
        <f>IF(Table2[[#This Row],[Discount Percentage]] &gt;= 0.5, "Yes", "No")</f>
        <v>Yes</v>
      </c>
      <c r="Q1144" s="26">
        <f>Table2[[#This Row],[Actual Price]] * Table2[[#This Row],[rating_count]]</f>
        <v>587510</v>
      </c>
      <c r="R1144">
        <v>3.7</v>
      </c>
      <c r="S1144">
        <f>ROUND(Table2[[#This Row],[rating]], 0)</f>
        <v>4</v>
      </c>
      <c r="T1144" s="21">
        <v>490</v>
      </c>
      <c r="U1144" s="21" t="str">
        <f>IF(Table2[[#This Row],[rating_count]] &lt; 1000, "Yes", "No")</f>
        <v>Yes</v>
      </c>
      <c r="V1144" s="21">
        <f>Table2[[#This Row],[Rounded Rating Column]] * Table2[[#This Row],[rating_count]]</f>
        <v>1960</v>
      </c>
      <c r="W1144" s="25">
        <f t="shared" si="53"/>
        <v>587510</v>
      </c>
      <c r="X1144" t="s">
        <v>1702</v>
      </c>
      <c r="Y1144" t="s">
        <v>1703</v>
      </c>
      <c r="Z1144" t="s">
        <v>1704</v>
      </c>
      <c r="AA1144" t="s">
        <v>1705</v>
      </c>
      <c r="AB1144" t="s">
        <v>1706</v>
      </c>
      <c r="AC1144" t="s">
        <v>1707</v>
      </c>
      <c r="AD1144" t="s">
        <v>1708</v>
      </c>
      <c r="AE1144" t="s">
        <v>1709</v>
      </c>
    </row>
    <row r="1145" spans="1:31" ht="15.75" customHeight="1">
      <c r="A1145" t="s">
        <v>12406</v>
      </c>
      <c r="B1145" t="s">
        <v>12407</v>
      </c>
      <c r="C1145" t="s">
        <v>9419</v>
      </c>
      <c r="D1145" t="s">
        <v>12817</v>
      </c>
      <c r="E1145" t="s">
        <v>12818</v>
      </c>
      <c r="F1145" t="s">
        <v>13023</v>
      </c>
      <c r="G1145" t="str">
        <f>Table2[category] &amp; "-" &amp; Table2[product name]</f>
        <v>Home&amp;Kitchen|Kitchen&amp;HomeAppliances|WaterPurifiers&amp;Accessories|WaterPurifierAccessories-KENT POWP-Sediment Filter 10'' Thread WCAP</v>
      </c>
      <c r="H1145" t="s">
        <v>13024</v>
      </c>
      <c r="I1145" s="23">
        <v>231</v>
      </c>
      <c r="J1145" s="23" t="str">
        <f t="shared" si="51"/>
        <v>₹200 - ₹500</v>
      </c>
      <c r="K1145" s="23">
        <v>260</v>
      </c>
      <c r="L1145" s="24">
        <v>0.11</v>
      </c>
      <c r="M1145" s="25">
        <f>Table2[[#This Row],[Actual Price]] - Table2[[#This Row],[Discounted Price]] / Table2[[#This Row],[Actual Price]] * 100</f>
        <v>171.15384615384616</v>
      </c>
      <c r="N1145" s="24" t="str">
        <f t="shared" si="52"/>
        <v>&lt;50%</v>
      </c>
      <c r="O1145" s="21">
        <f>Table2[[#This Row],[Rounded Rating Column]] + (Table2[[#This Row],[rating_count]] / 1000)</f>
        <v>4.49</v>
      </c>
      <c r="P1145" s="24" t="str">
        <f>IF(Table2[[#This Row],[Discount Percentage]] &gt;= 0.5, "Yes", "No")</f>
        <v>No</v>
      </c>
      <c r="Q1145" s="26">
        <f>Table2[[#This Row],[Actual Price]] * Table2[[#This Row],[rating_count]]</f>
        <v>127400</v>
      </c>
      <c r="R1145">
        <v>4.0999999999999996</v>
      </c>
      <c r="S1145">
        <f>ROUND(Table2[[#This Row],[rating]], 0)</f>
        <v>4</v>
      </c>
      <c r="T1145" s="21">
        <v>490</v>
      </c>
      <c r="U1145" s="21" t="str">
        <f>IF(Table2[[#This Row],[rating_count]] &lt; 1000, "Yes", "No")</f>
        <v>Yes</v>
      </c>
      <c r="V1145" s="21">
        <f>Table2[[#This Row],[Rounded Rating Column]] * Table2[[#This Row],[rating_count]]</f>
        <v>1960</v>
      </c>
      <c r="W1145" s="25">
        <f t="shared" si="53"/>
        <v>127400</v>
      </c>
      <c r="X1145" t="s">
        <v>12408</v>
      </c>
      <c r="Y1145" t="s">
        <v>12409</v>
      </c>
      <c r="Z1145" t="s">
        <v>12410</v>
      </c>
      <c r="AA1145" t="s">
        <v>12411</v>
      </c>
      <c r="AB1145" t="s">
        <v>12412</v>
      </c>
      <c r="AC1145" t="s">
        <v>12413</v>
      </c>
      <c r="AD1145" t="s">
        <v>12414</v>
      </c>
      <c r="AE1145" t="s">
        <v>12415</v>
      </c>
    </row>
    <row r="1146" spans="1:31" ht="15.75" customHeight="1">
      <c r="A1146" t="s">
        <v>7446</v>
      </c>
      <c r="B1146" t="s">
        <v>7447</v>
      </c>
      <c r="C1146" t="s">
        <v>5411</v>
      </c>
      <c r="D1146" t="s">
        <v>12831</v>
      </c>
      <c r="E1146" t="s">
        <v>12889</v>
      </c>
      <c r="F1146" s="2" t="s">
        <v>13108</v>
      </c>
      <c r="G1146" t="str">
        <f>Table2[category] &amp; "-" &amp; Table2[product name]</f>
        <v>Electronics|GeneralPurposeBatteries&amp;BatteryChargers-Duracell CR2016 3V Lithium Coin Battery, 5 pcs, 2016 Coin Button Cell Battery, DL2016</v>
      </c>
      <c r="H1146" s="2" t="s">
        <v>13108</v>
      </c>
      <c r="I1146" s="23">
        <v>116</v>
      </c>
      <c r="J1146" s="23" t="str">
        <f t="shared" si="51"/>
        <v>&lt;₹200</v>
      </c>
      <c r="K1146" s="23">
        <v>200</v>
      </c>
      <c r="L1146" s="24">
        <v>0.42</v>
      </c>
      <c r="M1146" s="25">
        <f>Table2[[#This Row],[Actual Price]] - Table2[[#This Row],[Discounted Price]] / Table2[[#This Row],[Actual Price]] * 100</f>
        <v>142</v>
      </c>
      <c r="N1146" s="24" t="str">
        <f t="shared" si="52"/>
        <v>&lt;50%</v>
      </c>
      <c r="O1146" s="21">
        <f>Table2[[#This Row],[Rounded Rating Column]] + (Table2[[#This Row],[rating_count]] / 1000)</f>
        <v>4.4850000000000003</v>
      </c>
      <c r="P1146" s="24" t="str">
        <f>IF(Table2[[#This Row],[Discount Percentage]] &gt;= 0.5, "Yes", "No")</f>
        <v>No</v>
      </c>
      <c r="Q1146" s="26">
        <f>Table2[[#This Row],[Actual Price]] * Table2[[#This Row],[rating_count]]</f>
        <v>97000</v>
      </c>
      <c r="R1146">
        <v>4.3</v>
      </c>
      <c r="S1146">
        <f>ROUND(Table2[[#This Row],[rating]], 0)</f>
        <v>4</v>
      </c>
      <c r="T1146" s="21">
        <v>485</v>
      </c>
      <c r="U1146" s="21" t="str">
        <f>IF(Table2[[#This Row],[rating_count]] &lt; 1000, "Yes", "No")</f>
        <v>Yes</v>
      </c>
      <c r="V1146" s="21">
        <f>Table2[[#This Row],[Rounded Rating Column]] * Table2[[#This Row],[rating_count]]</f>
        <v>1940</v>
      </c>
      <c r="W1146" s="25">
        <f t="shared" si="53"/>
        <v>97000</v>
      </c>
      <c r="X1146" t="s">
        <v>7448</v>
      </c>
      <c r="Y1146" t="s">
        <v>7449</v>
      </c>
      <c r="Z1146" t="s">
        <v>7450</v>
      </c>
      <c r="AA1146" t="s">
        <v>7451</v>
      </c>
      <c r="AB1146" t="s">
        <v>7452</v>
      </c>
      <c r="AC1146" t="s">
        <v>7453</v>
      </c>
      <c r="AD1146" t="s">
        <v>7454</v>
      </c>
      <c r="AE1146" t="s">
        <v>7455</v>
      </c>
    </row>
    <row r="1147" spans="1:31" ht="15.75" customHeight="1">
      <c r="A1147" t="s">
        <v>2011</v>
      </c>
      <c r="B1147" t="s">
        <v>2012</v>
      </c>
      <c r="C1147" t="s">
        <v>462</v>
      </c>
      <c r="D1147" t="s">
        <v>12831</v>
      </c>
      <c r="E1147" t="s">
        <v>12832</v>
      </c>
      <c r="F1147" t="s">
        <v>12833</v>
      </c>
      <c r="G1147" t="str">
        <f>Table2[category] &amp; "-" &amp; Table2[product name]</f>
        <v>Electronics|HomeTheater,TV&amp;Video|Accessories|RemoteControls-SoniVision SA-D10 SA-D100 SA-D40 Home Theater Systems Remote Compatible with Sony RM-ANU156</v>
      </c>
      <c r="H1147" t="s">
        <v>12836</v>
      </c>
      <c r="I1147" s="23">
        <v>209</v>
      </c>
      <c r="J1147" s="23" t="str">
        <f t="shared" si="51"/>
        <v>₹200 - ₹500</v>
      </c>
      <c r="K1147" s="23">
        <v>499</v>
      </c>
      <c r="L1147" s="24">
        <v>0.57999999999999996</v>
      </c>
      <c r="M1147" s="25">
        <f>Table2[[#This Row],[Actual Price]] - Table2[[#This Row],[Discounted Price]] / Table2[[#This Row],[Actual Price]] * 100</f>
        <v>457.11623246492985</v>
      </c>
      <c r="N1147" s="24" t="str">
        <f t="shared" si="52"/>
        <v>50% or More</v>
      </c>
      <c r="O1147" s="21">
        <f>Table2[[#This Row],[Rounded Rating Column]] + (Table2[[#This Row],[rating_count]] / 1000)</f>
        <v>4.4790000000000001</v>
      </c>
      <c r="P1147" s="24" t="str">
        <f>IF(Table2[[#This Row],[Discount Percentage]] &gt;= 0.5, "Yes", "No")</f>
        <v>Yes</v>
      </c>
      <c r="Q1147" s="26">
        <f>Table2[[#This Row],[Actual Price]] * Table2[[#This Row],[rating_count]]</f>
        <v>239021</v>
      </c>
      <c r="R1147">
        <v>4</v>
      </c>
      <c r="S1147">
        <f>ROUND(Table2[[#This Row],[rating]], 0)</f>
        <v>4</v>
      </c>
      <c r="T1147" s="21">
        <v>479</v>
      </c>
      <c r="U1147" s="21" t="str">
        <f>IF(Table2[[#This Row],[rating_count]] &lt; 1000, "Yes", "No")</f>
        <v>Yes</v>
      </c>
      <c r="V1147" s="21">
        <f>Table2[[#This Row],[Rounded Rating Column]] * Table2[[#This Row],[rating_count]]</f>
        <v>1916</v>
      </c>
      <c r="W1147" s="25">
        <f t="shared" si="53"/>
        <v>239021</v>
      </c>
      <c r="X1147" t="s">
        <v>2013</v>
      </c>
      <c r="Y1147" t="s">
        <v>2014</v>
      </c>
      <c r="Z1147" t="s">
        <v>2015</v>
      </c>
      <c r="AA1147" t="s">
        <v>2016</v>
      </c>
      <c r="AB1147" t="s">
        <v>2017</v>
      </c>
      <c r="AC1147" t="s">
        <v>2018</v>
      </c>
      <c r="AD1147" t="s">
        <v>2019</v>
      </c>
      <c r="AE1147" t="s">
        <v>2020</v>
      </c>
    </row>
    <row r="1148" spans="1:31" ht="15.75" customHeight="1">
      <c r="A1148" t="s">
        <v>12787</v>
      </c>
      <c r="B1148" t="s">
        <v>12788</v>
      </c>
      <c r="C1148" t="s">
        <v>9265</v>
      </c>
      <c r="D1148" t="s">
        <v>12817</v>
      </c>
      <c r="E1148" t="s">
        <v>12988</v>
      </c>
      <c r="F1148" t="s">
        <v>12989</v>
      </c>
      <c r="G1148" t="str">
        <f>Table2[category] &amp; "-" &amp; Table2[product name]</f>
        <v>Home&amp;Kitchen|Heating,Cooling&amp;AirQuality|RoomHeaters|HeatConvectors-Bajaj Majesty RX10 2000 Watts Heat Convector Room Heater (White, ISI Approved)</v>
      </c>
      <c r="H1148" t="s">
        <v>13018</v>
      </c>
      <c r="I1148" s="25">
        <v>2219</v>
      </c>
      <c r="J1148" s="23" t="str">
        <f t="shared" si="51"/>
        <v>&gt;₹500</v>
      </c>
      <c r="K1148" s="25">
        <v>3080</v>
      </c>
      <c r="L1148" s="24">
        <v>0.28000000000000003</v>
      </c>
      <c r="M1148" s="25">
        <f>Table2[[#This Row],[Actual Price]] - Table2[[#This Row],[Discounted Price]] / Table2[[#This Row],[Actual Price]] * 100</f>
        <v>3007.9545454545455</v>
      </c>
      <c r="N1148" s="24" t="str">
        <f t="shared" si="52"/>
        <v>&lt;50%</v>
      </c>
      <c r="O1148" s="21">
        <f>Table2[[#This Row],[Rounded Rating Column]] + (Table2[[#This Row],[rating_count]] / 1000)</f>
        <v>4.468</v>
      </c>
      <c r="P1148" s="24" t="str">
        <f>IF(Table2[[#This Row],[Discount Percentage]] &gt;= 0.5, "Yes", "No")</f>
        <v>No</v>
      </c>
      <c r="Q1148" s="26">
        <f>Table2[[#This Row],[Actual Price]] * Table2[[#This Row],[rating_count]]</f>
        <v>1441440</v>
      </c>
      <c r="R1148">
        <v>3.6</v>
      </c>
      <c r="S1148">
        <f>ROUND(Table2[[#This Row],[rating]], 0)</f>
        <v>4</v>
      </c>
      <c r="T1148" s="21">
        <v>468</v>
      </c>
      <c r="U1148" s="21" t="str">
        <f>IF(Table2[[#This Row],[rating_count]] &lt; 1000, "Yes", "No")</f>
        <v>Yes</v>
      </c>
      <c r="V1148" s="21">
        <f>Table2[[#This Row],[Rounded Rating Column]] * Table2[[#This Row],[rating_count]]</f>
        <v>1872</v>
      </c>
      <c r="W1148" s="25">
        <f t="shared" si="53"/>
        <v>1441440</v>
      </c>
      <c r="X1148" t="s">
        <v>12789</v>
      </c>
      <c r="Y1148" t="s">
        <v>12790</v>
      </c>
      <c r="Z1148" t="s">
        <v>12791</v>
      </c>
      <c r="AA1148" t="s">
        <v>12792</v>
      </c>
      <c r="AB1148" t="s">
        <v>12793</v>
      </c>
      <c r="AC1148" t="s">
        <v>12794</v>
      </c>
      <c r="AD1148" t="s">
        <v>12795</v>
      </c>
      <c r="AE1148" t="s">
        <v>12796</v>
      </c>
    </row>
    <row r="1149" spans="1:31" ht="15.75" customHeight="1">
      <c r="A1149" t="s">
        <v>2082</v>
      </c>
      <c r="B1149" t="s">
        <v>2083</v>
      </c>
      <c r="C1149" t="s">
        <v>462</v>
      </c>
      <c r="D1149" t="s">
        <v>12831</v>
      </c>
      <c r="E1149" t="s">
        <v>12832</v>
      </c>
      <c r="F1149" t="s">
        <v>12833</v>
      </c>
      <c r="G1149" t="str">
        <f>Table2[category] &amp; "-" &amp; Table2[product name]</f>
        <v>Electronics|HomeTheater,TV&amp;Video|Accessories|RemoteControls-LOHAYA LCD/LED Remote Compatible for Sony Bravia Smart LCD LED UHD OLED QLED 4K Ultra HD TV Remote Control with YouTube &amp; Netflix Function [ Compatible for Sony Tv Remote Control ]</v>
      </c>
      <c r="H1149" t="s">
        <v>12836</v>
      </c>
      <c r="I1149" s="23">
        <v>299</v>
      </c>
      <c r="J1149" s="23" t="str">
        <f t="shared" si="51"/>
        <v>₹200 - ₹500</v>
      </c>
      <c r="K1149" s="25">
        <v>1199</v>
      </c>
      <c r="L1149" s="24">
        <v>0.75</v>
      </c>
      <c r="M1149" s="25">
        <f>Table2[[#This Row],[Actual Price]] - Table2[[#This Row],[Discounted Price]] / Table2[[#This Row],[Actual Price]] * 100</f>
        <v>1174.0625521267723</v>
      </c>
      <c r="N1149" s="24" t="str">
        <f t="shared" si="52"/>
        <v>50% or More</v>
      </c>
      <c r="O1149" s="21">
        <f>Table2[[#This Row],[Rounded Rating Column]] + (Table2[[#This Row],[rating_count]] / 1000)</f>
        <v>4.4660000000000002</v>
      </c>
      <c r="P1149" s="24" t="str">
        <f>IF(Table2[[#This Row],[Discount Percentage]] &gt;= 0.5, "Yes", "No")</f>
        <v>Yes</v>
      </c>
      <c r="Q1149" s="26">
        <f>Table2[[#This Row],[Actual Price]] * Table2[[#This Row],[rating_count]]</f>
        <v>558734</v>
      </c>
      <c r="R1149">
        <v>3.5</v>
      </c>
      <c r="S1149">
        <f>ROUND(Table2[[#This Row],[rating]], 0)</f>
        <v>4</v>
      </c>
      <c r="T1149" s="21">
        <v>466</v>
      </c>
      <c r="U1149" s="21" t="str">
        <f>IF(Table2[[#This Row],[rating_count]] &lt; 1000, "Yes", "No")</f>
        <v>Yes</v>
      </c>
      <c r="V1149" s="21">
        <f>Table2[[#This Row],[Rounded Rating Column]] * Table2[[#This Row],[rating_count]]</f>
        <v>1864</v>
      </c>
      <c r="W1149" s="25">
        <f t="shared" si="53"/>
        <v>558734</v>
      </c>
      <c r="X1149" t="s">
        <v>2084</v>
      </c>
      <c r="Y1149" t="s">
        <v>2085</v>
      </c>
      <c r="Z1149" t="s">
        <v>2086</v>
      </c>
      <c r="AA1149" t="s">
        <v>2087</v>
      </c>
      <c r="AB1149" t="s">
        <v>2088</v>
      </c>
      <c r="AC1149" t="s">
        <v>2089</v>
      </c>
      <c r="AD1149" t="s">
        <v>2090</v>
      </c>
      <c r="AE1149" t="s">
        <v>2091</v>
      </c>
    </row>
    <row r="1150" spans="1:31" ht="15.75" customHeight="1">
      <c r="A1150" t="s">
        <v>4624</v>
      </c>
      <c r="B1150" t="s">
        <v>4625</v>
      </c>
      <c r="C1150" t="s">
        <v>2956</v>
      </c>
      <c r="D1150" t="s">
        <v>12831</v>
      </c>
      <c r="E1150" t="s">
        <v>12852</v>
      </c>
      <c r="F1150" t="s">
        <v>12853</v>
      </c>
      <c r="G1150" t="str">
        <f>Table2[category] &amp; "-" &amp; Table2[product name]</f>
        <v>Electronics|WearableTechnology|SmartWatches-Prolet Classic Bumper Case Cover for Samsung Galaxy Watch 4 44mm TPU Plated Full Screen Protector (Black)</v>
      </c>
      <c r="H1150" s="2" t="s">
        <v>13108</v>
      </c>
      <c r="I1150" s="23">
        <v>265</v>
      </c>
      <c r="J1150" s="23" t="str">
        <f t="shared" si="51"/>
        <v>₹200 - ₹500</v>
      </c>
      <c r="K1150" s="23">
        <v>999</v>
      </c>
      <c r="L1150" s="24">
        <v>0.73</v>
      </c>
      <c r="M1150" s="25">
        <f>Table2[[#This Row],[Actual Price]] - Table2[[#This Row],[Discounted Price]] / Table2[[#This Row],[Actual Price]] * 100</f>
        <v>972.47347347347352</v>
      </c>
      <c r="N1150" s="24" t="str">
        <f t="shared" si="52"/>
        <v>50% or More</v>
      </c>
      <c r="O1150" s="21">
        <f>Table2[[#This Row],[Rounded Rating Column]] + (Table2[[#This Row],[rating_count]] / 1000)</f>
        <v>4.4649999999999999</v>
      </c>
      <c r="P1150" s="24" t="str">
        <f>IF(Table2[[#This Row],[Discount Percentage]] &gt;= 0.5, "Yes", "No")</f>
        <v>Yes</v>
      </c>
      <c r="Q1150" s="26">
        <f>Table2[[#This Row],[Actual Price]] * Table2[[#This Row],[rating_count]]</f>
        <v>464535</v>
      </c>
      <c r="R1150">
        <v>3.7</v>
      </c>
      <c r="S1150">
        <f>ROUND(Table2[[#This Row],[rating]], 0)</f>
        <v>4</v>
      </c>
      <c r="T1150" s="21">
        <v>465</v>
      </c>
      <c r="U1150" s="21" t="str">
        <f>IF(Table2[[#This Row],[rating_count]] &lt; 1000, "Yes", "No")</f>
        <v>Yes</v>
      </c>
      <c r="V1150" s="21">
        <f>Table2[[#This Row],[Rounded Rating Column]] * Table2[[#This Row],[rating_count]]</f>
        <v>1860</v>
      </c>
      <c r="W1150" s="25">
        <f t="shared" si="53"/>
        <v>464535</v>
      </c>
      <c r="X1150" t="s">
        <v>4626</v>
      </c>
      <c r="Y1150" t="s">
        <v>4627</v>
      </c>
      <c r="Z1150" t="s">
        <v>4628</v>
      </c>
      <c r="AA1150" t="s">
        <v>4629</v>
      </c>
      <c r="AB1150" t="s">
        <v>4630</v>
      </c>
      <c r="AC1150" t="s">
        <v>4631</v>
      </c>
      <c r="AD1150" t="s">
        <v>4632</v>
      </c>
      <c r="AE1150" t="s">
        <v>4633</v>
      </c>
    </row>
    <row r="1151" spans="1:31" ht="15.75" customHeight="1">
      <c r="A1151" t="s">
        <v>10401</v>
      </c>
      <c r="B1151" t="s">
        <v>10402</v>
      </c>
      <c r="C1151" t="s">
        <v>8754</v>
      </c>
      <c r="D1151" t="s">
        <v>12817</v>
      </c>
      <c r="E1151" t="s">
        <v>12818</v>
      </c>
      <c r="F1151" t="s">
        <v>12819</v>
      </c>
      <c r="G1151" t="str">
        <f>Table2[category] &amp; "-" &amp; Table2[product name]</f>
        <v>Home&amp;Kitchen|Kitchen&amp;HomeAppliances|Vacuum,Cleaning&amp;Ironing|Vacuums&amp;FloorCare|Vacuums|HandheldVacuums-Swiss Military VC03 Wireless Car Vacuum Cleaner | Wireless Vacuum Cleaner for Home, Car, Living Room | Wireless Vacuum Cleaner Dust Collection/Lighting Car Pet Hair Vacuum with Powerful Motor</v>
      </c>
      <c r="H1151" t="s">
        <v>12820</v>
      </c>
      <c r="I1151" s="25">
        <v>1547</v>
      </c>
      <c r="J1151" s="23" t="str">
        <f t="shared" si="51"/>
        <v>&gt;₹500</v>
      </c>
      <c r="K1151" s="25">
        <v>2890</v>
      </c>
      <c r="L1151" s="24">
        <v>0.46</v>
      </c>
      <c r="M1151" s="25">
        <f>Table2[[#This Row],[Actual Price]] - Table2[[#This Row],[Discounted Price]] / Table2[[#This Row],[Actual Price]] * 100</f>
        <v>2836.4705882352941</v>
      </c>
      <c r="N1151" s="24" t="str">
        <f t="shared" si="52"/>
        <v>&lt;50%</v>
      </c>
      <c r="O1151" s="21">
        <f>Table2[[#This Row],[Rounded Rating Column]] + (Table2[[#This Row],[rating_count]] / 1000)</f>
        <v>4.4630000000000001</v>
      </c>
      <c r="P1151" s="24" t="str">
        <f>IF(Table2[[#This Row],[Discount Percentage]] &gt;= 0.5, "Yes", "No")</f>
        <v>No</v>
      </c>
      <c r="Q1151" s="26">
        <f>Table2[[#This Row],[Actual Price]] * Table2[[#This Row],[rating_count]]</f>
        <v>1338070</v>
      </c>
      <c r="R1151">
        <v>3.9</v>
      </c>
      <c r="S1151">
        <f>ROUND(Table2[[#This Row],[rating]], 0)</f>
        <v>4</v>
      </c>
      <c r="T1151" s="21">
        <v>463</v>
      </c>
      <c r="U1151" s="21" t="str">
        <f>IF(Table2[[#This Row],[rating_count]] &lt; 1000, "Yes", "No")</f>
        <v>Yes</v>
      </c>
      <c r="V1151" s="21">
        <f>Table2[[#This Row],[Rounded Rating Column]] * Table2[[#This Row],[rating_count]]</f>
        <v>1852</v>
      </c>
      <c r="W1151" s="25">
        <f t="shared" si="53"/>
        <v>1338070</v>
      </c>
      <c r="X1151" t="s">
        <v>10403</v>
      </c>
      <c r="Y1151" t="s">
        <v>10404</v>
      </c>
      <c r="Z1151" t="s">
        <v>10405</v>
      </c>
      <c r="AA1151" t="s">
        <v>10406</v>
      </c>
      <c r="AB1151" t="s">
        <v>10407</v>
      </c>
      <c r="AC1151" t="s">
        <v>10408</v>
      </c>
      <c r="AD1151" t="s">
        <v>10409</v>
      </c>
      <c r="AE1151" t="s">
        <v>10410</v>
      </c>
    </row>
    <row r="1152" spans="1:31" ht="15.75" customHeight="1">
      <c r="A1152" t="s">
        <v>385</v>
      </c>
      <c r="B1152" t="s">
        <v>386</v>
      </c>
      <c r="C1152" t="s">
        <v>13</v>
      </c>
      <c r="D1152" t="s">
        <v>12821</v>
      </c>
      <c r="E1152" t="s">
        <v>12822</v>
      </c>
      <c r="F1152" t="s">
        <v>12823</v>
      </c>
      <c r="G1152" t="str">
        <f>Table2[category] &amp; "-" &amp; Table2[product name]</f>
        <v>Computers&amp;Accessories|Accessories&amp;Peripherals|Cables&amp;Accessories|Cables|USBCables-Duracell Type C To Type C 5A (100W) Braided Sync &amp; Fast Charging Cable, 3.9 Feet (1.2M). USB C to C Cable, Supports PD &amp; QC 3.0 Charging, 5 GBPS Data Transmission ‚Äì Black</v>
      </c>
      <c r="H1152" t="s">
        <v>12824</v>
      </c>
      <c r="I1152" s="23">
        <v>970</v>
      </c>
      <c r="J1152" s="23" t="str">
        <f t="shared" si="51"/>
        <v>&gt;₹500</v>
      </c>
      <c r="K1152" s="25">
        <v>1999</v>
      </c>
      <c r="L1152" s="24">
        <v>0.51</v>
      </c>
      <c r="M1152" s="25">
        <f>Table2[[#This Row],[Actual Price]] - Table2[[#This Row],[Discounted Price]] / Table2[[#This Row],[Actual Price]] * 100</f>
        <v>1950.4757378689344</v>
      </c>
      <c r="N1152" s="24" t="str">
        <f t="shared" si="52"/>
        <v>50% or More</v>
      </c>
      <c r="O1152" s="21">
        <f>Table2[[#This Row],[Rounded Rating Column]] + (Table2[[#This Row],[rating_count]] / 1000)</f>
        <v>4.4619999999999997</v>
      </c>
      <c r="P1152" s="24" t="str">
        <f>IF(Table2[[#This Row],[Discount Percentage]] &gt;= 0.5, "Yes", "No")</f>
        <v>Yes</v>
      </c>
      <c r="Q1152" s="26">
        <f>Table2[[#This Row],[Actual Price]] * Table2[[#This Row],[rating_count]]</f>
        <v>923538</v>
      </c>
      <c r="R1152">
        <v>4.2</v>
      </c>
      <c r="S1152">
        <f>ROUND(Table2[[#This Row],[rating]], 0)</f>
        <v>4</v>
      </c>
      <c r="T1152" s="21">
        <v>462</v>
      </c>
      <c r="U1152" s="21" t="str">
        <f>IF(Table2[[#This Row],[rating_count]] &lt; 1000, "Yes", "No")</f>
        <v>Yes</v>
      </c>
      <c r="V1152" s="21">
        <f>Table2[[#This Row],[Rounded Rating Column]] * Table2[[#This Row],[rating_count]]</f>
        <v>1848</v>
      </c>
      <c r="W1152" s="25">
        <f t="shared" si="53"/>
        <v>923538</v>
      </c>
      <c r="X1152" t="s">
        <v>387</v>
      </c>
      <c r="Y1152" t="s">
        <v>388</v>
      </c>
      <c r="Z1152" t="s">
        <v>389</v>
      </c>
      <c r="AA1152" t="s">
        <v>390</v>
      </c>
      <c r="AB1152" t="s">
        <v>391</v>
      </c>
      <c r="AC1152" t="s">
        <v>392</v>
      </c>
      <c r="AD1152" t="s">
        <v>393</v>
      </c>
      <c r="AE1152" t="s">
        <v>394</v>
      </c>
    </row>
    <row r="1153" spans="1:31" ht="15.75" customHeight="1">
      <c r="A1153" t="s">
        <v>10691</v>
      </c>
      <c r="B1153" t="s">
        <v>10692</v>
      </c>
      <c r="C1153" t="s">
        <v>8815</v>
      </c>
      <c r="D1153" t="s">
        <v>12817</v>
      </c>
      <c r="E1153" t="s">
        <v>12818</v>
      </c>
      <c r="F1153" t="s">
        <v>12986</v>
      </c>
      <c r="G1153" t="str">
        <f>Table2[category] &amp; "-" &amp; Table2[product name]</f>
        <v>Home&amp;Kitchen|Kitchen&amp;HomeAppliances|SmallKitchenAppliances|EggBoilers-Borosil Electric Egg Boiler, 8 Egg Capacity, For Hard, Soft, Medium Boiled Eggs, Steamed Vegetables, Transparent Lid, Stainless Steel Exterior (500 Watts)</v>
      </c>
      <c r="H1153" t="s">
        <v>13009</v>
      </c>
      <c r="I1153" s="25">
        <v>1399</v>
      </c>
      <c r="J1153" s="23" t="str">
        <f t="shared" si="51"/>
        <v>&gt;₹500</v>
      </c>
      <c r="K1153" s="25">
        <v>2290</v>
      </c>
      <c r="L1153" s="24">
        <v>0.39</v>
      </c>
      <c r="M1153" s="25">
        <f>Table2[[#This Row],[Actual Price]] - Table2[[#This Row],[Discounted Price]] / Table2[[#This Row],[Actual Price]] * 100</f>
        <v>2228.9082969432316</v>
      </c>
      <c r="N1153" s="24" t="str">
        <f t="shared" si="52"/>
        <v>&lt;50%</v>
      </c>
      <c r="O1153" s="21">
        <f>Table2[[#This Row],[Rounded Rating Column]] + (Table2[[#This Row],[rating_count]] / 1000)</f>
        <v>4.4610000000000003</v>
      </c>
      <c r="P1153" s="24" t="str">
        <f>IF(Table2[[#This Row],[Discount Percentage]] &gt;= 0.5, "Yes", "No")</f>
        <v>No</v>
      </c>
      <c r="Q1153" s="26">
        <f>Table2[[#This Row],[Actual Price]] * Table2[[#This Row],[rating_count]]</f>
        <v>1055690</v>
      </c>
      <c r="R1153">
        <v>4.4000000000000004</v>
      </c>
      <c r="S1153">
        <f>ROUND(Table2[[#This Row],[rating]], 0)</f>
        <v>4</v>
      </c>
      <c r="T1153" s="21">
        <v>461</v>
      </c>
      <c r="U1153" s="21" t="str">
        <f>IF(Table2[[#This Row],[rating_count]] &lt; 1000, "Yes", "No")</f>
        <v>Yes</v>
      </c>
      <c r="V1153" s="21">
        <f>Table2[[#This Row],[Rounded Rating Column]] * Table2[[#This Row],[rating_count]]</f>
        <v>1844</v>
      </c>
      <c r="W1153" s="25">
        <f t="shared" si="53"/>
        <v>1055690</v>
      </c>
      <c r="X1153" t="s">
        <v>10693</v>
      </c>
      <c r="Y1153" t="s">
        <v>10694</v>
      </c>
      <c r="Z1153" t="s">
        <v>10695</v>
      </c>
      <c r="AA1153" t="s">
        <v>10696</v>
      </c>
      <c r="AB1153" t="s">
        <v>10697</v>
      </c>
      <c r="AC1153" t="s">
        <v>10698</v>
      </c>
      <c r="AD1153" t="s">
        <v>10699</v>
      </c>
      <c r="AE1153" t="s">
        <v>10700</v>
      </c>
    </row>
    <row r="1154" spans="1:31" ht="15.75" customHeight="1">
      <c r="A1154" t="s">
        <v>632</v>
      </c>
      <c r="B1154" t="s">
        <v>633</v>
      </c>
      <c r="C1154" t="s">
        <v>508</v>
      </c>
      <c r="D1154" t="s">
        <v>12831</v>
      </c>
      <c r="E1154" t="s">
        <v>12832</v>
      </c>
      <c r="F1154" t="s">
        <v>12834</v>
      </c>
      <c r="G1154" t="str">
        <f>Table2[category] &amp; "-" &amp; Table2[product name]</f>
        <v>Electronics|HomeTheater,TV&amp;Video|Televisions|StandardTelevisions-Acer 80 cm (32 inches) N Series HD Ready TV AR32NSV53HD (Black)</v>
      </c>
      <c r="H1154" t="s">
        <v>12837</v>
      </c>
      <c r="I1154" s="25">
        <v>7999</v>
      </c>
      <c r="J1154" s="23" t="str">
        <f t="shared" ref="J1154:J1217" si="54">IF(I1154&lt;200,"&lt;₹200",IF(OR(I1154=200,I1154&lt;=500),"₹200 - ₹500","&gt;₹500"))</f>
        <v>&gt;₹500</v>
      </c>
      <c r="K1154" s="25">
        <v>14990</v>
      </c>
      <c r="L1154" s="24">
        <v>0.47</v>
      </c>
      <c r="M1154" s="25">
        <f>Table2[[#This Row],[Actual Price]] - Table2[[#This Row],[Discounted Price]] / Table2[[#This Row],[Actual Price]] * 100</f>
        <v>14936.637758505671</v>
      </c>
      <c r="N1154" s="24" t="str">
        <f t="shared" ref="N1154:N1217" si="55">IF(L1154&gt;=50%,"50% or More","&lt;50%")</f>
        <v>&lt;50%</v>
      </c>
      <c r="O1154" s="21">
        <f>Table2[[#This Row],[Rounded Rating Column]] + (Table2[[#This Row],[rating_count]] / 1000)</f>
        <v>4.4569999999999999</v>
      </c>
      <c r="P1154" s="24" t="str">
        <f>IF(Table2[[#This Row],[Discount Percentage]] &gt;= 0.5, "Yes", "No")</f>
        <v>No</v>
      </c>
      <c r="Q1154" s="26">
        <f>Table2[[#This Row],[Actual Price]] * Table2[[#This Row],[rating_count]]</f>
        <v>6850430</v>
      </c>
      <c r="R1154">
        <v>4.3</v>
      </c>
      <c r="S1154">
        <f>ROUND(Table2[[#This Row],[rating]], 0)</f>
        <v>4</v>
      </c>
      <c r="T1154" s="21">
        <v>457</v>
      </c>
      <c r="U1154" s="21" t="str">
        <f>IF(Table2[[#This Row],[rating_count]] &lt; 1000, "Yes", "No")</f>
        <v>Yes</v>
      </c>
      <c r="V1154" s="21">
        <f>Table2[[#This Row],[Rounded Rating Column]] * Table2[[#This Row],[rating_count]]</f>
        <v>1828</v>
      </c>
      <c r="W1154" s="25">
        <f t="shared" ref="W1154:W1217" si="56">K1154*T1154</f>
        <v>6850430</v>
      </c>
      <c r="X1154" t="s">
        <v>634</v>
      </c>
      <c r="Y1154" t="s">
        <v>635</v>
      </c>
      <c r="Z1154" t="s">
        <v>636</v>
      </c>
      <c r="AA1154" t="s">
        <v>637</v>
      </c>
      <c r="AB1154" t="s">
        <v>638</v>
      </c>
      <c r="AC1154" t="s">
        <v>639</v>
      </c>
      <c r="AD1154" t="s">
        <v>640</v>
      </c>
      <c r="AE1154" t="s">
        <v>641</v>
      </c>
    </row>
    <row r="1155" spans="1:31" ht="15.75" customHeight="1">
      <c r="A1155" t="s">
        <v>12647</v>
      </c>
      <c r="B1155" t="s">
        <v>12648</v>
      </c>
      <c r="C1155" t="s">
        <v>10855</v>
      </c>
      <c r="D1155" t="s">
        <v>12817</v>
      </c>
      <c r="E1155" t="s">
        <v>12818</v>
      </c>
      <c r="F1155" t="s">
        <v>13019</v>
      </c>
      <c r="G1155" t="str">
        <f>Table2[category] &amp; "-" &amp; Table2[product name]</f>
        <v>Home&amp;Kitchen|Kitchen&amp;HomeAppliances|Coffee,Tea&amp;Espresso|MilkFrothers-IKEA Milk Frother for Your Milk, Coffee,(Cold and hot Drinks), Black</v>
      </c>
      <c r="H1155" t="s">
        <v>13048</v>
      </c>
      <c r="I1155" s="23">
        <v>229</v>
      </c>
      <c r="J1155" s="23" t="str">
        <f t="shared" si="54"/>
        <v>₹200 - ₹500</v>
      </c>
      <c r="K1155" s="23">
        <v>399</v>
      </c>
      <c r="L1155" s="24">
        <v>0.43</v>
      </c>
      <c r="M1155" s="25">
        <f>Table2[[#This Row],[Actual Price]] - Table2[[#This Row],[Discounted Price]] / Table2[[#This Row],[Actual Price]] * 100</f>
        <v>341.6065162907268</v>
      </c>
      <c r="N1155" s="24" t="str">
        <f t="shared" si="55"/>
        <v>&lt;50%</v>
      </c>
      <c r="O1155" s="21">
        <f>Table2[[#This Row],[Rounded Rating Column]] + (Table2[[#This Row],[rating_count]] / 1000)</f>
        <v>4.4509999999999996</v>
      </c>
      <c r="P1155" s="24" t="str">
        <f>IF(Table2[[#This Row],[Discount Percentage]] &gt;= 0.5, "Yes", "No")</f>
        <v>No</v>
      </c>
      <c r="Q1155" s="26">
        <f>Table2[[#This Row],[Actual Price]] * Table2[[#This Row],[rating_count]]</f>
        <v>179949</v>
      </c>
      <c r="R1155">
        <v>3.6</v>
      </c>
      <c r="S1155">
        <f>ROUND(Table2[[#This Row],[rating]], 0)</f>
        <v>4</v>
      </c>
      <c r="T1155" s="21">
        <v>451</v>
      </c>
      <c r="U1155" s="21" t="str">
        <f>IF(Table2[[#This Row],[rating_count]] &lt; 1000, "Yes", "No")</f>
        <v>Yes</v>
      </c>
      <c r="V1155" s="21">
        <f>Table2[[#This Row],[Rounded Rating Column]] * Table2[[#This Row],[rating_count]]</f>
        <v>1804</v>
      </c>
      <c r="W1155" s="25">
        <f t="shared" si="56"/>
        <v>179949</v>
      </c>
      <c r="X1155" t="s">
        <v>12649</v>
      </c>
      <c r="Y1155" t="s">
        <v>12650</v>
      </c>
      <c r="Z1155" t="s">
        <v>12651</v>
      </c>
      <c r="AA1155" t="s">
        <v>12652</v>
      </c>
      <c r="AB1155" t="s">
        <v>12653</v>
      </c>
      <c r="AC1155" t="s">
        <v>12654</v>
      </c>
      <c r="AD1155" t="s">
        <v>12655</v>
      </c>
      <c r="AE1155" t="s">
        <v>12656</v>
      </c>
    </row>
    <row r="1156" spans="1:31" ht="15.75" customHeight="1">
      <c r="A1156" t="s">
        <v>622</v>
      </c>
      <c r="B1156" t="s">
        <v>623</v>
      </c>
      <c r="C1156" t="s">
        <v>13</v>
      </c>
      <c r="D1156" t="s">
        <v>12821</v>
      </c>
      <c r="E1156" t="s">
        <v>12822</v>
      </c>
      <c r="F1156" t="s">
        <v>12823</v>
      </c>
      <c r="G1156" t="str">
        <f>Table2[category] &amp; "-" &amp; Table2[product name]</f>
        <v>Computers&amp;Accessories|Accessories&amp;Peripherals|Cables&amp;Accessories|Cables|USBCables-Portronics Konnect L 20W PD Quick Charge Type-C to 8-Pin USB Mobile Charging Cable, 1.2M, Tangle Resistant, Fast Data Sync(Grey)</v>
      </c>
      <c r="H1156" t="s">
        <v>12824</v>
      </c>
      <c r="I1156" s="23">
        <v>263</v>
      </c>
      <c r="J1156" s="23" t="str">
        <f t="shared" si="54"/>
        <v>₹200 - ₹500</v>
      </c>
      <c r="K1156" s="23">
        <v>699</v>
      </c>
      <c r="L1156" s="24">
        <v>0.62</v>
      </c>
      <c r="M1156" s="25">
        <f>Table2[[#This Row],[Actual Price]] - Table2[[#This Row],[Discounted Price]] / Table2[[#This Row],[Actual Price]] * 100</f>
        <v>661.37482117310446</v>
      </c>
      <c r="N1156" s="24" t="str">
        <f t="shared" si="55"/>
        <v>50% or More</v>
      </c>
      <c r="O1156" s="21">
        <f>Table2[[#This Row],[Rounded Rating Column]] + (Table2[[#This Row],[rating_count]] / 1000)</f>
        <v>4.45</v>
      </c>
      <c r="P1156" s="24" t="str">
        <f>IF(Table2[[#This Row],[Discount Percentage]] &gt;= 0.5, "Yes", "No")</f>
        <v>Yes</v>
      </c>
      <c r="Q1156" s="26">
        <f>Table2[[#This Row],[Actual Price]] * Table2[[#This Row],[rating_count]]</f>
        <v>314550</v>
      </c>
      <c r="R1156">
        <v>4.0999999999999996</v>
      </c>
      <c r="S1156">
        <f>ROUND(Table2[[#This Row],[rating]], 0)</f>
        <v>4</v>
      </c>
      <c r="T1156" s="21">
        <v>450</v>
      </c>
      <c r="U1156" s="21" t="str">
        <f>IF(Table2[[#This Row],[rating_count]] &lt; 1000, "Yes", "No")</f>
        <v>Yes</v>
      </c>
      <c r="V1156" s="21">
        <f>Table2[[#This Row],[Rounded Rating Column]] * Table2[[#This Row],[rating_count]]</f>
        <v>1800</v>
      </c>
      <c r="W1156" s="25">
        <f t="shared" si="56"/>
        <v>314550</v>
      </c>
      <c r="X1156" t="s">
        <v>624</v>
      </c>
      <c r="Y1156" t="s">
        <v>625</v>
      </c>
      <c r="Z1156" t="s">
        <v>626</v>
      </c>
      <c r="AA1156" t="s">
        <v>627</v>
      </c>
      <c r="AB1156" t="s">
        <v>628</v>
      </c>
      <c r="AC1156" t="s">
        <v>629</v>
      </c>
      <c r="AD1156" t="s">
        <v>630</v>
      </c>
      <c r="AE1156" t="s">
        <v>631</v>
      </c>
    </row>
    <row r="1157" spans="1:31" ht="15.75" customHeight="1">
      <c r="A1157" t="s">
        <v>9620</v>
      </c>
      <c r="B1157" t="s">
        <v>9621</v>
      </c>
      <c r="C1157" t="s">
        <v>8505</v>
      </c>
      <c r="D1157" t="s">
        <v>12817</v>
      </c>
      <c r="E1157" t="s">
        <v>12988</v>
      </c>
      <c r="F1157" t="s">
        <v>13000</v>
      </c>
      <c r="G1157" t="str">
        <f>Table2[category] &amp; "-" &amp; Table2[product name]</f>
        <v>Home&amp;Kitchen|Heating,Cooling&amp;AirQuality|WaterHeaters&amp;Geysers|InstantWaterHeaters-Hindware Atlantic Compacto 3 Litre Instant water heater with Stainless Steel Tank, Robust Construction, Pressure Relief Valve And I-thermostat Feature (White And Grey)</v>
      </c>
      <c r="H1157" t="s">
        <v>13001</v>
      </c>
      <c r="I1157" s="25">
        <v>2399</v>
      </c>
      <c r="J1157" s="23" t="str">
        <f t="shared" si="54"/>
        <v>&gt;₹500</v>
      </c>
      <c r="K1157" s="25">
        <v>4590</v>
      </c>
      <c r="L1157" s="24">
        <v>0.48</v>
      </c>
      <c r="M1157" s="25">
        <f>Table2[[#This Row],[Actual Price]] - Table2[[#This Row],[Discounted Price]] / Table2[[#This Row],[Actual Price]] * 100</f>
        <v>4537.7342047930288</v>
      </c>
      <c r="N1157" s="24" t="str">
        <f t="shared" si="55"/>
        <v>&lt;50%</v>
      </c>
      <c r="O1157" s="21">
        <f>Table2[[#This Row],[Rounded Rating Column]] + (Table2[[#This Row],[rating_count]] / 1000)</f>
        <v>4.444</v>
      </c>
      <c r="P1157" s="24" t="str">
        <f>IF(Table2[[#This Row],[Discount Percentage]] &gt;= 0.5, "Yes", "No")</f>
        <v>No</v>
      </c>
      <c r="Q1157" s="26">
        <f>Table2[[#This Row],[Actual Price]] * Table2[[#This Row],[rating_count]]</f>
        <v>2037960</v>
      </c>
      <c r="R1157">
        <v>4.0999999999999996</v>
      </c>
      <c r="S1157">
        <f>ROUND(Table2[[#This Row],[rating]], 0)</f>
        <v>4</v>
      </c>
      <c r="T1157" s="21">
        <v>444</v>
      </c>
      <c r="U1157" s="21" t="str">
        <f>IF(Table2[[#This Row],[rating_count]] &lt; 1000, "Yes", "No")</f>
        <v>Yes</v>
      </c>
      <c r="V1157" s="21">
        <f>Table2[[#This Row],[Rounded Rating Column]] * Table2[[#This Row],[rating_count]]</f>
        <v>1776</v>
      </c>
      <c r="W1157" s="25">
        <f t="shared" si="56"/>
        <v>2037960</v>
      </c>
      <c r="X1157" t="s">
        <v>9622</v>
      </c>
      <c r="Y1157" t="s">
        <v>9623</v>
      </c>
      <c r="Z1157" t="s">
        <v>9624</v>
      </c>
      <c r="AA1157" t="s">
        <v>9625</v>
      </c>
      <c r="AB1157" t="s">
        <v>9626</v>
      </c>
      <c r="AC1157" t="s">
        <v>9627</v>
      </c>
      <c r="AD1157" t="s">
        <v>9628</v>
      </c>
      <c r="AE1157" t="s">
        <v>9629</v>
      </c>
    </row>
    <row r="1158" spans="1:31" ht="15.75" customHeight="1">
      <c r="A1158" t="s">
        <v>9479</v>
      </c>
      <c r="B1158" t="s">
        <v>9480</v>
      </c>
      <c r="C1158" t="s">
        <v>9481</v>
      </c>
      <c r="D1158" t="s">
        <v>12817</v>
      </c>
      <c r="E1158" t="s">
        <v>12818</v>
      </c>
      <c r="F1158" t="s">
        <v>12986</v>
      </c>
      <c r="G1158" t="str">
        <f>Table2[category] &amp; "-" &amp; Table2[product name]</f>
        <v>Home&amp;Kitchen|Kitchen&amp;HomeAppliances|SmallKitchenAppliances|Rice&amp;PastaCookers-KENT Smart Multi Cooker Cum Kettle 1.2 Liter 800 Watts, Electric Cooker with Steamer &amp; Boiler for Idlis, Instant Noodles, Momos, Eggs, &amp; Steam Vegetables, Inner Stainless Steel &amp; Cool Touch Outer Body</v>
      </c>
      <c r="H1158" t="s">
        <v>13026</v>
      </c>
      <c r="I1158" s="25">
        <v>1599</v>
      </c>
      <c r="J1158" s="23" t="str">
        <f t="shared" si="54"/>
        <v>&gt;₹500</v>
      </c>
      <c r="K1158" s="25">
        <v>2900</v>
      </c>
      <c r="L1158" s="24">
        <v>0.45</v>
      </c>
      <c r="M1158" s="25">
        <f>Table2[[#This Row],[Actual Price]] - Table2[[#This Row],[Discounted Price]] / Table2[[#This Row],[Actual Price]] * 100</f>
        <v>2844.8620689655172</v>
      </c>
      <c r="N1158" s="24" t="str">
        <f t="shared" si="55"/>
        <v>&lt;50%</v>
      </c>
      <c r="O1158" s="21">
        <f>Table2[[#This Row],[Rounded Rating Column]] + (Table2[[#This Row],[rating_count]] / 1000)</f>
        <v>4.4409999999999998</v>
      </c>
      <c r="P1158" s="24" t="str">
        <f>IF(Table2[[#This Row],[Discount Percentage]] &gt;= 0.5, "Yes", "No")</f>
        <v>No</v>
      </c>
      <c r="Q1158" s="26">
        <f>Table2[[#This Row],[Actual Price]] * Table2[[#This Row],[rating_count]]</f>
        <v>1278900</v>
      </c>
      <c r="R1158">
        <v>3.7</v>
      </c>
      <c r="S1158">
        <f>ROUND(Table2[[#This Row],[rating]], 0)</f>
        <v>4</v>
      </c>
      <c r="T1158" s="21">
        <v>441</v>
      </c>
      <c r="U1158" s="21" t="str">
        <f>IF(Table2[[#This Row],[rating_count]] &lt; 1000, "Yes", "No")</f>
        <v>Yes</v>
      </c>
      <c r="V1158" s="21">
        <f>Table2[[#This Row],[Rounded Rating Column]] * Table2[[#This Row],[rating_count]]</f>
        <v>1764</v>
      </c>
      <c r="W1158" s="25">
        <f t="shared" si="56"/>
        <v>1278900</v>
      </c>
      <c r="X1158" t="s">
        <v>9482</v>
      </c>
      <c r="Y1158" t="s">
        <v>9483</v>
      </c>
      <c r="Z1158" t="s">
        <v>9484</v>
      </c>
      <c r="AA1158" t="s">
        <v>9485</v>
      </c>
      <c r="AB1158" t="s">
        <v>9486</v>
      </c>
      <c r="AC1158" t="s">
        <v>9487</v>
      </c>
      <c r="AD1158" t="s">
        <v>9488</v>
      </c>
      <c r="AE1158" t="s">
        <v>9489</v>
      </c>
    </row>
    <row r="1159" spans="1:31" ht="15.75" customHeight="1">
      <c r="A1159" t="s">
        <v>10925</v>
      </c>
      <c r="B1159" t="s">
        <v>10926</v>
      </c>
      <c r="C1159" t="s">
        <v>8977</v>
      </c>
      <c r="D1159" t="s">
        <v>12817</v>
      </c>
      <c r="E1159" t="s">
        <v>12818</v>
      </c>
      <c r="F1159" t="s">
        <v>12986</v>
      </c>
      <c r="G1159" t="str">
        <f>Table2[category] &amp; "-" &amp; Table2[product name]</f>
        <v>Home&amp;Kitchen|Kitchen&amp;HomeAppliances|SmallKitchenAppliances|MiniFoodProcessors&amp;Choppers-KENT Electric Chopper-B for Kitchen 250 Watt | Chop, Mince, Puree, Whisk, 400 ml Capacity | Stainless Steel Double Chopping Blades | Transparent Chopping Bowl | Anti-Skid | One Touch Operation | Black</v>
      </c>
      <c r="H1159" t="s">
        <v>13011</v>
      </c>
      <c r="I1159" s="25">
        <v>1349</v>
      </c>
      <c r="J1159" s="23" t="str">
        <f t="shared" si="54"/>
        <v>&gt;₹500</v>
      </c>
      <c r="K1159" s="25">
        <v>2999</v>
      </c>
      <c r="L1159" s="24">
        <v>0.55000000000000004</v>
      </c>
      <c r="M1159" s="25">
        <f>Table2[[#This Row],[Actual Price]] - Table2[[#This Row],[Discounted Price]] / Table2[[#This Row],[Actual Price]] * 100</f>
        <v>2954.0183394464821</v>
      </c>
      <c r="N1159" s="24" t="str">
        <f t="shared" si="55"/>
        <v>50% or More</v>
      </c>
      <c r="O1159" s="21">
        <f>Table2[[#This Row],[Rounded Rating Column]] + (Table2[[#This Row],[rating_count]] / 1000)</f>
        <v>4.4409999999999998</v>
      </c>
      <c r="P1159" s="24" t="str">
        <f>IF(Table2[[#This Row],[Discount Percentage]] &gt;= 0.5, "Yes", "No")</f>
        <v>Yes</v>
      </c>
      <c r="Q1159" s="26">
        <f>Table2[[#This Row],[Actual Price]] * Table2[[#This Row],[rating_count]]</f>
        <v>1322559</v>
      </c>
      <c r="R1159">
        <v>3.8</v>
      </c>
      <c r="S1159">
        <f>ROUND(Table2[[#This Row],[rating]], 0)</f>
        <v>4</v>
      </c>
      <c r="T1159" s="21">
        <v>441</v>
      </c>
      <c r="U1159" s="21" t="str">
        <f>IF(Table2[[#This Row],[rating_count]] &lt; 1000, "Yes", "No")</f>
        <v>Yes</v>
      </c>
      <c r="V1159" s="21">
        <f>Table2[[#This Row],[Rounded Rating Column]] * Table2[[#This Row],[rating_count]]</f>
        <v>1764</v>
      </c>
      <c r="W1159" s="25">
        <f t="shared" si="56"/>
        <v>1322559</v>
      </c>
      <c r="X1159" t="s">
        <v>10927</v>
      </c>
      <c r="Y1159" t="s">
        <v>10928</v>
      </c>
      <c r="Z1159" t="s">
        <v>10929</v>
      </c>
      <c r="AA1159" t="s">
        <v>10930</v>
      </c>
      <c r="AB1159" t="s">
        <v>10931</v>
      </c>
      <c r="AC1159" t="s">
        <v>10932</v>
      </c>
      <c r="AD1159" t="s">
        <v>10933</v>
      </c>
      <c r="AE1159" t="s">
        <v>10934</v>
      </c>
    </row>
    <row r="1160" spans="1:31" ht="15.75" customHeight="1">
      <c r="A1160" t="s">
        <v>7677</v>
      </c>
      <c r="B1160" t="s">
        <v>7678</v>
      </c>
      <c r="C1160" t="s">
        <v>5013</v>
      </c>
      <c r="D1160" t="s">
        <v>12821</v>
      </c>
      <c r="E1160" t="s">
        <v>12822</v>
      </c>
      <c r="F1160" t="s">
        <v>12880</v>
      </c>
      <c r="G1160" t="str">
        <f>Table2[category] &amp; "-" &amp; Table2[product name]</f>
        <v>Computers&amp;Accessories|Accessories&amp;Peripherals|Keyboards,Mice&amp;InputDevices|Keyboard&amp;MouseSets-HP 330 Wireless Black Keyboard and Mouse Set with Numeric Keypad, 2.4GHz Wireless Connection and 1600 DPI, USB Receiver, LED Indicators , Black(2V9E6AA)</v>
      </c>
      <c r="H1160" t="s">
        <v>12898</v>
      </c>
      <c r="I1160" s="25">
        <v>1409</v>
      </c>
      <c r="J1160" s="23" t="str">
        <f t="shared" si="54"/>
        <v>&gt;₹500</v>
      </c>
      <c r="K1160" s="25">
        <v>2199</v>
      </c>
      <c r="L1160" s="24">
        <v>0.36</v>
      </c>
      <c r="M1160" s="25">
        <f>Table2[[#This Row],[Actual Price]] - Table2[[#This Row],[Discounted Price]] / Table2[[#This Row],[Actual Price]] * 100</f>
        <v>2134.9254206457481</v>
      </c>
      <c r="N1160" s="24" t="str">
        <f t="shared" si="55"/>
        <v>&lt;50%</v>
      </c>
      <c r="O1160" s="21">
        <f>Table2[[#This Row],[Rounded Rating Column]] + (Table2[[#This Row],[rating_count]] / 1000)</f>
        <v>4.4269999999999996</v>
      </c>
      <c r="P1160" s="24" t="str">
        <f>IF(Table2[[#This Row],[Discount Percentage]] &gt;= 0.5, "Yes", "No")</f>
        <v>No</v>
      </c>
      <c r="Q1160" s="26">
        <f>Table2[[#This Row],[Actual Price]] * Table2[[#This Row],[rating_count]]</f>
        <v>938973</v>
      </c>
      <c r="R1160">
        <v>3.9</v>
      </c>
      <c r="S1160">
        <f>ROUND(Table2[[#This Row],[rating]], 0)</f>
        <v>4</v>
      </c>
      <c r="T1160" s="21">
        <v>427</v>
      </c>
      <c r="U1160" s="21" t="str">
        <f>IF(Table2[[#This Row],[rating_count]] &lt; 1000, "Yes", "No")</f>
        <v>Yes</v>
      </c>
      <c r="V1160" s="21">
        <f>Table2[[#This Row],[Rounded Rating Column]] * Table2[[#This Row],[rating_count]]</f>
        <v>1708</v>
      </c>
      <c r="W1160" s="25">
        <f t="shared" si="56"/>
        <v>938973</v>
      </c>
      <c r="X1160" t="s">
        <v>7679</v>
      </c>
      <c r="Y1160" t="s">
        <v>7680</v>
      </c>
      <c r="Z1160" t="s">
        <v>7681</v>
      </c>
      <c r="AA1160" t="s">
        <v>7682</v>
      </c>
      <c r="AB1160" t="s">
        <v>7683</v>
      </c>
      <c r="AC1160" t="s">
        <v>7684</v>
      </c>
      <c r="AD1160" t="s">
        <v>7685</v>
      </c>
      <c r="AE1160" t="s">
        <v>7686</v>
      </c>
    </row>
    <row r="1161" spans="1:31" ht="15.75" customHeight="1">
      <c r="A1161" t="s">
        <v>849</v>
      </c>
      <c r="B1161" t="s">
        <v>850</v>
      </c>
      <c r="C1161" t="s">
        <v>13</v>
      </c>
      <c r="D1161" t="s">
        <v>12821</v>
      </c>
      <c r="E1161" t="s">
        <v>12822</v>
      </c>
      <c r="F1161" t="s">
        <v>12823</v>
      </c>
      <c r="G1161" t="str">
        <f>Table2[category] &amp; "-" &amp; Table2[product name]</f>
        <v>Computers&amp;Accessories|Accessories&amp;Peripherals|Cables&amp;Accessories|Cables|USBCables-Lapster USB 3.0 A to Micro B SuperSpeed for hard disk cable - short cable</v>
      </c>
      <c r="H1161" t="s">
        <v>12824</v>
      </c>
      <c r="I1161" s="23">
        <v>199</v>
      </c>
      <c r="J1161" s="23" t="str">
        <f t="shared" si="54"/>
        <v>&lt;₹200</v>
      </c>
      <c r="K1161" s="23">
        <v>999</v>
      </c>
      <c r="L1161" s="24">
        <v>0.8</v>
      </c>
      <c r="M1161" s="25">
        <f>Table2[[#This Row],[Actual Price]] - Table2[[#This Row],[Discounted Price]] / Table2[[#This Row],[Actual Price]] * 100</f>
        <v>979.08008008008005</v>
      </c>
      <c r="N1161" s="24" t="str">
        <f t="shared" si="55"/>
        <v>50% or More</v>
      </c>
      <c r="O1161" s="21">
        <f>Table2[[#This Row],[Rounded Rating Column]] + (Table2[[#This Row],[rating_count]] / 1000)</f>
        <v>4.4249999999999998</v>
      </c>
      <c r="P1161" s="24" t="str">
        <f>IF(Table2[[#This Row],[Discount Percentage]] &gt;= 0.5, "Yes", "No")</f>
        <v>Yes</v>
      </c>
      <c r="Q1161" s="26">
        <f>Table2[[#This Row],[Actual Price]] * Table2[[#This Row],[rating_count]]</f>
        <v>424575</v>
      </c>
      <c r="R1161">
        <v>4.0999999999999996</v>
      </c>
      <c r="S1161">
        <f>ROUND(Table2[[#This Row],[rating]], 0)</f>
        <v>4</v>
      </c>
      <c r="T1161" s="21">
        <v>425</v>
      </c>
      <c r="U1161" s="21" t="str">
        <f>IF(Table2[[#This Row],[rating_count]] &lt; 1000, "Yes", "No")</f>
        <v>Yes</v>
      </c>
      <c r="V1161" s="21">
        <f>Table2[[#This Row],[Rounded Rating Column]] * Table2[[#This Row],[rating_count]]</f>
        <v>1700</v>
      </c>
      <c r="W1161" s="25">
        <f t="shared" si="56"/>
        <v>424575</v>
      </c>
      <c r="X1161" t="s">
        <v>851</v>
      </c>
      <c r="Y1161" t="s">
        <v>852</v>
      </c>
      <c r="Z1161" t="s">
        <v>853</v>
      </c>
      <c r="AA1161" t="s">
        <v>854</v>
      </c>
      <c r="AB1161" t="s">
        <v>855</v>
      </c>
      <c r="AC1161" t="s">
        <v>856</v>
      </c>
      <c r="AD1161" t="s">
        <v>857</v>
      </c>
      <c r="AE1161" t="s">
        <v>858</v>
      </c>
    </row>
    <row r="1162" spans="1:31" ht="15.75" customHeight="1">
      <c r="A1162" t="s">
        <v>1960</v>
      </c>
      <c r="B1162" t="s">
        <v>1961</v>
      </c>
      <c r="C1162" t="s">
        <v>462</v>
      </c>
      <c r="D1162" t="s">
        <v>12831</v>
      </c>
      <c r="E1162" t="s">
        <v>12832</v>
      </c>
      <c r="F1162" t="s">
        <v>12833</v>
      </c>
      <c r="G1162" t="str">
        <f>Table2[category] &amp; "-" &amp; Table2[product name]</f>
        <v>Electronics|HomeTheater,TV&amp;Video|Accessories|RemoteControls-Astigo Compatible Remote for Airtel Digital Set Top Box (Pairing Required with TV Remote)</v>
      </c>
      <c r="H1162" t="s">
        <v>12836</v>
      </c>
      <c r="I1162" s="23">
        <v>299</v>
      </c>
      <c r="J1162" s="23" t="str">
        <f t="shared" si="54"/>
        <v>₹200 - ₹500</v>
      </c>
      <c r="K1162" s="23">
        <v>899</v>
      </c>
      <c r="L1162" s="24">
        <v>0.67</v>
      </c>
      <c r="M1162" s="25">
        <f>Table2[[#This Row],[Actual Price]] - Table2[[#This Row],[Discounted Price]] / Table2[[#This Row],[Actual Price]] * 100</f>
        <v>865.74082313681868</v>
      </c>
      <c r="N1162" s="24" t="str">
        <f t="shared" si="55"/>
        <v>50% or More</v>
      </c>
      <c r="O1162" s="21">
        <f>Table2[[#This Row],[Rounded Rating Column]] + (Table2[[#This Row],[rating_count]] / 1000)</f>
        <v>4.4249999999999998</v>
      </c>
      <c r="P1162" s="24" t="str">
        <f>IF(Table2[[#This Row],[Discount Percentage]] &gt;= 0.5, "Yes", "No")</f>
        <v>Yes</v>
      </c>
      <c r="Q1162" s="26">
        <f>Table2[[#This Row],[Actual Price]] * Table2[[#This Row],[rating_count]]</f>
        <v>382075</v>
      </c>
      <c r="R1162">
        <v>3.8</v>
      </c>
      <c r="S1162">
        <f>ROUND(Table2[[#This Row],[rating]], 0)</f>
        <v>4</v>
      </c>
      <c r="T1162" s="21">
        <v>425</v>
      </c>
      <c r="U1162" s="21" t="str">
        <f>IF(Table2[[#This Row],[rating_count]] &lt; 1000, "Yes", "No")</f>
        <v>Yes</v>
      </c>
      <c r="V1162" s="21">
        <f>Table2[[#This Row],[Rounded Rating Column]] * Table2[[#This Row],[rating_count]]</f>
        <v>1700</v>
      </c>
      <c r="W1162" s="25">
        <f t="shared" si="56"/>
        <v>382075</v>
      </c>
      <c r="X1162" t="s">
        <v>1962</v>
      </c>
      <c r="Y1162" t="s">
        <v>1963</v>
      </c>
      <c r="Z1162" t="s">
        <v>1964</v>
      </c>
      <c r="AA1162" t="s">
        <v>1965</v>
      </c>
      <c r="AB1162" t="s">
        <v>1966</v>
      </c>
      <c r="AC1162" t="s">
        <v>1967</v>
      </c>
      <c r="AD1162" t="s">
        <v>1968</v>
      </c>
      <c r="AE1162" t="s">
        <v>1969</v>
      </c>
    </row>
    <row r="1163" spans="1:31" ht="15.75" customHeight="1">
      <c r="A1163" t="s">
        <v>7765</v>
      </c>
      <c r="B1163" t="s">
        <v>7766</v>
      </c>
      <c r="C1163" t="s">
        <v>6122</v>
      </c>
      <c r="D1163" t="s">
        <v>12891</v>
      </c>
      <c r="E1163" t="s">
        <v>12892</v>
      </c>
      <c r="F1163" t="s">
        <v>12893</v>
      </c>
      <c r="G1163" t="str">
        <f>Table2[category] &amp; "-" &amp; Table2[product name]</f>
        <v>OfficeProducts|OfficePaperProducts|Paper|Stationery|Notebooks,WritingPads&amp;Diaries|CompositionNotebooks-Classmate Pulse 1 Subject Notebook - 240mm x 180mm , Soft Cover, 180 Pages, Single Line, Pack of 4</v>
      </c>
      <c r="H1163" t="s">
        <v>12894</v>
      </c>
      <c r="I1163" s="23">
        <v>300</v>
      </c>
      <c r="J1163" s="23" t="str">
        <f t="shared" si="54"/>
        <v>₹200 - ₹500</v>
      </c>
      <c r="K1163" s="23">
        <v>300</v>
      </c>
      <c r="L1163" s="24">
        <v>0</v>
      </c>
      <c r="M1163" s="25">
        <f>Table2[[#This Row],[Actual Price]] - Table2[[#This Row],[Discounted Price]] / Table2[[#This Row],[Actual Price]] * 100</f>
        <v>200</v>
      </c>
      <c r="N1163" s="24" t="str">
        <f t="shared" si="55"/>
        <v>&lt;50%</v>
      </c>
      <c r="O1163" s="21">
        <f>Table2[[#This Row],[Rounded Rating Column]] + (Table2[[#This Row],[rating_count]] / 1000)</f>
        <v>4.4189999999999996</v>
      </c>
      <c r="P1163" s="24" t="str">
        <f>IF(Table2[[#This Row],[Discount Percentage]] &gt;= 0.5, "Yes", "No")</f>
        <v>No</v>
      </c>
      <c r="Q1163" s="26">
        <f>Table2[[#This Row],[Actual Price]] * Table2[[#This Row],[rating_count]]</f>
        <v>125700</v>
      </c>
      <c r="R1163">
        <v>4.2</v>
      </c>
      <c r="S1163">
        <f>ROUND(Table2[[#This Row],[rating]], 0)</f>
        <v>4</v>
      </c>
      <c r="T1163" s="21">
        <v>419</v>
      </c>
      <c r="U1163" s="21" t="str">
        <f>IF(Table2[[#This Row],[rating_count]] &lt; 1000, "Yes", "No")</f>
        <v>Yes</v>
      </c>
      <c r="V1163" s="21">
        <f>Table2[[#This Row],[Rounded Rating Column]] * Table2[[#This Row],[rating_count]]</f>
        <v>1676</v>
      </c>
      <c r="W1163" s="25">
        <f t="shared" si="56"/>
        <v>125700</v>
      </c>
      <c r="X1163" t="s">
        <v>7767</v>
      </c>
      <c r="Y1163" t="s">
        <v>7768</v>
      </c>
      <c r="Z1163" t="s">
        <v>7769</v>
      </c>
      <c r="AA1163" t="s">
        <v>7770</v>
      </c>
      <c r="AB1163" t="s">
        <v>7771</v>
      </c>
      <c r="AC1163" t="s">
        <v>7772</v>
      </c>
      <c r="AD1163" t="s">
        <v>7773</v>
      </c>
      <c r="AE1163" t="s">
        <v>7774</v>
      </c>
    </row>
    <row r="1164" spans="1:31" ht="15.75" customHeight="1">
      <c r="A1164" t="s">
        <v>8293</v>
      </c>
      <c r="B1164" t="s">
        <v>8294</v>
      </c>
      <c r="C1164" t="s">
        <v>6038</v>
      </c>
      <c r="D1164" t="s">
        <v>12831</v>
      </c>
      <c r="E1164" t="s">
        <v>12839</v>
      </c>
      <c r="F1164" t="s">
        <v>12849</v>
      </c>
      <c r="G1164" t="str">
        <f>Table2[category] &amp; "-" &amp; Table2[product name]</f>
        <v>Electronics|HomeAudio|Speakers|OutdoorSpeakers-Zebronics Astra 10 Portable Wireless BT v5.0 Speaker, 10W RMS Power, 15* Hours Backup, 2.25" Drive Size, up to 6.4" Mobile Holder Support, Carry Handle, USB, mSD, AUX Input and FM Radio with Antenna</v>
      </c>
      <c r="H1164" t="s">
        <v>12937</v>
      </c>
      <c r="I1164" s="23">
        <v>799</v>
      </c>
      <c r="J1164" s="23" t="str">
        <f t="shared" si="54"/>
        <v>&gt;₹500</v>
      </c>
      <c r="K1164" s="25">
        <v>1999</v>
      </c>
      <c r="L1164" s="24">
        <v>0.6</v>
      </c>
      <c r="M1164" s="25">
        <f>Table2[[#This Row],[Actual Price]] - Table2[[#This Row],[Discounted Price]] / Table2[[#This Row],[Actual Price]] * 100</f>
        <v>1959.0300150075038</v>
      </c>
      <c r="N1164" s="24" t="str">
        <f t="shared" si="55"/>
        <v>50% or More</v>
      </c>
      <c r="O1164" s="21">
        <f>Table2[[#This Row],[Rounded Rating Column]] + (Table2[[#This Row],[rating_count]] / 1000)</f>
        <v>4.4180000000000001</v>
      </c>
      <c r="P1164" s="24" t="str">
        <f>IF(Table2[[#This Row],[Discount Percentage]] &gt;= 0.5, "Yes", "No")</f>
        <v>Yes</v>
      </c>
      <c r="Q1164" s="26">
        <f>Table2[[#This Row],[Actual Price]] * Table2[[#This Row],[rating_count]]</f>
        <v>835582</v>
      </c>
      <c r="R1164">
        <v>3.7</v>
      </c>
      <c r="S1164">
        <f>ROUND(Table2[[#This Row],[rating]], 0)</f>
        <v>4</v>
      </c>
      <c r="T1164" s="21">
        <v>418</v>
      </c>
      <c r="U1164" s="21" t="str">
        <f>IF(Table2[[#This Row],[rating_count]] &lt; 1000, "Yes", "No")</f>
        <v>Yes</v>
      </c>
      <c r="V1164" s="21">
        <f>Table2[[#This Row],[Rounded Rating Column]] * Table2[[#This Row],[rating_count]]</f>
        <v>1672</v>
      </c>
      <c r="W1164" s="25">
        <f t="shared" si="56"/>
        <v>835582</v>
      </c>
      <c r="X1164" t="s">
        <v>8295</v>
      </c>
      <c r="Y1164" t="s">
        <v>8296</v>
      </c>
      <c r="Z1164" t="s">
        <v>8297</v>
      </c>
      <c r="AA1164" t="s">
        <v>8298</v>
      </c>
      <c r="AB1164" t="s">
        <v>8299</v>
      </c>
      <c r="AC1164" t="s">
        <v>8300</v>
      </c>
      <c r="AD1164" t="s">
        <v>8301</v>
      </c>
      <c r="AE1164" t="s">
        <v>8302</v>
      </c>
    </row>
    <row r="1165" spans="1:31" ht="15.75" customHeight="1">
      <c r="A1165" t="s">
        <v>4491</v>
      </c>
      <c r="B1165" t="s">
        <v>4492</v>
      </c>
      <c r="C1165" t="s">
        <v>2956</v>
      </c>
      <c r="D1165" t="s">
        <v>12831</v>
      </c>
      <c r="E1165" t="s">
        <v>12852</v>
      </c>
      <c r="F1165" t="s">
        <v>12853</v>
      </c>
      <c r="G1165" t="str">
        <f>Table2[category] &amp; "-" &amp; Table2[product name]</f>
        <v>Electronics|WearableTechnology|SmartWatches-10WeRun Id-116 Bluetooth Smartwatch Wireless Fitness Band for Boys, Girls, Men, Women &amp; Kids | Sports Gym Watch for All Smart Phones I Heart Rate and spo2 Monitor</v>
      </c>
      <c r="H1165" s="2" t="s">
        <v>13108</v>
      </c>
      <c r="I1165" s="23">
        <v>499</v>
      </c>
      <c r="J1165" s="23" t="str">
        <f t="shared" si="54"/>
        <v>₹200 - ₹500</v>
      </c>
      <c r="K1165" s="25">
        <v>1899</v>
      </c>
      <c r="L1165" s="24">
        <v>0.74</v>
      </c>
      <c r="M1165" s="25">
        <f>Table2[[#This Row],[Actual Price]] - Table2[[#This Row],[Discounted Price]] / Table2[[#This Row],[Actual Price]] * 100</f>
        <v>1872.7230121116377</v>
      </c>
      <c r="N1165" s="24" t="str">
        <f t="shared" si="55"/>
        <v>50% or More</v>
      </c>
      <c r="O1165" s="21">
        <f>Table2[[#This Row],[Rounded Rating Column]] + (Table2[[#This Row],[rating_count]] / 1000)</f>
        <v>4.4119999999999999</v>
      </c>
      <c r="P1165" s="24" t="str">
        <f>IF(Table2[[#This Row],[Discount Percentage]] &gt;= 0.5, "Yes", "No")</f>
        <v>Yes</v>
      </c>
      <c r="Q1165" s="26">
        <f>Table2[[#This Row],[Actual Price]] * Table2[[#This Row],[rating_count]]</f>
        <v>782388</v>
      </c>
      <c r="R1165">
        <v>4.0999999999999996</v>
      </c>
      <c r="S1165">
        <f>ROUND(Table2[[#This Row],[rating]], 0)</f>
        <v>4</v>
      </c>
      <c r="T1165" s="21">
        <v>412</v>
      </c>
      <c r="U1165" s="21" t="str">
        <f>IF(Table2[[#This Row],[rating_count]] &lt; 1000, "Yes", "No")</f>
        <v>Yes</v>
      </c>
      <c r="V1165" s="21">
        <f>Table2[[#This Row],[Rounded Rating Column]] * Table2[[#This Row],[rating_count]]</f>
        <v>1648</v>
      </c>
      <c r="W1165" s="25">
        <f t="shared" si="56"/>
        <v>782388</v>
      </c>
      <c r="X1165" t="s">
        <v>4493</v>
      </c>
      <c r="Y1165" t="s">
        <v>4494</v>
      </c>
      <c r="Z1165" t="s">
        <v>4495</v>
      </c>
      <c r="AA1165" t="s">
        <v>4496</v>
      </c>
      <c r="AB1165" t="s">
        <v>4497</v>
      </c>
      <c r="AC1165" t="s">
        <v>4498</v>
      </c>
      <c r="AD1165" t="s">
        <v>4499</v>
      </c>
      <c r="AE1165" t="s">
        <v>4500</v>
      </c>
    </row>
    <row r="1166" spans="1:31" ht="15.75" customHeight="1">
      <c r="A1166" t="s">
        <v>8180</v>
      </c>
      <c r="B1166" t="s">
        <v>8181</v>
      </c>
      <c r="C1166" t="s">
        <v>7401</v>
      </c>
      <c r="D1166" t="s">
        <v>12821</v>
      </c>
      <c r="E1166" t="s">
        <v>12822</v>
      </c>
      <c r="F1166" t="s">
        <v>12911</v>
      </c>
      <c r="G1166" t="str">
        <f>Table2[category] &amp; "-" &amp; Table2[product name]</f>
        <v>Computers&amp;Accessories|Accessories&amp;Peripherals|PCGamingPeripherals|GamingKeyboards-HP GK320 Wired Full Size RGB Backlight Mechanical Gaming Keyboard, 4 LED Indicators, Mechanical Switches, Double Injection Key Caps, and Windows Lock Key(4QN01AA)</v>
      </c>
      <c r="H1166" t="s">
        <v>12963</v>
      </c>
      <c r="I1166" s="25">
        <v>1519</v>
      </c>
      <c r="J1166" s="23" t="str">
        <f t="shared" si="54"/>
        <v>&gt;₹500</v>
      </c>
      <c r="K1166" s="25">
        <v>3499</v>
      </c>
      <c r="L1166" s="24">
        <v>0.56999999999999995</v>
      </c>
      <c r="M1166" s="25">
        <f>Table2[[#This Row],[Actual Price]] - Table2[[#This Row],[Discounted Price]] / Table2[[#This Row],[Actual Price]] * 100</f>
        <v>3455.5875964561305</v>
      </c>
      <c r="N1166" s="24" t="str">
        <f t="shared" si="55"/>
        <v>50% or More</v>
      </c>
      <c r="O1166" s="21">
        <f>Table2[[#This Row],[Rounded Rating Column]] + (Table2[[#This Row],[rating_count]] / 1000)</f>
        <v>4.4080000000000004</v>
      </c>
      <c r="P1166" s="24" t="str">
        <f>IF(Table2[[#This Row],[Discount Percentage]] &gt;= 0.5, "Yes", "No")</f>
        <v>Yes</v>
      </c>
      <c r="Q1166" s="26">
        <f>Table2[[#This Row],[Actual Price]] * Table2[[#This Row],[rating_count]]</f>
        <v>1427592</v>
      </c>
      <c r="R1166">
        <v>4.3</v>
      </c>
      <c r="S1166">
        <f>ROUND(Table2[[#This Row],[rating]], 0)</f>
        <v>4</v>
      </c>
      <c r="T1166" s="21">
        <v>408</v>
      </c>
      <c r="U1166" s="21" t="str">
        <f>IF(Table2[[#This Row],[rating_count]] &lt; 1000, "Yes", "No")</f>
        <v>Yes</v>
      </c>
      <c r="V1166" s="21">
        <f>Table2[[#This Row],[Rounded Rating Column]] * Table2[[#This Row],[rating_count]]</f>
        <v>1632</v>
      </c>
      <c r="W1166" s="25">
        <f t="shared" si="56"/>
        <v>1427592</v>
      </c>
      <c r="X1166" t="s">
        <v>8182</v>
      </c>
      <c r="Y1166" t="s">
        <v>8183</v>
      </c>
      <c r="Z1166" t="s">
        <v>8184</v>
      </c>
      <c r="AA1166" t="s">
        <v>8185</v>
      </c>
      <c r="AB1166" t="s">
        <v>8186</v>
      </c>
      <c r="AC1166" t="s">
        <v>8187</v>
      </c>
      <c r="AD1166" t="s">
        <v>8188</v>
      </c>
      <c r="AE1166" t="s">
        <v>8189</v>
      </c>
    </row>
    <row r="1167" spans="1:31" ht="15.75" customHeight="1">
      <c r="A1167" t="s">
        <v>1760</v>
      </c>
      <c r="B1167" t="s">
        <v>1761</v>
      </c>
      <c r="C1167" t="s">
        <v>462</v>
      </c>
      <c r="D1167" t="s">
        <v>12831</v>
      </c>
      <c r="E1167" t="s">
        <v>12832</v>
      </c>
      <c r="F1167" t="s">
        <v>12833</v>
      </c>
      <c r="G1167" t="str">
        <f>Table2[category] &amp; "-" &amp; Table2[product name]</f>
        <v>Electronics|HomeTheater,TV&amp;Video|Accessories|RemoteControls-Caldipree Silicone Case Cover Compatible for 2022 Samsung Smart TV Remote QLED TV BN68-13897A TM2280E (2022-BLACK)</v>
      </c>
      <c r="H1167" t="s">
        <v>12836</v>
      </c>
      <c r="I1167" s="23">
        <v>547</v>
      </c>
      <c r="J1167" s="23" t="str">
        <f t="shared" si="54"/>
        <v>&gt;₹500</v>
      </c>
      <c r="K1167" s="25">
        <v>2999</v>
      </c>
      <c r="L1167" s="24">
        <v>0.82</v>
      </c>
      <c r="M1167" s="25">
        <f>Table2[[#This Row],[Actual Price]] - Table2[[#This Row],[Discounted Price]] / Table2[[#This Row],[Actual Price]] * 100</f>
        <v>2980.7605868622873</v>
      </c>
      <c r="N1167" s="24" t="str">
        <f t="shared" si="55"/>
        <v>50% or More</v>
      </c>
      <c r="O1167" s="21">
        <f>Table2[[#This Row],[Rounded Rating Column]] + (Table2[[#This Row],[rating_count]] / 1000)</f>
        <v>4.407</v>
      </c>
      <c r="P1167" s="24" t="str">
        <f>IF(Table2[[#This Row],[Discount Percentage]] &gt;= 0.5, "Yes", "No")</f>
        <v>Yes</v>
      </c>
      <c r="Q1167" s="26">
        <f>Table2[[#This Row],[Actual Price]] * Table2[[#This Row],[rating_count]]</f>
        <v>1220593</v>
      </c>
      <c r="R1167">
        <v>4.3</v>
      </c>
      <c r="S1167">
        <f>ROUND(Table2[[#This Row],[rating]], 0)</f>
        <v>4</v>
      </c>
      <c r="T1167" s="21">
        <v>407</v>
      </c>
      <c r="U1167" s="21" t="str">
        <f>IF(Table2[[#This Row],[rating_count]] &lt; 1000, "Yes", "No")</f>
        <v>Yes</v>
      </c>
      <c r="V1167" s="21">
        <f>Table2[[#This Row],[Rounded Rating Column]] * Table2[[#This Row],[rating_count]]</f>
        <v>1628</v>
      </c>
      <c r="W1167" s="25">
        <f t="shared" si="56"/>
        <v>1220593</v>
      </c>
      <c r="X1167" t="s">
        <v>1762</v>
      </c>
      <c r="Y1167" t="s">
        <v>1763</v>
      </c>
      <c r="Z1167" t="s">
        <v>1764</v>
      </c>
      <c r="AA1167" t="s">
        <v>1765</v>
      </c>
      <c r="AB1167" t="s">
        <v>1766</v>
      </c>
      <c r="AC1167" t="s">
        <v>1767</v>
      </c>
      <c r="AD1167" t="s">
        <v>1768</v>
      </c>
      <c r="AE1167" t="s">
        <v>1769</v>
      </c>
    </row>
    <row r="1168" spans="1:31" ht="15.75" customHeight="1">
      <c r="A1168" t="s">
        <v>5939</v>
      </c>
      <c r="B1168" t="s">
        <v>5940</v>
      </c>
      <c r="C1168" t="s">
        <v>4796</v>
      </c>
      <c r="D1168" t="s">
        <v>12821</v>
      </c>
      <c r="E1168" t="s">
        <v>12822</v>
      </c>
      <c r="F1168" t="s">
        <v>12880</v>
      </c>
      <c r="G1168" t="str">
        <f>Table2[category] &amp; "-" &amp; Table2[product name]</f>
        <v>Computers&amp;Accessories|Accessories&amp;Peripherals|Keyboards,Mice&amp;InputDevices|GraphicTablets-Amazon Basics Magic Slate 8.5-inch LCD Writing Tablet with Stylus Pen, for Drawing, Playing, Noting by Kids &amp; Adults, Black</v>
      </c>
      <c r="H1168" t="s">
        <v>12882</v>
      </c>
      <c r="I1168" s="23">
        <v>289</v>
      </c>
      <c r="J1168" s="23" t="str">
        <f t="shared" si="54"/>
        <v>₹200 - ₹500</v>
      </c>
      <c r="K1168" s="23">
        <v>999</v>
      </c>
      <c r="L1168" s="24">
        <v>0.71</v>
      </c>
      <c r="M1168" s="25">
        <f>Table2[[#This Row],[Actual Price]] - Table2[[#This Row],[Discounted Price]] / Table2[[#This Row],[Actual Price]] * 100</f>
        <v>970.07107107107106</v>
      </c>
      <c r="N1168" s="24" t="str">
        <f t="shared" si="55"/>
        <v>50% or More</v>
      </c>
      <c r="O1168" s="21">
        <f>Table2[[#This Row],[Rounded Rating Column]] + (Table2[[#This Row],[rating_count]] / 1000)</f>
        <v>4.4009999999999998</v>
      </c>
      <c r="P1168" s="24" t="str">
        <f>IF(Table2[[#This Row],[Discount Percentage]] &gt;= 0.5, "Yes", "No")</f>
        <v>Yes</v>
      </c>
      <c r="Q1168" s="26">
        <f>Table2[[#This Row],[Actual Price]] * Table2[[#This Row],[rating_count]]</f>
        <v>400599</v>
      </c>
      <c r="R1168">
        <v>4.0999999999999996</v>
      </c>
      <c r="S1168">
        <f>ROUND(Table2[[#This Row],[rating]], 0)</f>
        <v>4</v>
      </c>
      <c r="T1168" s="21">
        <v>401</v>
      </c>
      <c r="U1168" s="21" t="str">
        <f>IF(Table2[[#This Row],[rating_count]] &lt; 1000, "Yes", "No")</f>
        <v>Yes</v>
      </c>
      <c r="V1168" s="21">
        <f>Table2[[#This Row],[Rounded Rating Column]] * Table2[[#This Row],[rating_count]]</f>
        <v>1604</v>
      </c>
      <c r="W1168" s="25">
        <f t="shared" si="56"/>
        <v>400599</v>
      </c>
      <c r="X1168" t="s">
        <v>5941</v>
      </c>
      <c r="Y1168" t="s">
        <v>5942</v>
      </c>
      <c r="Z1168" t="s">
        <v>5943</v>
      </c>
      <c r="AA1168" t="s">
        <v>5944</v>
      </c>
      <c r="AB1168" t="s">
        <v>5945</v>
      </c>
      <c r="AC1168" t="s">
        <v>5946</v>
      </c>
      <c r="AD1168" t="s">
        <v>5947</v>
      </c>
      <c r="AE1168" t="s">
        <v>5948</v>
      </c>
    </row>
    <row r="1169" spans="1:31" ht="15.75" customHeight="1">
      <c r="A1169" t="s">
        <v>728</v>
      </c>
      <c r="B1169" t="s">
        <v>729</v>
      </c>
      <c r="C1169" t="s">
        <v>165</v>
      </c>
      <c r="D1169" t="s">
        <v>12831</v>
      </c>
      <c r="E1169" t="s">
        <v>12832</v>
      </c>
      <c r="F1169" t="s">
        <v>12834</v>
      </c>
      <c r="G1169" t="str">
        <f>Table2[category] &amp; "-" &amp; Table2[product name]</f>
        <v>Electronics|HomeTheater,TV&amp;Video|Televisions|SmartTelevisions-TCL 80 cm (32 inches) HD Ready Certified Android Smart LED TV 32S5205 (Black)</v>
      </c>
      <c r="H1169" t="s">
        <v>12835</v>
      </c>
      <c r="I1169" s="25">
        <v>10901</v>
      </c>
      <c r="J1169" s="23" t="str">
        <f t="shared" si="54"/>
        <v>&gt;₹500</v>
      </c>
      <c r="K1169" s="25">
        <v>30990</v>
      </c>
      <c r="L1169" s="24">
        <v>0.65</v>
      </c>
      <c r="M1169" s="25">
        <f>Table2[[#This Row],[Actual Price]] - Table2[[#This Row],[Discounted Price]] / Table2[[#This Row],[Actual Price]] * 100</f>
        <v>30954.82413681833</v>
      </c>
      <c r="N1169" s="24" t="str">
        <f t="shared" si="55"/>
        <v>50% or More</v>
      </c>
      <c r="O1169" s="21">
        <f>Table2[[#This Row],[Rounded Rating Column]] + (Table2[[#This Row],[rating_count]] / 1000)</f>
        <v>4.3979999999999997</v>
      </c>
      <c r="P1169" s="24" t="str">
        <f>IF(Table2[[#This Row],[Discount Percentage]] &gt;= 0.5, "Yes", "No")</f>
        <v>Yes</v>
      </c>
      <c r="Q1169" s="26">
        <f>Table2[[#This Row],[Actual Price]] * Table2[[#This Row],[rating_count]]</f>
        <v>12334020</v>
      </c>
      <c r="R1169">
        <v>4.0999999999999996</v>
      </c>
      <c r="S1169">
        <f>ROUND(Table2[[#This Row],[rating]], 0)</f>
        <v>4</v>
      </c>
      <c r="T1169" s="21">
        <v>398</v>
      </c>
      <c r="U1169" s="21" t="str">
        <f>IF(Table2[[#This Row],[rating_count]] &lt; 1000, "Yes", "No")</f>
        <v>Yes</v>
      </c>
      <c r="V1169" s="21">
        <f>Table2[[#This Row],[Rounded Rating Column]] * Table2[[#This Row],[rating_count]]</f>
        <v>1592</v>
      </c>
      <c r="W1169" s="25">
        <f t="shared" si="56"/>
        <v>12334020</v>
      </c>
      <c r="X1169" t="s">
        <v>730</v>
      </c>
      <c r="Y1169" t="s">
        <v>731</v>
      </c>
      <c r="Z1169" t="s">
        <v>732</v>
      </c>
      <c r="AA1169" t="s">
        <v>733</v>
      </c>
      <c r="AB1169" t="s">
        <v>734</v>
      </c>
      <c r="AC1169" t="s">
        <v>735</v>
      </c>
      <c r="AD1169" t="s">
        <v>736</v>
      </c>
      <c r="AE1169" t="s">
        <v>737</v>
      </c>
    </row>
    <row r="1170" spans="1:31" ht="15.75" customHeight="1">
      <c r="A1170" t="s">
        <v>11276</v>
      </c>
      <c r="B1170" t="s">
        <v>11277</v>
      </c>
      <c r="C1170" t="s">
        <v>10784</v>
      </c>
      <c r="D1170" t="s">
        <v>12817</v>
      </c>
      <c r="E1170" t="s">
        <v>12988</v>
      </c>
      <c r="F1170" t="s">
        <v>13013</v>
      </c>
      <c r="G1170" t="str">
        <f>Table2[category] &amp; "-" &amp; Table2[product name]</f>
        <v>Home&amp;Kitchen|Heating,Cooling&amp;AirQuality|Fans|TableFans-Havells Gatik Neo 400mm Pedestal Fan (Aqua Blue)</v>
      </c>
      <c r="H1170" t="s">
        <v>13047</v>
      </c>
      <c r="I1170" s="25">
        <v>2399</v>
      </c>
      <c r="J1170" s="23" t="str">
        <f t="shared" si="54"/>
        <v>&gt;₹500</v>
      </c>
      <c r="K1170" s="25">
        <v>4200</v>
      </c>
      <c r="L1170" s="24">
        <v>0.43</v>
      </c>
      <c r="M1170" s="25">
        <f>Table2[[#This Row],[Actual Price]] - Table2[[#This Row],[Discounted Price]] / Table2[[#This Row],[Actual Price]] * 100</f>
        <v>4142.8809523809523</v>
      </c>
      <c r="N1170" s="24" t="str">
        <f t="shared" si="55"/>
        <v>&lt;50%</v>
      </c>
      <c r="O1170" s="21">
        <f>Table2[[#This Row],[Rounded Rating Column]] + (Table2[[#This Row],[rating_count]] / 1000)</f>
        <v>4.3970000000000002</v>
      </c>
      <c r="P1170" s="24" t="str">
        <f>IF(Table2[[#This Row],[Discount Percentage]] &gt;= 0.5, "Yes", "No")</f>
        <v>No</v>
      </c>
      <c r="Q1170" s="26">
        <f>Table2[[#This Row],[Actual Price]] * Table2[[#This Row],[rating_count]]</f>
        <v>1667400</v>
      </c>
      <c r="R1170">
        <v>3.8</v>
      </c>
      <c r="S1170">
        <f>ROUND(Table2[[#This Row],[rating]], 0)</f>
        <v>4</v>
      </c>
      <c r="T1170" s="21">
        <v>397</v>
      </c>
      <c r="U1170" s="21" t="str">
        <f>IF(Table2[[#This Row],[rating_count]] &lt; 1000, "Yes", "No")</f>
        <v>Yes</v>
      </c>
      <c r="V1170" s="21">
        <f>Table2[[#This Row],[Rounded Rating Column]] * Table2[[#This Row],[rating_count]]</f>
        <v>1588</v>
      </c>
      <c r="W1170" s="25">
        <f t="shared" si="56"/>
        <v>1667400</v>
      </c>
      <c r="X1170" t="s">
        <v>11278</v>
      </c>
      <c r="Y1170" t="s">
        <v>11279</v>
      </c>
      <c r="Z1170" t="s">
        <v>11280</v>
      </c>
      <c r="AA1170" t="s">
        <v>11281</v>
      </c>
      <c r="AB1170" t="s">
        <v>11282</v>
      </c>
      <c r="AC1170" t="s">
        <v>11283</v>
      </c>
      <c r="AD1170" t="s">
        <v>11284</v>
      </c>
      <c r="AE1170" t="s">
        <v>11285</v>
      </c>
    </row>
    <row r="1171" spans="1:31" ht="15.75" customHeight="1">
      <c r="A1171" t="s">
        <v>2738</v>
      </c>
      <c r="B1171" t="s">
        <v>2739</v>
      </c>
      <c r="C1171" t="s">
        <v>125</v>
      </c>
      <c r="D1171" t="s">
        <v>12831</v>
      </c>
      <c r="E1171" t="s">
        <v>12832</v>
      </c>
      <c r="F1171" t="s">
        <v>12833</v>
      </c>
      <c r="G1171" t="str">
        <f>Table2[category] &amp; "-" &amp; Table2[product name]</f>
        <v>Electronics|HomeTheater,TV&amp;Video|Accessories|Cables|HDMICables-Bestor ¬Æ 8K Hdmi 2.1 Cable 48Gbps 9.80Ft/Ultra High Speed Hdmi Braided Cord For Roku Tv/Ps5/Hdtv/Blu-Ray Projector, Laptop, Television, Personal Computer, Xbox, Ps4, Ps5, Ps4 Pro (1 M, Grey)</v>
      </c>
      <c r="H1171" t="s">
        <v>12824</v>
      </c>
      <c r="I1171" s="23">
        <v>699</v>
      </c>
      <c r="J1171" s="23" t="str">
        <f t="shared" si="54"/>
        <v>&gt;₹500</v>
      </c>
      <c r="K1171" s="25">
        <v>1899</v>
      </c>
      <c r="L1171" s="24">
        <v>0.63</v>
      </c>
      <c r="M1171" s="25">
        <f>Table2[[#This Row],[Actual Price]] - Table2[[#This Row],[Discounted Price]] / Table2[[#This Row],[Actual Price]] * 100</f>
        <v>1862.1911532385466</v>
      </c>
      <c r="N1171" s="24" t="str">
        <f t="shared" si="55"/>
        <v>50% or More</v>
      </c>
      <c r="O1171" s="21">
        <f>Table2[[#This Row],[Rounded Rating Column]] + (Table2[[#This Row],[rating_count]] / 1000)</f>
        <v>4.3899999999999997</v>
      </c>
      <c r="P1171" s="24" t="str">
        <f>IF(Table2[[#This Row],[Discount Percentage]] &gt;= 0.5, "Yes", "No")</f>
        <v>Yes</v>
      </c>
      <c r="Q1171" s="26">
        <f>Table2[[#This Row],[Actual Price]] * Table2[[#This Row],[rating_count]]</f>
        <v>740610</v>
      </c>
      <c r="R1171">
        <v>4.4000000000000004</v>
      </c>
      <c r="S1171">
        <f>ROUND(Table2[[#This Row],[rating]], 0)</f>
        <v>4</v>
      </c>
      <c r="T1171" s="21">
        <v>390</v>
      </c>
      <c r="U1171" s="21" t="str">
        <f>IF(Table2[[#This Row],[rating_count]] &lt; 1000, "Yes", "No")</f>
        <v>Yes</v>
      </c>
      <c r="V1171" s="21">
        <f>Table2[[#This Row],[Rounded Rating Column]] * Table2[[#This Row],[rating_count]]</f>
        <v>1560</v>
      </c>
      <c r="W1171" s="25">
        <f t="shared" si="56"/>
        <v>740610</v>
      </c>
      <c r="X1171" t="s">
        <v>2740</v>
      </c>
      <c r="Y1171" t="s">
        <v>2741</v>
      </c>
      <c r="Z1171" t="s">
        <v>2742</v>
      </c>
      <c r="AA1171" t="s">
        <v>2743</v>
      </c>
      <c r="AB1171" t="s">
        <v>2744</v>
      </c>
      <c r="AC1171" t="s">
        <v>2745</v>
      </c>
      <c r="AD1171" t="s">
        <v>2746</v>
      </c>
      <c r="AE1171" t="s">
        <v>2747</v>
      </c>
    </row>
    <row r="1172" spans="1:31" ht="15.75" customHeight="1">
      <c r="A1172" t="s">
        <v>6550</v>
      </c>
      <c r="B1172" t="s">
        <v>6551</v>
      </c>
      <c r="C1172" t="s">
        <v>6552</v>
      </c>
      <c r="D1172" t="s">
        <v>12891</v>
      </c>
      <c r="E1172" t="s">
        <v>12892</v>
      </c>
      <c r="F1172" t="s">
        <v>12893</v>
      </c>
      <c r="G1172" t="str">
        <f>Table2[category] &amp; "-" &amp; Table2[product name]</f>
        <v>OfficeProducts|OfficePaperProducts|Paper|Copy&amp;PrintingPaper|ColouredPaper-BRUSTRO Copytinta Coloured Craft Paper A4 Size 80 GSM Mixed Bright Colour 40 Sheets Pack (10 cols X 4 Sheets) Double Side Color for Office Printing, Art and Craft.</v>
      </c>
      <c r="H1172" t="s">
        <v>12950</v>
      </c>
      <c r="I1172" s="23">
        <v>99</v>
      </c>
      <c r="J1172" s="23" t="str">
        <f t="shared" si="54"/>
        <v>&lt;₹200</v>
      </c>
      <c r="K1172" s="23">
        <v>99</v>
      </c>
      <c r="L1172" s="24">
        <v>0</v>
      </c>
      <c r="M1172" s="25">
        <f>Table2[[#This Row],[Actual Price]] - Table2[[#This Row],[Discounted Price]] / Table2[[#This Row],[Actual Price]] * 100</f>
        <v>-1</v>
      </c>
      <c r="N1172" s="24" t="str">
        <f t="shared" si="55"/>
        <v>&lt;50%</v>
      </c>
      <c r="O1172" s="21">
        <f>Table2[[#This Row],[Rounded Rating Column]] + (Table2[[#This Row],[rating_count]] / 1000)</f>
        <v>4.3879999999999999</v>
      </c>
      <c r="P1172" s="24" t="str">
        <f>IF(Table2[[#This Row],[Discount Percentage]] &gt;= 0.5, "Yes", "No")</f>
        <v>No</v>
      </c>
      <c r="Q1172" s="26">
        <f>Table2[[#This Row],[Actual Price]] * Table2[[#This Row],[rating_count]]</f>
        <v>38412</v>
      </c>
      <c r="R1172">
        <v>4.3</v>
      </c>
      <c r="S1172">
        <f>ROUND(Table2[[#This Row],[rating]], 0)</f>
        <v>4</v>
      </c>
      <c r="T1172" s="21">
        <v>388</v>
      </c>
      <c r="U1172" s="21" t="str">
        <f>IF(Table2[[#This Row],[rating_count]] &lt; 1000, "Yes", "No")</f>
        <v>Yes</v>
      </c>
      <c r="V1172" s="21">
        <f>Table2[[#This Row],[Rounded Rating Column]] * Table2[[#This Row],[rating_count]]</f>
        <v>1552</v>
      </c>
      <c r="W1172" s="25">
        <f t="shared" si="56"/>
        <v>38412</v>
      </c>
      <c r="X1172" t="s">
        <v>6553</v>
      </c>
      <c r="Y1172" t="s">
        <v>6554</v>
      </c>
      <c r="Z1172" t="s">
        <v>6555</v>
      </c>
      <c r="AA1172" t="s">
        <v>6556</v>
      </c>
      <c r="AB1172" t="s">
        <v>6557</v>
      </c>
      <c r="AC1172" t="s">
        <v>6558</v>
      </c>
      <c r="AD1172" t="s">
        <v>6559</v>
      </c>
      <c r="AE1172" t="s">
        <v>6560</v>
      </c>
    </row>
    <row r="1173" spans="1:31" ht="15.75" customHeight="1">
      <c r="A1173" t="s">
        <v>12344</v>
      </c>
      <c r="B1173" t="s">
        <v>12345</v>
      </c>
      <c r="C1173" t="s">
        <v>12346</v>
      </c>
      <c r="D1173" t="s">
        <v>12817</v>
      </c>
      <c r="E1173" t="s">
        <v>12818</v>
      </c>
      <c r="F1173" t="s">
        <v>12986</v>
      </c>
      <c r="G1173" t="str">
        <f>Table2[category] &amp; "-" &amp; Table2[product name]</f>
        <v>Home&amp;Kitchen|Kitchen&amp;HomeAppliances|SmallKitchenAppliances|RotiMakers-Libra Roti Maker Electric Automatic | chapati Maker Electric Automatic | roti Maker Machine with 900 Watts for Making Roti/Chapati/Parathas - Stainless Steel</v>
      </c>
      <c r="H1173" t="s">
        <v>13058</v>
      </c>
      <c r="I1173" s="25">
        <v>1999</v>
      </c>
      <c r="J1173" s="23" t="str">
        <f t="shared" si="54"/>
        <v>&gt;₹500</v>
      </c>
      <c r="K1173" s="25">
        <v>2999</v>
      </c>
      <c r="L1173" s="24">
        <v>0.33</v>
      </c>
      <c r="M1173" s="25">
        <f>Table2[[#This Row],[Actual Price]] - Table2[[#This Row],[Discounted Price]] / Table2[[#This Row],[Actual Price]] * 100</f>
        <v>2932.344448149383</v>
      </c>
      <c r="N1173" s="24" t="str">
        <f t="shared" si="55"/>
        <v>&lt;50%</v>
      </c>
      <c r="O1173" s="21">
        <f>Table2[[#This Row],[Rounded Rating Column]] + (Table2[[#This Row],[rating_count]] / 1000)</f>
        <v>4.3879999999999999</v>
      </c>
      <c r="P1173" s="24" t="str">
        <f>IF(Table2[[#This Row],[Discount Percentage]] &gt;= 0.5, "Yes", "No")</f>
        <v>No</v>
      </c>
      <c r="Q1173" s="26">
        <f>Table2[[#This Row],[Actual Price]] * Table2[[#This Row],[rating_count]]</f>
        <v>1163612</v>
      </c>
      <c r="R1173">
        <v>4.4000000000000004</v>
      </c>
      <c r="S1173">
        <f>ROUND(Table2[[#This Row],[rating]], 0)</f>
        <v>4</v>
      </c>
      <c r="T1173" s="21">
        <v>388</v>
      </c>
      <c r="U1173" s="21" t="str">
        <f>IF(Table2[[#This Row],[rating_count]] &lt; 1000, "Yes", "No")</f>
        <v>Yes</v>
      </c>
      <c r="V1173" s="21">
        <f>Table2[[#This Row],[Rounded Rating Column]] * Table2[[#This Row],[rating_count]]</f>
        <v>1552</v>
      </c>
      <c r="W1173" s="25">
        <f t="shared" si="56"/>
        <v>1163612</v>
      </c>
      <c r="X1173" t="s">
        <v>12347</v>
      </c>
      <c r="Y1173" t="s">
        <v>12348</v>
      </c>
      <c r="Z1173" t="s">
        <v>12349</v>
      </c>
      <c r="AA1173" t="s">
        <v>12350</v>
      </c>
      <c r="AB1173" t="s">
        <v>12351</v>
      </c>
      <c r="AC1173" t="s">
        <v>12352</v>
      </c>
      <c r="AD1173" t="s">
        <v>12353</v>
      </c>
      <c r="AE1173" t="s">
        <v>12354</v>
      </c>
    </row>
    <row r="1174" spans="1:31" ht="15.75" customHeight="1">
      <c r="A1174" t="s">
        <v>1344</v>
      </c>
      <c r="B1174" t="s">
        <v>1345</v>
      </c>
      <c r="C1174" t="s">
        <v>13</v>
      </c>
      <c r="D1174" t="s">
        <v>12821</v>
      </c>
      <c r="E1174" t="s">
        <v>12822</v>
      </c>
      <c r="F1174" t="s">
        <v>12823</v>
      </c>
      <c r="G1174" t="str">
        <f>Table2[category] &amp; "-" &amp; Table2[product name]</f>
        <v>Computers&amp;Accessories|Accessories&amp;Peripherals|Cables&amp;Accessories|Cables|USBCables-Duracell Type-C To Micro 1.2M braided Sync &amp; Charge Cable, USB C to Micro Fast Charge Compatible for fast data transmission (Black)</v>
      </c>
      <c r="H1174" t="s">
        <v>12824</v>
      </c>
      <c r="I1174" s="23">
        <v>368</v>
      </c>
      <c r="J1174" s="23" t="str">
        <f t="shared" si="54"/>
        <v>₹200 - ₹500</v>
      </c>
      <c r="K1174" s="23">
        <v>699</v>
      </c>
      <c r="L1174" s="24">
        <v>0.47</v>
      </c>
      <c r="M1174" s="25">
        <f>Table2[[#This Row],[Actual Price]] - Table2[[#This Row],[Discounted Price]] / Table2[[#This Row],[Actual Price]] * 100</f>
        <v>646.35336194563661</v>
      </c>
      <c r="N1174" s="24" t="str">
        <f t="shared" si="55"/>
        <v>&lt;50%</v>
      </c>
      <c r="O1174" s="21">
        <f>Table2[[#This Row],[Rounded Rating Column]] + (Table2[[#This Row],[rating_count]] / 1000)</f>
        <v>4.3870000000000005</v>
      </c>
      <c r="P1174" s="24" t="str">
        <f>IF(Table2[[#This Row],[Discount Percentage]] &gt;= 0.5, "Yes", "No")</f>
        <v>No</v>
      </c>
      <c r="Q1174" s="26">
        <f>Table2[[#This Row],[Actual Price]] * Table2[[#This Row],[rating_count]]</f>
        <v>270513</v>
      </c>
      <c r="R1174">
        <v>4.2</v>
      </c>
      <c r="S1174">
        <f>ROUND(Table2[[#This Row],[rating]], 0)</f>
        <v>4</v>
      </c>
      <c r="T1174" s="21">
        <v>387</v>
      </c>
      <c r="U1174" s="21" t="str">
        <f>IF(Table2[[#This Row],[rating_count]] &lt; 1000, "Yes", "No")</f>
        <v>Yes</v>
      </c>
      <c r="V1174" s="21">
        <f>Table2[[#This Row],[Rounded Rating Column]] * Table2[[#This Row],[rating_count]]</f>
        <v>1548</v>
      </c>
      <c r="W1174" s="25">
        <f t="shared" si="56"/>
        <v>270513</v>
      </c>
      <c r="X1174" t="s">
        <v>1346</v>
      </c>
      <c r="Y1174" t="s">
        <v>1347</v>
      </c>
      <c r="Z1174" t="s">
        <v>1348</v>
      </c>
      <c r="AA1174" t="s">
        <v>1349</v>
      </c>
      <c r="AB1174" t="s">
        <v>1350</v>
      </c>
      <c r="AC1174" t="s">
        <v>1351</v>
      </c>
      <c r="AD1174" t="s">
        <v>1352</v>
      </c>
      <c r="AE1174" t="s">
        <v>1353</v>
      </c>
    </row>
    <row r="1175" spans="1:31" ht="15.75" customHeight="1">
      <c r="A1175" t="s">
        <v>11496</v>
      </c>
      <c r="B1175" t="s">
        <v>11497</v>
      </c>
      <c r="C1175" t="s">
        <v>8358</v>
      </c>
      <c r="D1175" t="s">
        <v>12817</v>
      </c>
      <c r="E1175" t="s">
        <v>12818</v>
      </c>
      <c r="F1175" t="s">
        <v>12819</v>
      </c>
      <c r="G1175" t="str">
        <f>Table2[category] &amp; "-" &amp; Table2[product name]</f>
        <v>Home&amp;Kitchen|Kitchen&amp;HomeAppliances|Vacuum,Cleaning&amp;Ironing|Irons,Steamers&amp;Accessories|LintShavers-HealthSense Rechargeable Lint Remover for Clothes | Fuzz and Fur Remover | Electric Fabric Shaver, Trimmer for Clothes, Carpet, Sofa, Sweaters, Curtains | One-Year Warranty Included - New-Feel LR350</v>
      </c>
      <c r="H1175" t="s">
        <v>12992</v>
      </c>
      <c r="I1175" s="23">
        <v>999</v>
      </c>
      <c r="J1175" s="23" t="str">
        <f t="shared" si="54"/>
        <v>&gt;₹500</v>
      </c>
      <c r="K1175" s="25">
        <v>1500</v>
      </c>
      <c r="L1175" s="24">
        <v>0.33</v>
      </c>
      <c r="M1175" s="25">
        <f>Table2[[#This Row],[Actual Price]] - Table2[[#This Row],[Discounted Price]] / Table2[[#This Row],[Actual Price]] * 100</f>
        <v>1433.4</v>
      </c>
      <c r="N1175" s="24" t="str">
        <f t="shared" si="55"/>
        <v>&lt;50%</v>
      </c>
      <c r="O1175" s="21">
        <f>Table2[[#This Row],[Rounded Rating Column]] + (Table2[[#This Row],[rating_count]] / 1000)</f>
        <v>4.3860000000000001</v>
      </c>
      <c r="P1175" s="24" t="str">
        <f>IF(Table2[[#This Row],[Discount Percentage]] &gt;= 0.5, "Yes", "No")</f>
        <v>No</v>
      </c>
      <c r="Q1175" s="26">
        <f>Table2[[#This Row],[Actual Price]] * Table2[[#This Row],[rating_count]]</f>
        <v>579000</v>
      </c>
      <c r="R1175">
        <v>4.2</v>
      </c>
      <c r="S1175">
        <f>ROUND(Table2[[#This Row],[rating]], 0)</f>
        <v>4</v>
      </c>
      <c r="T1175" s="21">
        <v>386</v>
      </c>
      <c r="U1175" s="21" t="str">
        <f>IF(Table2[[#This Row],[rating_count]] &lt; 1000, "Yes", "No")</f>
        <v>Yes</v>
      </c>
      <c r="V1175" s="21">
        <f>Table2[[#This Row],[Rounded Rating Column]] * Table2[[#This Row],[rating_count]]</f>
        <v>1544</v>
      </c>
      <c r="W1175" s="25">
        <f t="shared" si="56"/>
        <v>579000</v>
      </c>
      <c r="X1175" t="s">
        <v>11498</v>
      </c>
      <c r="Y1175" t="s">
        <v>11499</v>
      </c>
      <c r="Z1175" t="s">
        <v>11500</v>
      </c>
      <c r="AA1175" t="s">
        <v>11501</v>
      </c>
      <c r="AB1175" t="s">
        <v>11502</v>
      </c>
      <c r="AC1175" t="s">
        <v>11503</v>
      </c>
      <c r="AD1175" t="s">
        <v>11504</v>
      </c>
      <c r="AE1175" t="s">
        <v>11505</v>
      </c>
    </row>
    <row r="1176" spans="1:31" ht="15.75" customHeight="1">
      <c r="A1176" t="s">
        <v>7020</v>
      </c>
      <c r="B1176" t="s">
        <v>7021</v>
      </c>
      <c r="C1176" t="s">
        <v>7022</v>
      </c>
      <c r="D1176" t="s">
        <v>12821</v>
      </c>
      <c r="E1176" t="s">
        <v>12940</v>
      </c>
      <c r="F1176" t="s">
        <v>12960</v>
      </c>
      <c r="G1176" t="str">
        <f>Table2[category] &amp; "-" &amp; Table2[product name]</f>
        <v>Computers&amp;Accessories|Components|InternalHardDrives-Lapster Caddy for ssd and HDD, Optical Bay 2nd Hard Drive Caddy, Caddy 9.5mm for Laptop</v>
      </c>
      <c r="H1176" s="2" t="s">
        <v>13108</v>
      </c>
      <c r="I1176" s="23">
        <v>199</v>
      </c>
      <c r="J1176" s="23" t="str">
        <f t="shared" si="54"/>
        <v>&lt;₹200</v>
      </c>
      <c r="K1176" s="23">
        <v>999</v>
      </c>
      <c r="L1176" s="24">
        <v>0.8</v>
      </c>
      <c r="M1176" s="25">
        <f>Table2[[#This Row],[Actual Price]] - Table2[[#This Row],[Discounted Price]] / Table2[[#This Row],[Actual Price]] * 100</f>
        <v>979.08008008008005</v>
      </c>
      <c r="N1176" s="24" t="str">
        <f t="shared" si="55"/>
        <v>50% or More</v>
      </c>
      <c r="O1176" s="21">
        <f>Table2[[#This Row],[Rounded Rating Column]] + (Table2[[#This Row],[rating_count]] / 1000)</f>
        <v>4.3620000000000001</v>
      </c>
      <c r="P1176" s="24" t="str">
        <f>IF(Table2[[#This Row],[Discount Percentage]] &gt;= 0.5, "Yes", "No")</f>
        <v>Yes</v>
      </c>
      <c r="Q1176" s="26">
        <f>Table2[[#This Row],[Actual Price]] * Table2[[#This Row],[rating_count]]</f>
        <v>361638</v>
      </c>
      <c r="R1176">
        <v>4.2</v>
      </c>
      <c r="S1176">
        <f>ROUND(Table2[[#This Row],[rating]], 0)</f>
        <v>4</v>
      </c>
      <c r="T1176" s="21">
        <v>362</v>
      </c>
      <c r="U1176" s="21" t="str">
        <f>IF(Table2[[#This Row],[rating_count]] &lt; 1000, "Yes", "No")</f>
        <v>Yes</v>
      </c>
      <c r="V1176" s="21">
        <f>Table2[[#This Row],[Rounded Rating Column]] * Table2[[#This Row],[rating_count]]</f>
        <v>1448</v>
      </c>
      <c r="W1176" s="25">
        <f t="shared" si="56"/>
        <v>361638</v>
      </c>
      <c r="X1176" t="s">
        <v>7023</v>
      </c>
      <c r="Y1176" t="s">
        <v>7024</v>
      </c>
      <c r="Z1176" t="s">
        <v>7025</v>
      </c>
      <c r="AA1176" t="s">
        <v>7026</v>
      </c>
      <c r="AB1176" t="s">
        <v>7027</v>
      </c>
      <c r="AC1176" t="s">
        <v>7028</v>
      </c>
      <c r="AD1176" t="s">
        <v>7029</v>
      </c>
      <c r="AE1176" t="s">
        <v>7030</v>
      </c>
    </row>
    <row r="1177" spans="1:31" ht="15.75" customHeight="1">
      <c r="A1177" t="s">
        <v>7358</v>
      </c>
      <c r="B1177" t="s">
        <v>7359</v>
      </c>
      <c r="C1177" t="s">
        <v>5411</v>
      </c>
      <c r="D1177" t="s">
        <v>12831</v>
      </c>
      <c r="E1177" t="s">
        <v>12889</v>
      </c>
      <c r="F1177" s="2" t="s">
        <v>13108</v>
      </c>
      <c r="G1177" t="str">
        <f>Table2[category] &amp; "-" &amp; Table2[product name]</f>
        <v>Electronics|GeneralPurposeBatteries&amp;BatteryChargers-Duracell CR2025 3V Lithium Coin Battery, 5 pcs, 2025 Coin Button Cell Battery, DL2025</v>
      </c>
      <c r="H1177" s="2" t="s">
        <v>13108</v>
      </c>
      <c r="I1177" s="23">
        <v>116</v>
      </c>
      <c r="J1177" s="23" t="str">
        <f t="shared" si="54"/>
        <v>&lt;₹200</v>
      </c>
      <c r="K1177" s="23">
        <v>200</v>
      </c>
      <c r="L1177" s="24">
        <v>0.42</v>
      </c>
      <c r="M1177" s="25">
        <f>Table2[[#This Row],[Actual Price]] - Table2[[#This Row],[Discounted Price]] / Table2[[#This Row],[Actual Price]] * 100</f>
        <v>142</v>
      </c>
      <c r="N1177" s="24" t="str">
        <f t="shared" si="55"/>
        <v>&lt;50%</v>
      </c>
      <c r="O1177" s="21">
        <f>Table2[[#This Row],[Rounded Rating Column]] + (Table2[[#This Row],[rating_count]] / 1000)</f>
        <v>4.3570000000000002</v>
      </c>
      <c r="P1177" s="24" t="str">
        <f>IF(Table2[[#This Row],[Discount Percentage]] &gt;= 0.5, "Yes", "No")</f>
        <v>No</v>
      </c>
      <c r="Q1177" s="26">
        <f>Table2[[#This Row],[Actual Price]] * Table2[[#This Row],[rating_count]]</f>
        <v>71400</v>
      </c>
      <c r="R1177">
        <v>4.4000000000000004</v>
      </c>
      <c r="S1177">
        <f>ROUND(Table2[[#This Row],[rating]], 0)</f>
        <v>4</v>
      </c>
      <c r="T1177" s="21">
        <v>357</v>
      </c>
      <c r="U1177" s="21" t="str">
        <f>IF(Table2[[#This Row],[rating_count]] &lt; 1000, "Yes", "No")</f>
        <v>Yes</v>
      </c>
      <c r="V1177" s="21">
        <f>Table2[[#This Row],[Rounded Rating Column]] * Table2[[#This Row],[rating_count]]</f>
        <v>1428</v>
      </c>
      <c r="W1177" s="25">
        <f t="shared" si="56"/>
        <v>71400</v>
      </c>
      <c r="X1177" t="s">
        <v>7360</v>
      </c>
      <c r="Y1177" t="s">
        <v>7361</v>
      </c>
      <c r="Z1177" t="s">
        <v>7362</v>
      </c>
      <c r="AA1177" t="s">
        <v>7363</v>
      </c>
      <c r="AB1177" t="s">
        <v>7364</v>
      </c>
      <c r="AC1177" t="s">
        <v>7365</v>
      </c>
      <c r="AD1177" t="s">
        <v>7366</v>
      </c>
      <c r="AE1177" t="s">
        <v>7367</v>
      </c>
    </row>
    <row r="1178" spans="1:31" ht="15.75" customHeight="1">
      <c r="A1178" t="s">
        <v>1945</v>
      </c>
      <c r="B1178" t="s">
        <v>1946</v>
      </c>
      <c r="C1178" t="s">
        <v>13</v>
      </c>
      <c r="D1178" t="s">
        <v>12821</v>
      </c>
      <c r="E1178" t="s">
        <v>12822</v>
      </c>
      <c r="F1178" t="s">
        <v>12823</v>
      </c>
      <c r="G1178" t="str">
        <f>Table2[category] &amp; "-" &amp; Table2[product name]</f>
        <v>Computers&amp;Accessories|Accessories&amp;Peripherals|Cables&amp;Accessories|Cables|USBCables-boAt LTG 550v3 Lightning Apple MFi Certified Cable with Spaceship Grade Aluminium Housing,Stress Resistance, Rapid 2.4A Charging &amp; 480mbps Data Sync, 1m Length &amp; 10000+ Bends Lifespan(Mercurial Black)</v>
      </c>
      <c r="H1178" t="s">
        <v>12824</v>
      </c>
      <c r="I1178" s="23">
        <v>848.99</v>
      </c>
      <c r="J1178" s="23" t="str">
        <f t="shared" si="54"/>
        <v>&gt;₹500</v>
      </c>
      <c r="K1178" s="25">
        <v>1490</v>
      </c>
      <c r="L1178" s="24">
        <v>0.43</v>
      </c>
      <c r="M1178" s="25">
        <f>Table2[[#This Row],[Actual Price]] - Table2[[#This Row],[Discounted Price]] / Table2[[#This Row],[Actual Price]] * 100</f>
        <v>1433.0208053691276</v>
      </c>
      <c r="N1178" s="24" t="str">
        <f t="shared" si="55"/>
        <v>&lt;50%</v>
      </c>
      <c r="O1178" s="21">
        <f>Table2[[#This Row],[Rounded Rating Column]] + (Table2[[#This Row],[rating_count]] / 1000)</f>
        <v>4.3559999999999999</v>
      </c>
      <c r="P1178" s="24" t="str">
        <f>IF(Table2[[#This Row],[Discount Percentage]] &gt;= 0.5, "Yes", "No")</f>
        <v>No</v>
      </c>
      <c r="Q1178" s="26">
        <f>Table2[[#This Row],[Actual Price]] * Table2[[#This Row],[rating_count]]</f>
        <v>530440</v>
      </c>
      <c r="R1178">
        <v>3.9</v>
      </c>
      <c r="S1178">
        <f>ROUND(Table2[[#This Row],[rating]], 0)</f>
        <v>4</v>
      </c>
      <c r="T1178" s="21">
        <v>356</v>
      </c>
      <c r="U1178" s="21" t="str">
        <f>IF(Table2[[#This Row],[rating_count]] &lt; 1000, "Yes", "No")</f>
        <v>Yes</v>
      </c>
      <c r="V1178" s="21">
        <f>Table2[[#This Row],[Rounded Rating Column]] * Table2[[#This Row],[rating_count]]</f>
        <v>1424</v>
      </c>
      <c r="W1178" s="25">
        <f t="shared" si="56"/>
        <v>530440</v>
      </c>
      <c r="X1178" t="s">
        <v>1947</v>
      </c>
      <c r="Y1178" t="s">
        <v>1948</v>
      </c>
      <c r="Z1178" t="s">
        <v>1949</v>
      </c>
      <c r="AA1178" t="s">
        <v>1950</v>
      </c>
      <c r="AB1178" t="s">
        <v>1951</v>
      </c>
      <c r="AC1178" t="s">
        <v>1952</v>
      </c>
      <c r="AD1178" t="s">
        <v>1953</v>
      </c>
      <c r="AE1178" t="s">
        <v>1954</v>
      </c>
    </row>
    <row r="1179" spans="1:31" ht="15.75" customHeight="1">
      <c r="A1179" t="s">
        <v>10813</v>
      </c>
      <c r="B1179" t="s">
        <v>10814</v>
      </c>
      <c r="C1179" t="s">
        <v>8336</v>
      </c>
      <c r="D1179" t="s">
        <v>12817</v>
      </c>
      <c r="E1179" t="s">
        <v>12988</v>
      </c>
      <c r="F1179" t="s">
        <v>12989</v>
      </c>
      <c r="G1179" t="str">
        <f>Table2[category] &amp; "-" &amp; Table2[product name]</f>
        <v>Home&amp;Kitchen|Heating,Cooling&amp;AirQuality|RoomHeaters|ElectricHeaters-Morphy Richards Aristo 2000 Watts PTC Room Heater (White)</v>
      </c>
      <c r="H1179" t="s">
        <v>12990</v>
      </c>
      <c r="I1179" s="25">
        <v>3711</v>
      </c>
      <c r="J1179" s="23" t="str">
        <f t="shared" si="54"/>
        <v>&gt;₹500</v>
      </c>
      <c r="K1179" s="25">
        <v>4495</v>
      </c>
      <c r="L1179" s="24">
        <v>0.17</v>
      </c>
      <c r="M1179" s="25">
        <f>Table2[[#This Row],[Actual Price]] - Table2[[#This Row],[Discounted Price]] / Table2[[#This Row],[Actual Price]] * 100</f>
        <v>4412.4416017797557</v>
      </c>
      <c r="N1179" s="24" t="str">
        <f t="shared" si="55"/>
        <v>&lt;50%</v>
      </c>
      <c r="O1179" s="21">
        <f>Table2[[#This Row],[Rounded Rating Column]] + (Table2[[#This Row],[rating_count]] / 1000)</f>
        <v>4.3559999999999999</v>
      </c>
      <c r="P1179" s="24" t="str">
        <f>IF(Table2[[#This Row],[Discount Percentage]] &gt;= 0.5, "Yes", "No")</f>
        <v>No</v>
      </c>
      <c r="Q1179" s="26">
        <f>Table2[[#This Row],[Actual Price]] * Table2[[#This Row],[rating_count]]</f>
        <v>1600220</v>
      </c>
      <c r="R1179">
        <v>4.3</v>
      </c>
      <c r="S1179">
        <f>ROUND(Table2[[#This Row],[rating]], 0)</f>
        <v>4</v>
      </c>
      <c r="T1179" s="21">
        <v>356</v>
      </c>
      <c r="U1179" s="21" t="str">
        <f>IF(Table2[[#This Row],[rating_count]] &lt; 1000, "Yes", "No")</f>
        <v>Yes</v>
      </c>
      <c r="V1179" s="21">
        <f>Table2[[#This Row],[Rounded Rating Column]] * Table2[[#This Row],[rating_count]]</f>
        <v>1424</v>
      </c>
      <c r="W1179" s="25">
        <f t="shared" si="56"/>
        <v>1600220</v>
      </c>
      <c r="X1179" t="s">
        <v>10815</v>
      </c>
      <c r="Y1179" t="s">
        <v>10816</v>
      </c>
      <c r="Z1179" t="s">
        <v>10817</v>
      </c>
      <c r="AA1179" t="s">
        <v>10818</v>
      </c>
      <c r="AB1179" t="s">
        <v>10819</v>
      </c>
      <c r="AC1179" t="s">
        <v>10820</v>
      </c>
      <c r="AD1179" t="s">
        <v>10821</v>
      </c>
      <c r="AE1179" t="s">
        <v>10822</v>
      </c>
    </row>
    <row r="1180" spans="1:31" ht="15.75" customHeight="1">
      <c r="A1180" t="s">
        <v>329</v>
      </c>
      <c r="B1180" t="s">
        <v>330</v>
      </c>
      <c r="C1180" t="s">
        <v>13</v>
      </c>
      <c r="D1180" t="s">
        <v>12821</v>
      </c>
      <c r="E1180" t="s">
        <v>12822</v>
      </c>
      <c r="F1180" t="s">
        <v>12823</v>
      </c>
      <c r="G1180" t="str">
        <f>Table2[category] &amp; "-" &amp; Table2[product name]</f>
        <v>Computers&amp;Accessories|Accessories&amp;Peripherals|Cables&amp;Accessories|Cables|USBCables-Samsung Original Type C to C Cable - 3.28 Feet (1 Meter), White</v>
      </c>
      <c r="H1180" t="s">
        <v>12824</v>
      </c>
      <c r="I1180" s="23">
        <v>599</v>
      </c>
      <c r="J1180" s="23" t="str">
        <f t="shared" si="54"/>
        <v>&gt;₹500</v>
      </c>
      <c r="K1180" s="23">
        <v>599</v>
      </c>
      <c r="L1180" s="24">
        <v>0</v>
      </c>
      <c r="M1180" s="25">
        <f>Table2[[#This Row],[Actual Price]] - Table2[[#This Row],[Discounted Price]] / Table2[[#This Row],[Actual Price]] * 100</f>
        <v>499</v>
      </c>
      <c r="N1180" s="24" t="str">
        <f t="shared" si="55"/>
        <v>&lt;50%</v>
      </c>
      <c r="O1180" s="21">
        <f>Table2[[#This Row],[Rounded Rating Column]] + (Table2[[#This Row],[rating_count]] / 1000)</f>
        <v>4.3550000000000004</v>
      </c>
      <c r="P1180" s="24" t="str">
        <f>IF(Table2[[#This Row],[Discount Percentage]] &gt;= 0.5, "Yes", "No")</f>
        <v>No</v>
      </c>
      <c r="Q1180" s="26">
        <f>Table2[[#This Row],[Actual Price]] * Table2[[#This Row],[rating_count]]</f>
        <v>212645</v>
      </c>
      <c r="R1180">
        <v>4.3</v>
      </c>
      <c r="S1180">
        <f>ROUND(Table2[[#This Row],[rating]], 0)</f>
        <v>4</v>
      </c>
      <c r="T1180" s="21">
        <v>355</v>
      </c>
      <c r="U1180" s="21" t="str">
        <f>IF(Table2[[#This Row],[rating_count]] &lt; 1000, "Yes", "No")</f>
        <v>Yes</v>
      </c>
      <c r="V1180" s="21">
        <f>Table2[[#This Row],[Rounded Rating Column]] * Table2[[#This Row],[rating_count]]</f>
        <v>1420</v>
      </c>
      <c r="W1180" s="25">
        <f t="shared" si="56"/>
        <v>212645</v>
      </c>
      <c r="X1180" t="s">
        <v>331</v>
      </c>
      <c r="Y1180" t="s">
        <v>332</v>
      </c>
      <c r="Z1180" t="s">
        <v>333</v>
      </c>
      <c r="AA1180" t="s">
        <v>334</v>
      </c>
      <c r="AB1180" t="s">
        <v>335</v>
      </c>
      <c r="AC1180" t="s">
        <v>336</v>
      </c>
      <c r="AD1180" t="s">
        <v>337</v>
      </c>
      <c r="AE1180" t="s">
        <v>338</v>
      </c>
    </row>
    <row r="1181" spans="1:31" ht="15.75" customHeight="1">
      <c r="A1181" t="s">
        <v>6835</v>
      </c>
      <c r="B1181" t="s">
        <v>6836</v>
      </c>
      <c r="C1181" t="s">
        <v>4796</v>
      </c>
      <c r="D1181" t="s">
        <v>12821</v>
      </c>
      <c r="E1181" t="s">
        <v>12822</v>
      </c>
      <c r="F1181" t="s">
        <v>12880</v>
      </c>
      <c r="G1181" t="str">
        <f>Table2[category] &amp; "-" &amp; Table2[product name]</f>
        <v>Computers&amp;Accessories|Accessories&amp;Peripherals|Keyboards,Mice&amp;InputDevices|GraphicTablets-Portronics Ruffpad 12E Re-Writable LCD Writing Pad with 30.4cm (12 inch) Writing Area, Single Tap Erase, Smart Lock, Long Battery Life, India's first notepad to save and share your child's first creatives via Ruffpad app on your Smartphone(Black)</v>
      </c>
      <c r="H1181" t="s">
        <v>12882</v>
      </c>
      <c r="I1181" s="23">
        <v>469</v>
      </c>
      <c r="J1181" s="23" t="str">
        <f t="shared" si="54"/>
        <v>₹200 - ₹500</v>
      </c>
      <c r="K1181" s="25">
        <v>1499</v>
      </c>
      <c r="L1181" s="24">
        <v>0.69</v>
      </c>
      <c r="M1181" s="25">
        <f>Table2[[#This Row],[Actual Price]] - Table2[[#This Row],[Discounted Price]] / Table2[[#This Row],[Actual Price]] * 100</f>
        <v>1467.7124749833222</v>
      </c>
      <c r="N1181" s="24" t="str">
        <f t="shared" si="55"/>
        <v>50% or More</v>
      </c>
      <c r="O1181" s="21">
        <f>Table2[[#This Row],[Rounded Rating Column]] + (Table2[[#This Row],[rating_count]] / 1000)</f>
        <v>4.3520000000000003</v>
      </c>
      <c r="P1181" s="24" t="str">
        <f>IF(Table2[[#This Row],[Discount Percentage]] &gt;= 0.5, "Yes", "No")</f>
        <v>Yes</v>
      </c>
      <c r="Q1181" s="26">
        <f>Table2[[#This Row],[Actual Price]] * Table2[[#This Row],[rating_count]]</f>
        <v>527648</v>
      </c>
      <c r="R1181">
        <v>4.0999999999999996</v>
      </c>
      <c r="S1181">
        <f>ROUND(Table2[[#This Row],[rating]], 0)</f>
        <v>4</v>
      </c>
      <c r="T1181" s="21">
        <v>352</v>
      </c>
      <c r="U1181" s="21" t="str">
        <f>IF(Table2[[#This Row],[rating_count]] &lt; 1000, "Yes", "No")</f>
        <v>Yes</v>
      </c>
      <c r="V1181" s="21">
        <f>Table2[[#This Row],[Rounded Rating Column]] * Table2[[#This Row],[rating_count]]</f>
        <v>1408</v>
      </c>
      <c r="W1181" s="25">
        <f t="shared" si="56"/>
        <v>527648</v>
      </c>
      <c r="X1181" t="s">
        <v>6837</v>
      </c>
      <c r="Y1181" t="s">
        <v>6838</v>
      </c>
      <c r="Z1181" t="s">
        <v>6839</v>
      </c>
      <c r="AA1181" t="s">
        <v>6840</v>
      </c>
      <c r="AB1181" t="s">
        <v>6841</v>
      </c>
      <c r="AC1181" t="s">
        <v>6842</v>
      </c>
      <c r="AD1181" t="s">
        <v>6843</v>
      </c>
      <c r="AE1181" t="s">
        <v>6844</v>
      </c>
    </row>
    <row r="1182" spans="1:31" ht="15.75" customHeight="1">
      <c r="A1182" t="s">
        <v>1665</v>
      </c>
      <c r="B1182" t="s">
        <v>1666</v>
      </c>
      <c r="C1182" t="s">
        <v>165</v>
      </c>
      <c r="D1182" t="s">
        <v>12831</v>
      </c>
      <c r="E1182" t="s">
        <v>12832</v>
      </c>
      <c r="F1182" t="s">
        <v>12834</v>
      </c>
      <c r="G1182" t="str">
        <f>Table2[category] &amp; "-" &amp; Table2[product name]</f>
        <v>Electronics|HomeTheater,TV&amp;Video|Televisions|SmartTelevisions-Karbonn 80 cm (32 inches) Millenium Bezel-Less Series HD Ready Smart LED TV KJW32SKHD (Phantom Black)</v>
      </c>
      <c r="H1182" t="s">
        <v>12835</v>
      </c>
      <c r="I1182" s="25">
        <v>8990</v>
      </c>
      <c r="J1182" s="23" t="str">
        <f t="shared" si="54"/>
        <v>&gt;₹500</v>
      </c>
      <c r="K1182" s="25">
        <v>18990</v>
      </c>
      <c r="L1182" s="24">
        <v>0.53</v>
      </c>
      <c r="M1182" s="25">
        <f>Table2[[#This Row],[Actual Price]] - Table2[[#This Row],[Discounted Price]] / Table2[[#This Row],[Actual Price]] * 100</f>
        <v>18942.659294365454</v>
      </c>
      <c r="N1182" s="24" t="str">
        <f t="shared" si="55"/>
        <v>50% or More</v>
      </c>
      <c r="O1182" s="21">
        <f>Table2[[#This Row],[Rounded Rating Column]] + (Table2[[#This Row],[rating_count]] / 1000)</f>
        <v>4.3499999999999996</v>
      </c>
      <c r="P1182" s="24" t="str">
        <f>IF(Table2[[#This Row],[Discount Percentage]] &gt;= 0.5, "Yes", "No")</f>
        <v>Yes</v>
      </c>
      <c r="Q1182" s="26">
        <f>Table2[[#This Row],[Actual Price]] * Table2[[#This Row],[rating_count]]</f>
        <v>6646500</v>
      </c>
      <c r="R1182">
        <v>3.9</v>
      </c>
      <c r="S1182">
        <f>ROUND(Table2[[#This Row],[rating]], 0)</f>
        <v>4</v>
      </c>
      <c r="T1182" s="21">
        <v>350</v>
      </c>
      <c r="U1182" s="21" t="str">
        <f>IF(Table2[[#This Row],[rating_count]] &lt; 1000, "Yes", "No")</f>
        <v>Yes</v>
      </c>
      <c r="V1182" s="21">
        <f>Table2[[#This Row],[Rounded Rating Column]] * Table2[[#This Row],[rating_count]]</f>
        <v>1400</v>
      </c>
      <c r="W1182" s="25">
        <f t="shared" si="56"/>
        <v>6646500</v>
      </c>
      <c r="X1182" t="s">
        <v>1667</v>
      </c>
      <c r="Y1182" t="s">
        <v>1668</v>
      </c>
      <c r="Z1182" t="s">
        <v>1669</v>
      </c>
      <c r="AA1182" t="s">
        <v>1670</v>
      </c>
      <c r="AB1182" t="s">
        <v>1671</v>
      </c>
      <c r="AC1182" t="s">
        <v>1672</v>
      </c>
      <c r="AD1182" t="s">
        <v>1673</v>
      </c>
      <c r="AE1182" t="s">
        <v>1674</v>
      </c>
    </row>
    <row r="1183" spans="1:31" ht="15.75" customHeight="1">
      <c r="A1183" t="s">
        <v>1495</v>
      </c>
      <c r="B1183" t="s">
        <v>1496</v>
      </c>
      <c r="C1183" t="s">
        <v>462</v>
      </c>
      <c r="D1183" t="s">
        <v>12831</v>
      </c>
      <c r="E1183" t="s">
        <v>12832</v>
      </c>
      <c r="F1183" t="s">
        <v>12833</v>
      </c>
      <c r="G1183" t="str">
        <f>Table2[category] &amp; "-" &amp; Table2[product name]</f>
        <v>Electronics|HomeTheater,TV&amp;Video|Accessories|RemoteControls-Electvision Remote Control Compatible with Kodak/Thomson Smart led tv (Without Voice) Before Placing Order for verification Contact Our coustmer Care 7738090464</v>
      </c>
      <c r="H1183" t="s">
        <v>12836</v>
      </c>
      <c r="I1183" s="23">
        <v>339</v>
      </c>
      <c r="J1183" s="23" t="str">
        <f t="shared" si="54"/>
        <v>₹200 - ₹500</v>
      </c>
      <c r="K1183" s="25">
        <v>1999</v>
      </c>
      <c r="L1183" s="24">
        <v>0.83</v>
      </c>
      <c r="M1183" s="25">
        <f>Table2[[#This Row],[Actual Price]] - Table2[[#This Row],[Discounted Price]] / Table2[[#This Row],[Actual Price]] * 100</f>
        <v>1982.0415207603801</v>
      </c>
      <c r="N1183" s="24" t="str">
        <f t="shared" si="55"/>
        <v>50% or More</v>
      </c>
      <c r="O1183" s="21">
        <f>Table2[[#This Row],[Rounded Rating Column]] + (Table2[[#This Row],[rating_count]] / 1000)</f>
        <v>4.343</v>
      </c>
      <c r="P1183" s="24" t="str">
        <f>IF(Table2[[#This Row],[Discount Percentage]] &gt;= 0.5, "Yes", "No")</f>
        <v>Yes</v>
      </c>
      <c r="Q1183" s="26">
        <f>Table2[[#This Row],[Actual Price]] * Table2[[#This Row],[rating_count]]</f>
        <v>685657</v>
      </c>
      <c r="R1183">
        <v>4</v>
      </c>
      <c r="S1183">
        <f>ROUND(Table2[[#This Row],[rating]], 0)</f>
        <v>4</v>
      </c>
      <c r="T1183" s="21">
        <v>343</v>
      </c>
      <c r="U1183" s="21" t="str">
        <f>IF(Table2[[#This Row],[rating_count]] &lt; 1000, "Yes", "No")</f>
        <v>Yes</v>
      </c>
      <c r="V1183" s="21">
        <f>Table2[[#This Row],[Rounded Rating Column]] * Table2[[#This Row],[rating_count]]</f>
        <v>1372</v>
      </c>
      <c r="W1183" s="25">
        <f t="shared" si="56"/>
        <v>685657</v>
      </c>
      <c r="X1183" t="s">
        <v>1497</v>
      </c>
      <c r="Y1183" t="s">
        <v>1498</v>
      </c>
      <c r="Z1183" t="s">
        <v>1499</v>
      </c>
      <c r="AA1183" t="s">
        <v>1500</v>
      </c>
      <c r="AB1183" t="s">
        <v>1501</v>
      </c>
      <c r="AC1183" t="s">
        <v>1502</v>
      </c>
      <c r="AD1183" t="s">
        <v>1503</v>
      </c>
      <c r="AE1183" t="s">
        <v>1504</v>
      </c>
    </row>
    <row r="1184" spans="1:31" ht="15.75" customHeight="1">
      <c r="A1184" t="s">
        <v>11750</v>
      </c>
      <c r="B1184" t="s">
        <v>11751</v>
      </c>
      <c r="C1184" t="s">
        <v>9183</v>
      </c>
      <c r="D1184" t="s">
        <v>12817</v>
      </c>
      <c r="E1184" t="s">
        <v>12988</v>
      </c>
      <c r="F1184" t="s">
        <v>12989</v>
      </c>
      <c r="G1184" t="str">
        <f>Table2[category] &amp; "-" &amp; Table2[product name]</f>
        <v>Home&amp;Kitchen|Heating,Cooling&amp;AirQuality|RoomHeaters|HalogenHeaters-KHAITAN AVAANTE KA-2013 1200 Watt 3-Rod Halogen Heater (1200 Watts, Grey)</v>
      </c>
      <c r="H1184" t="s">
        <v>13016</v>
      </c>
      <c r="I1184" s="25">
        <v>2199</v>
      </c>
      <c r="J1184" s="23" t="str">
        <f t="shared" si="54"/>
        <v>&gt;₹500</v>
      </c>
      <c r="K1184" s="25">
        <v>3999</v>
      </c>
      <c r="L1184" s="24">
        <v>0.45</v>
      </c>
      <c r="M1184" s="25">
        <f>Table2[[#This Row],[Actual Price]] - Table2[[#This Row],[Discounted Price]] / Table2[[#This Row],[Actual Price]] * 100</f>
        <v>3944.0112528132031</v>
      </c>
      <c r="N1184" s="24" t="str">
        <f t="shared" si="55"/>
        <v>&lt;50%</v>
      </c>
      <c r="O1184" s="21">
        <f>Table2[[#This Row],[Rounded Rating Column]] + (Table2[[#This Row],[rating_count]] / 1000)</f>
        <v>4.34</v>
      </c>
      <c r="P1184" s="24" t="str">
        <f>IF(Table2[[#This Row],[Discount Percentage]] &gt;= 0.5, "Yes", "No")</f>
        <v>No</v>
      </c>
      <c r="Q1184" s="26">
        <f>Table2[[#This Row],[Actual Price]] * Table2[[#This Row],[rating_count]]</f>
        <v>1359660</v>
      </c>
      <c r="R1184">
        <v>3.5</v>
      </c>
      <c r="S1184">
        <f>ROUND(Table2[[#This Row],[rating]], 0)</f>
        <v>4</v>
      </c>
      <c r="T1184" s="21">
        <v>340</v>
      </c>
      <c r="U1184" s="21" t="str">
        <f>IF(Table2[[#This Row],[rating_count]] &lt; 1000, "Yes", "No")</f>
        <v>Yes</v>
      </c>
      <c r="V1184" s="21">
        <f>Table2[[#This Row],[Rounded Rating Column]] * Table2[[#This Row],[rating_count]]</f>
        <v>1360</v>
      </c>
      <c r="W1184" s="25">
        <f t="shared" si="56"/>
        <v>1359660</v>
      </c>
      <c r="X1184" t="s">
        <v>11752</v>
      </c>
      <c r="Y1184" t="s">
        <v>11753</v>
      </c>
      <c r="Z1184" t="s">
        <v>11754</v>
      </c>
      <c r="AA1184" t="s">
        <v>11755</v>
      </c>
      <c r="AB1184" t="s">
        <v>11756</v>
      </c>
      <c r="AC1184" t="s">
        <v>11757</v>
      </c>
      <c r="AD1184" t="s">
        <v>11758</v>
      </c>
      <c r="AE1184" t="s">
        <v>11759</v>
      </c>
    </row>
    <row r="1185" spans="1:31" ht="15.75" customHeight="1">
      <c r="A1185" t="s">
        <v>1849</v>
      </c>
      <c r="B1185" t="s">
        <v>1850</v>
      </c>
      <c r="C1185" t="s">
        <v>462</v>
      </c>
      <c r="D1185" t="s">
        <v>12831</v>
      </c>
      <c r="E1185" t="s">
        <v>12832</v>
      </c>
      <c r="F1185" t="s">
        <v>12833</v>
      </c>
      <c r="G1185" t="str">
        <f>Table2[category] &amp; "-" &amp; Table2[product name]</f>
        <v>Electronics|HomeTheater,TV&amp;Video|Accessories|RemoteControls-Tata Sky Universal Remote Compatible for SD/HD</v>
      </c>
      <c r="H1185" t="s">
        <v>12836</v>
      </c>
      <c r="I1185" s="23">
        <v>204</v>
      </c>
      <c r="J1185" s="23" t="str">
        <f t="shared" si="54"/>
        <v>₹200 - ₹500</v>
      </c>
      <c r="K1185" s="23">
        <v>599</v>
      </c>
      <c r="L1185" s="24">
        <v>0.66</v>
      </c>
      <c r="M1185" s="25">
        <f>Table2[[#This Row],[Actual Price]] - Table2[[#This Row],[Discounted Price]] / Table2[[#This Row],[Actual Price]] * 100</f>
        <v>564.94323873121868</v>
      </c>
      <c r="N1185" s="24" t="str">
        <f t="shared" si="55"/>
        <v>50% or More</v>
      </c>
      <c r="O1185" s="21">
        <f>Table2[[#This Row],[Rounded Rating Column]] + (Table2[[#This Row],[rating_count]] / 1000)</f>
        <v>4.3390000000000004</v>
      </c>
      <c r="P1185" s="24" t="str">
        <f>IF(Table2[[#This Row],[Discount Percentage]] &gt;= 0.5, "Yes", "No")</f>
        <v>Yes</v>
      </c>
      <c r="Q1185" s="26">
        <f>Table2[[#This Row],[Actual Price]] * Table2[[#This Row],[rating_count]]</f>
        <v>203061</v>
      </c>
      <c r="R1185">
        <v>3.6</v>
      </c>
      <c r="S1185">
        <f>ROUND(Table2[[#This Row],[rating]], 0)</f>
        <v>4</v>
      </c>
      <c r="T1185" s="21">
        <v>339</v>
      </c>
      <c r="U1185" s="21" t="str">
        <f>IF(Table2[[#This Row],[rating_count]] &lt; 1000, "Yes", "No")</f>
        <v>Yes</v>
      </c>
      <c r="V1185" s="21">
        <f>Table2[[#This Row],[Rounded Rating Column]] * Table2[[#This Row],[rating_count]]</f>
        <v>1356</v>
      </c>
      <c r="W1185" s="25">
        <f t="shared" si="56"/>
        <v>203061</v>
      </c>
      <c r="X1185" t="s">
        <v>1851</v>
      </c>
      <c r="Y1185" t="s">
        <v>1852</v>
      </c>
      <c r="Z1185" t="s">
        <v>1853</v>
      </c>
      <c r="AA1185" t="s">
        <v>1854</v>
      </c>
      <c r="AB1185" t="s">
        <v>1855</v>
      </c>
      <c r="AC1185" t="s">
        <v>1856</v>
      </c>
      <c r="AD1185" t="s">
        <v>1857</v>
      </c>
      <c r="AE1185" t="s">
        <v>1858</v>
      </c>
    </row>
    <row r="1186" spans="1:31" ht="15.75" customHeight="1">
      <c r="A1186" t="s">
        <v>11185</v>
      </c>
      <c r="B1186" t="s">
        <v>11186</v>
      </c>
      <c r="C1186" t="s">
        <v>8671</v>
      </c>
      <c r="D1186" t="s">
        <v>12817</v>
      </c>
      <c r="E1186" t="s">
        <v>13005</v>
      </c>
      <c r="F1186" t="s">
        <v>13006</v>
      </c>
      <c r="G1186" t="str">
        <f>Table2[category] &amp; "-" &amp; Table2[product name]</f>
        <v>Home&amp;Kitchen|HomeStorage&amp;Organization|LaundryOrganization|LaundryBaskets-Kuber Industries Round Non Woven Fabric Foldable Laundry Basket|Toy Storage Basket|Cloth Storage Basket With Handles| Capicity 45 Ltr (Grey &amp; Black)-KUBMART11446</v>
      </c>
      <c r="H1186" t="s">
        <v>13007</v>
      </c>
      <c r="I1186" s="23">
        <v>395</v>
      </c>
      <c r="J1186" s="23" t="str">
        <f t="shared" si="54"/>
        <v>₹200 - ₹500</v>
      </c>
      <c r="K1186" s="23">
        <v>499</v>
      </c>
      <c r="L1186" s="24">
        <v>0.21</v>
      </c>
      <c r="M1186" s="25">
        <f>Table2[[#This Row],[Actual Price]] - Table2[[#This Row],[Discounted Price]] / Table2[[#This Row],[Actual Price]] * 100</f>
        <v>419.84168336673349</v>
      </c>
      <c r="N1186" s="24" t="str">
        <f t="shared" si="55"/>
        <v>&lt;50%</v>
      </c>
      <c r="O1186" s="21">
        <f>Table2[[#This Row],[Rounded Rating Column]] + (Table2[[#This Row],[rating_count]] / 1000)</f>
        <v>4.33</v>
      </c>
      <c r="P1186" s="24" t="str">
        <f>IF(Table2[[#This Row],[Discount Percentage]] &gt;= 0.5, "Yes", "No")</f>
        <v>No</v>
      </c>
      <c r="Q1186" s="26">
        <f>Table2[[#This Row],[Actual Price]] * Table2[[#This Row],[rating_count]]</f>
        <v>164670</v>
      </c>
      <c r="R1186">
        <v>4</v>
      </c>
      <c r="S1186">
        <f>ROUND(Table2[[#This Row],[rating]], 0)</f>
        <v>4</v>
      </c>
      <c r="T1186" s="21">
        <v>330</v>
      </c>
      <c r="U1186" s="21" t="str">
        <f>IF(Table2[[#This Row],[rating_count]] &lt; 1000, "Yes", "No")</f>
        <v>Yes</v>
      </c>
      <c r="V1186" s="21">
        <f>Table2[[#This Row],[Rounded Rating Column]] * Table2[[#This Row],[rating_count]]</f>
        <v>1320</v>
      </c>
      <c r="W1186" s="25">
        <f t="shared" si="56"/>
        <v>164670</v>
      </c>
      <c r="X1186" t="s">
        <v>11187</v>
      </c>
      <c r="Y1186" t="s">
        <v>11188</v>
      </c>
      <c r="Z1186" t="s">
        <v>11189</v>
      </c>
      <c r="AA1186" t="s">
        <v>11190</v>
      </c>
      <c r="AB1186" t="s">
        <v>11191</v>
      </c>
      <c r="AC1186" t="s">
        <v>11192</v>
      </c>
      <c r="AD1186" t="s">
        <v>11193</v>
      </c>
      <c r="AE1186" t="s">
        <v>11194</v>
      </c>
    </row>
    <row r="1187" spans="1:31" ht="15.75" customHeight="1">
      <c r="A1187" t="s">
        <v>10731</v>
      </c>
      <c r="B1187" t="s">
        <v>10732</v>
      </c>
      <c r="C1187" t="s">
        <v>8505</v>
      </c>
      <c r="D1187" t="s">
        <v>12817</v>
      </c>
      <c r="E1187" t="s">
        <v>12988</v>
      </c>
      <c r="F1187" t="s">
        <v>13000</v>
      </c>
      <c r="G1187" t="str">
        <f>Table2[category] &amp; "-" &amp; Table2[product name]</f>
        <v>Home&amp;Kitchen|Heating,Cooling&amp;AirQuality|WaterHeaters&amp;Geysers|InstantWaterHeaters-CSI INTERNATIONAL¬Æ Instant Water Geyser, Water Heater, Portable Water Heater, Geyser Made of First Class ABS Plastic 3KW (White)</v>
      </c>
      <c r="H1187" t="s">
        <v>13001</v>
      </c>
      <c r="I1187" s="25">
        <v>1049</v>
      </c>
      <c r="J1187" s="23" t="str">
        <f t="shared" si="54"/>
        <v>&gt;₹500</v>
      </c>
      <c r="K1187" s="25">
        <v>2499</v>
      </c>
      <c r="L1187" s="24">
        <v>0.57999999999999996</v>
      </c>
      <c r="M1187" s="25">
        <f>Table2[[#This Row],[Actual Price]] - Table2[[#This Row],[Discounted Price]] / Table2[[#This Row],[Actual Price]] * 100</f>
        <v>2457.0232092837136</v>
      </c>
      <c r="N1187" s="24" t="str">
        <f t="shared" si="55"/>
        <v>50% or More</v>
      </c>
      <c r="O1187" s="21">
        <f>Table2[[#This Row],[Rounded Rating Column]] + (Table2[[#This Row],[rating_count]] / 1000)</f>
        <v>4.3280000000000003</v>
      </c>
      <c r="P1187" s="24" t="str">
        <f>IF(Table2[[#This Row],[Discount Percentage]] &gt;= 0.5, "Yes", "No")</f>
        <v>Yes</v>
      </c>
      <c r="Q1187" s="26">
        <f>Table2[[#This Row],[Actual Price]] * Table2[[#This Row],[rating_count]]</f>
        <v>819672</v>
      </c>
      <c r="R1187">
        <v>3.6</v>
      </c>
      <c r="S1187">
        <f>ROUND(Table2[[#This Row],[rating]], 0)</f>
        <v>4</v>
      </c>
      <c r="T1187" s="21">
        <v>328</v>
      </c>
      <c r="U1187" s="21" t="str">
        <f>IF(Table2[[#This Row],[rating_count]] &lt; 1000, "Yes", "No")</f>
        <v>Yes</v>
      </c>
      <c r="V1187" s="21">
        <f>Table2[[#This Row],[Rounded Rating Column]] * Table2[[#This Row],[rating_count]]</f>
        <v>1312</v>
      </c>
      <c r="W1187" s="25">
        <f t="shared" si="56"/>
        <v>819672</v>
      </c>
      <c r="X1187" t="s">
        <v>10733</v>
      </c>
      <c r="Y1187" t="s">
        <v>10734</v>
      </c>
      <c r="Z1187" t="s">
        <v>10735</v>
      </c>
      <c r="AA1187" t="s">
        <v>10736</v>
      </c>
      <c r="AB1187" t="s">
        <v>10737</v>
      </c>
      <c r="AC1187" t="s">
        <v>10738</v>
      </c>
      <c r="AD1187" t="s">
        <v>10739</v>
      </c>
      <c r="AE1187" t="s">
        <v>10740</v>
      </c>
    </row>
    <row r="1188" spans="1:31" ht="15.75" customHeight="1">
      <c r="A1188" t="s">
        <v>11286</v>
      </c>
      <c r="B1188" t="s">
        <v>11287</v>
      </c>
      <c r="C1188" t="s">
        <v>8754</v>
      </c>
      <c r="D1188" t="s">
        <v>12817</v>
      </c>
      <c r="E1188" t="s">
        <v>12818</v>
      </c>
      <c r="F1188" t="s">
        <v>12819</v>
      </c>
      <c r="G1188" t="str">
        <f>Table2[category] &amp; "-" &amp; Table2[product name]</f>
        <v>Home&amp;Kitchen|Kitchen&amp;HomeAppliances|Vacuum,Cleaning&amp;Ironing|Vacuums&amp;FloorCare|Vacuums|HandheldVacuums-INALSA Upright Vacuum Cleaner, 2-in-1,Handheld &amp; Stick for Home &amp; Office Use,800W- with 16KPA Strong Suction &amp; HEPA Filtration|0.8L Dust Tank|Includes Multiple Accessories,(Grey/Black)</v>
      </c>
      <c r="H1188" t="s">
        <v>12820</v>
      </c>
      <c r="I1188" s="25">
        <v>2286</v>
      </c>
      <c r="J1188" s="23" t="str">
        <f t="shared" si="54"/>
        <v>&gt;₹500</v>
      </c>
      <c r="K1188" s="25">
        <v>4495</v>
      </c>
      <c r="L1188" s="24">
        <v>0.49</v>
      </c>
      <c r="M1188" s="25">
        <f>Table2[[#This Row],[Actual Price]] - Table2[[#This Row],[Discounted Price]] / Table2[[#This Row],[Actual Price]] * 100</f>
        <v>4444.1434927697437</v>
      </c>
      <c r="N1188" s="24" t="str">
        <f t="shared" si="55"/>
        <v>&lt;50%</v>
      </c>
      <c r="O1188" s="21">
        <f>Table2[[#This Row],[Rounded Rating Column]] + (Table2[[#This Row],[rating_count]] / 1000)</f>
        <v>4.3259999999999996</v>
      </c>
      <c r="P1188" s="24" t="str">
        <f>IF(Table2[[#This Row],[Discount Percentage]] &gt;= 0.5, "Yes", "No")</f>
        <v>No</v>
      </c>
      <c r="Q1188" s="26">
        <f>Table2[[#This Row],[Actual Price]] * Table2[[#This Row],[rating_count]]</f>
        <v>1465370</v>
      </c>
      <c r="R1188">
        <v>3.9</v>
      </c>
      <c r="S1188">
        <f>ROUND(Table2[[#This Row],[rating]], 0)</f>
        <v>4</v>
      </c>
      <c r="T1188" s="21">
        <v>326</v>
      </c>
      <c r="U1188" s="21" t="str">
        <f>IF(Table2[[#This Row],[rating_count]] &lt; 1000, "Yes", "No")</f>
        <v>Yes</v>
      </c>
      <c r="V1188" s="21">
        <f>Table2[[#This Row],[Rounded Rating Column]] * Table2[[#This Row],[rating_count]]</f>
        <v>1304</v>
      </c>
      <c r="W1188" s="25">
        <f t="shared" si="56"/>
        <v>1465370</v>
      </c>
      <c r="X1188" t="s">
        <v>11288</v>
      </c>
      <c r="Y1188" t="s">
        <v>11289</v>
      </c>
      <c r="Z1188" t="s">
        <v>11290</v>
      </c>
      <c r="AA1188" t="s">
        <v>11291</v>
      </c>
      <c r="AB1188" t="s">
        <v>11292</v>
      </c>
      <c r="AC1188" t="s">
        <v>11293</v>
      </c>
      <c r="AD1188" t="s">
        <v>11294</v>
      </c>
      <c r="AE1188" t="s">
        <v>11295</v>
      </c>
    </row>
    <row r="1189" spans="1:31" ht="15.75" customHeight="1">
      <c r="A1189" t="s">
        <v>2218</v>
      </c>
      <c r="B1189" t="s">
        <v>2219</v>
      </c>
      <c r="C1189" t="s">
        <v>462</v>
      </c>
      <c r="D1189" t="s">
        <v>12831</v>
      </c>
      <c r="E1189" t="s">
        <v>12832</v>
      </c>
      <c r="F1189" t="s">
        <v>12833</v>
      </c>
      <c r="G1189" t="str">
        <f>Table2[category] &amp; "-" &amp; Table2[product name]</f>
        <v>Electronics|HomeTheater,TV&amp;Video|Accessories|RemoteControls-7SEVEN¬Æ Compatible for Mi tv Remote Control Original Suitable with Smart Android 4K LED Non Voice Command Xiaomi Redmi Remote of 4A Model 32 43 55 65 inches</v>
      </c>
      <c r="H1189" t="s">
        <v>12836</v>
      </c>
      <c r="I1189" s="23">
        <v>349</v>
      </c>
      <c r="J1189" s="23" t="str">
        <f t="shared" si="54"/>
        <v>₹200 - ₹500</v>
      </c>
      <c r="K1189" s="23">
        <v>799</v>
      </c>
      <c r="L1189" s="24">
        <v>0.56000000000000005</v>
      </c>
      <c r="M1189" s="25">
        <f>Table2[[#This Row],[Actual Price]] - Table2[[#This Row],[Discounted Price]] / Table2[[#This Row],[Actual Price]] * 100</f>
        <v>755.32040050062574</v>
      </c>
      <c r="N1189" s="24" t="str">
        <f t="shared" si="55"/>
        <v>50% or More</v>
      </c>
      <c r="O1189" s="21">
        <f>Table2[[#This Row],[Rounded Rating Column]] + (Table2[[#This Row],[rating_count]] / 1000)</f>
        <v>4.3230000000000004</v>
      </c>
      <c r="P1189" s="24" t="str">
        <f>IF(Table2[[#This Row],[Discount Percentage]] &gt;= 0.5, "Yes", "No")</f>
        <v>Yes</v>
      </c>
      <c r="Q1189" s="26">
        <f>Table2[[#This Row],[Actual Price]] * Table2[[#This Row],[rating_count]]</f>
        <v>258077</v>
      </c>
      <c r="R1189">
        <v>3.6</v>
      </c>
      <c r="S1189">
        <f>ROUND(Table2[[#This Row],[rating]], 0)</f>
        <v>4</v>
      </c>
      <c r="T1189" s="21">
        <v>323</v>
      </c>
      <c r="U1189" s="21" t="str">
        <f>IF(Table2[[#This Row],[rating_count]] &lt; 1000, "Yes", "No")</f>
        <v>Yes</v>
      </c>
      <c r="V1189" s="21">
        <f>Table2[[#This Row],[Rounded Rating Column]] * Table2[[#This Row],[rating_count]]</f>
        <v>1292</v>
      </c>
      <c r="W1189" s="25">
        <f t="shared" si="56"/>
        <v>258077</v>
      </c>
      <c r="X1189" t="s">
        <v>2220</v>
      </c>
      <c r="Y1189" t="s">
        <v>2221</v>
      </c>
      <c r="Z1189" t="s">
        <v>2222</v>
      </c>
      <c r="AA1189" t="s">
        <v>2223</v>
      </c>
      <c r="AB1189" t="s">
        <v>2224</v>
      </c>
      <c r="AC1189" t="s">
        <v>2225</v>
      </c>
      <c r="AD1189" t="s">
        <v>2226</v>
      </c>
      <c r="AE1189" t="s">
        <v>2227</v>
      </c>
    </row>
    <row r="1190" spans="1:31" ht="15.75" customHeight="1">
      <c r="A1190" t="s">
        <v>8272</v>
      </c>
      <c r="B1190" t="s">
        <v>8273</v>
      </c>
      <c r="C1190" t="s">
        <v>8274</v>
      </c>
      <c r="D1190" t="s">
        <v>12821</v>
      </c>
      <c r="E1190" t="s">
        <v>12984</v>
      </c>
      <c r="F1190" t="s">
        <v>12985</v>
      </c>
      <c r="G1190" t="str">
        <f>Table2[category] &amp; "-" &amp; Table2[product name]</f>
        <v>Computers&amp;Accessories|Laptops|TraditionalLaptops-Lenovo IdeaPad 3 11th Gen Intel Core i3 15.6" FHD Thin &amp; Light Laptop(8GB/512GB SSD/Windows 11/Office 2021/2Yr Warranty/3months Xbox Game Pass/Platinum Grey/1.7Kg), 81X800LGIN</v>
      </c>
      <c r="H1190" s="2" t="s">
        <v>13108</v>
      </c>
      <c r="I1190" s="25">
        <v>37247</v>
      </c>
      <c r="J1190" s="23" t="str">
        <f t="shared" si="54"/>
        <v>&gt;₹500</v>
      </c>
      <c r="K1190" s="25">
        <v>59890</v>
      </c>
      <c r="L1190" s="24">
        <v>0.38</v>
      </c>
      <c r="M1190" s="25">
        <f>Table2[[#This Row],[Actual Price]] - Table2[[#This Row],[Discounted Price]] / Table2[[#This Row],[Actual Price]] * 100</f>
        <v>59827.807647353482</v>
      </c>
      <c r="N1190" s="24" t="str">
        <f t="shared" si="55"/>
        <v>&lt;50%</v>
      </c>
      <c r="O1190" s="21">
        <f>Table2[[#This Row],[Rounded Rating Column]] + (Table2[[#This Row],[rating_count]] / 1000)</f>
        <v>4.3230000000000004</v>
      </c>
      <c r="P1190" s="24" t="str">
        <f>IF(Table2[[#This Row],[Discount Percentage]] &gt;= 0.5, "Yes", "No")</f>
        <v>No</v>
      </c>
      <c r="Q1190" s="26">
        <f>Table2[[#This Row],[Actual Price]] * Table2[[#This Row],[rating_count]]</f>
        <v>19344470</v>
      </c>
      <c r="R1190">
        <v>4</v>
      </c>
      <c r="S1190">
        <f>ROUND(Table2[[#This Row],[rating]], 0)</f>
        <v>4</v>
      </c>
      <c r="T1190" s="21">
        <v>323</v>
      </c>
      <c r="U1190" s="21" t="str">
        <f>IF(Table2[[#This Row],[rating_count]] &lt; 1000, "Yes", "No")</f>
        <v>Yes</v>
      </c>
      <c r="V1190" s="21">
        <f>Table2[[#This Row],[Rounded Rating Column]] * Table2[[#This Row],[rating_count]]</f>
        <v>1292</v>
      </c>
      <c r="W1190" s="25">
        <f t="shared" si="56"/>
        <v>19344470</v>
      </c>
      <c r="X1190" t="s">
        <v>8275</v>
      </c>
      <c r="Y1190" t="s">
        <v>8276</v>
      </c>
      <c r="Z1190" t="s">
        <v>8277</v>
      </c>
      <c r="AA1190" t="s">
        <v>8278</v>
      </c>
      <c r="AB1190" t="s">
        <v>8279</v>
      </c>
      <c r="AC1190" t="s">
        <v>8280</v>
      </c>
      <c r="AD1190" t="s">
        <v>8281</v>
      </c>
      <c r="AE1190" t="s">
        <v>8282</v>
      </c>
    </row>
    <row r="1191" spans="1:31" ht="15.75" customHeight="1">
      <c r="A1191" t="s">
        <v>10229</v>
      </c>
      <c r="B1191" t="s">
        <v>10230</v>
      </c>
      <c r="C1191" t="s">
        <v>8347</v>
      </c>
      <c r="D1191" t="s">
        <v>12817</v>
      </c>
      <c r="E1191" t="s">
        <v>12988</v>
      </c>
      <c r="F1191" t="s">
        <v>12989</v>
      </c>
      <c r="G1191" t="str">
        <f>Table2[category] &amp; "-" &amp; Table2[product name]</f>
        <v>Home&amp;Kitchen|Heating,Cooling&amp;AirQuality|RoomHeaters|FanHeaters-Havells OFR 13 Wave Fin with PTC Fan Heater 2900 Watts (Black)</v>
      </c>
      <c r="H1191" t="s">
        <v>12991</v>
      </c>
      <c r="I1191" s="25">
        <v>12499</v>
      </c>
      <c r="J1191" s="23" t="str">
        <f t="shared" si="54"/>
        <v>&gt;₹500</v>
      </c>
      <c r="K1191" s="25">
        <v>19825</v>
      </c>
      <c r="L1191" s="24">
        <v>0.37</v>
      </c>
      <c r="M1191" s="25">
        <f>Table2[[#This Row],[Actual Price]] - Table2[[#This Row],[Discounted Price]] / Table2[[#This Row],[Actual Price]] * 100</f>
        <v>19761.953341740227</v>
      </c>
      <c r="N1191" s="24" t="str">
        <f t="shared" si="55"/>
        <v>&lt;50%</v>
      </c>
      <c r="O1191" s="21">
        <f>Table2[[#This Row],[Rounded Rating Column]] + (Table2[[#This Row],[rating_count]] / 1000)</f>
        <v>4.3220000000000001</v>
      </c>
      <c r="P1191" s="24" t="str">
        <f>IF(Table2[[#This Row],[Discount Percentage]] &gt;= 0.5, "Yes", "No")</f>
        <v>No</v>
      </c>
      <c r="Q1191" s="26">
        <f>Table2[[#This Row],[Actual Price]] * Table2[[#This Row],[rating_count]]</f>
        <v>6383650</v>
      </c>
      <c r="R1191">
        <v>4.0999999999999996</v>
      </c>
      <c r="S1191">
        <f>ROUND(Table2[[#This Row],[rating]], 0)</f>
        <v>4</v>
      </c>
      <c r="T1191" s="21">
        <v>322</v>
      </c>
      <c r="U1191" s="21" t="str">
        <f>IF(Table2[[#This Row],[rating_count]] &lt; 1000, "Yes", "No")</f>
        <v>Yes</v>
      </c>
      <c r="V1191" s="21">
        <f>Table2[[#This Row],[Rounded Rating Column]] * Table2[[#This Row],[rating_count]]</f>
        <v>1288</v>
      </c>
      <c r="W1191" s="25">
        <f t="shared" si="56"/>
        <v>6383650</v>
      </c>
      <c r="X1191" t="s">
        <v>10231</v>
      </c>
      <c r="Y1191" t="s">
        <v>10232</v>
      </c>
      <c r="Z1191" t="s">
        <v>10233</v>
      </c>
      <c r="AA1191" t="s">
        <v>10234</v>
      </c>
      <c r="AB1191" t="s">
        <v>10235</v>
      </c>
      <c r="AC1191" t="s">
        <v>10236</v>
      </c>
      <c r="AD1191" t="s">
        <v>10237</v>
      </c>
      <c r="AE1191" t="s">
        <v>10238</v>
      </c>
    </row>
    <row r="1192" spans="1:31" ht="15.75" customHeight="1">
      <c r="A1192" t="s">
        <v>517</v>
      </c>
      <c r="B1192" t="s">
        <v>518</v>
      </c>
      <c r="C1192" t="s">
        <v>13</v>
      </c>
      <c r="D1192" t="s">
        <v>12821</v>
      </c>
      <c r="E1192" t="s">
        <v>12822</v>
      </c>
      <c r="F1192" t="s">
        <v>12823</v>
      </c>
      <c r="G1192" t="str">
        <f>Table2[category] &amp; "-" &amp; Table2[product name]</f>
        <v>Computers&amp;Accessories|Accessories&amp;Peripherals|Cables&amp;Accessories|Cables|USBCables-Ambrane Unbreakable 3A Fast Charging Braided Type C Cable    1.5 Meter (RCT15, Blue) Supports QC 2.0/3.0 Charging</v>
      </c>
      <c r="H1192" t="s">
        <v>12824</v>
      </c>
      <c r="I1192" s="23">
        <v>199</v>
      </c>
      <c r="J1192" s="23" t="str">
        <f t="shared" si="54"/>
        <v>&lt;₹200</v>
      </c>
      <c r="K1192" s="23">
        <v>349</v>
      </c>
      <c r="L1192" s="24">
        <v>0.43</v>
      </c>
      <c r="M1192" s="25">
        <f>Table2[[#This Row],[Actual Price]] - Table2[[#This Row],[Discounted Price]] / Table2[[#This Row],[Actual Price]] * 100</f>
        <v>291.97994269340973</v>
      </c>
      <c r="N1192" s="24" t="str">
        <f t="shared" si="55"/>
        <v>&lt;50%</v>
      </c>
      <c r="O1192" s="21">
        <f>Table2[[#This Row],[Rounded Rating Column]] + (Table2[[#This Row],[rating_count]] / 1000)</f>
        <v>4.3140000000000001</v>
      </c>
      <c r="P1192" s="24" t="str">
        <f>IF(Table2[[#This Row],[Discount Percentage]] &gt;= 0.5, "Yes", "No")</f>
        <v>No</v>
      </c>
      <c r="Q1192" s="26">
        <f>Table2[[#This Row],[Actual Price]] * Table2[[#This Row],[rating_count]]</f>
        <v>109586</v>
      </c>
      <c r="R1192">
        <v>4.0999999999999996</v>
      </c>
      <c r="S1192">
        <f>ROUND(Table2[[#This Row],[rating]], 0)</f>
        <v>4</v>
      </c>
      <c r="T1192" s="21">
        <v>314</v>
      </c>
      <c r="U1192" s="21" t="str">
        <f>IF(Table2[[#This Row],[rating_count]] &lt; 1000, "Yes", "No")</f>
        <v>Yes</v>
      </c>
      <c r="V1192" s="21">
        <f>Table2[[#This Row],[Rounded Rating Column]] * Table2[[#This Row],[rating_count]]</f>
        <v>1256</v>
      </c>
      <c r="W1192" s="25">
        <f t="shared" si="56"/>
        <v>109586</v>
      </c>
      <c r="X1192" t="s">
        <v>519</v>
      </c>
      <c r="Y1192" t="s">
        <v>520</v>
      </c>
      <c r="Z1192" t="s">
        <v>521</v>
      </c>
      <c r="AA1192" t="s">
        <v>522</v>
      </c>
      <c r="AB1192" t="s">
        <v>523</v>
      </c>
      <c r="AC1192" t="s">
        <v>524</v>
      </c>
      <c r="AD1192" t="s">
        <v>525</v>
      </c>
      <c r="AE1192" t="s">
        <v>526</v>
      </c>
    </row>
    <row r="1193" spans="1:31" ht="15.75" customHeight="1">
      <c r="A1193" t="s">
        <v>11316</v>
      </c>
      <c r="B1193" t="s">
        <v>11317</v>
      </c>
      <c r="C1193" t="s">
        <v>8846</v>
      </c>
      <c r="D1193" t="s">
        <v>12817</v>
      </c>
      <c r="E1193" t="s">
        <v>12818</v>
      </c>
      <c r="F1193" t="s">
        <v>12986</v>
      </c>
      <c r="G1193" t="str">
        <f>Table2[category] &amp; "-" &amp; Table2[product name]</f>
        <v>Home&amp;Kitchen|Kitchen&amp;HomeAppliances|SmallKitchenAppliances|SandwichMakers-Cello Non-Stick Aluminium Sandwich Gas Toaster(Black)</v>
      </c>
      <c r="H1193" t="s">
        <v>13010</v>
      </c>
      <c r="I1193" s="23">
        <v>299</v>
      </c>
      <c r="J1193" s="23" t="str">
        <f t="shared" si="54"/>
        <v>₹200 - ₹500</v>
      </c>
      <c r="K1193" s="23">
        <v>595</v>
      </c>
      <c r="L1193" s="24">
        <v>0.5</v>
      </c>
      <c r="M1193" s="25">
        <f>Table2[[#This Row],[Actual Price]] - Table2[[#This Row],[Discounted Price]] / Table2[[#This Row],[Actual Price]] * 100</f>
        <v>544.74789915966392</v>
      </c>
      <c r="N1193" s="24" t="str">
        <f t="shared" si="55"/>
        <v>50% or More</v>
      </c>
      <c r="O1193" s="21">
        <f>Table2[[#This Row],[Rounded Rating Column]] + (Table2[[#This Row],[rating_count]] / 1000)</f>
        <v>4.3140000000000001</v>
      </c>
      <c r="P1193" s="24" t="str">
        <f>IF(Table2[[#This Row],[Discount Percentage]] &gt;= 0.5, "Yes", "No")</f>
        <v>Yes</v>
      </c>
      <c r="Q1193" s="26">
        <f>Table2[[#This Row],[Actual Price]] * Table2[[#This Row],[rating_count]]</f>
        <v>186830</v>
      </c>
      <c r="R1193">
        <v>4</v>
      </c>
      <c r="S1193">
        <f>ROUND(Table2[[#This Row],[rating]], 0)</f>
        <v>4</v>
      </c>
      <c r="T1193" s="21">
        <v>314</v>
      </c>
      <c r="U1193" s="21" t="str">
        <f>IF(Table2[[#This Row],[rating_count]] &lt; 1000, "Yes", "No")</f>
        <v>Yes</v>
      </c>
      <c r="V1193" s="21">
        <f>Table2[[#This Row],[Rounded Rating Column]] * Table2[[#This Row],[rating_count]]</f>
        <v>1256</v>
      </c>
      <c r="W1193" s="25">
        <f t="shared" si="56"/>
        <v>186830</v>
      </c>
      <c r="X1193" t="s">
        <v>11318</v>
      </c>
      <c r="Y1193" t="s">
        <v>11319</v>
      </c>
      <c r="Z1193" t="s">
        <v>11320</v>
      </c>
      <c r="AA1193" t="s">
        <v>11321</v>
      </c>
      <c r="AB1193" t="s">
        <v>11322</v>
      </c>
      <c r="AC1193" t="s">
        <v>11323</v>
      </c>
      <c r="AD1193" t="s">
        <v>11324</v>
      </c>
      <c r="AE1193" t="s">
        <v>11325</v>
      </c>
    </row>
    <row r="1194" spans="1:31" ht="15.75" customHeight="1">
      <c r="A1194" t="s">
        <v>1600</v>
      </c>
      <c r="B1194" t="s">
        <v>1601</v>
      </c>
      <c r="C1194" t="s">
        <v>462</v>
      </c>
      <c r="D1194" t="s">
        <v>12831</v>
      </c>
      <c r="E1194" t="s">
        <v>12832</v>
      </c>
      <c r="F1194" t="s">
        <v>12833</v>
      </c>
      <c r="G1194" t="str">
        <f>Table2[category] &amp; "-" &amp; Table2[product name]</f>
        <v>Electronics|HomeTheater,TV&amp;Video|Accessories|RemoteControls-Sony TV - Remote Compatible for Sony LED Remote Control Works with Sony LED TV by Trend Trail Speed tech &amp; Remote hi Remote &amp; REO India only</v>
      </c>
      <c r="H1194" t="s">
        <v>12836</v>
      </c>
      <c r="I1194" s="23">
        <v>205</v>
      </c>
      <c r="J1194" s="23" t="str">
        <f t="shared" si="54"/>
        <v>₹200 - ₹500</v>
      </c>
      <c r="K1194" s="23">
        <v>499</v>
      </c>
      <c r="L1194" s="24">
        <v>0.59</v>
      </c>
      <c r="M1194" s="25">
        <f>Table2[[#This Row],[Actual Price]] - Table2[[#This Row],[Discounted Price]] / Table2[[#This Row],[Actual Price]] * 100</f>
        <v>457.91783567134269</v>
      </c>
      <c r="N1194" s="24" t="str">
        <f t="shared" si="55"/>
        <v>50% or More</v>
      </c>
      <c r="O1194" s="21">
        <f>Table2[[#This Row],[Rounded Rating Column]] + (Table2[[#This Row],[rating_count]] / 1000)</f>
        <v>4.3129999999999997</v>
      </c>
      <c r="P1194" s="24" t="str">
        <f>IF(Table2[[#This Row],[Discount Percentage]] &gt;= 0.5, "Yes", "No")</f>
        <v>Yes</v>
      </c>
      <c r="Q1194" s="26">
        <f>Table2[[#This Row],[Actual Price]] * Table2[[#This Row],[rating_count]]</f>
        <v>156187</v>
      </c>
      <c r="R1194">
        <v>3.8</v>
      </c>
      <c r="S1194">
        <f>ROUND(Table2[[#This Row],[rating]], 0)</f>
        <v>4</v>
      </c>
      <c r="T1194" s="21">
        <v>313</v>
      </c>
      <c r="U1194" s="21" t="str">
        <f>IF(Table2[[#This Row],[rating_count]] &lt; 1000, "Yes", "No")</f>
        <v>Yes</v>
      </c>
      <c r="V1194" s="21">
        <f>Table2[[#This Row],[Rounded Rating Column]] * Table2[[#This Row],[rating_count]]</f>
        <v>1252</v>
      </c>
      <c r="W1194" s="25">
        <f t="shared" si="56"/>
        <v>156187</v>
      </c>
      <c r="X1194" t="s">
        <v>1602</v>
      </c>
      <c r="Y1194" t="s">
        <v>1603</v>
      </c>
      <c r="Z1194" t="s">
        <v>1604</v>
      </c>
      <c r="AA1194" t="s">
        <v>1605</v>
      </c>
      <c r="AB1194" t="s">
        <v>1606</v>
      </c>
      <c r="AC1194" t="s">
        <v>1607</v>
      </c>
      <c r="AD1194" t="s">
        <v>1608</v>
      </c>
      <c r="AE1194" t="s">
        <v>1609</v>
      </c>
    </row>
    <row r="1195" spans="1:31" ht="15.75" customHeight="1">
      <c r="A1195" t="s">
        <v>10965</v>
      </c>
      <c r="B1195" t="s">
        <v>10966</v>
      </c>
      <c r="C1195" t="s">
        <v>8347</v>
      </c>
      <c r="D1195" t="s">
        <v>12817</v>
      </c>
      <c r="E1195" t="s">
        <v>12988</v>
      </c>
      <c r="F1195" t="s">
        <v>12989</v>
      </c>
      <c r="G1195" t="str">
        <f>Table2[category] &amp; "-" &amp; Table2[product name]</f>
        <v>Home&amp;Kitchen|Heating,Cooling&amp;AirQuality|RoomHeaters|FanHeaters-Candes Gloster All in One Silent Blower Fan Room Heater Ideal for Small and Medium Area, 2000 Watts (White)</v>
      </c>
      <c r="H1195" t="s">
        <v>12991</v>
      </c>
      <c r="I1195" s="25">
        <v>1069</v>
      </c>
      <c r="J1195" s="23" t="str">
        <f t="shared" si="54"/>
        <v>&gt;₹500</v>
      </c>
      <c r="K1195" s="25">
        <v>1699</v>
      </c>
      <c r="L1195" s="24">
        <v>0.37</v>
      </c>
      <c r="M1195" s="25">
        <f>Table2[[#This Row],[Actual Price]] - Table2[[#This Row],[Discounted Price]] / Table2[[#This Row],[Actual Price]] * 100</f>
        <v>1636.08063566804</v>
      </c>
      <c r="N1195" s="24" t="str">
        <f t="shared" si="55"/>
        <v>&lt;50%</v>
      </c>
      <c r="O1195" s="21">
        <f>Table2[[#This Row],[Rounded Rating Column]] + (Table2[[#This Row],[rating_count]] / 1000)</f>
        <v>4.3129999999999997</v>
      </c>
      <c r="P1195" s="24" t="str">
        <f>IF(Table2[[#This Row],[Discount Percentage]] &gt;= 0.5, "Yes", "No")</f>
        <v>No</v>
      </c>
      <c r="Q1195" s="26">
        <f>Table2[[#This Row],[Actual Price]] * Table2[[#This Row],[rating_count]]</f>
        <v>531787</v>
      </c>
      <c r="R1195">
        <v>3.9</v>
      </c>
      <c r="S1195">
        <f>ROUND(Table2[[#This Row],[rating]], 0)</f>
        <v>4</v>
      </c>
      <c r="T1195" s="21">
        <v>313</v>
      </c>
      <c r="U1195" s="21" t="str">
        <f>IF(Table2[[#This Row],[rating_count]] &lt; 1000, "Yes", "No")</f>
        <v>Yes</v>
      </c>
      <c r="V1195" s="21">
        <f>Table2[[#This Row],[Rounded Rating Column]] * Table2[[#This Row],[rating_count]]</f>
        <v>1252</v>
      </c>
      <c r="W1195" s="25">
        <f t="shared" si="56"/>
        <v>531787</v>
      </c>
      <c r="X1195" t="s">
        <v>10967</v>
      </c>
      <c r="Y1195" t="s">
        <v>10968</v>
      </c>
      <c r="Z1195" t="s">
        <v>10969</v>
      </c>
      <c r="AA1195" t="s">
        <v>10970</v>
      </c>
      <c r="AB1195" t="s">
        <v>10971</v>
      </c>
      <c r="AC1195" t="s">
        <v>10972</v>
      </c>
      <c r="AD1195" t="s">
        <v>10973</v>
      </c>
      <c r="AE1195" t="s">
        <v>10974</v>
      </c>
    </row>
    <row r="1196" spans="1:31" ht="15.75" customHeight="1">
      <c r="A1196" t="s">
        <v>9386</v>
      </c>
      <c r="B1196" t="s">
        <v>9387</v>
      </c>
      <c r="C1196" t="s">
        <v>8547</v>
      </c>
      <c r="D1196" t="s">
        <v>12817</v>
      </c>
      <c r="E1196" t="s">
        <v>12818</v>
      </c>
      <c r="F1196" t="s">
        <v>12986</v>
      </c>
      <c r="G1196" t="str">
        <f>Table2[category] &amp; "-" &amp; Table2[product name]</f>
        <v>Home&amp;Kitchen|Kitchen&amp;HomeAppliances|SmallKitchenAppliances|Kettles&amp;HotWaterDispensers|Kettle&amp;ToasterSets-Wipro Vesta 1.8 litre Cool touch electric Kettle with Auto cut off | Double Layer outer body | Triple Protection - Dry Boil, Steam &amp; Over Heat |Stainless Steel Inner Body | (Black, 1500 Watt)</v>
      </c>
      <c r="H1196" t="s">
        <v>12987</v>
      </c>
      <c r="I1196" s="25">
        <v>1299</v>
      </c>
      <c r="J1196" s="23" t="str">
        <f t="shared" si="54"/>
        <v>&gt;₹500</v>
      </c>
      <c r="K1196" s="25">
        <v>1999</v>
      </c>
      <c r="L1196" s="24">
        <v>0.35</v>
      </c>
      <c r="M1196" s="25">
        <f>Table2[[#This Row],[Actual Price]] - Table2[[#This Row],[Discounted Price]] / Table2[[#This Row],[Actual Price]] * 100</f>
        <v>1934.0175087543771</v>
      </c>
      <c r="N1196" s="24" t="str">
        <f t="shared" si="55"/>
        <v>&lt;50%</v>
      </c>
      <c r="O1196" s="21">
        <f>Table2[[#This Row],[Rounded Rating Column]] + (Table2[[#This Row],[rating_count]] / 1000)</f>
        <v>4.3109999999999999</v>
      </c>
      <c r="P1196" s="24" t="str">
        <f>IF(Table2[[#This Row],[Discount Percentage]] &gt;= 0.5, "Yes", "No")</f>
        <v>No</v>
      </c>
      <c r="Q1196" s="26">
        <f>Table2[[#This Row],[Actual Price]] * Table2[[#This Row],[rating_count]]</f>
        <v>621689</v>
      </c>
      <c r="R1196">
        <v>3.8</v>
      </c>
      <c r="S1196">
        <f>ROUND(Table2[[#This Row],[rating]], 0)</f>
        <v>4</v>
      </c>
      <c r="T1196" s="21">
        <v>311</v>
      </c>
      <c r="U1196" s="21" t="str">
        <f>IF(Table2[[#This Row],[rating_count]] &lt; 1000, "Yes", "No")</f>
        <v>Yes</v>
      </c>
      <c r="V1196" s="21">
        <f>Table2[[#This Row],[Rounded Rating Column]] * Table2[[#This Row],[rating_count]]</f>
        <v>1244</v>
      </c>
      <c r="W1196" s="25">
        <f t="shared" si="56"/>
        <v>621689</v>
      </c>
      <c r="X1196" t="s">
        <v>9388</v>
      </c>
      <c r="Y1196" t="s">
        <v>9389</v>
      </c>
      <c r="Z1196" t="s">
        <v>9390</v>
      </c>
      <c r="AA1196" t="s">
        <v>9391</v>
      </c>
      <c r="AB1196" t="s">
        <v>9392</v>
      </c>
      <c r="AC1196" t="s">
        <v>9393</v>
      </c>
      <c r="AD1196" t="s">
        <v>9394</v>
      </c>
      <c r="AE1196" t="s">
        <v>9395</v>
      </c>
    </row>
    <row r="1197" spans="1:31" ht="15.75" customHeight="1">
      <c r="A1197" t="s">
        <v>4559</v>
      </c>
      <c r="B1197" t="s">
        <v>4560</v>
      </c>
      <c r="C1197" t="s">
        <v>4561</v>
      </c>
      <c r="D1197" t="s">
        <v>12831</v>
      </c>
      <c r="E1197" t="s">
        <v>12854</v>
      </c>
      <c r="F1197" t="s">
        <v>12855</v>
      </c>
      <c r="G1197" t="str">
        <f>Table2[category] &amp; "-" &amp; Table2[product name]</f>
        <v>Electronics|Mobiles&amp;Accessories|MobileAccessories|D√©cor|PhoneCharms-LAPSTER 12pcs Spiral Cable Protectors for Charger, Wires, Data Charger Cable Protector for Computers, Cell Phones etc.(Grey)</v>
      </c>
      <c r="H1197" t="s">
        <v>12870</v>
      </c>
      <c r="I1197" s="23">
        <v>99</v>
      </c>
      <c r="J1197" s="23" t="str">
        <f t="shared" si="54"/>
        <v>&lt;₹200</v>
      </c>
      <c r="K1197" s="23">
        <v>999</v>
      </c>
      <c r="L1197" s="24">
        <v>0.9</v>
      </c>
      <c r="M1197" s="25">
        <f>Table2[[#This Row],[Actual Price]] - Table2[[#This Row],[Discounted Price]] / Table2[[#This Row],[Actual Price]] * 100</f>
        <v>989.09009009009014</v>
      </c>
      <c r="N1197" s="24" t="str">
        <f t="shared" si="55"/>
        <v>50% or More</v>
      </c>
      <c r="O1197" s="21">
        <f>Table2[[#This Row],[Rounded Rating Column]] + (Table2[[#This Row],[rating_count]] / 1000)</f>
        <v>4.3049999999999997</v>
      </c>
      <c r="P1197" s="24" t="str">
        <f>IF(Table2[[#This Row],[Discount Percentage]] &gt;= 0.5, "Yes", "No")</f>
        <v>Yes</v>
      </c>
      <c r="Q1197" s="26">
        <f>Table2[[#This Row],[Actual Price]] * Table2[[#This Row],[rating_count]]</f>
        <v>304695</v>
      </c>
      <c r="R1197">
        <v>4.4000000000000004</v>
      </c>
      <c r="S1197">
        <f>ROUND(Table2[[#This Row],[rating]], 0)</f>
        <v>4</v>
      </c>
      <c r="T1197" s="21">
        <v>305</v>
      </c>
      <c r="U1197" s="21" t="str">
        <f>IF(Table2[[#This Row],[rating_count]] &lt; 1000, "Yes", "No")</f>
        <v>Yes</v>
      </c>
      <c r="V1197" s="21">
        <f>Table2[[#This Row],[Rounded Rating Column]] * Table2[[#This Row],[rating_count]]</f>
        <v>1220</v>
      </c>
      <c r="W1197" s="25">
        <f t="shared" si="56"/>
        <v>304695</v>
      </c>
      <c r="X1197" t="s">
        <v>4562</v>
      </c>
      <c r="Y1197" t="s">
        <v>4563</v>
      </c>
      <c r="Z1197" t="s">
        <v>4564</v>
      </c>
      <c r="AA1197" t="s">
        <v>4565</v>
      </c>
      <c r="AB1197" t="s">
        <v>4566</v>
      </c>
      <c r="AC1197" t="s">
        <v>4567</v>
      </c>
      <c r="AD1197" t="s">
        <v>4568</v>
      </c>
      <c r="AE1197" t="s">
        <v>4569</v>
      </c>
    </row>
    <row r="1198" spans="1:31" ht="15.75" customHeight="1">
      <c r="A1198" t="s">
        <v>9851</v>
      </c>
      <c r="B1198" t="s">
        <v>9852</v>
      </c>
      <c r="C1198" t="s">
        <v>8325</v>
      </c>
      <c r="D1198" t="s">
        <v>12817</v>
      </c>
      <c r="E1198" t="s">
        <v>12818</v>
      </c>
      <c r="F1198" t="s">
        <v>12986</v>
      </c>
      <c r="G1198" t="str">
        <f>Table2[category] &amp; "-" &amp; Table2[product name]</f>
        <v>Home&amp;Kitchen|Kitchen&amp;HomeAppliances|SmallKitchenAppliances|Kettles&amp;HotWaterDispensers|ElectricKettles-KENT 16088 Vogue Electric Kettle 1.8 Litre 1500 W | Stainless Steel body | Auto shut off over heating protection | 1 Year Warranty</v>
      </c>
      <c r="H1198" t="s">
        <v>12987</v>
      </c>
      <c r="I1198" s="23">
        <v>999</v>
      </c>
      <c r="J1198" s="23" t="str">
        <f t="shared" si="54"/>
        <v>&gt;₹500</v>
      </c>
      <c r="K1198" s="25">
        <v>1950</v>
      </c>
      <c r="L1198" s="24">
        <v>0.49</v>
      </c>
      <c r="M1198" s="25">
        <f>Table2[[#This Row],[Actual Price]] - Table2[[#This Row],[Discounted Price]] / Table2[[#This Row],[Actual Price]] * 100</f>
        <v>1898.7692307692307</v>
      </c>
      <c r="N1198" s="24" t="str">
        <f t="shared" si="55"/>
        <v>&lt;50%</v>
      </c>
      <c r="O1198" s="21">
        <f>Table2[[#This Row],[Rounded Rating Column]] + (Table2[[#This Row],[rating_count]] / 1000)</f>
        <v>4.3049999999999997</v>
      </c>
      <c r="P1198" s="24" t="str">
        <f>IF(Table2[[#This Row],[Discount Percentage]] &gt;= 0.5, "Yes", "No")</f>
        <v>No</v>
      </c>
      <c r="Q1198" s="26">
        <f>Table2[[#This Row],[Actual Price]] * Table2[[#This Row],[rating_count]]</f>
        <v>594750</v>
      </c>
      <c r="R1198">
        <v>3.8</v>
      </c>
      <c r="S1198">
        <f>ROUND(Table2[[#This Row],[rating]], 0)</f>
        <v>4</v>
      </c>
      <c r="T1198" s="21">
        <v>305</v>
      </c>
      <c r="U1198" s="21" t="str">
        <f>IF(Table2[[#This Row],[rating_count]] &lt; 1000, "Yes", "No")</f>
        <v>Yes</v>
      </c>
      <c r="V1198" s="21">
        <f>Table2[[#This Row],[Rounded Rating Column]] * Table2[[#This Row],[rating_count]]</f>
        <v>1220</v>
      </c>
      <c r="W1198" s="25">
        <f t="shared" si="56"/>
        <v>594750</v>
      </c>
      <c r="X1198" t="s">
        <v>9853</v>
      </c>
      <c r="Y1198" t="s">
        <v>9854</v>
      </c>
      <c r="Z1198" t="s">
        <v>9855</v>
      </c>
      <c r="AA1198" t="s">
        <v>9856</v>
      </c>
      <c r="AB1198" t="s">
        <v>9857</v>
      </c>
      <c r="AC1198" t="s">
        <v>9858</v>
      </c>
      <c r="AD1198" t="s">
        <v>9859</v>
      </c>
      <c r="AE1198" t="s">
        <v>9860</v>
      </c>
    </row>
    <row r="1199" spans="1:31" ht="15.75" customHeight="1">
      <c r="A1199" t="s">
        <v>10985</v>
      </c>
      <c r="B1199" t="s">
        <v>10986</v>
      </c>
      <c r="C1199" t="s">
        <v>8629</v>
      </c>
      <c r="D1199" t="s">
        <v>12817</v>
      </c>
      <c r="E1199" t="s">
        <v>12988</v>
      </c>
      <c r="F1199" t="s">
        <v>13000</v>
      </c>
      <c r="G1199" t="str">
        <f>Table2[category] &amp; "-" &amp; Table2[product name]</f>
        <v>Home&amp;Kitchen|Heating,Cooling&amp;AirQuality|WaterHeaters&amp;Geysers|ImmersionRods-Havells Zella Flap Auto Immersion Rod 1500 Watts</v>
      </c>
      <c r="H1199" t="s">
        <v>13003</v>
      </c>
      <c r="I1199" s="25">
        <v>1499</v>
      </c>
      <c r="J1199" s="23" t="str">
        <f t="shared" si="54"/>
        <v>&gt;₹500</v>
      </c>
      <c r="K1199" s="25">
        <v>3500</v>
      </c>
      <c r="L1199" s="24">
        <v>0.56999999999999995</v>
      </c>
      <c r="M1199" s="25">
        <f>Table2[[#This Row],[Actual Price]] - Table2[[#This Row],[Discounted Price]] / Table2[[#This Row],[Actual Price]] * 100</f>
        <v>3457.1714285714284</v>
      </c>
      <c r="N1199" s="24" t="str">
        <f t="shared" si="55"/>
        <v>50% or More</v>
      </c>
      <c r="O1199" s="21">
        <f>Table2[[#This Row],[Rounded Rating Column]] + (Table2[[#This Row],[rating_count]] / 1000)</f>
        <v>4.3029999999999999</v>
      </c>
      <c r="P1199" s="24" t="str">
        <f>IF(Table2[[#This Row],[Discount Percentage]] &gt;= 0.5, "Yes", "No")</f>
        <v>Yes</v>
      </c>
      <c r="Q1199" s="26">
        <f>Table2[[#This Row],[Actual Price]] * Table2[[#This Row],[rating_count]]</f>
        <v>1060500</v>
      </c>
      <c r="R1199">
        <v>4.0999999999999996</v>
      </c>
      <c r="S1199">
        <f>ROUND(Table2[[#This Row],[rating]], 0)</f>
        <v>4</v>
      </c>
      <c r="T1199" s="21">
        <v>303</v>
      </c>
      <c r="U1199" s="21" t="str">
        <f>IF(Table2[[#This Row],[rating_count]] &lt; 1000, "Yes", "No")</f>
        <v>Yes</v>
      </c>
      <c r="V1199" s="21">
        <f>Table2[[#This Row],[Rounded Rating Column]] * Table2[[#This Row],[rating_count]]</f>
        <v>1212</v>
      </c>
      <c r="W1199" s="25">
        <f t="shared" si="56"/>
        <v>1060500</v>
      </c>
      <c r="X1199" t="s">
        <v>10987</v>
      </c>
      <c r="Y1199" t="s">
        <v>10988</v>
      </c>
      <c r="Z1199" t="s">
        <v>10989</v>
      </c>
      <c r="AA1199" t="s">
        <v>10990</v>
      </c>
      <c r="AB1199" t="s">
        <v>10991</v>
      </c>
      <c r="AC1199" t="s">
        <v>10992</v>
      </c>
      <c r="AD1199" t="s">
        <v>10993</v>
      </c>
      <c r="AE1199" t="s">
        <v>10994</v>
      </c>
    </row>
    <row r="1200" spans="1:31" ht="15.75" customHeight="1">
      <c r="A1200" t="s">
        <v>2914</v>
      </c>
      <c r="B1200" t="s">
        <v>2915</v>
      </c>
      <c r="C1200" t="s">
        <v>1992</v>
      </c>
      <c r="D1200" t="s">
        <v>12831</v>
      </c>
      <c r="E1200" t="s">
        <v>12832</v>
      </c>
      <c r="F1200" t="s">
        <v>12844</v>
      </c>
      <c r="G1200" t="str">
        <f>Table2[category] &amp; "-" &amp; Table2[product name]</f>
        <v>Electronics|HomeTheater,TV&amp;Video|SatelliteEquipment|SatelliteReceivers-Airtel Digital TV HD Set Top Box with FTA Pack | Unlimited Entertainment + Recording Feature + Free Standard Installation (6 Months Pack)</v>
      </c>
      <c r="H1200" t="s">
        <v>12845</v>
      </c>
      <c r="I1200" s="25">
        <v>1299</v>
      </c>
      <c r="J1200" s="23" t="str">
        <f t="shared" si="54"/>
        <v>&gt;₹500</v>
      </c>
      <c r="K1200" s="25">
        <v>2499</v>
      </c>
      <c r="L1200" s="24">
        <v>0.48</v>
      </c>
      <c r="M1200" s="25">
        <f>Table2[[#This Row],[Actual Price]] - Table2[[#This Row],[Discounted Price]] / Table2[[#This Row],[Actual Price]] * 100</f>
        <v>2447.0192076830731</v>
      </c>
      <c r="N1200" s="24" t="str">
        <f t="shared" si="55"/>
        <v>&lt;50%</v>
      </c>
      <c r="O1200" s="21">
        <f>Table2[[#This Row],[Rounded Rating Column]] + (Table2[[#This Row],[rating_count]] / 1000)</f>
        <v>4.3010000000000002</v>
      </c>
      <c r="P1200" s="24" t="str">
        <f>IF(Table2[[#This Row],[Discount Percentage]] &gt;= 0.5, "Yes", "No")</f>
        <v>No</v>
      </c>
      <c r="Q1200" s="26">
        <f>Table2[[#This Row],[Actual Price]] * Table2[[#This Row],[rating_count]]</f>
        <v>752199</v>
      </c>
      <c r="R1200">
        <v>4.3</v>
      </c>
      <c r="S1200">
        <f>ROUND(Table2[[#This Row],[rating]], 0)</f>
        <v>4</v>
      </c>
      <c r="T1200" s="21">
        <v>301</v>
      </c>
      <c r="U1200" s="21" t="str">
        <f>IF(Table2[[#This Row],[rating_count]] &lt; 1000, "Yes", "No")</f>
        <v>Yes</v>
      </c>
      <c r="V1200" s="21">
        <f>Table2[[#This Row],[Rounded Rating Column]] * Table2[[#This Row],[rating_count]]</f>
        <v>1204</v>
      </c>
      <c r="W1200" s="25">
        <f t="shared" si="56"/>
        <v>752199</v>
      </c>
      <c r="X1200" t="s">
        <v>2916</v>
      </c>
      <c r="Y1200" t="s">
        <v>2917</v>
      </c>
      <c r="Z1200" t="s">
        <v>2918</v>
      </c>
      <c r="AA1200" t="s">
        <v>2919</v>
      </c>
      <c r="AB1200" t="s">
        <v>2920</v>
      </c>
      <c r="AC1200" t="s">
        <v>2921</v>
      </c>
      <c r="AD1200" t="s">
        <v>2922</v>
      </c>
      <c r="AE1200" t="s">
        <v>2923</v>
      </c>
    </row>
    <row r="1201" spans="1:31" ht="15.75" customHeight="1">
      <c r="A1201" t="s">
        <v>12214</v>
      </c>
      <c r="B1201" t="s">
        <v>12215</v>
      </c>
      <c r="C1201" t="s">
        <v>9172</v>
      </c>
      <c r="D1201" t="s">
        <v>12817</v>
      </c>
      <c r="E1201" t="s">
        <v>12818</v>
      </c>
      <c r="F1201" t="s">
        <v>12819</v>
      </c>
      <c r="G1201" t="str">
        <f>Table2[category] &amp; "-" &amp; Table2[product name]</f>
        <v>Home&amp;Kitchen|Kitchen&amp;HomeAppliances|Vacuum,Cleaning&amp;Ironing|PressureWashers,Steam&amp;WindowCleaners-Shakti Technology S3 High Pressure Car Washer Machine 1800 Watts and Pressure 120 Bar for Cleaning Car, Bike &amp; Home</v>
      </c>
      <c r="H1201" t="s">
        <v>13015</v>
      </c>
      <c r="I1201" s="25">
        <v>4899</v>
      </c>
      <c r="J1201" s="23" t="str">
        <f t="shared" si="54"/>
        <v>&gt;₹500</v>
      </c>
      <c r="K1201" s="25">
        <v>8999</v>
      </c>
      <c r="L1201" s="24">
        <v>0.46</v>
      </c>
      <c r="M1201" s="25">
        <f>Table2[[#This Row],[Actual Price]] - Table2[[#This Row],[Discounted Price]] / Table2[[#This Row],[Actual Price]] * 100</f>
        <v>8944.5606178464277</v>
      </c>
      <c r="N1201" s="24" t="str">
        <f t="shared" si="55"/>
        <v>&lt;50%</v>
      </c>
      <c r="O1201" s="21">
        <f>Table2[[#This Row],[Rounded Rating Column]] + (Table2[[#This Row],[rating_count]] / 1000)</f>
        <v>4.2969999999999997</v>
      </c>
      <c r="P1201" s="24" t="str">
        <f>IF(Table2[[#This Row],[Discount Percentage]] &gt;= 0.5, "Yes", "No")</f>
        <v>No</v>
      </c>
      <c r="Q1201" s="26">
        <f>Table2[[#This Row],[Actual Price]] * Table2[[#This Row],[rating_count]]</f>
        <v>2672703</v>
      </c>
      <c r="R1201">
        <v>4.0999999999999996</v>
      </c>
      <c r="S1201">
        <f>ROUND(Table2[[#This Row],[rating]], 0)</f>
        <v>4</v>
      </c>
      <c r="T1201" s="21">
        <v>297</v>
      </c>
      <c r="U1201" s="21" t="str">
        <f>IF(Table2[[#This Row],[rating_count]] &lt; 1000, "Yes", "No")</f>
        <v>Yes</v>
      </c>
      <c r="V1201" s="21">
        <f>Table2[[#This Row],[Rounded Rating Column]] * Table2[[#This Row],[rating_count]]</f>
        <v>1188</v>
      </c>
      <c r="W1201" s="25">
        <f t="shared" si="56"/>
        <v>2672703</v>
      </c>
      <c r="X1201" t="s">
        <v>12216</v>
      </c>
      <c r="Y1201" t="s">
        <v>12217</v>
      </c>
      <c r="Z1201" t="s">
        <v>12218</v>
      </c>
      <c r="AA1201" t="s">
        <v>12219</v>
      </c>
      <c r="AB1201" t="s">
        <v>12220</v>
      </c>
      <c r="AC1201" t="s">
        <v>12221</v>
      </c>
      <c r="AD1201" t="s">
        <v>12222</v>
      </c>
      <c r="AE1201" t="s">
        <v>12223</v>
      </c>
    </row>
    <row r="1202" spans="1:31" ht="15.75" customHeight="1">
      <c r="A1202" t="s">
        <v>10843</v>
      </c>
      <c r="B1202" t="s">
        <v>10844</v>
      </c>
      <c r="C1202" t="s">
        <v>8671</v>
      </c>
      <c r="D1202" t="s">
        <v>12817</v>
      </c>
      <c r="E1202" t="s">
        <v>13005</v>
      </c>
      <c r="F1202" t="s">
        <v>13006</v>
      </c>
      <c r="G1202" t="str">
        <f>Table2[category] &amp; "-" &amp; Table2[product name]</f>
        <v>Home&amp;Kitchen|HomeStorage&amp;Organization|LaundryOrganization|LaundryBaskets-Tom &amp; Jerry Folding Laundry Basket for Clothes with Lid &amp; Handle, Toys Organiser, 75 Litre, Green</v>
      </c>
      <c r="H1202" t="s">
        <v>13007</v>
      </c>
      <c r="I1202" s="23">
        <v>351</v>
      </c>
      <c r="J1202" s="23" t="str">
        <f t="shared" si="54"/>
        <v>₹200 - ₹500</v>
      </c>
      <c r="K1202" s="23">
        <v>899</v>
      </c>
      <c r="L1202" s="24">
        <v>0.61</v>
      </c>
      <c r="M1202" s="25">
        <f>Table2[[#This Row],[Actual Price]] - Table2[[#This Row],[Discounted Price]] / Table2[[#This Row],[Actual Price]] * 100</f>
        <v>859.95661846496102</v>
      </c>
      <c r="N1202" s="24" t="str">
        <f t="shared" si="55"/>
        <v>50% or More</v>
      </c>
      <c r="O1202" s="21">
        <f>Table2[[#This Row],[Rounded Rating Column]] + (Table2[[#This Row],[rating_count]] / 1000)</f>
        <v>4.2960000000000003</v>
      </c>
      <c r="P1202" s="24" t="str">
        <f>IF(Table2[[#This Row],[Discount Percentage]] &gt;= 0.5, "Yes", "No")</f>
        <v>Yes</v>
      </c>
      <c r="Q1202" s="26">
        <f>Table2[[#This Row],[Actual Price]] * Table2[[#This Row],[rating_count]]</f>
        <v>266104</v>
      </c>
      <c r="R1202">
        <v>3.9</v>
      </c>
      <c r="S1202">
        <f>ROUND(Table2[[#This Row],[rating]], 0)</f>
        <v>4</v>
      </c>
      <c r="T1202" s="21">
        <v>296</v>
      </c>
      <c r="U1202" s="21" t="str">
        <f>IF(Table2[[#This Row],[rating_count]] &lt; 1000, "Yes", "No")</f>
        <v>Yes</v>
      </c>
      <c r="V1202" s="21">
        <f>Table2[[#This Row],[Rounded Rating Column]] * Table2[[#This Row],[rating_count]]</f>
        <v>1184</v>
      </c>
      <c r="W1202" s="25">
        <f t="shared" si="56"/>
        <v>266104</v>
      </c>
      <c r="X1202" t="s">
        <v>10845</v>
      </c>
      <c r="Y1202" t="s">
        <v>10846</v>
      </c>
      <c r="Z1202" t="s">
        <v>10847</v>
      </c>
      <c r="AA1202" t="s">
        <v>10848</v>
      </c>
      <c r="AB1202" t="s">
        <v>10849</v>
      </c>
      <c r="AC1202" t="s">
        <v>10850</v>
      </c>
      <c r="AD1202" t="s">
        <v>10851</v>
      </c>
      <c r="AE1202" t="s">
        <v>10852</v>
      </c>
    </row>
    <row r="1203" spans="1:31" ht="15.75" customHeight="1">
      <c r="A1203" t="s">
        <v>2198</v>
      </c>
      <c r="B1203" t="s">
        <v>2199</v>
      </c>
      <c r="C1203" t="s">
        <v>13</v>
      </c>
      <c r="D1203" t="s">
        <v>12821</v>
      </c>
      <c r="E1203" t="s">
        <v>12822</v>
      </c>
      <c r="F1203" t="s">
        <v>12823</v>
      </c>
      <c r="G1203" t="str">
        <f>Table2[category] &amp; "-" &amp; Table2[product name]</f>
        <v>Computers&amp;Accessories|Accessories&amp;Peripherals|Cables&amp;Accessories|Cables|USBCables-Croma 3A Fast charge 1m Type-C to All Type-C Phones sync and charge cable, Made in India, 480Mbps Data transfer rate, Tested Durability with 8000+ bends (12 months warranty) - CRCMA0106sTC10, Black</v>
      </c>
      <c r="H1203" t="s">
        <v>12824</v>
      </c>
      <c r="I1203" s="23">
        <v>129</v>
      </c>
      <c r="J1203" s="23" t="str">
        <f t="shared" si="54"/>
        <v>&lt;₹200</v>
      </c>
      <c r="K1203" s="25">
        <v>1000</v>
      </c>
      <c r="L1203" s="24">
        <v>0.87</v>
      </c>
      <c r="M1203" s="25">
        <f>Table2[[#This Row],[Actual Price]] - Table2[[#This Row],[Discounted Price]] / Table2[[#This Row],[Actual Price]] * 100</f>
        <v>987.1</v>
      </c>
      <c r="N1203" s="24" t="str">
        <f t="shared" si="55"/>
        <v>50% or More</v>
      </c>
      <c r="O1203" s="21">
        <f>Table2[[#This Row],[Rounded Rating Column]] + (Table2[[#This Row],[rating_count]] / 1000)</f>
        <v>4.2949999999999999</v>
      </c>
      <c r="P1203" s="24" t="str">
        <f>IF(Table2[[#This Row],[Discount Percentage]] &gt;= 0.5, "Yes", "No")</f>
        <v>Yes</v>
      </c>
      <c r="Q1203" s="26">
        <f>Table2[[#This Row],[Actual Price]] * Table2[[#This Row],[rating_count]]</f>
        <v>295000</v>
      </c>
      <c r="R1203">
        <v>3.9</v>
      </c>
      <c r="S1203">
        <f>ROUND(Table2[[#This Row],[rating]], 0)</f>
        <v>4</v>
      </c>
      <c r="T1203" s="21">
        <v>295</v>
      </c>
      <c r="U1203" s="21" t="str">
        <f>IF(Table2[[#This Row],[rating_count]] &lt; 1000, "Yes", "No")</f>
        <v>Yes</v>
      </c>
      <c r="V1203" s="21">
        <f>Table2[[#This Row],[Rounded Rating Column]] * Table2[[#This Row],[rating_count]]</f>
        <v>1180</v>
      </c>
      <c r="W1203" s="25">
        <f t="shared" si="56"/>
        <v>295000</v>
      </c>
      <c r="X1203" t="s">
        <v>2200</v>
      </c>
      <c r="Y1203" t="s">
        <v>2201</v>
      </c>
      <c r="Z1203" t="s">
        <v>2202</v>
      </c>
      <c r="AA1203" t="s">
        <v>2203</v>
      </c>
      <c r="AB1203" t="s">
        <v>2204</v>
      </c>
      <c r="AC1203" t="s">
        <v>2205</v>
      </c>
      <c r="AD1203" t="s">
        <v>2206</v>
      </c>
      <c r="AE1203" t="s">
        <v>2207</v>
      </c>
    </row>
    <row r="1204" spans="1:31" ht="15.75" customHeight="1">
      <c r="A1204" t="s">
        <v>8865</v>
      </c>
      <c r="B1204" t="s">
        <v>8866</v>
      </c>
      <c r="C1204" t="s">
        <v>8347</v>
      </c>
      <c r="D1204" t="s">
        <v>12817</v>
      </c>
      <c r="E1204" t="s">
        <v>12988</v>
      </c>
      <c r="F1204" t="s">
        <v>12989</v>
      </c>
      <c r="G1204" t="str">
        <f>Table2[category] &amp; "-" &amp; Table2[product name]</f>
        <v>Home&amp;Kitchen|Heating,Cooling&amp;AirQuality|RoomHeaters|FanHeaters-Lifelong LLFH921 Regalia 2000 W Fan Heater, 3 Air Settings, Room Heater with Overheating Protection, 1 Year Warranty ( White, (ISI Certified, Ideal for small to medium room/area)</v>
      </c>
      <c r="H1204" t="s">
        <v>12991</v>
      </c>
      <c r="I1204" s="23">
        <v>899</v>
      </c>
      <c r="J1204" s="23" t="str">
        <f t="shared" si="54"/>
        <v>&gt;₹500</v>
      </c>
      <c r="K1204" s="25">
        <v>2000</v>
      </c>
      <c r="L1204" s="24">
        <v>0.55000000000000004</v>
      </c>
      <c r="M1204" s="25">
        <f>Table2[[#This Row],[Actual Price]] - Table2[[#This Row],[Discounted Price]] / Table2[[#This Row],[Actual Price]] * 100</f>
        <v>1955.05</v>
      </c>
      <c r="N1204" s="24" t="str">
        <f t="shared" si="55"/>
        <v>50% or More</v>
      </c>
      <c r="O1204" s="21">
        <f>Table2[[#This Row],[Rounded Rating Column]] + (Table2[[#This Row],[rating_count]] / 1000)</f>
        <v>4.2910000000000004</v>
      </c>
      <c r="P1204" s="24" t="str">
        <f>IF(Table2[[#This Row],[Discount Percentage]] &gt;= 0.5, "Yes", "No")</f>
        <v>Yes</v>
      </c>
      <c r="Q1204" s="26">
        <f>Table2[[#This Row],[Actual Price]] * Table2[[#This Row],[rating_count]]</f>
        <v>582000</v>
      </c>
      <c r="R1204">
        <v>3.6</v>
      </c>
      <c r="S1204">
        <f>ROUND(Table2[[#This Row],[rating]], 0)</f>
        <v>4</v>
      </c>
      <c r="T1204" s="21">
        <v>291</v>
      </c>
      <c r="U1204" s="21" t="str">
        <f>IF(Table2[[#This Row],[rating_count]] &lt; 1000, "Yes", "No")</f>
        <v>Yes</v>
      </c>
      <c r="V1204" s="21">
        <f>Table2[[#This Row],[Rounded Rating Column]] * Table2[[#This Row],[rating_count]]</f>
        <v>1164</v>
      </c>
      <c r="W1204" s="25">
        <f t="shared" si="56"/>
        <v>582000</v>
      </c>
      <c r="X1204" t="s">
        <v>8867</v>
      </c>
      <c r="Y1204" t="s">
        <v>8868</v>
      </c>
      <c r="Z1204" t="s">
        <v>8869</v>
      </c>
      <c r="AA1204" t="s">
        <v>8870</v>
      </c>
      <c r="AB1204" t="s">
        <v>8871</v>
      </c>
      <c r="AC1204" t="s">
        <v>8872</v>
      </c>
      <c r="AD1204" t="s">
        <v>8873</v>
      </c>
      <c r="AE1204" t="s">
        <v>8874</v>
      </c>
    </row>
    <row r="1205" spans="1:31" ht="15.75" customHeight="1">
      <c r="A1205" t="s">
        <v>9914</v>
      </c>
      <c r="B1205" t="s">
        <v>9915</v>
      </c>
      <c r="C1205" t="s">
        <v>8358</v>
      </c>
      <c r="D1205" t="s">
        <v>12817</v>
      </c>
      <c r="E1205" t="s">
        <v>12818</v>
      </c>
      <c r="F1205" t="s">
        <v>12819</v>
      </c>
      <c r="G1205" t="str">
        <f>Table2[category] &amp; "-" &amp; Table2[product name]</f>
        <v>Home&amp;Kitchen|Kitchen&amp;HomeAppliances|Vacuum,Cleaning&amp;Ironing|Irons,Steamers&amp;Accessories|LintShavers-FABWARE Lint Remover for Clothes - Sticky Lint Roller for Clothes, Furniture, Wool, Coat, Car Seats, Carpet, Fabric, Dust Cleaner, Pet Hair Remover with 1 Handle &amp; 1 Refill Total 60 Sheets &amp; 1 Cover</v>
      </c>
      <c r="H1205" t="s">
        <v>12992</v>
      </c>
      <c r="I1205" s="23">
        <v>298</v>
      </c>
      <c r="J1205" s="23" t="str">
        <f t="shared" si="54"/>
        <v>₹200 - ₹500</v>
      </c>
      <c r="K1205" s="23">
        <v>499</v>
      </c>
      <c r="L1205" s="24">
        <v>0.4</v>
      </c>
      <c r="M1205" s="25">
        <f>Table2[[#This Row],[Actual Price]] - Table2[[#This Row],[Discounted Price]] / Table2[[#This Row],[Actual Price]] * 100</f>
        <v>439.28056112224448</v>
      </c>
      <c r="N1205" s="24" t="str">
        <f t="shared" si="55"/>
        <v>&lt;50%</v>
      </c>
      <c r="O1205" s="21">
        <f>Table2[[#This Row],[Rounded Rating Column]] + (Table2[[#This Row],[rating_count]] / 1000)</f>
        <v>4.29</v>
      </c>
      <c r="P1205" s="24" t="str">
        <f>IF(Table2[[#This Row],[Discount Percentage]] &gt;= 0.5, "Yes", "No")</f>
        <v>No</v>
      </c>
      <c r="Q1205" s="26">
        <f>Table2[[#This Row],[Actual Price]] * Table2[[#This Row],[rating_count]]</f>
        <v>144710</v>
      </c>
      <c r="R1205">
        <v>4.4000000000000004</v>
      </c>
      <c r="S1205">
        <f>ROUND(Table2[[#This Row],[rating]], 0)</f>
        <v>4</v>
      </c>
      <c r="T1205" s="21">
        <v>290</v>
      </c>
      <c r="U1205" s="21" t="str">
        <f>IF(Table2[[#This Row],[rating_count]] &lt; 1000, "Yes", "No")</f>
        <v>Yes</v>
      </c>
      <c r="V1205" s="21">
        <f>Table2[[#This Row],[Rounded Rating Column]] * Table2[[#This Row],[rating_count]]</f>
        <v>1160</v>
      </c>
      <c r="W1205" s="25">
        <f t="shared" si="56"/>
        <v>144710</v>
      </c>
      <c r="X1205" t="s">
        <v>9916</v>
      </c>
      <c r="Y1205" t="s">
        <v>9917</v>
      </c>
      <c r="Z1205" t="s">
        <v>9918</v>
      </c>
      <c r="AA1205" t="s">
        <v>9919</v>
      </c>
      <c r="AB1205" t="s">
        <v>9920</v>
      </c>
      <c r="AC1205" t="s">
        <v>9921</v>
      </c>
      <c r="AD1205" t="s">
        <v>9922</v>
      </c>
      <c r="AE1205" t="s">
        <v>9923</v>
      </c>
    </row>
    <row r="1206" spans="1:31" ht="15.75" customHeight="1">
      <c r="A1206" t="s">
        <v>12003</v>
      </c>
      <c r="B1206" t="s">
        <v>12004</v>
      </c>
      <c r="C1206" t="s">
        <v>9481</v>
      </c>
      <c r="D1206" t="s">
        <v>12817</v>
      </c>
      <c r="E1206" t="s">
        <v>12818</v>
      </c>
      <c r="F1206" t="s">
        <v>12986</v>
      </c>
      <c r="G1206" t="str">
        <f>Table2[category] &amp; "-" &amp; Table2[product name]</f>
        <v>Home&amp;Kitchen|Kitchen&amp;HomeAppliances|SmallKitchenAppliances|Rice&amp;PastaCookers-AGARO Regal Electric Rice Cooker, 3L Ceramic Inner Bowl, Cooks Up to 600 Gms Raw Rice, SS Steamer, Preset Cooking Functions, Preset Timer, Keep Warm Function, LED Display, Black</v>
      </c>
      <c r="H1206" t="s">
        <v>13026</v>
      </c>
      <c r="I1206" s="25">
        <v>3685</v>
      </c>
      <c r="J1206" s="23" t="str">
        <f t="shared" si="54"/>
        <v>&gt;₹500</v>
      </c>
      <c r="K1206" s="25">
        <v>5495</v>
      </c>
      <c r="L1206" s="24">
        <v>0.33</v>
      </c>
      <c r="M1206" s="25">
        <f>Table2[[#This Row],[Actual Price]] - Table2[[#This Row],[Discounted Price]] / Table2[[#This Row],[Actual Price]] * 100</f>
        <v>5427.9390354868065</v>
      </c>
      <c r="N1206" s="24" t="str">
        <f t="shared" si="55"/>
        <v>&lt;50%</v>
      </c>
      <c r="O1206" s="21">
        <f>Table2[[#This Row],[Rounded Rating Column]] + (Table2[[#This Row],[rating_count]] / 1000)</f>
        <v>4.29</v>
      </c>
      <c r="P1206" s="24" t="str">
        <f>IF(Table2[[#This Row],[Discount Percentage]] &gt;= 0.5, "Yes", "No")</f>
        <v>No</v>
      </c>
      <c r="Q1206" s="26">
        <f>Table2[[#This Row],[Actual Price]] * Table2[[#This Row],[rating_count]]</f>
        <v>1593550</v>
      </c>
      <c r="R1206">
        <v>4.0999999999999996</v>
      </c>
      <c r="S1206">
        <f>ROUND(Table2[[#This Row],[rating]], 0)</f>
        <v>4</v>
      </c>
      <c r="T1206" s="21">
        <v>290</v>
      </c>
      <c r="U1206" s="21" t="str">
        <f>IF(Table2[[#This Row],[rating_count]] &lt; 1000, "Yes", "No")</f>
        <v>Yes</v>
      </c>
      <c r="V1206" s="21">
        <f>Table2[[#This Row],[Rounded Rating Column]] * Table2[[#This Row],[rating_count]]</f>
        <v>1160</v>
      </c>
      <c r="W1206" s="25">
        <f t="shared" si="56"/>
        <v>1593550</v>
      </c>
      <c r="X1206" t="s">
        <v>12005</v>
      </c>
      <c r="Y1206" t="s">
        <v>12006</v>
      </c>
      <c r="Z1206" t="s">
        <v>12007</v>
      </c>
      <c r="AA1206" t="s">
        <v>12008</v>
      </c>
      <c r="AB1206" t="s">
        <v>12009</v>
      </c>
      <c r="AC1206" t="s">
        <v>12010</v>
      </c>
      <c r="AD1206" t="s">
        <v>12011</v>
      </c>
      <c r="AE1206" t="s">
        <v>12012</v>
      </c>
    </row>
    <row r="1207" spans="1:31" ht="15.75" customHeight="1">
      <c r="A1207" t="s">
        <v>12334</v>
      </c>
      <c r="B1207" t="s">
        <v>12335</v>
      </c>
      <c r="C1207" t="s">
        <v>8671</v>
      </c>
      <c r="D1207" t="s">
        <v>12817</v>
      </c>
      <c r="E1207" t="s">
        <v>13005</v>
      </c>
      <c r="F1207" t="s">
        <v>13006</v>
      </c>
      <c r="G1207" t="str">
        <f>Table2[category] &amp; "-" &amp; Table2[product name]</f>
        <v>Home&amp;Kitchen|HomeStorage&amp;Organization|LaundryOrganization|LaundryBaskets-PrettyKrafts Laundry Square Shape Basket Bag/Foldable/Multipurpose/Carry Handles/Slanting Lid for Home, Cloth Storage,(Single) Jute Grey</v>
      </c>
      <c r="H1207" t="s">
        <v>13007</v>
      </c>
      <c r="I1207" s="23">
        <v>390</v>
      </c>
      <c r="J1207" s="23" t="str">
        <f t="shared" si="54"/>
        <v>₹200 - ₹500</v>
      </c>
      <c r="K1207" s="23">
        <v>799</v>
      </c>
      <c r="L1207" s="24">
        <v>0.51</v>
      </c>
      <c r="M1207" s="25">
        <f>Table2[[#This Row],[Actual Price]] - Table2[[#This Row],[Discounted Price]] / Table2[[#This Row],[Actual Price]] * 100</f>
        <v>750.18898623279097</v>
      </c>
      <c r="N1207" s="24" t="str">
        <f t="shared" si="55"/>
        <v>50% or More</v>
      </c>
      <c r="O1207" s="21">
        <f>Table2[[#This Row],[Rounded Rating Column]] + (Table2[[#This Row],[rating_count]] / 1000)</f>
        <v>4.2869999999999999</v>
      </c>
      <c r="P1207" s="24" t="str">
        <f>IF(Table2[[#This Row],[Discount Percentage]] &gt;= 0.5, "Yes", "No")</f>
        <v>Yes</v>
      </c>
      <c r="Q1207" s="26">
        <f>Table2[[#This Row],[Actual Price]] * Table2[[#This Row],[rating_count]]</f>
        <v>229313</v>
      </c>
      <c r="R1207">
        <v>3.8</v>
      </c>
      <c r="S1207">
        <f>ROUND(Table2[[#This Row],[rating]], 0)</f>
        <v>4</v>
      </c>
      <c r="T1207" s="21">
        <v>287</v>
      </c>
      <c r="U1207" s="21" t="str">
        <f>IF(Table2[[#This Row],[rating_count]] &lt; 1000, "Yes", "No")</f>
        <v>Yes</v>
      </c>
      <c r="V1207" s="21">
        <f>Table2[[#This Row],[Rounded Rating Column]] * Table2[[#This Row],[rating_count]]</f>
        <v>1148</v>
      </c>
      <c r="W1207" s="25">
        <f t="shared" si="56"/>
        <v>229313</v>
      </c>
      <c r="X1207" t="s">
        <v>12336</v>
      </c>
      <c r="Y1207" t="s">
        <v>12337</v>
      </c>
      <c r="Z1207" t="s">
        <v>12338</v>
      </c>
      <c r="AA1207" t="s">
        <v>12339</v>
      </c>
      <c r="AB1207" t="s">
        <v>12340</v>
      </c>
      <c r="AC1207" t="s">
        <v>12341</v>
      </c>
      <c r="AD1207" t="s">
        <v>12342</v>
      </c>
      <c r="AE1207" t="s">
        <v>12343</v>
      </c>
    </row>
    <row r="1208" spans="1:31" ht="15.75" customHeight="1">
      <c r="A1208" t="s">
        <v>1163</v>
      </c>
      <c r="B1208" t="s">
        <v>1164</v>
      </c>
      <c r="C1208" t="s">
        <v>462</v>
      </c>
      <c r="D1208" t="s">
        <v>12831</v>
      </c>
      <c r="E1208" t="s">
        <v>12832</v>
      </c>
      <c r="F1208" t="s">
        <v>12833</v>
      </c>
      <c r="G1208" t="str">
        <f>Table2[category] &amp; "-" &amp; Table2[product name]</f>
        <v>Electronics|HomeTheater,TV&amp;Video|Accessories|RemoteControls-7SEVEN¬Æ Compatible Lg Smart Tv Remote Suitable for Any LG LED OLED LCD UHD Plasma Android Television and AKB75095303 replacement of Original Lg Tv Remote Control</v>
      </c>
      <c r="H1208" t="s">
        <v>12836</v>
      </c>
      <c r="I1208" s="23">
        <v>349</v>
      </c>
      <c r="J1208" s="23" t="str">
        <f t="shared" si="54"/>
        <v>₹200 - ₹500</v>
      </c>
      <c r="K1208" s="23">
        <v>599</v>
      </c>
      <c r="L1208" s="24">
        <v>0.42</v>
      </c>
      <c r="M1208" s="25">
        <f>Table2[[#This Row],[Actual Price]] - Table2[[#This Row],[Discounted Price]] / Table2[[#This Row],[Actual Price]] * 100</f>
        <v>540.73622704507511</v>
      </c>
      <c r="N1208" s="24" t="str">
        <f t="shared" si="55"/>
        <v>&lt;50%</v>
      </c>
      <c r="O1208" s="21">
        <f>Table2[[#This Row],[Rounded Rating Column]] + (Table2[[#This Row],[rating_count]] / 1000)</f>
        <v>4.2839999999999998</v>
      </c>
      <c r="P1208" s="24" t="str">
        <f>IF(Table2[[#This Row],[Discount Percentage]] &gt;= 0.5, "Yes", "No")</f>
        <v>No</v>
      </c>
      <c r="Q1208" s="26">
        <f>Table2[[#This Row],[Actual Price]] * Table2[[#This Row],[rating_count]]</f>
        <v>170116</v>
      </c>
      <c r="R1208">
        <v>4.2</v>
      </c>
      <c r="S1208">
        <f>ROUND(Table2[[#This Row],[rating]], 0)</f>
        <v>4</v>
      </c>
      <c r="T1208" s="21">
        <v>284</v>
      </c>
      <c r="U1208" s="21" t="str">
        <f>IF(Table2[[#This Row],[rating_count]] &lt; 1000, "Yes", "No")</f>
        <v>Yes</v>
      </c>
      <c r="V1208" s="21">
        <f>Table2[[#This Row],[Rounded Rating Column]] * Table2[[#This Row],[rating_count]]</f>
        <v>1136</v>
      </c>
      <c r="W1208" s="25">
        <f t="shared" si="56"/>
        <v>170116</v>
      </c>
      <c r="X1208" t="s">
        <v>1165</v>
      </c>
      <c r="Y1208" t="s">
        <v>1166</v>
      </c>
      <c r="Z1208" t="s">
        <v>1167</v>
      </c>
      <c r="AA1208" t="s">
        <v>1168</v>
      </c>
      <c r="AB1208" t="s">
        <v>1169</v>
      </c>
      <c r="AC1208" t="s">
        <v>1170</v>
      </c>
      <c r="AD1208" t="s">
        <v>1171</v>
      </c>
      <c r="AE1208" t="s">
        <v>1172</v>
      </c>
    </row>
    <row r="1209" spans="1:31" ht="15.75" customHeight="1">
      <c r="A1209" t="s">
        <v>3083</v>
      </c>
      <c r="B1209" t="s">
        <v>3084</v>
      </c>
      <c r="C1209" t="s">
        <v>2998</v>
      </c>
      <c r="D1209" t="s">
        <v>12831</v>
      </c>
      <c r="E1209" t="s">
        <v>12854</v>
      </c>
      <c r="F1209" t="s">
        <v>12857</v>
      </c>
      <c r="G1209" t="str">
        <f>Table2[category] &amp; "-" &amp; Table2[product name]</f>
        <v>Electronics|Mobiles&amp;Accessories|Smartphones&amp;BasicMobiles|Smartphones-Samsung Galaxy M04 Dark Blue, 4GB RAM, 64GB Storage | Upto 8GB RAM with RAM Plus | MediaTek Helio P35 | 5000 mAh Battery</v>
      </c>
      <c r="H1209" t="s">
        <v>12858</v>
      </c>
      <c r="I1209" s="25">
        <v>9499</v>
      </c>
      <c r="J1209" s="23" t="str">
        <f t="shared" si="54"/>
        <v>&gt;₹500</v>
      </c>
      <c r="K1209" s="25">
        <v>11999</v>
      </c>
      <c r="L1209" s="24">
        <v>0.21</v>
      </c>
      <c r="M1209" s="25">
        <f>Table2[[#This Row],[Actual Price]] - Table2[[#This Row],[Discounted Price]] / Table2[[#This Row],[Actual Price]] * 100</f>
        <v>11919.835069589133</v>
      </c>
      <c r="N1209" s="24" t="str">
        <f t="shared" si="55"/>
        <v>&lt;50%</v>
      </c>
      <c r="O1209" s="21">
        <f>Table2[[#This Row],[Rounded Rating Column]] + (Table2[[#This Row],[rating_count]] / 1000)</f>
        <v>4.2839999999999998</v>
      </c>
      <c r="P1209" s="24" t="str">
        <f>IF(Table2[[#This Row],[Discount Percentage]] &gt;= 0.5, "Yes", "No")</f>
        <v>No</v>
      </c>
      <c r="Q1209" s="26">
        <f>Table2[[#This Row],[Actual Price]] * Table2[[#This Row],[rating_count]]</f>
        <v>3407716</v>
      </c>
      <c r="R1209">
        <v>4.2</v>
      </c>
      <c r="S1209">
        <f>ROUND(Table2[[#This Row],[rating]], 0)</f>
        <v>4</v>
      </c>
      <c r="T1209" s="21">
        <v>284</v>
      </c>
      <c r="U1209" s="21" t="str">
        <f>IF(Table2[[#This Row],[rating_count]] &lt; 1000, "Yes", "No")</f>
        <v>Yes</v>
      </c>
      <c r="V1209" s="21">
        <f>Table2[[#This Row],[Rounded Rating Column]] * Table2[[#This Row],[rating_count]]</f>
        <v>1136</v>
      </c>
      <c r="W1209" s="25">
        <f t="shared" si="56"/>
        <v>3407716</v>
      </c>
      <c r="X1209" t="s">
        <v>3085</v>
      </c>
      <c r="Y1209" t="s">
        <v>3086</v>
      </c>
      <c r="Z1209" t="s">
        <v>3087</v>
      </c>
      <c r="AA1209" t="s">
        <v>3088</v>
      </c>
      <c r="AB1209" t="s">
        <v>3089</v>
      </c>
      <c r="AC1209" t="s">
        <v>3090</v>
      </c>
      <c r="AD1209" t="s">
        <v>3091</v>
      </c>
      <c r="AE1209" t="s">
        <v>3092</v>
      </c>
    </row>
    <row r="1210" spans="1:31" ht="15.75" customHeight="1">
      <c r="A1210" t="s">
        <v>3138</v>
      </c>
      <c r="B1210" t="s">
        <v>3139</v>
      </c>
      <c r="C1210" t="s">
        <v>2998</v>
      </c>
      <c r="D1210" t="s">
        <v>12831</v>
      </c>
      <c r="E1210" t="s">
        <v>12854</v>
      </c>
      <c r="F1210" t="s">
        <v>12857</v>
      </c>
      <c r="G1210" t="str">
        <f>Table2[category] &amp; "-" &amp; Table2[product name]</f>
        <v>Electronics|Mobiles&amp;Accessories|Smartphones&amp;BasicMobiles|Smartphones-Samsung Galaxy M04 Light Green, 4GB RAM, 64GB Storage | Upto 8GB RAM with RAM Plus | MediaTek Helio P35 | 5000 mAh Battery</v>
      </c>
      <c r="H1210" t="s">
        <v>12858</v>
      </c>
      <c r="I1210" s="25">
        <v>9499</v>
      </c>
      <c r="J1210" s="23" t="str">
        <f t="shared" si="54"/>
        <v>&gt;₹500</v>
      </c>
      <c r="K1210" s="25">
        <v>11999</v>
      </c>
      <c r="L1210" s="24">
        <v>0.21</v>
      </c>
      <c r="M1210" s="25">
        <f>Table2[[#This Row],[Actual Price]] - Table2[[#This Row],[Discounted Price]] / Table2[[#This Row],[Actual Price]] * 100</f>
        <v>11919.835069589133</v>
      </c>
      <c r="N1210" s="24" t="str">
        <f t="shared" si="55"/>
        <v>&lt;50%</v>
      </c>
      <c r="O1210" s="21">
        <f>Table2[[#This Row],[Rounded Rating Column]] + (Table2[[#This Row],[rating_count]] / 1000)</f>
        <v>4.2839999999999998</v>
      </c>
      <c r="P1210" s="24" t="str">
        <f>IF(Table2[[#This Row],[Discount Percentage]] &gt;= 0.5, "Yes", "No")</f>
        <v>No</v>
      </c>
      <c r="Q1210" s="26">
        <f>Table2[[#This Row],[Actual Price]] * Table2[[#This Row],[rating_count]]</f>
        <v>3407716</v>
      </c>
      <c r="R1210">
        <v>4.2</v>
      </c>
      <c r="S1210">
        <f>ROUND(Table2[[#This Row],[rating]], 0)</f>
        <v>4</v>
      </c>
      <c r="T1210" s="21">
        <v>284</v>
      </c>
      <c r="U1210" s="21" t="str">
        <f>IF(Table2[[#This Row],[rating_count]] &lt; 1000, "Yes", "No")</f>
        <v>Yes</v>
      </c>
      <c r="V1210" s="21">
        <f>Table2[[#This Row],[Rounded Rating Column]] * Table2[[#This Row],[rating_count]]</f>
        <v>1136</v>
      </c>
      <c r="W1210" s="25">
        <f t="shared" si="56"/>
        <v>3407716</v>
      </c>
      <c r="X1210" t="s">
        <v>3085</v>
      </c>
      <c r="Y1210" t="s">
        <v>3086</v>
      </c>
      <c r="Z1210" t="s">
        <v>3087</v>
      </c>
      <c r="AA1210" t="s">
        <v>3088</v>
      </c>
      <c r="AB1210" t="s">
        <v>3089</v>
      </c>
      <c r="AC1210" t="s">
        <v>3090</v>
      </c>
      <c r="AD1210" t="s">
        <v>3140</v>
      </c>
      <c r="AE1210" t="s">
        <v>3141</v>
      </c>
    </row>
    <row r="1211" spans="1:31" ht="15.75" customHeight="1">
      <c r="A1211" t="s">
        <v>3909</v>
      </c>
      <c r="B1211" t="s">
        <v>3910</v>
      </c>
      <c r="C1211" t="s">
        <v>2998</v>
      </c>
      <c r="D1211" t="s">
        <v>12831</v>
      </c>
      <c r="E1211" t="s">
        <v>12854</v>
      </c>
      <c r="F1211" t="s">
        <v>12857</v>
      </c>
      <c r="G1211" t="str">
        <f>Table2[category] &amp; "-" &amp; Table2[product name]</f>
        <v>Electronics|Mobiles&amp;Accessories|Smartphones&amp;BasicMobiles|Smartphones-Samsung Galaxy M04 Dark Blue, 4GB RAM, 128GB Storage | Upto 8GB RAM with RAM Plus | MediaTek Helio P35 | 5000 mAh Battery</v>
      </c>
      <c r="H1211" t="s">
        <v>12858</v>
      </c>
      <c r="I1211" s="25">
        <v>10499</v>
      </c>
      <c r="J1211" s="23" t="str">
        <f t="shared" si="54"/>
        <v>&gt;₹500</v>
      </c>
      <c r="K1211" s="25">
        <v>13499</v>
      </c>
      <c r="L1211" s="24">
        <v>0.22</v>
      </c>
      <c r="M1211" s="25">
        <f>Table2[[#This Row],[Actual Price]] - Table2[[#This Row],[Discounted Price]] / Table2[[#This Row],[Actual Price]] * 100</f>
        <v>13421.223868434699</v>
      </c>
      <c r="N1211" s="24" t="str">
        <f t="shared" si="55"/>
        <v>&lt;50%</v>
      </c>
      <c r="O1211" s="21">
        <f>Table2[[#This Row],[Rounded Rating Column]] + (Table2[[#This Row],[rating_count]] / 1000)</f>
        <v>4.2839999999999998</v>
      </c>
      <c r="P1211" s="24" t="str">
        <f>IF(Table2[[#This Row],[Discount Percentage]] &gt;= 0.5, "Yes", "No")</f>
        <v>No</v>
      </c>
      <c r="Q1211" s="26">
        <f>Table2[[#This Row],[Actual Price]] * Table2[[#This Row],[rating_count]]</f>
        <v>3833716</v>
      </c>
      <c r="R1211">
        <v>4.2</v>
      </c>
      <c r="S1211">
        <f>ROUND(Table2[[#This Row],[rating]], 0)</f>
        <v>4</v>
      </c>
      <c r="T1211" s="21">
        <v>284</v>
      </c>
      <c r="U1211" s="21" t="str">
        <f>IF(Table2[[#This Row],[rating_count]] &lt; 1000, "Yes", "No")</f>
        <v>Yes</v>
      </c>
      <c r="V1211" s="21">
        <f>Table2[[#This Row],[Rounded Rating Column]] * Table2[[#This Row],[rating_count]]</f>
        <v>1136</v>
      </c>
      <c r="W1211" s="25">
        <f t="shared" si="56"/>
        <v>3833716</v>
      </c>
      <c r="X1211" t="s">
        <v>3085</v>
      </c>
      <c r="Y1211" t="s">
        <v>3086</v>
      </c>
      <c r="Z1211" t="s">
        <v>3087</v>
      </c>
      <c r="AA1211" t="s">
        <v>3088</v>
      </c>
      <c r="AB1211" t="s">
        <v>3089</v>
      </c>
      <c r="AC1211" t="s">
        <v>3090</v>
      </c>
      <c r="AD1211" t="s">
        <v>3091</v>
      </c>
      <c r="AE1211" t="s">
        <v>3911</v>
      </c>
    </row>
    <row r="1212" spans="1:31" ht="15.75" customHeight="1">
      <c r="A1212" t="s">
        <v>2373</v>
      </c>
      <c r="B1212" t="s">
        <v>2374</v>
      </c>
      <c r="C1212" t="s">
        <v>2375</v>
      </c>
      <c r="D1212" t="s">
        <v>12831</v>
      </c>
      <c r="E1212" t="s">
        <v>12839</v>
      </c>
      <c r="F1212" t="s">
        <v>12849</v>
      </c>
      <c r="G1212" t="str">
        <f>Table2[category] &amp; "-" &amp; Table2[product name]</f>
        <v>Electronics|HomeAudio|Speakers|TowerSpeakers-KRISONS Thunder Speaker, Multimedia Home Theatre, Floor Standing Speaker, LED Display with Bluetooth, FM, USB, Micro SD Card, AUX Connectivity</v>
      </c>
      <c r="H1212" t="s">
        <v>12850</v>
      </c>
      <c r="I1212" s="25">
        <v>2299</v>
      </c>
      <c r="J1212" s="23" t="str">
        <f t="shared" si="54"/>
        <v>&gt;₹500</v>
      </c>
      <c r="K1212" s="25">
        <v>3999</v>
      </c>
      <c r="L1212" s="24">
        <v>0.43</v>
      </c>
      <c r="M1212" s="25">
        <f>Table2[[#This Row],[Actual Price]] - Table2[[#This Row],[Discounted Price]] / Table2[[#This Row],[Actual Price]] * 100</f>
        <v>3941.510627656914</v>
      </c>
      <c r="N1212" s="24" t="str">
        <f t="shared" si="55"/>
        <v>&lt;50%</v>
      </c>
      <c r="O1212" s="21">
        <f>Table2[[#This Row],[Rounded Rating Column]] + (Table2[[#This Row],[rating_count]] / 1000)</f>
        <v>4.282</v>
      </c>
      <c r="P1212" s="24" t="str">
        <f>IF(Table2[[#This Row],[Discount Percentage]] &gt;= 0.5, "Yes", "No")</f>
        <v>No</v>
      </c>
      <c r="Q1212" s="26">
        <f>Table2[[#This Row],[Actual Price]] * Table2[[#This Row],[rating_count]]</f>
        <v>1127718</v>
      </c>
      <c r="R1212">
        <v>3.8</v>
      </c>
      <c r="S1212">
        <f>ROUND(Table2[[#This Row],[rating]], 0)</f>
        <v>4</v>
      </c>
      <c r="T1212" s="21">
        <v>282</v>
      </c>
      <c r="U1212" s="21" t="str">
        <f>IF(Table2[[#This Row],[rating_count]] &lt; 1000, "Yes", "No")</f>
        <v>Yes</v>
      </c>
      <c r="V1212" s="21">
        <f>Table2[[#This Row],[Rounded Rating Column]] * Table2[[#This Row],[rating_count]]</f>
        <v>1128</v>
      </c>
      <c r="W1212" s="25">
        <f t="shared" si="56"/>
        <v>1127718</v>
      </c>
      <c r="X1212" t="s">
        <v>2376</v>
      </c>
      <c r="Y1212" t="s">
        <v>2377</v>
      </c>
      <c r="Z1212" t="s">
        <v>2378</v>
      </c>
      <c r="AA1212" t="s">
        <v>2379</v>
      </c>
      <c r="AB1212" t="s">
        <v>2380</v>
      </c>
      <c r="AC1212" t="s">
        <v>2381</v>
      </c>
      <c r="AD1212" t="s">
        <v>2382</v>
      </c>
      <c r="AE1212" t="s">
        <v>2383</v>
      </c>
    </row>
    <row r="1213" spans="1:31" ht="15.75" customHeight="1">
      <c r="A1213" t="s">
        <v>10701</v>
      </c>
      <c r="B1213" t="s">
        <v>10702</v>
      </c>
      <c r="C1213" t="s">
        <v>8846</v>
      </c>
      <c r="D1213" t="s">
        <v>12817</v>
      </c>
      <c r="E1213" t="s">
        <v>12818</v>
      </c>
      <c r="F1213" t="s">
        <v>12986</v>
      </c>
      <c r="G1213" t="str">
        <f>Table2[category] &amp; "-" &amp; Table2[product name]</f>
        <v>Home&amp;Kitchen|Kitchen&amp;HomeAppliances|SmallKitchenAppliances|SandwichMakers-Wipro Vesta Grill 1000 Watt Sandwich Maker |Dual function-SW Maker&amp;Griller|Non stick Coat -BPA&amp;PTFE Free |Auto Temp Cut-off| Height Control -180·∂ø&amp;105·∂ø |2 year warranty|SS Finish|Standard size</v>
      </c>
      <c r="H1213" t="s">
        <v>13010</v>
      </c>
      <c r="I1213" s="25">
        <v>2079</v>
      </c>
      <c r="J1213" s="23" t="str">
        <f t="shared" si="54"/>
        <v>&gt;₹500</v>
      </c>
      <c r="K1213" s="25">
        <v>3099</v>
      </c>
      <c r="L1213" s="24">
        <v>0.33</v>
      </c>
      <c r="M1213" s="25">
        <f>Table2[[#This Row],[Actual Price]] - Table2[[#This Row],[Discounted Price]] / Table2[[#This Row],[Actual Price]] * 100</f>
        <v>3031.9138431752176</v>
      </c>
      <c r="N1213" s="24" t="str">
        <f t="shared" si="55"/>
        <v>&lt;50%</v>
      </c>
      <c r="O1213" s="21">
        <f>Table2[[#This Row],[Rounded Rating Column]] + (Table2[[#This Row],[rating_count]] / 1000)</f>
        <v>4.282</v>
      </c>
      <c r="P1213" s="24" t="str">
        <f>IF(Table2[[#This Row],[Discount Percentage]] &gt;= 0.5, "Yes", "No")</f>
        <v>No</v>
      </c>
      <c r="Q1213" s="26">
        <f>Table2[[#This Row],[Actual Price]] * Table2[[#This Row],[rating_count]]</f>
        <v>873918</v>
      </c>
      <c r="R1213">
        <v>4.0999999999999996</v>
      </c>
      <c r="S1213">
        <f>ROUND(Table2[[#This Row],[rating]], 0)</f>
        <v>4</v>
      </c>
      <c r="T1213" s="21">
        <v>282</v>
      </c>
      <c r="U1213" s="21" t="str">
        <f>IF(Table2[[#This Row],[rating_count]] &lt; 1000, "Yes", "No")</f>
        <v>Yes</v>
      </c>
      <c r="V1213" s="21">
        <f>Table2[[#This Row],[Rounded Rating Column]] * Table2[[#This Row],[rating_count]]</f>
        <v>1128</v>
      </c>
      <c r="W1213" s="25">
        <f t="shared" si="56"/>
        <v>873918</v>
      </c>
      <c r="X1213" t="s">
        <v>10703</v>
      </c>
      <c r="Y1213" t="s">
        <v>10704</v>
      </c>
      <c r="Z1213" t="s">
        <v>10705</v>
      </c>
      <c r="AA1213" t="s">
        <v>10706</v>
      </c>
      <c r="AB1213" t="s">
        <v>10707</v>
      </c>
      <c r="AC1213" t="s">
        <v>10708</v>
      </c>
      <c r="AD1213" t="s">
        <v>10709</v>
      </c>
      <c r="AE1213" t="s">
        <v>10710</v>
      </c>
    </row>
    <row r="1214" spans="1:31" ht="15.75" customHeight="1">
      <c r="A1214" t="s">
        <v>4654</v>
      </c>
      <c r="B1214" t="s">
        <v>4655</v>
      </c>
      <c r="C1214" t="s">
        <v>2998</v>
      </c>
      <c r="D1214" t="s">
        <v>12831</v>
      </c>
      <c r="E1214" t="s">
        <v>12854</v>
      </c>
      <c r="F1214" t="s">
        <v>12857</v>
      </c>
      <c r="G1214" t="str">
        <f>Table2[category] &amp; "-" &amp; Table2[product name]</f>
        <v>Electronics|Mobiles&amp;Accessories|Smartphones&amp;BasicMobiles|Smartphones-POCO C31 (Royal Blue, 64 GB) (4 GB RAM)</v>
      </c>
      <c r="H1214" t="s">
        <v>12858</v>
      </c>
      <c r="I1214" s="25">
        <v>8499</v>
      </c>
      <c r="J1214" s="23" t="str">
        <f t="shared" si="54"/>
        <v>&gt;₹500</v>
      </c>
      <c r="K1214" s="25">
        <v>11999</v>
      </c>
      <c r="L1214" s="24">
        <v>0.28999999999999998</v>
      </c>
      <c r="M1214" s="25">
        <f>Table2[[#This Row],[Actual Price]] - Table2[[#This Row],[Discounted Price]] / Table2[[#This Row],[Actual Price]] * 100</f>
        <v>11928.169097424785</v>
      </c>
      <c r="N1214" s="24" t="str">
        <f t="shared" si="55"/>
        <v>&lt;50%</v>
      </c>
      <c r="O1214" s="21">
        <f>Table2[[#This Row],[Rounded Rating Column]] + (Table2[[#This Row],[rating_count]] / 1000)</f>
        <v>4.2759999999999998</v>
      </c>
      <c r="P1214" s="24" t="str">
        <f>IF(Table2[[#This Row],[Discount Percentage]] &gt;= 0.5, "Yes", "No")</f>
        <v>No</v>
      </c>
      <c r="Q1214" s="26">
        <f>Table2[[#This Row],[Actual Price]] * Table2[[#This Row],[rating_count]]</f>
        <v>3311724</v>
      </c>
      <c r="R1214">
        <v>3.9</v>
      </c>
      <c r="S1214">
        <f>ROUND(Table2[[#This Row],[rating]], 0)</f>
        <v>4</v>
      </c>
      <c r="T1214" s="21">
        <v>276</v>
      </c>
      <c r="U1214" s="21" t="str">
        <f>IF(Table2[[#This Row],[rating_count]] &lt; 1000, "Yes", "No")</f>
        <v>Yes</v>
      </c>
      <c r="V1214" s="21">
        <f>Table2[[#This Row],[Rounded Rating Column]] * Table2[[#This Row],[rating_count]]</f>
        <v>1104</v>
      </c>
      <c r="W1214" s="25">
        <f t="shared" si="56"/>
        <v>3311724</v>
      </c>
      <c r="X1214" t="s">
        <v>4656</v>
      </c>
      <c r="Y1214" t="s">
        <v>4657</v>
      </c>
      <c r="Z1214" t="s">
        <v>4658</v>
      </c>
      <c r="AA1214" t="s">
        <v>4659</v>
      </c>
      <c r="AB1214" t="s">
        <v>4660</v>
      </c>
      <c r="AC1214" t="s">
        <v>4661</v>
      </c>
      <c r="AD1214" t="s">
        <v>4662</v>
      </c>
      <c r="AE1214" t="s">
        <v>4663</v>
      </c>
    </row>
    <row r="1215" spans="1:31" ht="15.75" customHeight="1">
      <c r="A1215" t="s">
        <v>2759</v>
      </c>
      <c r="B1215" t="s">
        <v>2760</v>
      </c>
      <c r="C1215" t="s">
        <v>13</v>
      </c>
      <c r="D1215" t="s">
        <v>12821</v>
      </c>
      <c r="E1215" t="s">
        <v>12822</v>
      </c>
      <c r="F1215" t="s">
        <v>12823</v>
      </c>
      <c r="G1215" t="str">
        <f>Table2[category] &amp; "-" &amp; Table2[product name]</f>
        <v>Computers&amp;Accessories|Accessories&amp;Peripherals|Cables&amp;Accessories|Cables|USBCables-Amazon Brand - Solimo Fast Charging Braided Type C Data Cable Seam, Suitable For All Supported Mobile Phones (1 Meter, Black)</v>
      </c>
      <c r="H1215" t="s">
        <v>12824</v>
      </c>
      <c r="I1215" s="23">
        <v>129</v>
      </c>
      <c r="J1215" s="23" t="str">
        <f t="shared" si="54"/>
        <v>&lt;₹200</v>
      </c>
      <c r="K1215" s="23">
        <v>599</v>
      </c>
      <c r="L1215" s="24">
        <v>0.78</v>
      </c>
      <c r="M1215" s="25">
        <f>Table2[[#This Row],[Actual Price]] - Table2[[#This Row],[Discounted Price]] / Table2[[#This Row],[Actual Price]] * 100</f>
        <v>577.4641068447412</v>
      </c>
      <c r="N1215" s="24" t="str">
        <f t="shared" si="55"/>
        <v>50% or More</v>
      </c>
      <c r="O1215" s="21">
        <f>Table2[[#This Row],[Rounded Rating Column]] + (Table2[[#This Row],[rating_count]] / 1000)</f>
        <v>4.2649999999999997</v>
      </c>
      <c r="P1215" s="24" t="str">
        <f>IF(Table2[[#This Row],[Discount Percentage]] &gt;= 0.5, "Yes", "No")</f>
        <v>Yes</v>
      </c>
      <c r="Q1215" s="26">
        <f>Table2[[#This Row],[Actual Price]] * Table2[[#This Row],[rating_count]]</f>
        <v>158735</v>
      </c>
      <c r="R1215">
        <v>4.0999999999999996</v>
      </c>
      <c r="S1215">
        <f>ROUND(Table2[[#This Row],[rating]], 0)</f>
        <v>4</v>
      </c>
      <c r="T1215" s="21">
        <v>265</v>
      </c>
      <c r="U1215" s="21" t="str">
        <f>IF(Table2[[#This Row],[rating_count]] &lt; 1000, "Yes", "No")</f>
        <v>Yes</v>
      </c>
      <c r="V1215" s="21">
        <f>Table2[[#This Row],[Rounded Rating Column]] * Table2[[#This Row],[rating_count]]</f>
        <v>1060</v>
      </c>
      <c r="W1215" s="25">
        <f t="shared" si="56"/>
        <v>158735</v>
      </c>
      <c r="X1215" t="s">
        <v>2761</v>
      </c>
      <c r="Y1215" t="s">
        <v>2762</v>
      </c>
      <c r="Z1215" t="s">
        <v>2763</v>
      </c>
      <c r="AA1215" t="s">
        <v>2764</v>
      </c>
      <c r="AB1215" t="s">
        <v>2765</v>
      </c>
      <c r="AC1215" t="s">
        <v>2766</v>
      </c>
      <c r="AD1215" t="s">
        <v>2767</v>
      </c>
      <c r="AE1215" t="s">
        <v>2768</v>
      </c>
    </row>
    <row r="1216" spans="1:31" ht="15.75" customHeight="1">
      <c r="A1216" t="s">
        <v>12063</v>
      </c>
      <c r="B1216" t="s">
        <v>12064</v>
      </c>
      <c r="C1216" t="s">
        <v>8754</v>
      </c>
      <c r="D1216" t="s">
        <v>12817</v>
      </c>
      <c r="E1216" t="s">
        <v>12818</v>
      </c>
      <c r="F1216" t="s">
        <v>12819</v>
      </c>
      <c r="G1216" t="str">
        <f>Table2[category] &amp; "-" &amp; Table2[product name]</f>
        <v>Home&amp;Kitchen|Kitchen&amp;HomeAppliances|Vacuum,Cleaning&amp;Ironing|Vacuums&amp;FloorCare|Vacuums|HandheldVacuums-FYA Handheld Vacuum Cleaner Cordless, Wireless Hand Vacuum&amp;Air Blower 2-in-1, Mini Portable Car Vacuum Cleaner with Powerful Suction, USB Rechargeable Vacuum for Pet Hair, Home and Car</v>
      </c>
      <c r="H1216" t="s">
        <v>12820</v>
      </c>
      <c r="I1216" s="25">
        <v>2669</v>
      </c>
      <c r="J1216" s="23" t="str">
        <f t="shared" si="54"/>
        <v>&gt;₹500</v>
      </c>
      <c r="K1216" s="25">
        <v>3199</v>
      </c>
      <c r="L1216" s="24">
        <v>0.17</v>
      </c>
      <c r="M1216" s="25">
        <f>Table2[[#This Row],[Actual Price]] - Table2[[#This Row],[Discounted Price]] / Table2[[#This Row],[Actual Price]] * 100</f>
        <v>3115.5676773991872</v>
      </c>
      <c r="N1216" s="24" t="str">
        <f t="shared" si="55"/>
        <v>&lt;50%</v>
      </c>
      <c r="O1216" s="21">
        <f>Table2[[#This Row],[Rounded Rating Column]] + (Table2[[#This Row],[rating_count]] / 1000)</f>
        <v>4.26</v>
      </c>
      <c r="P1216" s="24" t="str">
        <f>IF(Table2[[#This Row],[Discount Percentage]] &gt;= 0.5, "Yes", "No")</f>
        <v>No</v>
      </c>
      <c r="Q1216" s="26">
        <f>Table2[[#This Row],[Actual Price]] * Table2[[#This Row],[rating_count]]</f>
        <v>831740</v>
      </c>
      <c r="R1216">
        <v>3.9</v>
      </c>
      <c r="S1216">
        <f>ROUND(Table2[[#This Row],[rating]], 0)</f>
        <v>4</v>
      </c>
      <c r="T1216" s="21">
        <v>260</v>
      </c>
      <c r="U1216" s="21" t="str">
        <f>IF(Table2[[#This Row],[rating_count]] &lt; 1000, "Yes", "No")</f>
        <v>Yes</v>
      </c>
      <c r="V1216" s="21">
        <f>Table2[[#This Row],[Rounded Rating Column]] * Table2[[#This Row],[rating_count]]</f>
        <v>1040</v>
      </c>
      <c r="W1216" s="25">
        <f t="shared" si="56"/>
        <v>831740</v>
      </c>
      <c r="X1216" t="s">
        <v>12065</v>
      </c>
      <c r="Y1216" t="s">
        <v>12066</v>
      </c>
      <c r="Z1216" t="s">
        <v>12067</v>
      </c>
      <c r="AA1216" t="s">
        <v>12068</v>
      </c>
      <c r="AB1216" t="s">
        <v>12069</v>
      </c>
      <c r="AC1216" t="s">
        <v>12070</v>
      </c>
      <c r="AD1216" t="s">
        <v>12071</v>
      </c>
      <c r="AE1216" t="s">
        <v>12072</v>
      </c>
    </row>
    <row r="1217" spans="1:31" ht="15.75" customHeight="1">
      <c r="A1217" t="s">
        <v>8617</v>
      </c>
      <c r="B1217" t="s">
        <v>8618</v>
      </c>
      <c r="C1217" t="s">
        <v>8358</v>
      </c>
      <c r="D1217" t="s">
        <v>12817</v>
      </c>
      <c r="E1217" t="s">
        <v>12818</v>
      </c>
      <c r="F1217" t="s">
        <v>12819</v>
      </c>
      <c r="G1217" t="str">
        <f>Table2[category] &amp; "-" &amp; Table2[product name]</f>
        <v>Home&amp;Kitchen|Kitchen&amp;HomeAppliances|Vacuum,Cleaning&amp;Ironing|Irons,Steamers&amp;Accessories|LintShavers-R B Nova Lint/Fabric Shaver for Cloths, Lint Remover for Woolen Sweaters, Blankets, Jackets/Burr Remover Pill Remover from Carpets, Pack of 1</v>
      </c>
      <c r="H1217" t="s">
        <v>12992</v>
      </c>
      <c r="I1217" s="23">
        <v>398</v>
      </c>
      <c r="J1217" s="23" t="str">
        <f t="shared" si="54"/>
        <v>₹200 - ₹500</v>
      </c>
      <c r="K1217" s="25">
        <v>1999</v>
      </c>
      <c r="L1217" s="24">
        <v>0.8</v>
      </c>
      <c r="M1217" s="25">
        <f>Table2[[#This Row],[Actual Price]] - Table2[[#This Row],[Discounted Price]] / Table2[[#This Row],[Actual Price]] * 100</f>
        <v>1979.0900450225113</v>
      </c>
      <c r="N1217" s="24" t="str">
        <f t="shared" si="55"/>
        <v>50% or More</v>
      </c>
      <c r="O1217" s="21">
        <f>Table2[[#This Row],[Rounded Rating Column]] + (Table2[[#This Row],[rating_count]] / 1000)</f>
        <v>4.2569999999999997</v>
      </c>
      <c r="P1217" s="24" t="str">
        <f>IF(Table2[[#This Row],[Discount Percentage]] &gt;= 0.5, "Yes", "No")</f>
        <v>Yes</v>
      </c>
      <c r="Q1217" s="26">
        <f>Table2[[#This Row],[Actual Price]] * Table2[[#This Row],[rating_count]]</f>
        <v>513743</v>
      </c>
      <c r="R1217">
        <v>4.0999999999999996</v>
      </c>
      <c r="S1217">
        <f>ROUND(Table2[[#This Row],[rating]], 0)</f>
        <v>4</v>
      </c>
      <c r="T1217" s="21">
        <v>257</v>
      </c>
      <c r="U1217" s="21" t="str">
        <f>IF(Table2[[#This Row],[rating_count]] &lt; 1000, "Yes", "No")</f>
        <v>Yes</v>
      </c>
      <c r="V1217" s="21">
        <f>Table2[[#This Row],[Rounded Rating Column]] * Table2[[#This Row],[rating_count]]</f>
        <v>1028</v>
      </c>
      <c r="W1217" s="25">
        <f t="shared" si="56"/>
        <v>513743</v>
      </c>
      <c r="X1217" t="s">
        <v>8619</v>
      </c>
      <c r="Y1217" t="s">
        <v>8620</v>
      </c>
      <c r="Z1217" t="s">
        <v>8621</v>
      </c>
      <c r="AA1217" t="s">
        <v>8622</v>
      </c>
      <c r="AB1217" t="s">
        <v>8623</v>
      </c>
      <c r="AC1217" t="s">
        <v>8624</v>
      </c>
      <c r="AD1217" t="s">
        <v>8625</v>
      </c>
      <c r="AE1217" t="s">
        <v>8626</v>
      </c>
    </row>
    <row r="1218" spans="1:31" ht="15.75" customHeight="1">
      <c r="A1218" t="s">
        <v>6457</v>
      </c>
      <c r="B1218" t="s">
        <v>6458</v>
      </c>
      <c r="C1218" t="s">
        <v>4402</v>
      </c>
      <c r="D1218" t="s">
        <v>12821</v>
      </c>
      <c r="E1218" t="s">
        <v>12822</v>
      </c>
      <c r="F1218" t="s">
        <v>12876</v>
      </c>
      <c r="G1218" t="str">
        <f>Table2[category] &amp; "-" &amp; Table2[product name]</f>
        <v>Computers&amp;Accessories|Accessories&amp;Peripherals|LaptopAccessories|CameraPrivacyCovers-Gizga Essentials Webcam Cover, Privacy Protector Webcam Cover Slide, Compatible with Laptop, Desktop, PC, Smartphone, Protect Your Privacy and Security, Strong Adhesive, Set of 3, Black</v>
      </c>
      <c r="H1218" t="s">
        <v>12877</v>
      </c>
      <c r="I1218" s="23">
        <v>69</v>
      </c>
      <c r="J1218" s="23" t="str">
        <f t="shared" ref="J1218:J1281" si="57">IF(I1218&lt;200,"&lt;₹200",IF(OR(I1218=200,I1218&lt;=500),"₹200 - ₹500","&gt;₹500"))</f>
        <v>&lt;₹200</v>
      </c>
      <c r="K1218" s="23">
        <v>299</v>
      </c>
      <c r="L1218" s="24">
        <v>0.77</v>
      </c>
      <c r="M1218" s="25">
        <f>Table2[[#This Row],[Actual Price]] - Table2[[#This Row],[Discounted Price]] / Table2[[#This Row],[Actual Price]] * 100</f>
        <v>275.92307692307691</v>
      </c>
      <c r="N1218" s="24" t="str">
        <f t="shared" ref="N1218:N1281" si="58">IF(L1218&gt;=50%,"50% or More","&lt;50%")</f>
        <v>50% or More</v>
      </c>
      <c r="O1218" s="21">
        <f>Table2[[#This Row],[Rounded Rating Column]] + (Table2[[#This Row],[rating_count]] / 1000)</f>
        <v>4.2549999999999999</v>
      </c>
      <c r="P1218" s="24" t="str">
        <f>IF(Table2[[#This Row],[Discount Percentage]] &gt;= 0.5, "Yes", "No")</f>
        <v>Yes</v>
      </c>
      <c r="Q1218" s="26">
        <f>Table2[[#This Row],[Actual Price]] * Table2[[#This Row],[rating_count]]</f>
        <v>76245</v>
      </c>
      <c r="R1218">
        <v>4.3</v>
      </c>
      <c r="S1218">
        <f>ROUND(Table2[[#This Row],[rating]], 0)</f>
        <v>4</v>
      </c>
      <c r="T1218" s="21">
        <v>255</v>
      </c>
      <c r="U1218" s="21" t="str">
        <f>IF(Table2[[#This Row],[rating_count]] &lt; 1000, "Yes", "No")</f>
        <v>Yes</v>
      </c>
      <c r="V1218" s="21">
        <f>Table2[[#This Row],[Rounded Rating Column]] * Table2[[#This Row],[rating_count]]</f>
        <v>1020</v>
      </c>
      <c r="W1218" s="25">
        <f t="shared" ref="W1218:W1281" si="59">K1218*T1218</f>
        <v>76245</v>
      </c>
      <c r="X1218" t="s">
        <v>6459</v>
      </c>
      <c r="Y1218" t="s">
        <v>6460</v>
      </c>
      <c r="Z1218" t="s">
        <v>6461</v>
      </c>
      <c r="AA1218" t="s">
        <v>6462</v>
      </c>
      <c r="AB1218" t="s">
        <v>6463</v>
      </c>
      <c r="AC1218" t="s">
        <v>6464</v>
      </c>
      <c r="AD1218" t="s">
        <v>6465</v>
      </c>
      <c r="AE1218" t="s">
        <v>6466</v>
      </c>
    </row>
    <row r="1219" spans="1:31" ht="15.75" customHeight="1">
      <c r="A1219" t="s">
        <v>1425</v>
      </c>
      <c r="B1219" t="s">
        <v>1426</v>
      </c>
      <c r="C1219" t="s">
        <v>462</v>
      </c>
      <c r="D1219" t="s">
        <v>12831</v>
      </c>
      <c r="E1219" t="s">
        <v>12832</v>
      </c>
      <c r="F1219" t="s">
        <v>12833</v>
      </c>
      <c r="G1219" t="str">
        <f>Table2[category] &amp; "-" &amp; Table2[product name]</f>
        <v>Electronics|HomeTheater,TV&amp;Video|Accessories|RemoteControls-7SEVEN¬Æ Compatible for Sony Bravia LCD LED UHD OLED QLED 4K Ultra HD TV remote control with YouTube and NETFLIX Hotkeys. Universal Replacement for Original Sony Smart Android tv Remote Control</v>
      </c>
      <c r="H1219" t="s">
        <v>12836</v>
      </c>
      <c r="I1219" s="23">
        <v>399</v>
      </c>
      <c r="J1219" s="23" t="str">
        <f t="shared" si="57"/>
        <v>₹200 - ₹500</v>
      </c>
      <c r="K1219" s="23">
        <v>899</v>
      </c>
      <c r="L1219" s="24">
        <v>0.56000000000000005</v>
      </c>
      <c r="M1219" s="25">
        <f>Table2[[#This Row],[Actual Price]] - Table2[[#This Row],[Discounted Price]] / Table2[[#This Row],[Actual Price]] * 100</f>
        <v>854.61735261401554</v>
      </c>
      <c r="N1219" s="24" t="str">
        <f t="shared" si="58"/>
        <v>50% or More</v>
      </c>
      <c r="O1219" s="21">
        <f>Table2[[#This Row],[Rounded Rating Column]] + (Table2[[#This Row],[rating_count]] / 1000)</f>
        <v>4.2539999999999996</v>
      </c>
      <c r="P1219" s="24" t="str">
        <f>IF(Table2[[#This Row],[Discount Percentage]] &gt;= 0.5, "Yes", "No")</f>
        <v>Yes</v>
      </c>
      <c r="Q1219" s="26">
        <f>Table2[[#This Row],[Actual Price]] * Table2[[#This Row],[rating_count]]</f>
        <v>228346</v>
      </c>
      <c r="R1219">
        <v>3.9</v>
      </c>
      <c r="S1219">
        <f>ROUND(Table2[[#This Row],[rating]], 0)</f>
        <v>4</v>
      </c>
      <c r="T1219" s="21">
        <v>254</v>
      </c>
      <c r="U1219" s="21" t="str">
        <f>IF(Table2[[#This Row],[rating_count]] &lt; 1000, "Yes", "No")</f>
        <v>Yes</v>
      </c>
      <c r="V1219" s="21">
        <f>Table2[[#This Row],[Rounded Rating Column]] * Table2[[#This Row],[rating_count]]</f>
        <v>1016</v>
      </c>
      <c r="W1219" s="25">
        <f t="shared" si="59"/>
        <v>228346</v>
      </c>
      <c r="X1219" t="s">
        <v>1427</v>
      </c>
      <c r="Y1219" t="s">
        <v>1428</v>
      </c>
      <c r="Z1219" t="s">
        <v>1429</v>
      </c>
      <c r="AA1219" t="s">
        <v>1430</v>
      </c>
      <c r="AB1219" t="s">
        <v>1431</v>
      </c>
      <c r="AC1219" t="s">
        <v>1432</v>
      </c>
      <c r="AD1219" t="s">
        <v>1433</v>
      </c>
      <c r="AE1219" t="s">
        <v>1434</v>
      </c>
    </row>
    <row r="1220" spans="1:31" ht="15.75" customHeight="1">
      <c r="A1220" t="s">
        <v>10289</v>
      </c>
      <c r="B1220" t="s">
        <v>10290</v>
      </c>
      <c r="C1220" t="s">
        <v>8483</v>
      </c>
      <c r="D1220" t="s">
        <v>12817</v>
      </c>
      <c r="E1220" t="s">
        <v>12818</v>
      </c>
      <c r="F1220" t="s">
        <v>12819</v>
      </c>
      <c r="G1220" t="str">
        <f>Table2[category] &amp; "-" &amp; Table2[product name]</f>
        <v>Home&amp;Kitchen|Kitchen&amp;HomeAppliances|Vacuum,Cleaning&amp;Ironing|Irons,Steamers&amp;Accessories|Irons|DryIrons-Wipro Vesta 1200 Watt GD203 Heavyweight Automatic Dry Iron| Quick Heat Up| Anti bacterial German Weilburger Double Coated Black Soleplate |2 Years Warranty</v>
      </c>
      <c r="H1220" t="s">
        <v>12992</v>
      </c>
      <c r="I1220" s="25">
        <v>1049</v>
      </c>
      <c r="J1220" s="23" t="str">
        <f t="shared" si="57"/>
        <v>&gt;₹500</v>
      </c>
      <c r="K1220" s="25">
        <v>1950</v>
      </c>
      <c r="L1220" s="24">
        <v>0.46</v>
      </c>
      <c r="M1220" s="25">
        <f>Table2[[#This Row],[Actual Price]] - Table2[[#This Row],[Discounted Price]] / Table2[[#This Row],[Actual Price]] * 100</f>
        <v>1896.2051282051282</v>
      </c>
      <c r="N1220" s="24" t="str">
        <f t="shared" si="58"/>
        <v>&lt;50%</v>
      </c>
      <c r="O1220" s="21">
        <f>Table2[[#This Row],[Rounded Rating Column]] + (Table2[[#This Row],[rating_count]] / 1000)</f>
        <v>4.25</v>
      </c>
      <c r="P1220" s="24" t="str">
        <f>IF(Table2[[#This Row],[Discount Percentage]] &gt;= 0.5, "Yes", "No")</f>
        <v>No</v>
      </c>
      <c r="Q1220" s="26">
        <f>Table2[[#This Row],[Actual Price]] * Table2[[#This Row],[rating_count]]</f>
        <v>487500</v>
      </c>
      <c r="R1220">
        <v>3.8</v>
      </c>
      <c r="S1220">
        <f>ROUND(Table2[[#This Row],[rating]], 0)</f>
        <v>4</v>
      </c>
      <c r="T1220" s="21">
        <v>250</v>
      </c>
      <c r="U1220" s="21" t="str">
        <f>IF(Table2[[#This Row],[rating_count]] &lt; 1000, "Yes", "No")</f>
        <v>Yes</v>
      </c>
      <c r="V1220" s="21">
        <f>Table2[[#This Row],[Rounded Rating Column]] * Table2[[#This Row],[rating_count]]</f>
        <v>1000</v>
      </c>
      <c r="W1220" s="25">
        <f t="shared" si="59"/>
        <v>487500</v>
      </c>
      <c r="X1220" t="s">
        <v>10291</v>
      </c>
      <c r="Y1220" t="s">
        <v>10292</v>
      </c>
      <c r="Z1220" t="s">
        <v>10293</v>
      </c>
      <c r="AA1220" t="s">
        <v>10294</v>
      </c>
      <c r="AB1220" t="s">
        <v>10295</v>
      </c>
      <c r="AC1220" t="s">
        <v>10296</v>
      </c>
      <c r="AD1220" t="s">
        <v>10297</v>
      </c>
      <c r="AE1220" t="s">
        <v>10298</v>
      </c>
    </row>
    <row r="1221" spans="1:31" ht="15.75" customHeight="1">
      <c r="A1221" t="s">
        <v>2001</v>
      </c>
      <c r="B1221" t="s">
        <v>2002</v>
      </c>
      <c r="C1221" t="s">
        <v>462</v>
      </c>
      <c r="D1221" t="s">
        <v>12831</v>
      </c>
      <c r="E1221" t="s">
        <v>12832</v>
      </c>
      <c r="F1221" t="s">
        <v>12833</v>
      </c>
      <c r="G1221" t="str">
        <f>Table2[category] &amp; "-" &amp; Table2[product name]</f>
        <v>Electronics|HomeTheater,TV&amp;Video|Accessories|RemoteControls-Remote Compatible for Samsung LED/LCD Remote Control Works with Samsung LED/LCD TV by Trend Trail</v>
      </c>
      <c r="H1221" t="s">
        <v>12836</v>
      </c>
      <c r="I1221" s="23">
        <v>213</v>
      </c>
      <c r="J1221" s="23" t="str">
        <f t="shared" si="57"/>
        <v>₹200 - ₹500</v>
      </c>
      <c r="K1221" s="23">
        <v>499</v>
      </c>
      <c r="L1221" s="24">
        <v>0.56999999999999995</v>
      </c>
      <c r="M1221" s="25">
        <f>Table2[[#This Row],[Actual Price]] - Table2[[#This Row],[Discounted Price]] / Table2[[#This Row],[Actual Price]] * 100</f>
        <v>456.31462925851702</v>
      </c>
      <c r="N1221" s="24" t="str">
        <f t="shared" si="58"/>
        <v>50% or More</v>
      </c>
      <c r="O1221" s="21">
        <f>Table2[[#This Row],[Rounded Rating Column]] + (Table2[[#This Row],[rating_count]] / 1000)</f>
        <v>4.2460000000000004</v>
      </c>
      <c r="P1221" s="24" t="str">
        <f>IF(Table2[[#This Row],[Discount Percentage]] &gt;= 0.5, "Yes", "No")</f>
        <v>Yes</v>
      </c>
      <c r="Q1221" s="26">
        <f>Table2[[#This Row],[Actual Price]] * Table2[[#This Row],[rating_count]]</f>
        <v>122754</v>
      </c>
      <c r="R1221">
        <v>3.7</v>
      </c>
      <c r="S1221">
        <f>ROUND(Table2[[#This Row],[rating]], 0)</f>
        <v>4</v>
      </c>
      <c r="T1221" s="21">
        <v>246</v>
      </c>
      <c r="U1221" s="21" t="str">
        <f>IF(Table2[[#This Row],[rating_count]] &lt; 1000, "Yes", "No")</f>
        <v>Yes</v>
      </c>
      <c r="V1221" s="21">
        <f>Table2[[#This Row],[Rounded Rating Column]] * Table2[[#This Row],[rating_count]]</f>
        <v>984</v>
      </c>
      <c r="W1221" s="25">
        <f t="shared" si="59"/>
        <v>122754</v>
      </c>
      <c r="X1221" t="s">
        <v>2003</v>
      </c>
      <c r="Y1221" t="s">
        <v>2004</v>
      </c>
      <c r="Z1221" t="s">
        <v>2005</v>
      </c>
      <c r="AA1221" t="s">
        <v>2006</v>
      </c>
      <c r="AB1221" t="s">
        <v>2007</v>
      </c>
      <c r="AC1221" t="s">
        <v>2008</v>
      </c>
      <c r="AD1221" t="s">
        <v>2009</v>
      </c>
      <c r="AE1221" t="s">
        <v>2010</v>
      </c>
    </row>
    <row r="1222" spans="1:31" ht="15.75" customHeight="1">
      <c r="A1222" t="s">
        <v>2115</v>
      </c>
      <c r="B1222" t="s">
        <v>2116</v>
      </c>
      <c r="C1222" t="s">
        <v>13</v>
      </c>
      <c r="D1222" t="s">
        <v>12821</v>
      </c>
      <c r="E1222" t="s">
        <v>12822</v>
      </c>
      <c r="F1222" t="s">
        <v>12823</v>
      </c>
      <c r="G1222" t="str">
        <f>Table2[category] &amp; "-" &amp; Table2[product name]</f>
        <v>Computers&amp;Accessories|Accessories&amp;Peripherals|Cables&amp;Accessories|Cables|USBCables-Wayona 3in1 Nylon Braided 66W USB Fast Charging Cable with Type C, Lightening and Micro USB Port, Compatible with iPhone, iPad, Samsung Galaxy, OnePlus, Mi, Oppo, Vivo, iQOO, Xiaomi (1M, Black)</v>
      </c>
      <c r="H1222" t="s">
        <v>12824</v>
      </c>
      <c r="I1222" s="23">
        <v>449</v>
      </c>
      <c r="J1222" s="23" t="str">
        <f t="shared" si="57"/>
        <v>₹200 - ₹500</v>
      </c>
      <c r="K1222" s="25">
        <v>1099</v>
      </c>
      <c r="L1222" s="24">
        <v>0.59</v>
      </c>
      <c r="M1222" s="25">
        <f>Table2[[#This Row],[Actual Price]] - Table2[[#This Row],[Discounted Price]] / Table2[[#This Row],[Actual Price]] * 100</f>
        <v>1058.1446769790718</v>
      </c>
      <c r="N1222" s="24" t="str">
        <f t="shared" si="58"/>
        <v>50% or More</v>
      </c>
      <c r="O1222" s="21">
        <f>Table2[[#This Row],[Rounded Rating Column]] + (Table2[[#This Row],[rating_count]] / 1000)</f>
        <v>4.242</v>
      </c>
      <c r="P1222" s="24" t="str">
        <f>IF(Table2[[#This Row],[Discount Percentage]] &gt;= 0.5, "Yes", "No")</f>
        <v>Yes</v>
      </c>
      <c r="Q1222" s="26">
        <f>Table2[[#This Row],[Actual Price]] * Table2[[#This Row],[rating_count]]</f>
        <v>265958</v>
      </c>
      <c r="R1222">
        <v>4</v>
      </c>
      <c r="S1222">
        <f>ROUND(Table2[[#This Row],[rating]], 0)</f>
        <v>4</v>
      </c>
      <c r="T1222" s="21">
        <v>242</v>
      </c>
      <c r="U1222" s="21" t="str">
        <f>IF(Table2[[#This Row],[rating_count]] &lt; 1000, "Yes", "No")</f>
        <v>Yes</v>
      </c>
      <c r="V1222" s="21">
        <f>Table2[[#This Row],[Rounded Rating Column]] * Table2[[#This Row],[rating_count]]</f>
        <v>968</v>
      </c>
      <c r="W1222" s="25">
        <f t="shared" si="59"/>
        <v>265958</v>
      </c>
      <c r="X1222" t="s">
        <v>2117</v>
      </c>
      <c r="Y1222" t="s">
        <v>2118</v>
      </c>
      <c r="Z1222" t="s">
        <v>2119</v>
      </c>
      <c r="AA1222" t="s">
        <v>2120</v>
      </c>
      <c r="AB1222" t="s">
        <v>2121</v>
      </c>
      <c r="AC1222" t="s">
        <v>2122</v>
      </c>
      <c r="AD1222" t="s">
        <v>2123</v>
      </c>
      <c r="AE1222" t="s">
        <v>2124</v>
      </c>
    </row>
    <row r="1223" spans="1:31" ht="15.75" customHeight="1">
      <c r="A1223" t="s">
        <v>6313</v>
      </c>
      <c r="B1223" t="s">
        <v>6314</v>
      </c>
      <c r="C1223" t="s">
        <v>5690</v>
      </c>
      <c r="D1223" t="s">
        <v>12821</v>
      </c>
      <c r="E1223" t="s">
        <v>12822</v>
      </c>
      <c r="F1223" t="s">
        <v>12926</v>
      </c>
      <c r="G1223" t="str">
        <f>Table2[category] &amp; "-" &amp; Table2[product name]</f>
        <v>Computers&amp;Accessories|Accessories&amp;Peripherals|USBGadgets|Lamps-E-COSMOS Plug in LED Night Light Mini USB LED Light Flexible USB LED Ambient Light Mini USB LED Light, LED Portable car Bulb, Indoor, Outdoor, Reading, Sleep (4 pcs)</v>
      </c>
      <c r="H1223" t="s">
        <v>12927</v>
      </c>
      <c r="I1223" s="23">
        <v>89</v>
      </c>
      <c r="J1223" s="23" t="str">
        <f t="shared" si="57"/>
        <v>&lt;₹200</v>
      </c>
      <c r="K1223" s="23">
        <v>99</v>
      </c>
      <c r="L1223" s="24">
        <v>0.1</v>
      </c>
      <c r="M1223" s="25">
        <f>Table2[[#This Row],[Actual Price]] - Table2[[#This Row],[Discounted Price]] / Table2[[#This Row],[Actual Price]] * 100</f>
        <v>9.1010101010101039</v>
      </c>
      <c r="N1223" s="24" t="str">
        <f t="shared" si="58"/>
        <v>&lt;50%</v>
      </c>
      <c r="O1223" s="21">
        <f>Table2[[#This Row],[Rounded Rating Column]] + (Table2[[#This Row],[rating_count]] / 1000)</f>
        <v>4.2409999999999997</v>
      </c>
      <c r="P1223" s="24" t="str">
        <f>IF(Table2[[#This Row],[Discount Percentage]] &gt;= 0.5, "Yes", "No")</f>
        <v>No</v>
      </c>
      <c r="Q1223" s="26">
        <f>Table2[[#This Row],[Actual Price]] * Table2[[#This Row],[rating_count]]</f>
        <v>23859</v>
      </c>
      <c r="R1223">
        <v>4.2</v>
      </c>
      <c r="S1223">
        <f>ROUND(Table2[[#This Row],[rating]], 0)</f>
        <v>4</v>
      </c>
      <c r="T1223" s="21">
        <v>241</v>
      </c>
      <c r="U1223" s="21" t="str">
        <f>IF(Table2[[#This Row],[rating_count]] &lt; 1000, "Yes", "No")</f>
        <v>Yes</v>
      </c>
      <c r="V1223" s="21">
        <f>Table2[[#This Row],[Rounded Rating Column]] * Table2[[#This Row],[rating_count]]</f>
        <v>964</v>
      </c>
      <c r="W1223" s="25">
        <f t="shared" si="59"/>
        <v>23859</v>
      </c>
      <c r="X1223" t="s">
        <v>6315</v>
      </c>
      <c r="Y1223" t="s">
        <v>6316</v>
      </c>
      <c r="Z1223" t="s">
        <v>6317</v>
      </c>
      <c r="AA1223" t="s">
        <v>6318</v>
      </c>
      <c r="AB1223" t="s">
        <v>6319</v>
      </c>
      <c r="AC1223" t="s">
        <v>6320</v>
      </c>
      <c r="AD1223" t="s">
        <v>6321</v>
      </c>
      <c r="AE1223" t="s">
        <v>6322</v>
      </c>
    </row>
    <row r="1224" spans="1:31" ht="15.75" customHeight="1">
      <c r="A1224" t="s">
        <v>4185</v>
      </c>
      <c r="B1224" t="s">
        <v>4186</v>
      </c>
      <c r="C1224" t="s">
        <v>2956</v>
      </c>
      <c r="D1224" t="s">
        <v>12831</v>
      </c>
      <c r="E1224" t="s">
        <v>12852</v>
      </c>
      <c r="F1224" t="s">
        <v>12853</v>
      </c>
      <c r="G1224" t="str">
        <f>Table2[category] &amp; "-" &amp; Table2[product name]</f>
        <v>Electronics|WearableTechnology|SmartWatches-Newly Launched Boult Dive+ with 1.85" HD Display, Bluetooth Calling Smartwatch, 500 Nits Brightness, 7 Days Battery Life, 150+ Watch Faces, 100+ Sport Modes, IP68 Waterproof Smart Watch (Jet Black)</v>
      </c>
      <c r="H1224" s="2" t="s">
        <v>13108</v>
      </c>
      <c r="I1224" s="25">
        <v>1999</v>
      </c>
      <c r="J1224" s="23" t="str">
        <f t="shared" si="57"/>
        <v>&gt;₹500</v>
      </c>
      <c r="K1224" s="25">
        <v>8499</v>
      </c>
      <c r="L1224" s="24">
        <v>0.76</v>
      </c>
      <c r="M1224" s="25">
        <f>Table2[[#This Row],[Actual Price]] - Table2[[#This Row],[Discounted Price]] / Table2[[#This Row],[Actual Price]] * 100</f>
        <v>8475.4795858336274</v>
      </c>
      <c r="N1224" s="24" t="str">
        <f t="shared" si="58"/>
        <v>50% or More</v>
      </c>
      <c r="O1224" s="21">
        <f>Table2[[#This Row],[Rounded Rating Column]] + (Table2[[#This Row],[rating_count]] / 1000)</f>
        <v>4.24</v>
      </c>
      <c r="P1224" s="24" t="str">
        <f>IF(Table2[[#This Row],[Discount Percentage]] &gt;= 0.5, "Yes", "No")</f>
        <v>Yes</v>
      </c>
      <c r="Q1224" s="26">
        <f>Table2[[#This Row],[Actual Price]] * Table2[[#This Row],[rating_count]]</f>
        <v>2039760</v>
      </c>
      <c r="R1224">
        <v>4.3</v>
      </c>
      <c r="S1224">
        <f>ROUND(Table2[[#This Row],[rating]], 0)</f>
        <v>4</v>
      </c>
      <c r="T1224" s="21">
        <v>240</v>
      </c>
      <c r="U1224" s="21" t="str">
        <f>IF(Table2[[#This Row],[rating_count]] &lt; 1000, "Yes", "No")</f>
        <v>Yes</v>
      </c>
      <c r="V1224" s="21">
        <f>Table2[[#This Row],[Rounded Rating Column]] * Table2[[#This Row],[rating_count]]</f>
        <v>960</v>
      </c>
      <c r="W1224" s="25">
        <f t="shared" si="59"/>
        <v>2039760</v>
      </c>
      <c r="X1224" t="s">
        <v>4187</v>
      </c>
      <c r="Y1224" t="s">
        <v>4188</v>
      </c>
      <c r="Z1224" t="s">
        <v>4189</v>
      </c>
      <c r="AA1224" t="s">
        <v>4190</v>
      </c>
      <c r="AB1224" t="s">
        <v>4191</v>
      </c>
      <c r="AC1224" t="s">
        <v>4192</v>
      </c>
      <c r="AD1224" t="s">
        <v>4193</v>
      </c>
      <c r="AE1224" t="s">
        <v>4194</v>
      </c>
    </row>
    <row r="1225" spans="1:31" ht="15.75" customHeight="1">
      <c r="A1225" t="s">
        <v>9315</v>
      </c>
      <c r="B1225" t="s">
        <v>9316</v>
      </c>
      <c r="C1225" t="s">
        <v>8336</v>
      </c>
      <c r="D1225" t="s">
        <v>12817</v>
      </c>
      <c r="E1225" t="s">
        <v>12988</v>
      </c>
      <c r="F1225" t="s">
        <v>12989</v>
      </c>
      <c r="G1225" t="str">
        <f>Table2[category] &amp; "-" &amp; Table2[product name]</f>
        <v>Home&amp;Kitchen|Heating,Cooling&amp;AirQuality|RoomHeaters|ElectricHeaters-Crompton Insta Comfort Heater 2000 Watts Heat Convector with Adjustable Thermostats, Hybrid Cyan, Standard (‚ÄéACGRH- INSTACOMFORT)</v>
      </c>
      <c r="H1225" t="s">
        <v>12990</v>
      </c>
      <c r="I1225" s="25">
        <v>1959</v>
      </c>
      <c r="J1225" s="23" t="str">
        <f t="shared" si="57"/>
        <v>&gt;₹500</v>
      </c>
      <c r="K1225" s="25">
        <v>2400</v>
      </c>
      <c r="L1225" s="24">
        <v>0.18</v>
      </c>
      <c r="M1225" s="25">
        <f>Table2[[#This Row],[Actual Price]] - Table2[[#This Row],[Discounted Price]] / Table2[[#This Row],[Actual Price]] * 100</f>
        <v>2318.375</v>
      </c>
      <c r="N1225" s="24" t="str">
        <f t="shared" si="58"/>
        <v>&lt;50%</v>
      </c>
      <c r="O1225" s="21">
        <f>Table2[[#This Row],[Rounded Rating Column]] + (Table2[[#This Row],[rating_count]] / 1000)</f>
        <v>4.2370000000000001</v>
      </c>
      <c r="P1225" s="24" t="str">
        <f>IF(Table2[[#This Row],[Discount Percentage]] &gt;= 0.5, "Yes", "No")</f>
        <v>No</v>
      </c>
      <c r="Q1225" s="26">
        <f>Table2[[#This Row],[Actual Price]] * Table2[[#This Row],[rating_count]]</f>
        <v>568800</v>
      </c>
      <c r="R1225">
        <v>4</v>
      </c>
      <c r="S1225">
        <f>ROUND(Table2[[#This Row],[rating]], 0)</f>
        <v>4</v>
      </c>
      <c r="T1225" s="21">
        <v>237</v>
      </c>
      <c r="U1225" s="21" t="str">
        <f>IF(Table2[[#This Row],[rating_count]] &lt; 1000, "Yes", "No")</f>
        <v>Yes</v>
      </c>
      <c r="V1225" s="21">
        <f>Table2[[#This Row],[Rounded Rating Column]] * Table2[[#This Row],[rating_count]]</f>
        <v>948</v>
      </c>
      <c r="W1225" s="25">
        <f t="shared" si="59"/>
        <v>568800</v>
      </c>
      <c r="X1225" t="s">
        <v>9317</v>
      </c>
      <c r="Y1225" t="s">
        <v>9318</v>
      </c>
      <c r="Z1225" t="s">
        <v>9319</v>
      </c>
      <c r="AA1225" t="s">
        <v>9320</v>
      </c>
      <c r="AB1225" t="s">
        <v>9321</v>
      </c>
      <c r="AC1225" t="s">
        <v>9322</v>
      </c>
      <c r="AD1225" t="s">
        <v>9323</v>
      </c>
      <c r="AE1225" t="s">
        <v>9324</v>
      </c>
    </row>
    <row r="1226" spans="1:31" ht="15.75" customHeight="1">
      <c r="A1226" t="s">
        <v>12375</v>
      </c>
      <c r="B1226" t="s">
        <v>12376</v>
      </c>
      <c r="C1226" t="s">
        <v>8358</v>
      </c>
      <c r="D1226" t="s">
        <v>12817</v>
      </c>
      <c r="E1226" t="s">
        <v>12818</v>
      </c>
      <c r="F1226" t="s">
        <v>12819</v>
      </c>
      <c r="G1226" t="str">
        <f>Table2[category] &amp; "-" &amp; Table2[product name]</f>
        <v>Home&amp;Kitchen|Kitchen&amp;HomeAppliances|Vacuum,Cleaning&amp;Ironing|Irons,Steamers&amp;Accessories|LintShavers-Lint Remover For Clothes With 1 Year Warranty Fabric Shaver Lint Shaver for Woolen Clothes Blanket Jackets Stainless Steel Blades,Bedding, Clothes and Furniture Best Remover for Fabrics Portable Lint Shavers (White Orange)</v>
      </c>
      <c r="H1226" t="s">
        <v>12992</v>
      </c>
      <c r="I1226" s="23">
        <v>445</v>
      </c>
      <c r="J1226" s="23" t="str">
        <f t="shared" si="57"/>
        <v>₹200 - ₹500</v>
      </c>
      <c r="K1226" s="23">
        <v>999</v>
      </c>
      <c r="L1226" s="24">
        <v>0.55000000000000004</v>
      </c>
      <c r="M1226" s="25">
        <f>Table2[[#This Row],[Actual Price]] - Table2[[#This Row],[Discounted Price]] / Table2[[#This Row],[Actual Price]] * 100</f>
        <v>954.45545545545542</v>
      </c>
      <c r="N1226" s="24" t="str">
        <f t="shared" si="58"/>
        <v>50% or More</v>
      </c>
      <c r="O1226" s="21">
        <f>Table2[[#This Row],[Rounded Rating Column]] + (Table2[[#This Row],[rating_count]] / 1000)</f>
        <v>4.2290000000000001</v>
      </c>
      <c r="P1226" s="24" t="str">
        <f>IF(Table2[[#This Row],[Discount Percentage]] &gt;= 0.5, "Yes", "No")</f>
        <v>Yes</v>
      </c>
      <c r="Q1226" s="26">
        <f>Table2[[#This Row],[Actual Price]] * Table2[[#This Row],[rating_count]]</f>
        <v>228771</v>
      </c>
      <c r="R1226">
        <v>4.3</v>
      </c>
      <c r="S1226">
        <f>ROUND(Table2[[#This Row],[rating]], 0)</f>
        <v>4</v>
      </c>
      <c r="T1226" s="21">
        <v>229</v>
      </c>
      <c r="U1226" s="21" t="str">
        <f>IF(Table2[[#This Row],[rating_count]] &lt; 1000, "Yes", "No")</f>
        <v>Yes</v>
      </c>
      <c r="V1226" s="21">
        <f>Table2[[#This Row],[Rounded Rating Column]] * Table2[[#This Row],[rating_count]]</f>
        <v>916</v>
      </c>
      <c r="W1226" s="25">
        <f t="shared" si="59"/>
        <v>228771</v>
      </c>
      <c r="X1226" t="s">
        <v>12377</v>
      </c>
      <c r="Y1226" t="s">
        <v>12378</v>
      </c>
      <c r="Z1226" t="s">
        <v>12379</v>
      </c>
      <c r="AA1226" t="s">
        <v>12380</v>
      </c>
      <c r="AB1226" t="s">
        <v>12381</v>
      </c>
      <c r="AC1226" t="s">
        <v>12382</v>
      </c>
      <c r="AD1226" t="s">
        <v>12383</v>
      </c>
      <c r="AE1226" t="s">
        <v>12384</v>
      </c>
    </row>
    <row r="1227" spans="1:31" ht="15.75" customHeight="1">
      <c r="A1227" t="s">
        <v>11356</v>
      </c>
      <c r="B1227" t="s">
        <v>11357</v>
      </c>
      <c r="C1227" t="s">
        <v>8815</v>
      </c>
      <c r="D1227" t="s">
        <v>12817</v>
      </c>
      <c r="E1227" t="s">
        <v>12818</v>
      </c>
      <c r="F1227" t="s">
        <v>12986</v>
      </c>
      <c r="G1227" t="str">
        <f>Table2[category] &amp; "-" &amp; Table2[product name]</f>
        <v>Home&amp;Kitchen|Kitchen&amp;HomeAppliances|SmallKitchenAppliances|EggBoilers-Zuvexa Egg Boiler Poacher Automatic Off Steaming, Cooking, Boiling Double Layer 14 Egg Boiler (Multicolor)‚Ä¶</v>
      </c>
      <c r="H1227" t="s">
        <v>13009</v>
      </c>
      <c r="I1227" s="23">
        <v>419</v>
      </c>
      <c r="J1227" s="23" t="str">
        <f t="shared" si="57"/>
        <v>₹200 - ₹500</v>
      </c>
      <c r="K1227" s="23">
        <v>999</v>
      </c>
      <c r="L1227" s="24">
        <v>0.57999999999999996</v>
      </c>
      <c r="M1227" s="25">
        <f>Table2[[#This Row],[Actual Price]] - Table2[[#This Row],[Discounted Price]] / Table2[[#This Row],[Actual Price]] * 100</f>
        <v>957.05805805805801</v>
      </c>
      <c r="N1227" s="24" t="str">
        <f t="shared" si="58"/>
        <v>50% or More</v>
      </c>
      <c r="O1227" s="21">
        <f>Table2[[#This Row],[Rounded Rating Column]] + (Table2[[#This Row],[rating_count]] / 1000)</f>
        <v>4.2270000000000003</v>
      </c>
      <c r="P1227" s="24" t="str">
        <f>IF(Table2[[#This Row],[Discount Percentage]] &gt;= 0.5, "Yes", "No")</f>
        <v>Yes</v>
      </c>
      <c r="Q1227" s="26">
        <f>Table2[[#This Row],[Actual Price]] * Table2[[#This Row],[rating_count]]</f>
        <v>226773</v>
      </c>
      <c r="R1227">
        <v>4.4000000000000004</v>
      </c>
      <c r="S1227">
        <f>ROUND(Table2[[#This Row],[rating]], 0)</f>
        <v>4</v>
      </c>
      <c r="T1227" s="21">
        <v>227</v>
      </c>
      <c r="U1227" s="21" t="str">
        <f>IF(Table2[[#This Row],[rating_count]] &lt; 1000, "Yes", "No")</f>
        <v>Yes</v>
      </c>
      <c r="V1227" s="21">
        <f>Table2[[#This Row],[Rounded Rating Column]] * Table2[[#This Row],[rating_count]]</f>
        <v>908</v>
      </c>
      <c r="W1227" s="25">
        <f t="shared" si="59"/>
        <v>226773</v>
      </c>
      <c r="X1227" t="s">
        <v>11358</v>
      </c>
      <c r="Y1227" t="s">
        <v>11359</v>
      </c>
      <c r="Z1227" t="s">
        <v>11360</v>
      </c>
      <c r="AA1227" t="s">
        <v>11361</v>
      </c>
      <c r="AB1227" t="s">
        <v>11362</v>
      </c>
      <c r="AC1227" t="s">
        <v>11363</v>
      </c>
      <c r="AD1227" t="s">
        <v>11364</v>
      </c>
      <c r="AE1227" t="s">
        <v>11365</v>
      </c>
    </row>
    <row r="1228" spans="1:31" ht="15.75" customHeight="1">
      <c r="A1228" t="s">
        <v>12687</v>
      </c>
      <c r="B1228" t="s">
        <v>12688</v>
      </c>
      <c r="C1228" t="s">
        <v>8472</v>
      </c>
      <c r="D1228" t="s">
        <v>12817</v>
      </c>
      <c r="E1228" t="s">
        <v>12818</v>
      </c>
      <c r="F1228" t="s">
        <v>12986</v>
      </c>
      <c r="G1228" t="str">
        <f>Table2[category] &amp; "-" &amp; Table2[product name]</f>
        <v>Home&amp;Kitchen|Kitchen&amp;HomeAppliances|SmallKitchenAppliances|HandBlenders-KNOWZA Electric Handheld Milk Wand Mixer Frother for Latte Coffee Hot Milk, Milk Frother for Coffee, Egg Beater, Hand Blender, Coffee Beater (BLACK COFFEE BEATER)</v>
      </c>
      <c r="H1228" t="s">
        <v>12998</v>
      </c>
      <c r="I1228" s="23">
        <v>426</v>
      </c>
      <c r="J1228" s="23" t="str">
        <f t="shared" si="57"/>
        <v>₹200 - ₹500</v>
      </c>
      <c r="K1228" s="23">
        <v>999</v>
      </c>
      <c r="L1228" s="24">
        <v>0.56999999999999995</v>
      </c>
      <c r="M1228" s="25">
        <f>Table2[[#This Row],[Actual Price]] - Table2[[#This Row],[Discounted Price]] / Table2[[#This Row],[Actual Price]] * 100</f>
        <v>956.35735735735739</v>
      </c>
      <c r="N1228" s="24" t="str">
        <f t="shared" si="58"/>
        <v>50% or More</v>
      </c>
      <c r="O1228" s="21">
        <f>Table2[[#This Row],[Rounded Rating Column]] + (Table2[[#This Row],[rating_count]] / 1000)</f>
        <v>4.2220000000000004</v>
      </c>
      <c r="P1228" s="24" t="str">
        <f>IF(Table2[[#This Row],[Discount Percentage]] &gt;= 0.5, "Yes", "No")</f>
        <v>Yes</v>
      </c>
      <c r="Q1228" s="26">
        <f>Table2[[#This Row],[Actual Price]] * Table2[[#This Row],[rating_count]]</f>
        <v>221778</v>
      </c>
      <c r="R1228">
        <v>4.0999999999999996</v>
      </c>
      <c r="S1228">
        <f>ROUND(Table2[[#This Row],[rating]], 0)</f>
        <v>4</v>
      </c>
      <c r="T1228" s="21">
        <v>222</v>
      </c>
      <c r="U1228" s="21" t="str">
        <f>IF(Table2[[#This Row],[rating_count]] &lt; 1000, "Yes", "No")</f>
        <v>Yes</v>
      </c>
      <c r="V1228" s="21">
        <f>Table2[[#This Row],[Rounded Rating Column]] * Table2[[#This Row],[rating_count]]</f>
        <v>888</v>
      </c>
      <c r="W1228" s="25">
        <f t="shared" si="59"/>
        <v>221778</v>
      </c>
      <c r="X1228" t="s">
        <v>12689</v>
      </c>
      <c r="Y1228" t="s">
        <v>12690</v>
      </c>
      <c r="Z1228" t="s">
        <v>12691</v>
      </c>
      <c r="AA1228" t="s">
        <v>12692</v>
      </c>
      <c r="AB1228" t="s">
        <v>12693</v>
      </c>
      <c r="AC1228" t="s">
        <v>12694</v>
      </c>
      <c r="AD1228" t="s">
        <v>12695</v>
      </c>
      <c r="AE1228" t="s">
        <v>12696</v>
      </c>
    </row>
    <row r="1229" spans="1:31" ht="15.75" customHeight="1">
      <c r="A1229" t="s">
        <v>2609</v>
      </c>
      <c r="B1229" t="s">
        <v>2610</v>
      </c>
      <c r="C1229" t="s">
        <v>462</v>
      </c>
      <c r="D1229" t="s">
        <v>12831</v>
      </c>
      <c r="E1229" t="s">
        <v>12832</v>
      </c>
      <c r="F1229" t="s">
        <v>12833</v>
      </c>
      <c r="G1229" t="str">
        <f>Table2[category] &amp; "-" &amp; Table2[product name]</f>
        <v>Electronics|HomeTheater,TV&amp;Video|Accessories|RemoteControls-7SEVEN¬Æ Suitable Sony Tv Remote Original Bravia for Smart Android Television Compatible for Any Model of LCD LED OLED UHD 4K Universal Sony Remote Control</v>
      </c>
      <c r="H1229" t="s">
        <v>12836</v>
      </c>
      <c r="I1229" s="23">
        <v>349</v>
      </c>
      <c r="J1229" s="23" t="str">
        <f t="shared" si="57"/>
        <v>₹200 - ₹500</v>
      </c>
      <c r="K1229" s="23">
        <v>699</v>
      </c>
      <c r="L1229" s="24">
        <v>0.5</v>
      </c>
      <c r="M1229" s="25">
        <f>Table2[[#This Row],[Actual Price]] - Table2[[#This Row],[Discounted Price]] / Table2[[#This Row],[Actual Price]] * 100</f>
        <v>649.071530758226</v>
      </c>
      <c r="N1229" s="24" t="str">
        <f t="shared" si="58"/>
        <v>50% or More</v>
      </c>
      <c r="O1229" s="21">
        <f>Table2[[#This Row],[Rounded Rating Column]] + (Table2[[#This Row],[rating_count]] / 1000)</f>
        <v>4.2140000000000004</v>
      </c>
      <c r="P1229" s="24" t="str">
        <f>IF(Table2[[#This Row],[Discount Percentage]] &gt;= 0.5, "Yes", "No")</f>
        <v>Yes</v>
      </c>
      <c r="Q1229" s="26">
        <f>Table2[[#This Row],[Actual Price]] * Table2[[#This Row],[rating_count]]</f>
        <v>149586</v>
      </c>
      <c r="R1229">
        <v>3.9</v>
      </c>
      <c r="S1229">
        <f>ROUND(Table2[[#This Row],[rating]], 0)</f>
        <v>4</v>
      </c>
      <c r="T1229" s="21">
        <v>214</v>
      </c>
      <c r="U1229" s="21" t="str">
        <f>IF(Table2[[#This Row],[rating_count]] &lt; 1000, "Yes", "No")</f>
        <v>Yes</v>
      </c>
      <c r="V1229" s="21">
        <f>Table2[[#This Row],[Rounded Rating Column]] * Table2[[#This Row],[rating_count]]</f>
        <v>856</v>
      </c>
      <c r="W1229" s="25">
        <f t="shared" si="59"/>
        <v>149586</v>
      </c>
      <c r="X1229" t="s">
        <v>2611</v>
      </c>
      <c r="Y1229" t="s">
        <v>2612</v>
      </c>
      <c r="Z1229" t="s">
        <v>2613</v>
      </c>
      <c r="AA1229" t="s">
        <v>2614</v>
      </c>
      <c r="AB1229" t="s">
        <v>2615</v>
      </c>
      <c r="AC1229" t="s">
        <v>2616</v>
      </c>
      <c r="AD1229" t="s">
        <v>2617</v>
      </c>
      <c r="AE1229" t="s">
        <v>2618</v>
      </c>
    </row>
    <row r="1230" spans="1:31" ht="15.75" customHeight="1">
      <c r="A1230" t="s">
        <v>12113</v>
      </c>
      <c r="B1230" t="s">
        <v>12114</v>
      </c>
      <c r="C1230" t="s">
        <v>10117</v>
      </c>
      <c r="D1230" t="s">
        <v>12817</v>
      </c>
      <c r="E1230" t="s">
        <v>13005</v>
      </c>
      <c r="F1230" t="s">
        <v>13006</v>
      </c>
      <c r="G1230" t="str">
        <f>Table2[category] &amp; "-" &amp; Table2[product name]</f>
        <v>Home&amp;Kitchen|HomeStorage&amp;Organization|LaundryOrganization|IroningAccessories|SprayBottles-Empty Mist Trigger Plastic Spray Bottle for Multi use 200ml Pack of 2</v>
      </c>
      <c r="H1230" t="s">
        <v>13037</v>
      </c>
      <c r="I1230" s="23">
        <v>85</v>
      </c>
      <c r="J1230" s="23" t="str">
        <f t="shared" si="57"/>
        <v>&lt;₹200</v>
      </c>
      <c r="K1230" s="23">
        <v>199</v>
      </c>
      <c r="L1230" s="24">
        <v>0.56999999999999995</v>
      </c>
      <c r="M1230" s="25">
        <f>Table2[[#This Row],[Actual Price]] - Table2[[#This Row],[Discounted Price]] / Table2[[#This Row],[Actual Price]] * 100</f>
        <v>156.28643216080403</v>
      </c>
      <c r="N1230" s="24" t="str">
        <f t="shared" si="58"/>
        <v>50% or More</v>
      </c>
      <c r="O1230" s="21">
        <f>Table2[[#This Row],[Rounded Rating Column]] + (Table2[[#This Row],[rating_count]] / 1000)</f>
        <v>4.2119999999999997</v>
      </c>
      <c r="P1230" s="24" t="str">
        <f>IF(Table2[[#This Row],[Discount Percentage]] &gt;= 0.5, "Yes", "No")</f>
        <v>Yes</v>
      </c>
      <c r="Q1230" s="26">
        <f>Table2[[#This Row],[Actual Price]] * Table2[[#This Row],[rating_count]]</f>
        <v>42188</v>
      </c>
      <c r="R1230">
        <v>4.0999999999999996</v>
      </c>
      <c r="S1230">
        <f>ROUND(Table2[[#This Row],[rating]], 0)</f>
        <v>4</v>
      </c>
      <c r="T1230" s="21">
        <v>212</v>
      </c>
      <c r="U1230" s="21" t="str">
        <f>IF(Table2[[#This Row],[rating_count]] &lt; 1000, "Yes", "No")</f>
        <v>Yes</v>
      </c>
      <c r="V1230" s="21">
        <f>Table2[[#This Row],[Rounded Rating Column]] * Table2[[#This Row],[rating_count]]</f>
        <v>848</v>
      </c>
      <c r="W1230" s="25">
        <f t="shared" si="59"/>
        <v>42188</v>
      </c>
      <c r="X1230" t="s">
        <v>12115</v>
      </c>
      <c r="Y1230" t="s">
        <v>12116</v>
      </c>
      <c r="Z1230" t="s">
        <v>12117</v>
      </c>
      <c r="AA1230" t="s">
        <v>12118</v>
      </c>
      <c r="AB1230" t="s">
        <v>12119</v>
      </c>
      <c r="AC1230" t="s">
        <v>12120</v>
      </c>
      <c r="AD1230" t="s">
        <v>12121</v>
      </c>
      <c r="AE1230" t="s">
        <v>12122</v>
      </c>
    </row>
    <row r="1231" spans="1:31" ht="15.75" customHeight="1">
      <c r="A1231" t="s">
        <v>12617</v>
      </c>
      <c r="B1231" t="s">
        <v>12618</v>
      </c>
      <c r="C1231" t="s">
        <v>10896</v>
      </c>
      <c r="D1231" t="s">
        <v>12817</v>
      </c>
      <c r="E1231" t="s">
        <v>12988</v>
      </c>
      <c r="F1231" t="s">
        <v>13049</v>
      </c>
      <c r="G1231" t="str">
        <f>Table2[category] &amp; "-" &amp; Table2[product name]</f>
        <v>Home&amp;Kitchen|Heating,Cooling&amp;AirQuality|Humidifiers-Larrito wooden Cool Mist Humidifiers Essential Oil Diffuser Aroma Air Humidifier with Colorful Change for Car, Office, Babies, humidifiers for home, air humidifier for room (WOODEN HUMIDIFIRE-A)</v>
      </c>
      <c r="H1231" s="2" t="s">
        <v>13108</v>
      </c>
      <c r="I1231" s="23">
        <v>499</v>
      </c>
      <c r="J1231" s="23" t="str">
        <f t="shared" si="57"/>
        <v>₹200 - ₹500</v>
      </c>
      <c r="K1231" s="23">
        <v>799</v>
      </c>
      <c r="L1231" s="24">
        <v>0.38</v>
      </c>
      <c r="M1231" s="25">
        <f>Table2[[#This Row],[Actual Price]] - Table2[[#This Row],[Discounted Price]] / Table2[[#This Row],[Actual Price]] * 100</f>
        <v>736.54693366708386</v>
      </c>
      <c r="N1231" s="24" t="str">
        <f t="shared" si="58"/>
        <v>&lt;50%</v>
      </c>
      <c r="O1231" s="21">
        <f>Table2[[#This Row],[Rounded Rating Column]] + (Table2[[#This Row],[rating_count]] / 1000)</f>
        <v>4.2119999999999997</v>
      </c>
      <c r="P1231" s="24" t="str">
        <f>IF(Table2[[#This Row],[Discount Percentage]] &gt;= 0.5, "Yes", "No")</f>
        <v>No</v>
      </c>
      <c r="Q1231" s="26">
        <f>Table2[[#This Row],[Actual Price]] * Table2[[#This Row],[rating_count]]</f>
        <v>169388</v>
      </c>
      <c r="R1231">
        <v>3.6</v>
      </c>
      <c r="S1231">
        <f>ROUND(Table2[[#This Row],[rating]], 0)</f>
        <v>4</v>
      </c>
      <c r="T1231" s="21">
        <v>212</v>
      </c>
      <c r="U1231" s="21" t="str">
        <f>IF(Table2[[#This Row],[rating_count]] &lt; 1000, "Yes", "No")</f>
        <v>Yes</v>
      </c>
      <c r="V1231" s="21">
        <f>Table2[[#This Row],[Rounded Rating Column]] * Table2[[#This Row],[rating_count]]</f>
        <v>848</v>
      </c>
      <c r="W1231" s="25">
        <f t="shared" si="59"/>
        <v>169388</v>
      </c>
      <c r="X1231" t="s">
        <v>12619</v>
      </c>
      <c r="Y1231" t="s">
        <v>12620</v>
      </c>
      <c r="Z1231" t="s">
        <v>12621</v>
      </c>
      <c r="AA1231" t="s">
        <v>12622</v>
      </c>
      <c r="AB1231" t="s">
        <v>12623</v>
      </c>
      <c r="AC1231" t="s">
        <v>12624</v>
      </c>
      <c r="AD1231" t="s">
        <v>12625</v>
      </c>
      <c r="AE1231" t="s">
        <v>12626</v>
      </c>
    </row>
    <row r="1232" spans="1:31" ht="15.75" customHeight="1">
      <c r="A1232" t="s">
        <v>1354</v>
      </c>
      <c r="B1232" t="s">
        <v>1355</v>
      </c>
      <c r="C1232" t="s">
        <v>165</v>
      </c>
      <c r="D1232" t="s">
        <v>12831</v>
      </c>
      <c r="E1232" t="s">
        <v>12832</v>
      </c>
      <c r="F1232" t="s">
        <v>12834</v>
      </c>
      <c r="G1232" t="str">
        <f>Table2[category] &amp; "-" &amp; Table2[product name]</f>
        <v>Electronics|HomeTheater,TV&amp;Video|Televisions|SmartTelevisions-VU 138 cm (55 inches) Premium Series 4K Ultra HD Smart IPS LED TV 55UT (Black)</v>
      </c>
      <c r="H1232" t="s">
        <v>12835</v>
      </c>
      <c r="I1232" s="25">
        <v>29990</v>
      </c>
      <c r="J1232" s="23" t="str">
        <f t="shared" si="57"/>
        <v>&gt;₹500</v>
      </c>
      <c r="K1232" s="25">
        <v>65000</v>
      </c>
      <c r="L1232" s="24">
        <v>0.54</v>
      </c>
      <c r="M1232" s="25">
        <f>Table2[[#This Row],[Actual Price]] - Table2[[#This Row],[Discounted Price]] / Table2[[#This Row],[Actual Price]] * 100</f>
        <v>64953.86153846154</v>
      </c>
      <c r="N1232" s="24" t="str">
        <f t="shared" si="58"/>
        <v>50% or More</v>
      </c>
      <c r="O1232" s="21">
        <f>Table2[[#This Row],[Rounded Rating Column]] + (Table2[[#This Row],[rating_count]] / 1000)</f>
        <v>4.2110000000000003</v>
      </c>
      <c r="P1232" s="24" t="str">
        <f>IF(Table2[[#This Row],[Discount Percentage]] &gt;= 0.5, "Yes", "No")</f>
        <v>Yes</v>
      </c>
      <c r="Q1232" s="26">
        <f>Table2[[#This Row],[Actual Price]] * Table2[[#This Row],[rating_count]]</f>
        <v>13715000</v>
      </c>
      <c r="R1232">
        <v>4.0999999999999996</v>
      </c>
      <c r="S1232">
        <f>ROUND(Table2[[#This Row],[rating]], 0)</f>
        <v>4</v>
      </c>
      <c r="T1232" s="21">
        <v>211</v>
      </c>
      <c r="U1232" s="21" t="str">
        <f>IF(Table2[[#This Row],[rating_count]] &lt; 1000, "Yes", "No")</f>
        <v>Yes</v>
      </c>
      <c r="V1232" s="21">
        <f>Table2[[#This Row],[Rounded Rating Column]] * Table2[[#This Row],[rating_count]]</f>
        <v>844</v>
      </c>
      <c r="W1232" s="25">
        <f t="shared" si="59"/>
        <v>13715000</v>
      </c>
      <c r="X1232" t="s">
        <v>1356</v>
      </c>
      <c r="Y1232" t="s">
        <v>1357</v>
      </c>
      <c r="Z1232" t="s">
        <v>1358</v>
      </c>
      <c r="AA1232" t="s">
        <v>1359</v>
      </c>
      <c r="AB1232" t="s">
        <v>1360</v>
      </c>
      <c r="AC1232" t="s">
        <v>1361</v>
      </c>
      <c r="AD1232" t="s">
        <v>1362</v>
      </c>
      <c r="AE1232" t="s">
        <v>1363</v>
      </c>
    </row>
    <row r="1233" spans="1:31" ht="15.75" customHeight="1">
      <c r="A1233" t="s">
        <v>673</v>
      </c>
      <c r="B1233" t="s">
        <v>674</v>
      </c>
      <c r="C1233" t="s">
        <v>13</v>
      </c>
      <c r="D1233" t="s">
        <v>12821</v>
      </c>
      <c r="E1233" t="s">
        <v>12822</v>
      </c>
      <c r="F1233" t="s">
        <v>12823</v>
      </c>
      <c r="G1233" t="str">
        <f>Table2[category] &amp; "-" &amp; Table2[product name]</f>
        <v>Computers&amp;Accessories|Accessories&amp;Peripherals|Cables&amp;Accessories|Cables|USBCables-CEDO 65W OnePlus Dash Warp Charge Cable, USB A to Type C Data Sync Fast Charging Cable Compatible with One Plus 3 /3T /5 /5T /6 /6T /7 /7T /7 pro &amp; for All Type C Devices - 1 Meter, Red</v>
      </c>
      <c r="H1233" t="s">
        <v>12824</v>
      </c>
      <c r="I1233" s="23">
        <v>349</v>
      </c>
      <c r="J1233" s="23" t="str">
        <f t="shared" si="57"/>
        <v>₹200 - ₹500</v>
      </c>
      <c r="K1233" s="23">
        <v>599</v>
      </c>
      <c r="L1233" s="24">
        <v>0.42</v>
      </c>
      <c r="M1233" s="25">
        <f>Table2[[#This Row],[Actual Price]] - Table2[[#This Row],[Discounted Price]] / Table2[[#This Row],[Actual Price]] * 100</f>
        <v>540.73622704507511</v>
      </c>
      <c r="N1233" s="24" t="str">
        <f t="shared" si="58"/>
        <v>&lt;50%</v>
      </c>
      <c r="O1233" s="21">
        <f>Table2[[#This Row],[Rounded Rating Column]] + (Table2[[#This Row],[rating_count]] / 1000)</f>
        <v>4.21</v>
      </c>
      <c r="P1233" s="24" t="str">
        <f>IF(Table2[[#This Row],[Discount Percentage]] &gt;= 0.5, "Yes", "No")</f>
        <v>No</v>
      </c>
      <c r="Q1233" s="26">
        <f>Table2[[#This Row],[Actual Price]] * Table2[[#This Row],[rating_count]]</f>
        <v>125790</v>
      </c>
      <c r="R1233">
        <v>4.0999999999999996</v>
      </c>
      <c r="S1233">
        <f>ROUND(Table2[[#This Row],[rating]], 0)</f>
        <v>4</v>
      </c>
      <c r="T1233" s="21">
        <v>210</v>
      </c>
      <c r="U1233" s="21" t="str">
        <f>IF(Table2[[#This Row],[rating_count]] &lt; 1000, "Yes", "No")</f>
        <v>Yes</v>
      </c>
      <c r="V1233" s="21">
        <f>Table2[[#This Row],[Rounded Rating Column]] * Table2[[#This Row],[rating_count]]</f>
        <v>840</v>
      </c>
      <c r="W1233" s="25">
        <f t="shared" si="59"/>
        <v>125790</v>
      </c>
      <c r="X1233" t="s">
        <v>675</v>
      </c>
      <c r="Y1233" t="s">
        <v>676</v>
      </c>
      <c r="Z1233" t="s">
        <v>677</v>
      </c>
      <c r="AA1233" t="s">
        <v>678</v>
      </c>
      <c r="AB1233" t="s">
        <v>679</v>
      </c>
      <c r="AC1233" t="s">
        <v>680</v>
      </c>
      <c r="AD1233" t="s">
        <v>681</v>
      </c>
      <c r="AE1233" t="s">
        <v>682</v>
      </c>
    </row>
    <row r="1234" spans="1:31" ht="15.75" customHeight="1">
      <c r="A1234" t="s">
        <v>5001</v>
      </c>
      <c r="B1234" t="s">
        <v>5002</v>
      </c>
      <c r="C1234" t="s">
        <v>3074</v>
      </c>
      <c r="D1234" t="s">
        <v>12831</v>
      </c>
      <c r="E1234" t="s">
        <v>12862</v>
      </c>
      <c r="F1234" t="s">
        <v>12863</v>
      </c>
      <c r="G1234" t="str">
        <f>Table2[category] &amp; "-" &amp; Table2[product name]</f>
        <v>Electronics|Headphones,Earbuds&amp;Accessories|Headphones|In-Ear-boAt BassHeads 122 Wired Earphones with Heavy Bass, Integrated Controls and Mic (Gun Metal)</v>
      </c>
      <c r="H1234" t="s">
        <v>12864</v>
      </c>
      <c r="I1234" s="23">
        <v>399</v>
      </c>
      <c r="J1234" s="23" t="str">
        <f t="shared" si="57"/>
        <v>₹200 - ₹500</v>
      </c>
      <c r="K1234" s="25">
        <v>1290</v>
      </c>
      <c r="L1234" s="24">
        <v>0.69</v>
      </c>
      <c r="M1234" s="25">
        <f>Table2[[#This Row],[Actual Price]] - Table2[[#This Row],[Discounted Price]] / Table2[[#This Row],[Actual Price]] * 100</f>
        <v>1259.0697674418604</v>
      </c>
      <c r="N1234" s="24" t="str">
        <f t="shared" si="58"/>
        <v>50% or More</v>
      </c>
      <c r="O1234" s="21">
        <f>Table2[[#This Row],[Rounded Rating Column]] + (Table2[[#This Row],[rating_count]] / 1000)</f>
        <v>4.2060000000000004</v>
      </c>
      <c r="P1234" s="24" t="str">
        <f>IF(Table2[[#This Row],[Discount Percentage]] &gt;= 0.5, "Yes", "No")</f>
        <v>Yes</v>
      </c>
      <c r="Q1234" s="26">
        <f>Table2[[#This Row],[Actual Price]] * Table2[[#This Row],[rating_count]]</f>
        <v>265740</v>
      </c>
      <c r="R1234">
        <v>4.2</v>
      </c>
      <c r="S1234">
        <f>ROUND(Table2[[#This Row],[rating]], 0)</f>
        <v>4</v>
      </c>
      <c r="T1234" s="21">
        <v>206</v>
      </c>
      <c r="U1234" s="21" t="str">
        <f>IF(Table2[[#This Row],[rating_count]] &lt; 1000, "Yes", "No")</f>
        <v>Yes</v>
      </c>
      <c r="V1234" s="21">
        <f>Table2[[#This Row],[Rounded Rating Column]] * Table2[[#This Row],[rating_count]]</f>
        <v>824</v>
      </c>
      <c r="W1234" s="25">
        <f t="shared" si="59"/>
        <v>265740</v>
      </c>
      <c r="X1234" t="s">
        <v>5003</v>
      </c>
      <c r="Y1234" t="s">
        <v>5004</v>
      </c>
      <c r="Z1234" t="s">
        <v>5005</v>
      </c>
      <c r="AA1234" t="s">
        <v>5006</v>
      </c>
      <c r="AB1234" t="s">
        <v>5007</v>
      </c>
      <c r="AC1234" t="s">
        <v>5008</v>
      </c>
      <c r="AD1234" t="s">
        <v>5009</v>
      </c>
      <c r="AE1234" t="s">
        <v>5010</v>
      </c>
    </row>
    <row r="1235" spans="1:31" ht="15.75" customHeight="1">
      <c r="A1235" t="s">
        <v>10915</v>
      </c>
      <c r="B1235" t="s">
        <v>10916</v>
      </c>
      <c r="C1235" t="s">
        <v>8336</v>
      </c>
      <c r="D1235" t="s">
        <v>12817</v>
      </c>
      <c r="E1235" t="s">
        <v>12988</v>
      </c>
      <c r="F1235" t="s">
        <v>12989</v>
      </c>
      <c r="G1235" t="str">
        <f>Table2[category] &amp; "-" &amp; Table2[product name]</f>
        <v>Home&amp;Kitchen|Heating,Cooling&amp;AirQuality|RoomHeaters|ElectricHeaters-Maharaja Whiteline Nano Carbon Neo, 500 Watts Room Heater (Black, White), Standard (5200100986)</v>
      </c>
      <c r="H1235" t="s">
        <v>12990</v>
      </c>
      <c r="I1235" s="25">
        <v>1235</v>
      </c>
      <c r="J1235" s="23" t="str">
        <f t="shared" si="57"/>
        <v>&gt;₹500</v>
      </c>
      <c r="K1235" s="25">
        <v>1499</v>
      </c>
      <c r="L1235" s="24">
        <v>0.18</v>
      </c>
      <c r="M1235" s="25">
        <f>Table2[[#This Row],[Actual Price]] - Table2[[#This Row],[Discounted Price]] / Table2[[#This Row],[Actual Price]] * 100</f>
        <v>1416.6117411607738</v>
      </c>
      <c r="N1235" s="24" t="str">
        <f t="shared" si="58"/>
        <v>&lt;50%</v>
      </c>
      <c r="O1235" s="21">
        <f>Table2[[#This Row],[Rounded Rating Column]] + (Table2[[#This Row],[rating_count]] / 1000)</f>
        <v>4.2030000000000003</v>
      </c>
      <c r="P1235" s="24" t="str">
        <f>IF(Table2[[#This Row],[Discount Percentage]] &gt;= 0.5, "Yes", "No")</f>
        <v>No</v>
      </c>
      <c r="Q1235" s="26">
        <f>Table2[[#This Row],[Actual Price]] * Table2[[#This Row],[rating_count]]</f>
        <v>304297</v>
      </c>
      <c r="R1235">
        <v>4.0999999999999996</v>
      </c>
      <c r="S1235">
        <f>ROUND(Table2[[#This Row],[rating]], 0)</f>
        <v>4</v>
      </c>
      <c r="T1235" s="21">
        <v>203</v>
      </c>
      <c r="U1235" s="21" t="str">
        <f>IF(Table2[[#This Row],[rating_count]] &lt; 1000, "Yes", "No")</f>
        <v>Yes</v>
      </c>
      <c r="V1235" s="21">
        <f>Table2[[#This Row],[Rounded Rating Column]] * Table2[[#This Row],[rating_count]]</f>
        <v>812</v>
      </c>
      <c r="W1235" s="25">
        <f t="shared" si="59"/>
        <v>304297</v>
      </c>
      <c r="X1235" t="s">
        <v>10917</v>
      </c>
      <c r="Y1235" t="s">
        <v>10918</v>
      </c>
      <c r="Z1235" t="s">
        <v>10919</v>
      </c>
      <c r="AA1235" t="s">
        <v>10920</v>
      </c>
      <c r="AB1235" t="s">
        <v>10921</v>
      </c>
      <c r="AC1235" t="s">
        <v>10922</v>
      </c>
      <c r="AD1235" t="s">
        <v>10923</v>
      </c>
      <c r="AE1235" t="s">
        <v>10924</v>
      </c>
    </row>
    <row r="1236" spans="1:31" ht="15.75" customHeight="1">
      <c r="A1236" t="s">
        <v>2799</v>
      </c>
      <c r="B1236" t="s">
        <v>2800</v>
      </c>
      <c r="C1236" t="s">
        <v>462</v>
      </c>
      <c r="D1236" t="s">
        <v>12831</v>
      </c>
      <c r="E1236" t="s">
        <v>12832</v>
      </c>
      <c r="F1236" t="s">
        <v>12833</v>
      </c>
      <c r="G1236" t="str">
        <f>Table2[category] &amp; "-" &amp; Table2[product name]</f>
        <v>Electronics|HomeTheater,TV&amp;Video|Accessories|RemoteControls-LUNAGARIYA¬Æ, Protective Case Compatible with JIO Settop Box Remote Control,PU Leather Cover Holder (Before Placing Order,Please Compare The Dimensions of The Product with Your Remote)</v>
      </c>
      <c r="H1236" t="s">
        <v>12836</v>
      </c>
      <c r="I1236" s="23">
        <v>247</v>
      </c>
      <c r="J1236" s="23" t="str">
        <f t="shared" si="57"/>
        <v>₹200 - ₹500</v>
      </c>
      <c r="K1236" s="23">
        <v>399</v>
      </c>
      <c r="L1236" s="24">
        <v>0.38</v>
      </c>
      <c r="M1236" s="25">
        <f>Table2[[#This Row],[Actual Price]] - Table2[[#This Row],[Discounted Price]] / Table2[[#This Row],[Actual Price]] * 100</f>
        <v>337.09523809523807</v>
      </c>
      <c r="N1236" s="24" t="str">
        <f t="shared" si="58"/>
        <v>&lt;50%</v>
      </c>
      <c r="O1236" s="21">
        <f>Table2[[#This Row],[Rounded Rating Column]] + (Table2[[#This Row],[rating_count]] / 1000)</f>
        <v>4.2</v>
      </c>
      <c r="P1236" s="24" t="str">
        <f>IF(Table2[[#This Row],[Discount Percentage]] &gt;= 0.5, "Yes", "No")</f>
        <v>No</v>
      </c>
      <c r="Q1236" s="26">
        <f>Table2[[#This Row],[Actual Price]] * Table2[[#This Row],[rating_count]]</f>
        <v>79800</v>
      </c>
      <c r="R1236">
        <v>3.9</v>
      </c>
      <c r="S1236">
        <f>ROUND(Table2[[#This Row],[rating]], 0)</f>
        <v>4</v>
      </c>
      <c r="T1236" s="21">
        <v>200</v>
      </c>
      <c r="U1236" s="21" t="str">
        <f>IF(Table2[[#This Row],[rating_count]] &lt; 1000, "Yes", "No")</f>
        <v>Yes</v>
      </c>
      <c r="V1236" s="21">
        <f>Table2[[#This Row],[Rounded Rating Column]] * Table2[[#This Row],[rating_count]]</f>
        <v>800</v>
      </c>
      <c r="W1236" s="25">
        <f t="shared" si="59"/>
        <v>79800</v>
      </c>
      <c r="X1236" t="s">
        <v>2801</v>
      </c>
      <c r="Y1236" t="s">
        <v>2802</v>
      </c>
      <c r="Z1236" t="s">
        <v>2803</v>
      </c>
      <c r="AA1236" t="s">
        <v>2804</v>
      </c>
      <c r="AB1236" t="s">
        <v>2805</v>
      </c>
      <c r="AC1236" t="s">
        <v>2806</v>
      </c>
      <c r="AD1236" t="s">
        <v>2807</v>
      </c>
      <c r="AE1236" t="s">
        <v>2808</v>
      </c>
    </row>
    <row r="1237" spans="1:31" ht="15.75" customHeight="1">
      <c r="A1237" t="s">
        <v>1869</v>
      </c>
      <c r="B1237" t="s">
        <v>1870</v>
      </c>
      <c r="C1237" t="s">
        <v>462</v>
      </c>
      <c r="D1237" t="s">
        <v>12831</v>
      </c>
      <c r="E1237" t="s">
        <v>12832</v>
      </c>
      <c r="F1237" t="s">
        <v>12833</v>
      </c>
      <c r="G1237" t="str">
        <f>Table2[category] &amp; "-" &amp; Table2[product name]</f>
        <v>Electronics|HomeTheater,TV&amp;Video|Accessories|RemoteControls-7SEVEN¬Æ Compatible Tata Sky Remote Control Replacement of Original dth SD HD tata Play Set top Box Remote - IR Learning Universal Remote for Any Brand TV - Pairing Must</v>
      </c>
      <c r="H1237" t="s">
        <v>12836</v>
      </c>
      <c r="I1237" s="23">
        <v>235</v>
      </c>
      <c r="J1237" s="23" t="str">
        <f t="shared" si="57"/>
        <v>₹200 - ₹500</v>
      </c>
      <c r="K1237" s="23">
        <v>599</v>
      </c>
      <c r="L1237" s="24">
        <v>0.61</v>
      </c>
      <c r="M1237" s="25">
        <f>Table2[[#This Row],[Actual Price]] - Table2[[#This Row],[Discounted Price]] / Table2[[#This Row],[Actual Price]] * 100</f>
        <v>559.76794657762935</v>
      </c>
      <c r="N1237" s="24" t="str">
        <f t="shared" si="58"/>
        <v>50% or More</v>
      </c>
      <c r="O1237" s="21">
        <f>Table2[[#This Row],[Rounded Rating Column]] + (Table2[[#This Row],[rating_count]] / 1000)</f>
        <v>4.1970000000000001</v>
      </c>
      <c r="P1237" s="24" t="str">
        <f>IF(Table2[[#This Row],[Discount Percentage]] &gt;= 0.5, "Yes", "No")</f>
        <v>Yes</v>
      </c>
      <c r="Q1237" s="26">
        <f>Table2[[#This Row],[Actual Price]] * Table2[[#This Row],[rating_count]]</f>
        <v>118003</v>
      </c>
      <c r="R1237">
        <v>3.5</v>
      </c>
      <c r="S1237">
        <f>ROUND(Table2[[#This Row],[rating]], 0)</f>
        <v>4</v>
      </c>
      <c r="T1237" s="21">
        <v>197</v>
      </c>
      <c r="U1237" s="21" t="str">
        <f>IF(Table2[[#This Row],[rating_count]] &lt; 1000, "Yes", "No")</f>
        <v>Yes</v>
      </c>
      <c r="V1237" s="21">
        <f>Table2[[#This Row],[Rounded Rating Column]] * Table2[[#This Row],[rating_count]]</f>
        <v>788</v>
      </c>
      <c r="W1237" s="25">
        <f t="shared" si="59"/>
        <v>118003</v>
      </c>
      <c r="X1237" t="s">
        <v>1871</v>
      </c>
      <c r="Y1237" t="s">
        <v>1872</v>
      </c>
      <c r="Z1237" t="s">
        <v>1873</v>
      </c>
      <c r="AA1237" t="s">
        <v>1874</v>
      </c>
      <c r="AB1237" t="s">
        <v>1875</v>
      </c>
      <c r="AC1237" t="s">
        <v>1876</v>
      </c>
      <c r="AD1237" t="s">
        <v>1877</v>
      </c>
      <c r="AE1237" t="s">
        <v>1878</v>
      </c>
    </row>
    <row r="1238" spans="1:31" ht="15.75" customHeight="1">
      <c r="A1238" t="s">
        <v>2174</v>
      </c>
      <c r="B1238" t="s">
        <v>2175</v>
      </c>
      <c r="C1238" t="s">
        <v>462</v>
      </c>
      <c r="D1238" t="s">
        <v>12831</v>
      </c>
      <c r="E1238" t="s">
        <v>12832</v>
      </c>
      <c r="F1238" t="s">
        <v>12833</v>
      </c>
      <c r="G1238" t="str">
        <f>Table2[category] &amp; "-" &amp; Table2[product name]</f>
        <v>Electronics|HomeTheater,TV&amp;Video|Accessories|RemoteControls-Electvision Remote Control for led Smart tv Compatible with VU Smart Led (Without Voice)</v>
      </c>
      <c r="H1238" t="s">
        <v>12836</v>
      </c>
      <c r="I1238" s="23">
        <v>349</v>
      </c>
      <c r="J1238" s="23" t="str">
        <f t="shared" si="57"/>
        <v>₹200 - ₹500</v>
      </c>
      <c r="K1238" s="25">
        <v>1999</v>
      </c>
      <c r="L1238" s="24">
        <v>0.83</v>
      </c>
      <c r="M1238" s="25">
        <f>Table2[[#This Row],[Actual Price]] - Table2[[#This Row],[Discounted Price]] / Table2[[#This Row],[Actual Price]] * 100</f>
        <v>1981.5412706353177</v>
      </c>
      <c r="N1238" s="24" t="str">
        <f t="shared" si="58"/>
        <v>50% or More</v>
      </c>
      <c r="O1238" s="21">
        <f>Table2[[#This Row],[Rounded Rating Column]] + (Table2[[#This Row],[rating_count]] / 1000)</f>
        <v>4.1970000000000001</v>
      </c>
      <c r="P1238" s="24" t="str">
        <f>IF(Table2[[#This Row],[Discount Percentage]] &gt;= 0.5, "Yes", "No")</f>
        <v>Yes</v>
      </c>
      <c r="Q1238" s="26">
        <f>Table2[[#This Row],[Actual Price]] * Table2[[#This Row],[rating_count]]</f>
        <v>393803</v>
      </c>
      <c r="R1238">
        <v>3.8</v>
      </c>
      <c r="S1238">
        <f>ROUND(Table2[[#This Row],[rating]], 0)</f>
        <v>4</v>
      </c>
      <c r="T1238" s="21">
        <v>197</v>
      </c>
      <c r="U1238" s="21" t="str">
        <f>IF(Table2[[#This Row],[rating_count]] &lt; 1000, "Yes", "No")</f>
        <v>Yes</v>
      </c>
      <c r="V1238" s="21">
        <f>Table2[[#This Row],[Rounded Rating Column]] * Table2[[#This Row],[rating_count]]</f>
        <v>788</v>
      </c>
      <c r="W1238" s="25">
        <f t="shared" si="59"/>
        <v>393803</v>
      </c>
      <c r="X1238" t="s">
        <v>2176</v>
      </c>
      <c r="Y1238" t="s">
        <v>2177</v>
      </c>
      <c r="Z1238" t="s">
        <v>2178</v>
      </c>
      <c r="AA1238" t="s">
        <v>2179</v>
      </c>
      <c r="AB1238" t="s">
        <v>2180</v>
      </c>
      <c r="AC1238" t="s">
        <v>2181</v>
      </c>
      <c r="AD1238" t="s">
        <v>2182</v>
      </c>
      <c r="AE1238" t="s">
        <v>2183</v>
      </c>
    </row>
    <row r="1239" spans="1:31" ht="15.75" customHeight="1">
      <c r="A1239" t="s">
        <v>12697</v>
      </c>
      <c r="B1239" t="s">
        <v>12698</v>
      </c>
      <c r="C1239" t="s">
        <v>8347</v>
      </c>
      <c r="D1239" t="s">
        <v>12817</v>
      </c>
      <c r="E1239" t="s">
        <v>12988</v>
      </c>
      <c r="F1239" t="s">
        <v>12989</v>
      </c>
      <c r="G1239" t="str">
        <f>Table2[category] &amp; "-" &amp; Table2[product name]</f>
        <v>Home&amp;Kitchen|Heating,Cooling&amp;AirQuality|RoomHeaters|FanHeaters-Usha Hc 812 T Thermo Fan Room Heater</v>
      </c>
      <c r="H1239" t="s">
        <v>12991</v>
      </c>
      <c r="I1239" s="25">
        <v>2320</v>
      </c>
      <c r="J1239" s="23" t="str">
        <f t="shared" si="57"/>
        <v>&gt;₹500</v>
      </c>
      <c r="K1239" s="25">
        <v>3290</v>
      </c>
      <c r="L1239" s="24">
        <v>0.28999999999999998</v>
      </c>
      <c r="M1239" s="25">
        <f>Table2[[#This Row],[Actual Price]] - Table2[[#This Row],[Discounted Price]] / Table2[[#This Row],[Actual Price]] * 100</f>
        <v>3219.483282674772</v>
      </c>
      <c r="N1239" s="24" t="str">
        <f t="shared" si="58"/>
        <v>&lt;50%</v>
      </c>
      <c r="O1239" s="21">
        <f>Table2[[#This Row],[Rounded Rating Column]] + (Table2[[#This Row],[rating_count]] / 1000)</f>
        <v>4.1950000000000003</v>
      </c>
      <c r="P1239" s="24" t="str">
        <f>IF(Table2[[#This Row],[Discount Percentage]] &gt;= 0.5, "Yes", "No")</f>
        <v>No</v>
      </c>
      <c r="Q1239" s="26">
        <f>Table2[[#This Row],[Actual Price]] * Table2[[#This Row],[rating_count]]</f>
        <v>641550</v>
      </c>
      <c r="R1239">
        <v>3.8</v>
      </c>
      <c r="S1239">
        <f>ROUND(Table2[[#This Row],[rating]], 0)</f>
        <v>4</v>
      </c>
      <c r="T1239" s="21">
        <v>195</v>
      </c>
      <c r="U1239" s="21" t="str">
        <f>IF(Table2[[#This Row],[rating_count]] &lt; 1000, "Yes", "No")</f>
        <v>Yes</v>
      </c>
      <c r="V1239" s="21">
        <f>Table2[[#This Row],[Rounded Rating Column]] * Table2[[#This Row],[rating_count]]</f>
        <v>780</v>
      </c>
      <c r="W1239" s="25">
        <f t="shared" si="59"/>
        <v>641550</v>
      </c>
      <c r="X1239" t="s">
        <v>12699</v>
      </c>
      <c r="Y1239" t="s">
        <v>12700</v>
      </c>
      <c r="Z1239" t="s">
        <v>12701</v>
      </c>
      <c r="AA1239" t="s">
        <v>12702</v>
      </c>
      <c r="AB1239" t="s">
        <v>12703</v>
      </c>
      <c r="AC1239" t="s">
        <v>12704</v>
      </c>
      <c r="AD1239" t="s">
        <v>12705</v>
      </c>
      <c r="AE1239" t="s">
        <v>12706</v>
      </c>
    </row>
    <row r="1240" spans="1:31" ht="15.75" customHeight="1">
      <c r="A1240" t="s">
        <v>2228</v>
      </c>
      <c r="B1240" t="s">
        <v>2229</v>
      </c>
      <c r="C1240" t="s">
        <v>462</v>
      </c>
      <c r="D1240" t="s">
        <v>12831</v>
      </c>
      <c r="E1240" t="s">
        <v>12832</v>
      </c>
      <c r="F1240" t="s">
        <v>12833</v>
      </c>
      <c r="G1240" t="str">
        <f>Table2[category] &amp; "-" &amp; Table2[product name]</f>
        <v>Electronics|HomeTheater,TV&amp;Video|Accessories|RemoteControls-7SEVEN¬Æ Compatible Vu Smart Tv Remote Control Suitable for Original 4K Android LED Ultra HD UHD Vu Tv Remote with Non Voice Feature without google assistant</v>
      </c>
      <c r="H1240" t="s">
        <v>12836</v>
      </c>
      <c r="I1240" s="23">
        <v>499</v>
      </c>
      <c r="J1240" s="23" t="str">
        <f t="shared" si="57"/>
        <v>₹200 - ₹500</v>
      </c>
      <c r="K1240" s="23">
        <v>899</v>
      </c>
      <c r="L1240" s="24">
        <v>0.44</v>
      </c>
      <c r="M1240" s="25">
        <f>Table2[[#This Row],[Actual Price]] - Table2[[#This Row],[Discounted Price]] / Table2[[#This Row],[Actual Price]] * 100</f>
        <v>843.49388209121241</v>
      </c>
      <c r="N1240" s="24" t="str">
        <f t="shared" si="58"/>
        <v>&lt;50%</v>
      </c>
      <c r="O1240" s="21">
        <f>Table2[[#This Row],[Rounded Rating Column]] + (Table2[[#This Row],[rating_count]] / 1000)</f>
        <v>4.1849999999999996</v>
      </c>
      <c r="P1240" s="24" t="str">
        <f>IF(Table2[[#This Row],[Discount Percentage]] &gt;= 0.5, "Yes", "No")</f>
        <v>No</v>
      </c>
      <c r="Q1240" s="26">
        <f>Table2[[#This Row],[Actual Price]] * Table2[[#This Row],[rating_count]]</f>
        <v>166315</v>
      </c>
      <c r="R1240">
        <v>3.7</v>
      </c>
      <c r="S1240">
        <f>ROUND(Table2[[#This Row],[rating]], 0)</f>
        <v>4</v>
      </c>
      <c r="T1240" s="21">
        <v>185</v>
      </c>
      <c r="U1240" s="21" t="str">
        <f>IF(Table2[[#This Row],[rating_count]] &lt; 1000, "Yes", "No")</f>
        <v>Yes</v>
      </c>
      <c r="V1240" s="21">
        <f>Table2[[#This Row],[Rounded Rating Column]] * Table2[[#This Row],[rating_count]]</f>
        <v>740</v>
      </c>
      <c r="W1240" s="25">
        <f t="shared" si="59"/>
        <v>166315</v>
      </c>
      <c r="X1240" t="s">
        <v>2230</v>
      </c>
      <c r="Y1240" t="s">
        <v>2231</v>
      </c>
      <c r="Z1240" t="s">
        <v>2232</v>
      </c>
      <c r="AA1240" t="s">
        <v>2233</v>
      </c>
      <c r="AB1240" t="s">
        <v>2234</v>
      </c>
      <c r="AC1240" t="s">
        <v>2235</v>
      </c>
      <c r="AD1240" t="s">
        <v>2236</v>
      </c>
      <c r="AE1240" t="s">
        <v>2237</v>
      </c>
    </row>
    <row r="1241" spans="1:31" ht="15.75" customHeight="1">
      <c r="A1241" t="s">
        <v>9742</v>
      </c>
      <c r="B1241" t="s">
        <v>9743</v>
      </c>
      <c r="C1241" t="s">
        <v>8347</v>
      </c>
      <c r="D1241" t="s">
        <v>12817</v>
      </c>
      <c r="E1241" t="s">
        <v>12988</v>
      </c>
      <c r="F1241" t="s">
        <v>12989</v>
      </c>
      <c r="G1241" t="str">
        <f>Table2[category] &amp; "-" &amp; Table2[product name]</f>
        <v>Home&amp;Kitchen|Heating,Cooling&amp;AirQuality|RoomHeaters|FanHeaters-Activa Heat-Max 2000 Watts Room Heater (White color ) with ABS body</v>
      </c>
      <c r="H1241" t="s">
        <v>12991</v>
      </c>
      <c r="I1241" s="23">
        <v>899</v>
      </c>
      <c r="J1241" s="23" t="str">
        <f t="shared" si="57"/>
        <v>&gt;₹500</v>
      </c>
      <c r="K1241" s="25">
        <v>1990</v>
      </c>
      <c r="L1241" s="24">
        <v>0.55000000000000004</v>
      </c>
      <c r="M1241" s="25">
        <f>Table2[[#This Row],[Actual Price]] - Table2[[#This Row],[Discounted Price]] / Table2[[#This Row],[Actual Price]] * 100</f>
        <v>1944.824120603015</v>
      </c>
      <c r="N1241" s="24" t="str">
        <f t="shared" si="58"/>
        <v>50% or More</v>
      </c>
      <c r="O1241" s="21">
        <f>Table2[[#This Row],[Rounded Rating Column]] + (Table2[[#This Row],[rating_count]] / 1000)</f>
        <v>4.1849999999999996</v>
      </c>
      <c r="P1241" s="24" t="str">
        <f>IF(Table2[[#This Row],[Discount Percentage]] &gt;= 0.5, "Yes", "No")</f>
        <v>Yes</v>
      </c>
      <c r="Q1241" s="26">
        <f>Table2[[#This Row],[Actual Price]] * Table2[[#This Row],[rating_count]]</f>
        <v>368150</v>
      </c>
      <c r="R1241">
        <v>4.0999999999999996</v>
      </c>
      <c r="S1241">
        <f>ROUND(Table2[[#This Row],[rating]], 0)</f>
        <v>4</v>
      </c>
      <c r="T1241" s="21">
        <v>185</v>
      </c>
      <c r="U1241" s="21" t="str">
        <f>IF(Table2[[#This Row],[rating_count]] &lt; 1000, "Yes", "No")</f>
        <v>Yes</v>
      </c>
      <c r="V1241" s="21">
        <f>Table2[[#This Row],[Rounded Rating Column]] * Table2[[#This Row],[rating_count]]</f>
        <v>740</v>
      </c>
      <c r="W1241" s="25">
        <f t="shared" si="59"/>
        <v>368150</v>
      </c>
      <c r="X1241" t="s">
        <v>9744</v>
      </c>
      <c r="Y1241" t="s">
        <v>9745</v>
      </c>
      <c r="Z1241" t="s">
        <v>9746</v>
      </c>
      <c r="AA1241" t="s">
        <v>9747</v>
      </c>
      <c r="AB1241" t="s">
        <v>9748</v>
      </c>
      <c r="AC1241" t="s">
        <v>9749</v>
      </c>
      <c r="AD1241" t="s">
        <v>9750</v>
      </c>
      <c r="AE1241" t="s">
        <v>9751</v>
      </c>
    </row>
    <row r="1242" spans="1:31" ht="15.75" customHeight="1">
      <c r="A1242" t="s">
        <v>10853</v>
      </c>
      <c r="B1242" t="s">
        <v>10854</v>
      </c>
      <c r="C1242" t="s">
        <v>10855</v>
      </c>
      <c r="D1242" t="s">
        <v>12817</v>
      </c>
      <c r="E1242" t="s">
        <v>12818</v>
      </c>
      <c r="F1242" t="s">
        <v>13019</v>
      </c>
      <c r="G1242" t="str">
        <f>Table2[category] &amp; "-" &amp; Table2[product name]</f>
        <v>Home&amp;Kitchen|Kitchen&amp;HomeAppliances|Coffee,Tea&amp;Espresso|MilkFrothers-Ikea Little Loved Corner PRODUKT Milk-frother, Coffee/Tea Frother, Handheld Milk Wand Mixer Frother, Black</v>
      </c>
      <c r="H1242" t="s">
        <v>13048</v>
      </c>
      <c r="I1242" s="23">
        <v>229</v>
      </c>
      <c r="J1242" s="23" t="str">
        <f t="shared" si="57"/>
        <v>₹200 - ₹500</v>
      </c>
      <c r="K1242" s="23">
        <v>499</v>
      </c>
      <c r="L1242" s="24">
        <v>0.54</v>
      </c>
      <c r="M1242" s="25">
        <f>Table2[[#This Row],[Actual Price]] - Table2[[#This Row],[Discounted Price]] / Table2[[#This Row],[Actual Price]] * 100</f>
        <v>453.10821643286573</v>
      </c>
      <c r="N1242" s="24" t="str">
        <f t="shared" si="58"/>
        <v>50% or More</v>
      </c>
      <c r="O1242" s="21">
        <f>Table2[[#This Row],[Rounded Rating Column]] + (Table2[[#This Row],[rating_count]] / 1000)</f>
        <v>4.1849999999999996</v>
      </c>
      <c r="P1242" s="24" t="str">
        <f>IF(Table2[[#This Row],[Discount Percentage]] &gt;= 0.5, "Yes", "No")</f>
        <v>Yes</v>
      </c>
      <c r="Q1242" s="26">
        <f>Table2[[#This Row],[Actual Price]] * Table2[[#This Row],[rating_count]]</f>
        <v>92315</v>
      </c>
      <c r="R1242">
        <v>3.5</v>
      </c>
      <c r="S1242">
        <f>ROUND(Table2[[#This Row],[rating]], 0)</f>
        <v>4</v>
      </c>
      <c r="T1242" s="21">
        <v>185</v>
      </c>
      <c r="U1242" s="21" t="str">
        <f>IF(Table2[[#This Row],[rating_count]] &lt; 1000, "Yes", "No")</f>
        <v>Yes</v>
      </c>
      <c r="V1242" s="21">
        <f>Table2[[#This Row],[Rounded Rating Column]] * Table2[[#This Row],[rating_count]]</f>
        <v>740</v>
      </c>
      <c r="W1242" s="25">
        <f t="shared" si="59"/>
        <v>92315</v>
      </c>
      <c r="X1242" t="s">
        <v>10856</v>
      </c>
      <c r="Y1242" t="s">
        <v>10857</v>
      </c>
      <c r="Z1242" t="s">
        <v>10858</v>
      </c>
      <c r="AA1242" t="s">
        <v>10859</v>
      </c>
      <c r="AB1242" t="s">
        <v>10860</v>
      </c>
      <c r="AC1242" t="s">
        <v>10861</v>
      </c>
      <c r="AD1242" t="s">
        <v>10862</v>
      </c>
      <c r="AE1242" t="s">
        <v>10863</v>
      </c>
    </row>
    <row r="1243" spans="1:31" ht="15.75" customHeight="1">
      <c r="A1243" t="s">
        <v>279</v>
      </c>
      <c r="B1243" t="s">
        <v>280</v>
      </c>
      <c r="C1243" t="s">
        <v>13</v>
      </c>
      <c r="D1243" t="s">
        <v>12821</v>
      </c>
      <c r="E1243" t="s">
        <v>12822</v>
      </c>
      <c r="F1243" t="s">
        <v>12823</v>
      </c>
      <c r="G1243" t="str">
        <f>Table2[category] &amp; "-" &amp; Table2[product name]</f>
        <v>Computers&amp;Accessories|Accessories&amp;Peripherals|Cables&amp;Accessories|Cables|USBCables-Duracell USB C To Lightning Apple Certified (Mfi) Braided Sync &amp; Charge Cable For Iphone, Ipad And Ipod. Fast Charging Lightning Cable, 3.9 Feet (1.2M) - Black</v>
      </c>
      <c r="H1243" t="s">
        <v>12824</v>
      </c>
      <c r="I1243" s="23">
        <v>970</v>
      </c>
      <c r="J1243" s="23" t="str">
        <f t="shared" si="57"/>
        <v>&gt;₹500</v>
      </c>
      <c r="K1243" s="25">
        <v>1999</v>
      </c>
      <c r="L1243" s="24">
        <v>0.51</v>
      </c>
      <c r="M1243" s="25">
        <f>Table2[[#This Row],[Actual Price]] - Table2[[#This Row],[Discounted Price]] / Table2[[#This Row],[Actual Price]] * 100</f>
        <v>1950.4757378689344</v>
      </c>
      <c r="N1243" s="24" t="str">
        <f t="shared" si="58"/>
        <v>50% or More</v>
      </c>
      <c r="O1243" s="21">
        <f>Table2[[#This Row],[Rounded Rating Column]] + (Table2[[#This Row],[rating_count]] / 1000)</f>
        <v>4.1840000000000002</v>
      </c>
      <c r="P1243" s="24" t="str">
        <f>IF(Table2[[#This Row],[Discount Percentage]] &gt;= 0.5, "Yes", "No")</f>
        <v>Yes</v>
      </c>
      <c r="Q1243" s="26">
        <f>Table2[[#This Row],[Actual Price]] * Table2[[#This Row],[rating_count]]</f>
        <v>367816</v>
      </c>
      <c r="R1243">
        <v>4.4000000000000004</v>
      </c>
      <c r="S1243">
        <f>ROUND(Table2[[#This Row],[rating]], 0)</f>
        <v>4</v>
      </c>
      <c r="T1243" s="21">
        <v>184</v>
      </c>
      <c r="U1243" s="21" t="str">
        <f>IF(Table2[[#This Row],[rating_count]] &lt; 1000, "Yes", "No")</f>
        <v>Yes</v>
      </c>
      <c r="V1243" s="21">
        <f>Table2[[#This Row],[Rounded Rating Column]] * Table2[[#This Row],[rating_count]]</f>
        <v>736</v>
      </c>
      <c r="W1243" s="25">
        <f t="shared" si="59"/>
        <v>367816</v>
      </c>
      <c r="X1243" t="s">
        <v>281</v>
      </c>
      <c r="Y1243" t="s">
        <v>282</v>
      </c>
      <c r="Z1243" t="s">
        <v>283</v>
      </c>
      <c r="AA1243" t="s">
        <v>284</v>
      </c>
      <c r="AB1243" t="s">
        <v>285</v>
      </c>
      <c r="AC1243" t="s">
        <v>286</v>
      </c>
      <c r="AD1243" t="s">
        <v>287</v>
      </c>
      <c r="AE1243" t="s">
        <v>288</v>
      </c>
    </row>
    <row r="1244" spans="1:31" ht="15.75" customHeight="1">
      <c r="A1244" t="s">
        <v>2619</v>
      </c>
      <c r="B1244" t="s">
        <v>2620</v>
      </c>
      <c r="C1244" t="s">
        <v>644</v>
      </c>
      <c r="D1244" t="s">
        <v>12831</v>
      </c>
      <c r="E1244" t="s">
        <v>12832</v>
      </c>
      <c r="F1244" t="s">
        <v>12833</v>
      </c>
      <c r="G1244" t="str">
        <f>Table2[category] &amp; "-" &amp; Table2[product name]</f>
        <v>Electronics|HomeTheater,TV&amp;Video|Accessories|TVMounts,Stands&amp;Turntables|TVWall&amp;CeilingMounts-PROLEGEND¬Æ PL-T002 Universal TV Stand Table Top for Most 22 to 65 inch LCD Flat Screen TV, VESA up to 800 by 400mm</v>
      </c>
      <c r="H1244" t="s">
        <v>12838</v>
      </c>
      <c r="I1244" s="25">
        <v>1850</v>
      </c>
      <c r="J1244" s="23" t="str">
        <f t="shared" si="57"/>
        <v>&gt;₹500</v>
      </c>
      <c r="K1244" s="25">
        <v>4500</v>
      </c>
      <c r="L1244" s="24">
        <v>0.59</v>
      </c>
      <c r="M1244" s="25">
        <f>Table2[[#This Row],[Actual Price]] - Table2[[#This Row],[Discounted Price]] / Table2[[#This Row],[Actual Price]] * 100</f>
        <v>4458.8888888888887</v>
      </c>
      <c r="N1244" s="24" t="str">
        <f t="shared" si="58"/>
        <v>50% or More</v>
      </c>
      <c r="O1244" s="21">
        <f>Table2[[#This Row],[Rounded Rating Column]] + (Table2[[#This Row],[rating_count]] / 1000)</f>
        <v>4.1840000000000002</v>
      </c>
      <c r="P1244" s="24" t="str">
        <f>IF(Table2[[#This Row],[Discount Percentage]] &gt;= 0.5, "Yes", "No")</f>
        <v>Yes</v>
      </c>
      <c r="Q1244" s="26">
        <f>Table2[[#This Row],[Actual Price]] * Table2[[#This Row],[rating_count]]</f>
        <v>828000</v>
      </c>
      <c r="R1244">
        <v>4</v>
      </c>
      <c r="S1244">
        <f>ROUND(Table2[[#This Row],[rating]], 0)</f>
        <v>4</v>
      </c>
      <c r="T1244" s="21">
        <v>184</v>
      </c>
      <c r="U1244" s="21" t="str">
        <f>IF(Table2[[#This Row],[rating_count]] &lt; 1000, "Yes", "No")</f>
        <v>Yes</v>
      </c>
      <c r="V1244" s="21">
        <f>Table2[[#This Row],[Rounded Rating Column]] * Table2[[#This Row],[rating_count]]</f>
        <v>736</v>
      </c>
      <c r="W1244" s="25">
        <f t="shared" si="59"/>
        <v>828000</v>
      </c>
      <c r="X1244" t="s">
        <v>2621</v>
      </c>
      <c r="Y1244" t="s">
        <v>2622</v>
      </c>
      <c r="Z1244" t="s">
        <v>2623</v>
      </c>
      <c r="AA1244" t="s">
        <v>2624</v>
      </c>
      <c r="AB1244" t="s">
        <v>2625</v>
      </c>
      <c r="AC1244" t="s">
        <v>2626</v>
      </c>
      <c r="AD1244" t="s">
        <v>2627</v>
      </c>
      <c r="AE1244" t="s">
        <v>2628</v>
      </c>
    </row>
    <row r="1245" spans="1:31" ht="15.75" customHeight="1">
      <c r="A1245" t="s">
        <v>12596</v>
      </c>
      <c r="B1245" t="s">
        <v>12597</v>
      </c>
      <c r="C1245" t="s">
        <v>9398</v>
      </c>
      <c r="D1245" t="s">
        <v>12817</v>
      </c>
      <c r="E1245" t="s">
        <v>12818</v>
      </c>
      <c r="F1245" t="s">
        <v>13019</v>
      </c>
      <c r="G1245" t="str">
        <f>Table2[category] &amp; "-" &amp; Table2[product name]</f>
        <v>Home&amp;Kitchen|Kitchen&amp;HomeAppliances|Coffee,Tea&amp;Espresso|DripCoffeeMachines-PHILIPS Drip Coffee Maker HD7432/20, 0.6 L, Ideal for 2-7 cups, Black, Medium</v>
      </c>
      <c r="H1245" t="s">
        <v>13022</v>
      </c>
      <c r="I1245" s="25">
        <v>2999</v>
      </c>
      <c r="J1245" s="23" t="str">
        <f t="shared" si="57"/>
        <v>&gt;₹500</v>
      </c>
      <c r="K1245" s="25">
        <v>3595</v>
      </c>
      <c r="L1245" s="24">
        <v>0.17</v>
      </c>
      <c r="M1245" s="25">
        <f>Table2[[#This Row],[Actual Price]] - Table2[[#This Row],[Discounted Price]] / Table2[[#This Row],[Actual Price]] * 100</f>
        <v>3511.5785813630041</v>
      </c>
      <c r="N1245" s="24" t="str">
        <f t="shared" si="58"/>
        <v>&lt;50%</v>
      </c>
      <c r="O1245" s="21">
        <f>Table2[[#This Row],[Rounded Rating Column]] + (Table2[[#This Row],[rating_count]] / 1000)</f>
        <v>4.1779999999999999</v>
      </c>
      <c r="P1245" s="24" t="str">
        <f>IF(Table2[[#This Row],[Discount Percentage]] &gt;= 0.5, "Yes", "No")</f>
        <v>No</v>
      </c>
      <c r="Q1245" s="26">
        <f>Table2[[#This Row],[Actual Price]] * Table2[[#This Row],[rating_count]]</f>
        <v>639910</v>
      </c>
      <c r="R1245">
        <v>4</v>
      </c>
      <c r="S1245">
        <f>ROUND(Table2[[#This Row],[rating]], 0)</f>
        <v>4</v>
      </c>
      <c r="T1245" s="21">
        <v>178</v>
      </c>
      <c r="U1245" s="21" t="str">
        <f>IF(Table2[[#This Row],[rating_count]] &lt; 1000, "Yes", "No")</f>
        <v>Yes</v>
      </c>
      <c r="V1245" s="21">
        <f>Table2[[#This Row],[Rounded Rating Column]] * Table2[[#This Row],[rating_count]]</f>
        <v>712</v>
      </c>
      <c r="W1245" s="25">
        <f t="shared" si="59"/>
        <v>639910</v>
      </c>
      <c r="X1245" t="s">
        <v>12598</v>
      </c>
      <c r="Y1245" t="s">
        <v>12599</v>
      </c>
      <c r="Z1245" t="s">
        <v>12600</v>
      </c>
      <c r="AA1245" t="s">
        <v>12601</v>
      </c>
      <c r="AB1245" t="s">
        <v>12602</v>
      </c>
      <c r="AC1245" t="s">
        <v>12603</v>
      </c>
      <c r="AD1245" t="s">
        <v>12604</v>
      </c>
      <c r="AE1245" t="s">
        <v>12605</v>
      </c>
    </row>
    <row r="1246" spans="1:31" ht="15.75" customHeight="1">
      <c r="A1246" t="s">
        <v>2829</v>
      </c>
      <c r="B1246" t="s">
        <v>2830</v>
      </c>
      <c r="C1246" t="s">
        <v>125</v>
      </c>
      <c r="D1246" t="s">
        <v>12831</v>
      </c>
      <c r="E1246" t="s">
        <v>12832</v>
      </c>
      <c r="F1246" t="s">
        <v>12833</v>
      </c>
      <c r="G1246" t="str">
        <f>Table2[category] &amp; "-" &amp; Table2[product name]</f>
        <v>Electronics|HomeTheater,TV&amp;Video|Accessories|Cables|HDMICables-Aine HDMI Male to VGA Female Video Converter Adapter Cable (Black)</v>
      </c>
      <c r="H1246" t="s">
        <v>12824</v>
      </c>
      <c r="I1246" s="23">
        <v>299</v>
      </c>
      <c r="J1246" s="23" t="str">
        <f t="shared" si="57"/>
        <v>₹200 - ₹500</v>
      </c>
      <c r="K1246" s="23">
        <v>599</v>
      </c>
      <c r="L1246" s="24">
        <v>0.5</v>
      </c>
      <c r="M1246" s="25">
        <f>Table2[[#This Row],[Actual Price]] - Table2[[#This Row],[Discounted Price]] / Table2[[#This Row],[Actual Price]] * 100</f>
        <v>549.08347245409016</v>
      </c>
      <c r="N1246" s="24" t="str">
        <f t="shared" si="58"/>
        <v>50% or More</v>
      </c>
      <c r="O1246" s="21">
        <f>Table2[[#This Row],[Rounded Rating Column]] + (Table2[[#This Row],[rating_count]] / 1000)</f>
        <v>4.1710000000000003</v>
      </c>
      <c r="P1246" s="24" t="str">
        <f>IF(Table2[[#This Row],[Discount Percentage]] &gt;= 0.5, "Yes", "No")</f>
        <v>Yes</v>
      </c>
      <c r="Q1246" s="26">
        <f>Table2[[#This Row],[Actual Price]] * Table2[[#This Row],[rating_count]]</f>
        <v>102429</v>
      </c>
      <c r="R1246">
        <v>4</v>
      </c>
      <c r="S1246">
        <f>ROUND(Table2[[#This Row],[rating]], 0)</f>
        <v>4</v>
      </c>
      <c r="T1246" s="21">
        <v>171</v>
      </c>
      <c r="U1246" s="21" t="str">
        <f>IF(Table2[[#This Row],[rating_count]] &lt; 1000, "Yes", "No")</f>
        <v>Yes</v>
      </c>
      <c r="V1246" s="21">
        <f>Table2[[#This Row],[Rounded Rating Column]] * Table2[[#This Row],[rating_count]]</f>
        <v>684</v>
      </c>
      <c r="W1246" s="25">
        <f t="shared" si="59"/>
        <v>102429</v>
      </c>
      <c r="X1246" t="s">
        <v>2831</v>
      </c>
      <c r="Y1246" t="s">
        <v>2832</v>
      </c>
      <c r="Z1246" t="s">
        <v>2833</v>
      </c>
      <c r="AA1246" t="s">
        <v>2834</v>
      </c>
      <c r="AB1246" t="s">
        <v>2835</v>
      </c>
      <c r="AC1246" t="s">
        <v>2836</v>
      </c>
      <c r="AD1246" t="s">
        <v>2837</v>
      </c>
      <c r="AE1246" t="s">
        <v>2838</v>
      </c>
    </row>
    <row r="1247" spans="1:31" ht="15.75" customHeight="1">
      <c r="A1247" t="s">
        <v>11115</v>
      </c>
      <c r="B1247" t="s">
        <v>11116</v>
      </c>
      <c r="C1247" t="s">
        <v>9172</v>
      </c>
      <c r="D1247" t="s">
        <v>12817</v>
      </c>
      <c r="E1247" t="s">
        <v>12818</v>
      </c>
      <c r="F1247" t="s">
        <v>12819</v>
      </c>
      <c r="G1247" t="str">
        <f>Table2[category] &amp; "-" &amp; Table2[product name]</f>
        <v>Home&amp;Kitchen|Kitchen&amp;HomeAppliances|Vacuum,Cleaning&amp;Ironing|PressureWashers,Steam&amp;WindowCleaners-Shakti Technology S5 High Pressure Car Washer Machine 1900 Watts and Pressure 125 Bar with 10 Meter Hose Pipe</v>
      </c>
      <c r="H1247" t="s">
        <v>13015</v>
      </c>
      <c r="I1247" s="25">
        <v>5999</v>
      </c>
      <c r="J1247" s="23" t="str">
        <f t="shared" si="57"/>
        <v>&gt;₹500</v>
      </c>
      <c r="K1247" s="25">
        <v>9999</v>
      </c>
      <c r="L1247" s="24">
        <v>0.4</v>
      </c>
      <c r="M1247" s="25">
        <f>Table2[[#This Row],[Actual Price]] - Table2[[#This Row],[Discounted Price]] / Table2[[#This Row],[Actual Price]] * 100</f>
        <v>9939.0040004000402</v>
      </c>
      <c r="N1247" s="24" t="str">
        <f t="shared" si="58"/>
        <v>&lt;50%</v>
      </c>
      <c r="O1247" s="21">
        <f>Table2[[#This Row],[Rounded Rating Column]] + (Table2[[#This Row],[rating_count]] / 1000)</f>
        <v>4.17</v>
      </c>
      <c r="P1247" s="24" t="str">
        <f>IF(Table2[[#This Row],[Discount Percentage]] &gt;= 0.5, "Yes", "No")</f>
        <v>No</v>
      </c>
      <c r="Q1247" s="26">
        <f>Table2[[#This Row],[Actual Price]] * Table2[[#This Row],[rating_count]]</f>
        <v>1699830</v>
      </c>
      <c r="R1247">
        <v>4.2</v>
      </c>
      <c r="S1247">
        <f>ROUND(Table2[[#This Row],[rating]], 0)</f>
        <v>4</v>
      </c>
      <c r="T1247" s="21">
        <v>170</v>
      </c>
      <c r="U1247" s="21" t="str">
        <f>IF(Table2[[#This Row],[rating_count]] &lt; 1000, "Yes", "No")</f>
        <v>Yes</v>
      </c>
      <c r="V1247" s="21">
        <f>Table2[[#This Row],[Rounded Rating Column]] * Table2[[#This Row],[rating_count]]</f>
        <v>680</v>
      </c>
      <c r="W1247" s="25">
        <f t="shared" si="59"/>
        <v>1699830</v>
      </c>
      <c r="X1247" t="s">
        <v>11117</v>
      </c>
      <c r="Y1247" t="s">
        <v>11118</v>
      </c>
      <c r="Z1247" t="s">
        <v>11119</v>
      </c>
      <c r="AA1247" t="s">
        <v>11120</v>
      </c>
      <c r="AB1247" t="s">
        <v>11121</v>
      </c>
      <c r="AC1247" t="s">
        <v>11122</v>
      </c>
      <c r="AD1247" t="s">
        <v>11123</v>
      </c>
      <c r="AE1247" t="s">
        <v>11124</v>
      </c>
    </row>
    <row r="1248" spans="1:31" ht="15.75" customHeight="1">
      <c r="A1248" t="s">
        <v>12234</v>
      </c>
      <c r="B1248" t="s">
        <v>12235</v>
      </c>
      <c r="C1248" t="s">
        <v>10896</v>
      </c>
      <c r="D1248" t="s">
        <v>12817</v>
      </c>
      <c r="E1248" t="s">
        <v>12988</v>
      </c>
      <c r="F1248" t="s">
        <v>13049</v>
      </c>
      <c r="G1248" t="str">
        <f>Table2[category] &amp; "-" &amp; Table2[product name]</f>
        <v>Home&amp;Kitchen|Heating,Cooling&amp;AirQuality|Humidifiers-AGARO Glory Cool Mist Ultrasonic Humidifier, 4.5Litres, For Large Area, Room, Home, Office, Adjustable Mist Output, Ceramic Ball Filter, Ultra Quiet, 360¬∞ Rotatable Nozzle, Auto Shut Off, Grey</v>
      </c>
      <c r="H1248" s="2" t="s">
        <v>13108</v>
      </c>
      <c r="I1248" s="25">
        <v>3290</v>
      </c>
      <c r="J1248" s="23" t="str">
        <f t="shared" si="57"/>
        <v>&gt;₹500</v>
      </c>
      <c r="K1248" s="25">
        <v>5799</v>
      </c>
      <c r="L1248" s="24">
        <v>0.43</v>
      </c>
      <c r="M1248" s="25">
        <f>Table2[[#This Row],[Actual Price]] - Table2[[#This Row],[Discounted Price]] / Table2[[#This Row],[Actual Price]] * 100</f>
        <v>5742.2660803586823</v>
      </c>
      <c r="N1248" s="24" t="str">
        <f t="shared" si="58"/>
        <v>&lt;50%</v>
      </c>
      <c r="O1248" s="21">
        <f>Table2[[#This Row],[Rounded Rating Column]] + (Table2[[#This Row],[rating_count]] / 1000)</f>
        <v>4.1680000000000001</v>
      </c>
      <c r="P1248" s="24" t="str">
        <f>IF(Table2[[#This Row],[Discount Percentage]] &gt;= 0.5, "Yes", "No")</f>
        <v>No</v>
      </c>
      <c r="Q1248" s="26">
        <f>Table2[[#This Row],[Actual Price]] * Table2[[#This Row],[rating_count]]</f>
        <v>974232</v>
      </c>
      <c r="R1248">
        <v>4.3</v>
      </c>
      <c r="S1248">
        <f>ROUND(Table2[[#This Row],[rating]], 0)</f>
        <v>4</v>
      </c>
      <c r="T1248" s="21">
        <v>168</v>
      </c>
      <c r="U1248" s="21" t="str">
        <f>IF(Table2[[#This Row],[rating_count]] &lt; 1000, "Yes", "No")</f>
        <v>Yes</v>
      </c>
      <c r="V1248" s="21">
        <f>Table2[[#This Row],[Rounded Rating Column]] * Table2[[#This Row],[rating_count]]</f>
        <v>672</v>
      </c>
      <c r="W1248" s="25">
        <f t="shared" si="59"/>
        <v>974232</v>
      </c>
      <c r="X1248" t="s">
        <v>12236</v>
      </c>
      <c r="Y1248" t="s">
        <v>12237</v>
      </c>
      <c r="Z1248" t="s">
        <v>12238</v>
      </c>
      <c r="AA1248" t="s">
        <v>12239</v>
      </c>
      <c r="AB1248" t="s">
        <v>12240</v>
      </c>
      <c r="AC1248" t="s">
        <v>12241</v>
      </c>
      <c r="AD1248" t="s">
        <v>12242</v>
      </c>
      <c r="AE1248" t="s">
        <v>12243</v>
      </c>
    </row>
    <row r="1249" spans="1:31" ht="15.75" customHeight="1">
      <c r="A1249" t="s">
        <v>10975</v>
      </c>
      <c r="B1249" t="s">
        <v>10976</v>
      </c>
      <c r="C1249" t="s">
        <v>8347</v>
      </c>
      <c r="D1249" t="s">
        <v>12817</v>
      </c>
      <c r="E1249" t="s">
        <v>12988</v>
      </c>
      <c r="F1249" t="s">
        <v>12989</v>
      </c>
      <c r="G1249" t="str">
        <f>Table2[category] &amp; "-" &amp; Table2[product name]</f>
        <v>Home&amp;Kitchen|Heating,Cooling&amp;AirQuality|RoomHeaters|FanHeaters-Inalsa Electric Fan Heater Hotty - 2000 Watts Variable Temperature Control Cool/Warm/Hot Air Selector | Over Heat Protection | ISI Certification, White</v>
      </c>
      <c r="H1249" t="s">
        <v>12991</v>
      </c>
      <c r="I1249" s="25">
        <v>1349</v>
      </c>
      <c r="J1249" s="23" t="str">
        <f t="shared" si="57"/>
        <v>&gt;₹500</v>
      </c>
      <c r="K1249" s="25">
        <v>2495</v>
      </c>
      <c r="L1249" s="24">
        <v>0.46</v>
      </c>
      <c r="M1249" s="25">
        <f>Table2[[#This Row],[Actual Price]] - Table2[[#This Row],[Discounted Price]] / Table2[[#This Row],[Actual Price]] * 100</f>
        <v>2440.931863727455</v>
      </c>
      <c r="N1249" s="24" t="str">
        <f t="shared" si="58"/>
        <v>&lt;50%</v>
      </c>
      <c r="O1249" s="21">
        <f>Table2[[#This Row],[Rounded Rating Column]] + (Table2[[#This Row],[rating_count]] / 1000)</f>
        <v>4.1660000000000004</v>
      </c>
      <c r="P1249" s="24" t="str">
        <f>IF(Table2[[#This Row],[Discount Percentage]] &gt;= 0.5, "Yes", "No")</f>
        <v>No</v>
      </c>
      <c r="Q1249" s="26">
        <f>Table2[[#This Row],[Actual Price]] * Table2[[#This Row],[rating_count]]</f>
        <v>414170</v>
      </c>
      <c r="R1249">
        <v>3.8</v>
      </c>
      <c r="S1249">
        <f>ROUND(Table2[[#This Row],[rating]], 0)</f>
        <v>4</v>
      </c>
      <c r="T1249" s="21">
        <v>166</v>
      </c>
      <c r="U1249" s="21" t="str">
        <f>IF(Table2[[#This Row],[rating_count]] &lt; 1000, "Yes", "No")</f>
        <v>Yes</v>
      </c>
      <c r="V1249" s="21">
        <f>Table2[[#This Row],[Rounded Rating Column]] * Table2[[#This Row],[rating_count]]</f>
        <v>664</v>
      </c>
      <c r="W1249" s="25">
        <f t="shared" si="59"/>
        <v>414170</v>
      </c>
      <c r="X1249" t="s">
        <v>10977</v>
      </c>
      <c r="Y1249" t="s">
        <v>10978</v>
      </c>
      <c r="Z1249" t="s">
        <v>10979</v>
      </c>
      <c r="AA1249" t="s">
        <v>10980</v>
      </c>
      <c r="AB1249" t="s">
        <v>10981</v>
      </c>
      <c r="AC1249" t="s">
        <v>10982</v>
      </c>
      <c r="AD1249" t="s">
        <v>10983</v>
      </c>
      <c r="AE1249" t="s">
        <v>10984</v>
      </c>
    </row>
    <row r="1250" spans="1:31" ht="15.75" customHeight="1">
      <c r="A1250" t="s">
        <v>2664</v>
      </c>
      <c r="B1250" t="s">
        <v>2665</v>
      </c>
      <c r="C1250" t="s">
        <v>94</v>
      </c>
      <c r="D1250" t="s">
        <v>12821</v>
      </c>
      <c r="E1250" t="s">
        <v>12828</v>
      </c>
      <c r="F1250" t="s">
        <v>12829</v>
      </c>
      <c r="G1250" t="str">
        <f>Table2[category] &amp; "-" &amp; Table2[product name]</f>
        <v>Computers&amp;Accessories|NetworkingDevices|NetworkAdapters|WirelessUSBAdapters-NK STAR 950 Mbps USB WiFi Adapter Wireless Network Receiver Dongle for Desktop Laptop, (Support- Windows XP/7/8/10 &amp; MAC OS) NOt Support to DVR and HDTV</v>
      </c>
      <c r="H1250" t="s">
        <v>12830</v>
      </c>
      <c r="I1250" s="23">
        <v>218</v>
      </c>
      <c r="J1250" s="23" t="str">
        <f t="shared" si="57"/>
        <v>₹200 - ₹500</v>
      </c>
      <c r="K1250" s="23">
        <v>999</v>
      </c>
      <c r="L1250" s="24">
        <v>0.78</v>
      </c>
      <c r="M1250" s="25">
        <f>Table2[[#This Row],[Actual Price]] - Table2[[#This Row],[Discounted Price]] / Table2[[#This Row],[Actual Price]] * 100</f>
        <v>977.1781781781782</v>
      </c>
      <c r="N1250" s="24" t="str">
        <f t="shared" si="58"/>
        <v>50% or More</v>
      </c>
      <c r="O1250" s="21">
        <f>Table2[[#This Row],[Rounded Rating Column]] + (Table2[[#This Row],[rating_count]] / 1000)</f>
        <v>4.1630000000000003</v>
      </c>
      <c r="P1250" s="24" t="str">
        <f>IF(Table2[[#This Row],[Discount Percentage]] &gt;= 0.5, "Yes", "No")</f>
        <v>Yes</v>
      </c>
      <c r="Q1250" s="26">
        <f>Table2[[#This Row],[Actual Price]] * Table2[[#This Row],[rating_count]]</f>
        <v>162837</v>
      </c>
      <c r="R1250">
        <v>4.2</v>
      </c>
      <c r="S1250">
        <f>ROUND(Table2[[#This Row],[rating]], 0)</f>
        <v>4</v>
      </c>
      <c r="T1250" s="21">
        <v>163</v>
      </c>
      <c r="U1250" s="21" t="str">
        <f>IF(Table2[[#This Row],[rating_count]] &lt; 1000, "Yes", "No")</f>
        <v>Yes</v>
      </c>
      <c r="V1250" s="21">
        <f>Table2[[#This Row],[Rounded Rating Column]] * Table2[[#This Row],[rating_count]]</f>
        <v>652</v>
      </c>
      <c r="W1250" s="25">
        <f t="shared" si="59"/>
        <v>162837</v>
      </c>
      <c r="X1250" t="s">
        <v>2666</v>
      </c>
      <c r="Y1250" t="s">
        <v>2667</v>
      </c>
      <c r="Z1250" t="s">
        <v>2668</v>
      </c>
      <c r="AA1250" t="s">
        <v>2669</v>
      </c>
      <c r="AB1250" t="s">
        <v>2670</v>
      </c>
      <c r="AC1250" t="s">
        <v>2671</v>
      </c>
      <c r="AD1250" t="s">
        <v>2672</v>
      </c>
      <c r="AE1250" t="s">
        <v>2673</v>
      </c>
    </row>
    <row r="1251" spans="1:31" ht="15.75" customHeight="1">
      <c r="A1251" t="s">
        <v>11558</v>
      </c>
      <c r="B1251" t="s">
        <v>11559</v>
      </c>
      <c r="C1251" t="s">
        <v>8347</v>
      </c>
      <c r="D1251" t="s">
        <v>12817</v>
      </c>
      <c r="E1251" t="s">
        <v>12988</v>
      </c>
      <c r="F1251" t="s">
        <v>12989</v>
      </c>
      <c r="G1251" t="str">
        <f>Table2[category] &amp; "-" &amp; Table2[product name]</f>
        <v>Home&amp;Kitchen|Heating,Cooling&amp;AirQuality|RoomHeaters|FanHeaters-SaiEllin Room Heater For Home 2000 Watts Room Heater For Bedroom | ISI Approved With 1 Year Warranty | For 250 Sq. Feet Blower Heater &amp; Room Heaters Home For Winters</v>
      </c>
      <c r="H1251" t="s">
        <v>12991</v>
      </c>
      <c r="I1251" s="23">
        <v>979</v>
      </c>
      <c r="J1251" s="23" t="str">
        <f t="shared" si="57"/>
        <v>&gt;₹500</v>
      </c>
      <c r="K1251" s="25">
        <v>1999</v>
      </c>
      <c r="L1251" s="24">
        <v>0.51</v>
      </c>
      <c r="M1251" s="25">
        <f>Table2[[#This Row],[Actual Price]] - Table2[[#This Row],[Discounted Price]] / Table2[[#This Row],[Actual Price]] * 100</f>
        <v>1950.0255127563782</v>
      </c>
      <c r="N1251" s="24" t="str">
        <f t="shared" si="58"/>
        <v>50% or More</v>
      </c>
      <c r="O1251" s="21">
        <f>Table2[[#This Row],[Rounded Rating Column]] + (Table2[[#This Row],[rating_count]] / 1000)</f>
        <v>4.157</v>
      </c>
      <c r="P1251" s="24" t="str">
        <f>IF(Table2[[#This Row],[Discount Percentage]] &gt;= 0.5, "Yes", "No")</f>
        <v>Yes</v>
      </c>
      <c r="Q1251" s="26">
        <f>Table2[[#This Row],[Actual Price]] * Table2[[#This Row],[rating_count]]</f>
        <v>313843</v>
      </c>
      <c r="R1251">
        <v>3.9</v>
      </c>
      <c r="S1251">
        <f>ROUND(Table2[[#This Row],[rating]], 0)</f>
        <v>4</v>
      </c>
      <c r="T1251" s="21">
        <v>157</v>
      </c>
      <c r="U1251" s="21" t="str">
        <f>IF(Table2[[#This Row],[rating_count]] &lt; 1000, "Yes", "No")</f>
        <v>Yes</v>
      </c>
      <c r="V1251" s="21">
        <f>Table2[[#This Row],[Rounded Rating Column]] * Table2[[#This Row],[rating_count]]</f>
        <v>628</v>
      </c>
      <c r="W1251" s="25">
        <f t="shared" si="59"/>
        <v>313843</v>
      </c>
      <c r="X1251" t="s">
        <v>11560</v>
      </c>
      <c r="Y1251" t="s">
        <v>11561</v>
      </c>
      <c r="Z1251" t="s">
        <v>11562</v>
      </c>
      <c r="AA1251" t="s">
        <v>11563</v>
      </c>
      <c r="AB1251" t="s">
        <v>11564</v>
      </c>
      <c r="AC1251" t="s">
        <v>11565</v>
      </c>
      <c r="AD1251" t="s">
        <v>11566</v>
      </c>
      <c r="AE1251" t="s">
        <v>11567</v>
      </c>
    </row>
    <row r="1252" spans="1:31" ht="15.75" customHeight="1">
      <c r="A1252" t="s">
        <v>12396</v>
      </c>
      <c r="B1252" t="s">
        <v>12397</v>
      </c>
      <c r="C1252" t="s">
        <v>8431</v>
      </c>
      <c r="D1252" t="s">
        <v>12817</v>
      </c>
      <c r="E1252" t="s">
        <v>12818</v>
      </c>
      <c r="F1252" t="s">
        <v>12986</v>
      </c>
      <c r="G1252" t="str">
        <f>Table2[category] &amp; "-" &amp; Table2[product name]</f>
        <v>Home&amp;Kitchen|Kitchen&amp;HomeAppliances|SmallKitchenAppliances|InductionCooktop-iBELL Induction Cooktop, 2000W with Auto Shut Off and Overheat Protection, BIS Certified, Black</v>
      </c>
      <c r="H1252" t="s">
        <v>12997</v>
      </c>
      <c r="I1252" s="25">
        <v>1601</v>
      </c>
      <c r="J1252" s="23" t="str">
        <f t="shared" si="57"/>
        <v>&gt;₹500</v>
      </c>
      <c r="K1252" s="25">
        <v>3890</v>
      </c>
      <c r="L1252" s="24">
        <v>0.59</v>
      </c>
      <c r="M1252" s="25">
        <f>Table2[[#This Row],[Actual Price]] - Table2[[#This Row],[Discounted Price]] / Table2[[#This Row],[Actual Price]] * 100</f>
        <v>3848.8431876606683</v>
      </c>
      <c r="N1252" s="24" t="str">
        <f t="shared" si="58"/>
        <v>50% or More</v>
      </c>
      <c r="O1252" s="21">
        <f>Table2[[#This Row],[Rounded Rating Column]] + (Table2[[#This Row],[rating_count]] / 1000)</f>
        <v>4.1559999999999997</v>
      </c>
      <c r="P1252" s="24" t="str">
        <f>IF(Table2[[#This Row],[Discount Percentage]] &gt;= 0.5, "Yes", "No")</f>
        <v>Yes</v>
      </c>
      <c r="Q1252" s="26">
        <f>Table2[[#This Row],[Actual Price]] * Table2[[#This Row],[rating_count]]</f>
        <v>606840</v>
      </c>
      <c r="R1252">
        <v>4.2</v>
      </c>
      <c r="S1252">
        <f>ROUND(Table2[[#This Row],[rating]], 0)</f>
        <v>4</v>
      </c>
      <c r="T1252" s="21">
        <v>156</v>
      </c>
      <c r="U1252" s="21" t="str">
        <f>IF(Table2[[#This Row],[rating_count]] &lt; 1000, "Yes", "No")</f>
        <v>Yes</v>
      </c>
      <c r="V1252" s="21">
        <f>Table2[[#This Row],[Rounded Rating Column]] * Table2[[#This Row],[rating_count]]</f>
        <v>624</v>
      </c>
      <c r="W1252" s="25">
        <f t="shared" si="59"/>
        <v>606840</v>
      </c>
      <c r="X1252" t="s">
        <v>12398</v>
      </c>
      <c r="Y1252" t="s">
        <v>12399</v>
      </c>
      <c r="Z1252" t="s">
        <v>12400</v>
      </c>
      <c r="AA1252" t="s">
        <v>12401</v>
      </c>
      <c r="AB1252" t="s">
        <v>12402</v>
      </c>
      <c r="AC1252" t="s">
        <v>12403</v>
      </c>
      <c r="AD1252" t="s">
        <v>12404</v>
      </c>
      <c r="AE1252" t="s">
        <v>12405</v>
      </c>
    </row>
    <row r="1253" spans="1:31" ht="15.75" customHeight="1">
      <c r="A1253" t="s">
        <v>3865</v>
      </c>
      <c r="B1253" t="s">
        <v>3866</v>
      </c>
      <c r="C1253" t="s">
        <v>2956</v>
      </c>
      <c r="D1253" t="s">
        <v>12831</v>
      </c>
      <c r="E1253" t="s">
        <v>12852</v>
      </c>
      <c r="F1253" t="s">
        <v>12853</v>
      </c>
      <c r="G1253" t="str">
        <f>Table2[category] &amp; "-" &amp; Table2[product name]</f>
        <v>Electronics|WearableTechnology|SmartWatches-boAt Newly Launched Wave Electra with 1.81" HD Display, Smart Calling with Ultra-Seamless BT Calling Chip,20 Built-In Watch Faces,100 + Sports Modes,Menu Personalization,In-Built Games(Charcoal Black)</v>
      </c>
      <c r="H1253" s="2" t="s">
        <v>13108</v>
      </c>
      <c r="I1253" s="25">
        <v>2999</v>
      </c>
      <c r="J1253" s="23" t="str">
        <f t="shared" si="57"/>
        <v>&gt;₹500</v>
      </c>
      <c r="K1253" s="25">
        <v>7990</v>
      </c>
      <c r="L1253" s="24">
        <v>0.62</v>
      </c>
      <c r="M1253" s="25">
        <f>Table2[[#This Row],[Actual Price]] - Table2[[#This Row],[Discounted Price]] / Table2[[#This Row],[Actual Price]] * 100</f>
        <v>7952.4655819774716</v>
      </c>
      <c r="N1253" s="24" t="str">
        <f t="shared" si="58"/>
        <v>50% or More</v>
      </c>
      <c r="O1253" s="21">
        <f>Table2[[#This Row],[Rounded Rating Column]] + (Table2[[#This Row],[rating_count]] / 1000)</f>
        <v>4.1539999999999999</v>
      </c>
      <c r="P1253" s="24" t="str">
        <f>IF(Table2[[#This Row],[Discount Percentage]] &gt;= 0.5, "Yes", "No")</f>
        <v>Yes</v>
      </c>
      <c r="Q1253" s="26">
        <f>Table2[[#This Row],[Actual Price]] * Table2[[#This Row],[rating_count]]</f>
        <v>1230460</v>
      </c>
      <c r="R1253">
        <v>4.0999999999999996</v>
      </c>
      <c r="S1253">
        <f>ROUND(Table2[[#This Row],[rating]], 0)</f>
        <v>4</v>
      </c>
      <c r="T1253" s="21">
        <v>154</v>
      </c>
      <c r="U1253" s="21" t="str">
        <f>IF(Table2[[#This Row],[rating_count]] &lt; 1000, "Yes", "No")</f>
        <v>Yes</v>
      </c>
      <c r="V1253" s="21">
        <f>Table2[[#This Row],[Rounded Rating Column]] * Table2[[#This Row],[rating_count]]</f>
        <v>616</v>
      </c>
      <c r="W1253" s="25">
        <f t="shared" si="59"/>
        <v>1230460</v>
      </c>
      <c r="X1253" t="s">
        <v>3867</v>
      </c>
      <c r="Y1253" t="s">
        <v>3868</v>
      </c>
      <c r="Z1253" t="s">
        <v>3869</v>
      </c>
      <c r="AA1253" t="s">
        <v>3870</v>
      </c>
      <c r="AB1253" t="s">
        <v>3871</v>
      </c>
      <c r="AC1253" t="s">
        <v>3872</v>
      </c>
      <c r="AD1253" t="s">
        <v>3873</v>
      </c>
      <c r="AE1253" t="s">
        <v>3874</v>
      </c>
    </row>
    <row r="1254" spans="1:31" ht="15.75" customHeight="1">
      <c r="A1254" t="s">
        <v>4274</v>
      </c>
      <c r="B1254" t="s">
        <v>4275</v>
      </c>
      <c r="C1254" t="s">
        <v>2956</v>
      </c>
      <c r="D1254" t="s">
        <v>12831</v>
      </c>
      <c r="E1254" t="s">
        <v>12852</v>
      </c>
      <c r="F1254" t="s">
        <v>12853</v>
      </c>
      <c r="G1254" t="str">
        <f>Table2[category] &amp; "-" &amp; Table2[product name]</f>
        <v>Electronics|WearableTechnology|SmartWatches-boAt Newly Launched Wave Electra with 1.81" HD Display, Smart Calling Ultra-Seamless BT Calling Chip, 20 Built-in Watch Faces, 100 + Sports Modes, Menu Personalization, in-Built Games(Cherry Blossom)</v>
      </c>
      <c r="H1254" s="2" t="s">
        <v>13108</v>
      </c>
      <c r="I1254" s="25">
        <v>2499</v>
      </c>
      <c r="J1254" s="23" t="str">
        <f t="shared" si="57"/>
        <v>&gt;₹500</v>
      </c>
      <c r="K1254" s="25">
        <v>7990</v>
      </c>
      <c r="L1254" s="24">
        <v>0.69</v>
      </c>
      <c r="M1254" s="25">
        <f>Table2[[#This Row],[Actual Price]] - Table2[[#This Row],[Discounted Price]] / Table2[[#This Row],[Actual Price]] * 100</f>
        <v>7958.7234042553191</v>
      </c>
      <c r="N1254" s="24" t="str">
        <f t="shared" si="58"/>
        <v>50% or More</v>
      </c>
      <c r="O1254" s="21">
        <f>Table2[[#This Row],[Rounded Rating Column]] + (Table2[[#This Row],[rating_count]] / 1000)</f>
        <v>4.1539999999999999</v>
      </c>
      <c r="P1254" s="24" t="str">
        <f>IF(Table2[[#This Row],[Discount Percentage]] &gt;= 0.5, "Yes", "No")</f>
        <v>Yes</v>
      </c>
      <c r="Q1254" s="26">
        <f>Table2[[#This Row],[Actual Price]] * Table2[[#This Row],[rating_count]]</f>
        <v>1230460</v>
      </c>
      <c r="R1254">
        <v>4.0999999999999996</v>
      </c>
      <c r="S1254">
        <f>ROUND(Table2[[#This Row],[rating]], 0)</f>
        <v>4</v>
      </c>
      <c r="T1254" s="21">
        <v>154</v>
      </c>
      <c r="U1254" s="21" t="str">
        <f>IF(Table2[[#This Row],[rating_count]] &lt; 1000, "Yes", "No")</f>
        <v>Yes</v>
      </c>
      <c r="V1254" s="21">
        <f>Table2[[#This Row],[Rounded Rating Column]] * Table2[[#This Row],[rating_count]]</f>
        <v>616</v>
      </c>
      <c r="W1254" s="25">
        <f t="shared" si="59"/>
        <v>1230460</v>
      </c>
      <c r="X1254" t="s">
        <v>4276</v>
      </c>
      <c r="Y1254" t="s">
        <v>3868</v>
      </c>
      <c r="Z1254" t="s">
        <v>3869</v>
      </c>
      <c r="AA1254" t="s">
        <v>3870</v>
      </c>
      <c r="AB1254" t="s">
        <v>3871</v>
      </c>
      <c r="AC1254" t="s">
        <v>3872</v>
      </c>
      <c r="AD1254" t="s">
        <v>4277</v>
      </c>
      <c r="AE1254" t="s">
        <v>4278</v>
      </c>
    </row>
    <row r="1255" spans="1:31" ht="15.75" customHeight="1">
      <c r="A1255" t="s">
        <v>2789</v>
      </c>
      <c r="B1255" t="s">
        <v>2790</v>
      </c>
      <c r="C1255" t="s">
        <v>13</v>
      </c>
      <c r="D1255" t="s">
        <v>12821</v>
      </c>
      <c r="E1255" t="s">
        <v>12822</v>
      </c>
      <c r="F1255" t="s">
        <v>12823</v>
      </c>
      <c r="G1255" t="str">
        <f>Table2[category] &amp; "-" &amp; Table2[product name]</f>
        <v>Computers&amp;Accessories|Accessories&amp;Peripherals|Cables&amp;Accessories|Cables|USBCables-EYNK Extra Long Micro USB Fast Charging USB Cable | Micro USB Data Cable | Quick Fast Charging Cable | Charger Sync Cable | High Speed Transfer Android Smartphones V8 Cable (2.4 Amp, 3m,) (White)</v>
      </c>
      <c r="H1255" t="s">
        <v>12824</v>
      </c>
      <c r="I1255" s="23">
        <v>299</v>
      </c>
      <c r="J1255" s="23" t="str">
        <f t="shared" si="57"/>
        <v>₹200 - ₹500</v>
      </c>
      <c r="K1255" s="23">
        <v>799</v>
      </c>
      <c r="L1255" s="24">
        <v>0.63</v>
      </c>
      <c r="M1255" s="25">
        <f>Table2[[#This Row],[Actual Price]] - Table2[[#This Row],[Discounted Price]] / Table2[[#This Row],[Actual Price]] * 100</f>
        <v>761.5782227784731</v>
      </c>
      <c r="N1255" s="24" t="str">
        <f t="shared" si="58"/>
        <v>50% or More</v>
      </c>
      <c r="O1255" s="21">
        <f>Table2[[#This Row],[Rounded Rating Column]] + (Table2[[#This Row],[rating_count]] / 1000)</f>
        <v>4.1509999999999998</v>
      </c>
      <c r="P1255" s="24" t="str">
        <f>IF(Table2[[#This Row],[Discount Percentage]] &gt;= 0.5, "Yes", "No")</f>
        <v>Yes</v>
      </c>
      <c r="Q1255" s="26">
        <f>Table2[[#This Row],[Actual Price]] * Table2[[#This Row],[rating_count]]</f>
        <v>120649</v>
      </c>
      <c r="R1255">
        <v>4</v>
      </c>
      <c r="S1255">
        <f>ROUND(Table2[[#This Row],[rating]], 0)</f>
        <v>4</v>
      </c>
      <c r="T1255" s="21">
        <v>151</v>
      </c>
      <c r="U1255" s="21" t="str">
        <f>IF(Table2[[#This Row],[rating_count]] &lt; 1000, "Yes", "No")</f>
        <v>Yes</v>
      </c>
      <c r="V1255" s="21">
        <f>Table2[[#This Row],[Rounded Rating Column]] * Table2[[#This Row],[rating_count]]</f>
        <v>604</v>
      </c>
      <c r="W1255" s="25">
        <f t="shared" si="59"/>
        <v>120649</v>
      </c>
      <c r="X1255" t="s">
        <v>2791</v>
      </c>
      <c r="Y1255" t="s">
        <v>2792</v>
      </c>
      <c r="Z1255" t="s">
        <v>2793</v>
      </c>
      <c r="AA1255" t="s">
        <v>2794</v>
      </c>
      <c r="AB1255" t="s">
        <v>2795</v>
      </c>
      <c r="AC1255" t="s">
        <v>2796</v>
      </c>
      <c r="AD1255" t="s">
        <v>2797</v>
      </c>
      <c r="AE1255" t="s">
        <v>2798</v>
      </c>
    </row>
    <row r="1256" spans="1:31" ht="15.75" customHeight="1">
      <c r="A1256" t="s">
        <v>11729</v>
      </c>
      <c r="B1256" t="s">
        <v>11730</v>
      </c>
      <c r="C1256" t="s">
        <v>8431</v>
      </c>
      <c r="D1256" t="s">
        <v>12817</v>
      </c>
      <c r="E1256" t="s">
        <v>12818</v>
      </c>
      <c r="F1256" t="s">
        <v>12986</v>
      </c>
      <c r="G1256" t="str">
        <f>Table2[category] &amp; "-" &amp; Table2[product name]</f>
        <v>Home&amp;Kitchen|Kitchen&amp;HomeAppliances|SmallKitchenAppliances|InductionCooktop-SaleOn Instant Coal Heater 500W Charcoal Burner Electric Stove Hot Plate - Mix Colors - Pack of 1 - Only Charcoal Heater</v>
      </c>
      <c r="H1256" t="s">
        <v>12997</v>
      </c>
      <c r="I1256" s="23">
        <v>697</v>
      </c>
      <c r="J1256" s="23" t="str">
        <f t="shared" si="57"/>
        <v>&gt;₹500</v>
      </c>
      <c r="K1256" s="25">
        <v>1499</v>
      </c>
      <c r="L1256" s="24">
        <v>0.54</v>
      </c>
      <c r="M1256" s="25">
        <f>Table2[[#This Row],[Actual Price]] - Table2[[#This Row],[Discounted Price]] / Table2[[#This Row],[Actual Price]] * 100</f>
        <v>1452.5023348899267</v>
      </c>
      <c r="N1256" s="24" t="str">
        <f t="shared" si="58"/>
        <v>50% or More</v>
      </c>
      <c r="O1256" s="21">
        <f>Table2[[#This Row],[Rounded Rating Column]] + (Table2[[#This Row],[rating_count]] / 1000)</f>
        <v>4.1440000000000001</v>
      </c>
      <c r="P1256" s="24" t="str">
        <f>IF(Table2[[#This Row],[Discount Percentage]] &gt;= 0.5, "Yes", "No")</f>
        <v>Yes</v>
      </c>
      <c r="Q1256" s="26">
        <f>Table2[[#This Row],[Actual Price]] * Table2[[#This Row],[rating_count]]</f>
        <v>215856</v>
      </c>
      <c r="R1256">
        <v>3.8</v>
      </c>
      <c r="S1256">
        <f>ROUND(Table2[[#This Row],[rating]], 0)</f>
        <v>4</v>
      </c>
      <c r="T1256" s="21">
        <v>144</v>
      </c>
      <c r="U1256" s="21" t="str">
        <f>IF(Table2[[#This Row],[rating_count]] &lt; 1000, "Yes", "No")</f>
        <v>Yes</v>
      </c>
      <c r="V1256" s="21">
        <f>Table2[[#This Row],[Rounded Rating Column]] * Table2[[#This Row],[rating_count]]</f>
        <v>576</v>
      </c>
      <c r="W1256" s="25">
        <f t="shared" si="59"/>
        <v>215856</v>
      </c>
      <c r="X1256" t="s">
        <v>11731</v>
      </c>
      <c r="Y1256" t="s">
        <v>11732</v>
      </c>
      <c r="Z1256" t="s">
        <v>11733</v>
      </c>
      <c r="AA1256" t="s">
        <v>11734</v>
      </c>
      <c r="AB1256" t="s">
        <v>11735</v>
      </c>
      <c r="AC1256" t="s">
        <v>11736</v>
      </c>
      <c r="AD1256" t="s">
        <v>11737</v>
      </c>
      <c r="AE1256" t="s">
        <v>11738</v>
      </c>
    </row>
    <row r="1257" spans="1:31" ht="15.75" customHeight="1">
      <c r="A1257" t="s">
        <v>11760</v>
      </c>
      <c r="B1257" t="s">
        <v>11761</v>
      </c>
      <c r="C1257" t="s">
        <v>8347</v>
      </c>
      <c r="D1257" t="s">
        <v>12817</v>
      </c>
      <c r="E1257" t="s">
        <v>12988</v>
      </c>
      <c r="F1257" t="s">
        <v>12989</v>
      </c>
      <c r="G1257" t="str">
        <f>Table2[category] &amp; "-" &amp; Table2[product name]</f>
        <v>Home&amp;Kitchen|Heating,Cooling&amp;AirQuality|RoomHeaters|FanHeaters-Kenstar 2400 Watts 9 Fins Oil Filled Radiator with PTC Fan Heater (BLACK GOLD)</v>
      </c>
      <c r="H1257" t="s">
        <v>12991</v>
      </c>
      <c r="I1257" s="25">
        <v>6850</v>
      </c>
      <c r="J1257" s="23" t="str">
        <f t="shared" si="57"/>
        <v>&gt;₹500</v>
      </c>
      <c r="K1257" s="25">
        <v>11990</v>
      </c>
      <c r="L1257" s="24">
        <v>0.43</v>
      </c>
      <c r="M1257" s="25">
        <f>Table2[[#This Row],[Actual Price]] - Table2[[#This Row],[Discounted Price]] / Table2[[#This Row],[Actual Price]] * 100</f>
        <v>11932.869057547956</v>
      </c>
      <c r="N1257" s="24" t="str">
        <f t="shared" si="58"/>
        <v>&lt;50%</v>
      </c>
      <c r="O1257" s="21">
        <f>Table2[[#This Row],[Rounded Rating Column]] + (Table2[[#This Row],[rating_count]] / 1000)</f>
        <v>4.1440000000000001</v>
      </c>
      <c r="P1257" s="24" t="str">
        <f>IF(Table2[[#This Row],[Discount Percentage]] &gt;= 0.5, "Yes", "No")</f>
        <v>No</v>
      </c>
      <c r="Q1257" s="26">
        <f>Table2[[#This Row],[Actual Price]] * Table2[[#This Row],[rating_count]]</f>
        <v>1726560</v>
      </c>
      <c r="R1257">
        <v>3.9</v>
      </c>
      <c r="S1257">
        <f>ROUND(Table2[[#This Row],[rating]], 0)</f>
        <v>4</v>
      </c>
      <c r="T1257" s="21">
        <v>144</v>
      </c>
      <c r="U1257" s="21" t="str">
        <f>IF(Table2[[#This Row],[rating_count]] &lt; 1000, "Yes", "No")</f>
        <v>Yes</v>
      </c>
      <c r="V1257" s="21">
        <f>Table2[[#This Row],[Rounded Rating Column]] * Table2[[#This Row],[rating_count]]</f>
        <v>576</v>
      </c>
      <c r="W1257" s="25">
        <f t="shared" si="59"/>
        <v>1726560</v>
      </c>
      <c r="X1257" t="s">
        <v>11762</v>
      </c>
      <c r="Y1257" t="s">
        <v>11763</v>
      </c>
      <c r="Z1257" t="s">
        <v>11764</v>
      </c>
      <c r="AA1257" t="s">
        <v>11765</v>
      </c>
      <c r="AB1257" t="s">
        <v>11766</v>
      </c>
      <c r="AC1257" t="s">
        <v>11767</v>
      </c>
      <c r="AD1257" t="s">
        <v>11768</v>
      </c>
      <c r="AE1257" t="s">
        <v>11769</v>
      </c>
    </row>
    <row r="1258" spans="1:31" ht="15.75" customHeight="1">
      <c r="A1258" t="s">
        <v>2779</v>
      </c>
      <c r="B1258" t="s">
        <v>2780</v>
      </c>
      <c r="C1258" t="s">
        <v>462</v>
      </c>
      <c r="D1258" t="s">
        <v>12831</v>
      </c>
      <c r="E1258" t="s">
        <v>12832</v>
      </c>
      <c r="F1258" t="s">
        <v>12833</v>
      </c>
      <c r="G1258" t="str">
        <f>Table2[category] &amp; "-" &amp; Table2[product name]</f>
        <v>Electronics|HomeTheater,TV&amp;Video|Accessories|RemoteControls-Shopoflux Silicone Remote Cover for Mi Smart TV and Mi TV Stick/MI Box S / 3S / MI 4X / 4A Smart LED TV (Black)</v>
      </c>
      <c r="H1258" t="s">
        <v>12836</v>
      </c>
      <c r="I1258" s="23">
        <v>246</v>
      </c>
      <c r="J1258" s="23" t="str">
        <f t="shared" si="57"/>
        <v>₹200 - ₹500</v>
      </c>
      <c r="K1258" s="23">
        <v>600</v>
      </c>
      <c r="L1258" s="24">
        <v>0.59</v>
      </c>
      <c r="M1258" s="25">
        <f>Table2[[#This Row],[Actual Price]] - Table2[[#This Row],[Discounted Price]] / Table2[[#This Row],[Actual Price]] * 100</f>
        <v>559</v>
      </c>
      <c r="N1258" s="24" t="str">
        <f t="shared" si="58"/>
        <v>50% or More</v>
      </c>
      <c r="O1258" s="21">
        <f>Table2[[#This Row],[Rounded Rating Column]] + (Table2[[#This Row],[rating_count]] / 1000)</f>
        <v>4.1429999999999998</v>
      </c>
      <c r="P1258" s="24" t="str">
        <f>IF(Table2[[#This Row],[Discount Percentage]] &gt;= 0.5, "Yes", "No")</f>
        <v>Yes</v>
      </c>
      <c r="Q1258" s="26">
        <f>Table2[[#This Row],[Actual Price]] * Table2[[#This Row],[rating_count]]</f>
        <v>85800</v>
      </c>
      <c r="R1258">
        <v>4.2</v>
      </c>
      <c r="S1258">
        <f>ROUND(Table2[[#This Row],[rating]], 0)</f>
        <v>4</v>
      </c>
      <c r="T1258" s="21">
        <v>143</v>
      </c>
      <c r="U1258" s="21" t="str">
        <f>IF(Table2[[#This Row],[rating_count]] &lt; 1000, "Yes", "No")</f>
        <v>Yes</v>
      </c>
      <c r="V1258" s="21">
        <f>Table2[[#This Row],[Rounded Rating Column]] * Table2[[#This Row],[rating_count]]</f>
        <v>572</v>
      </c>
      <c r="W1258" s="25">
        <f t="shared" si="59"/>
        <v>85800</v>
      </c>
      <c r="X1258" t="s">
        <v>2781</v>
      </c>
      <c r="Y1258" t="s">
        <v>2782</v>
      </c>
      <c r="Z1258" t="s">
        <v>2783</v>
      </c>
      <c r="AA1258" t="s">
        <v>2784</v>
      </c>
      <c r="AB1258" t="s">
        <v>2785</v>
      </c>
      <c r="AC1258" t="s">
        <v>2786</v>
      </c>
      <c r="AD1258" t="s">
        <v>2787</v>
      </c>
      <c r="AE1258" t="s">
        <v>2788</v>
      </c>
    </row>
    <row r="1259" spans="1:31" ht="15.75" customHeight="1">
      <c r="A1259" t="s">
        <v>2904</v>
      </c>
      <c r="B1259" t="s">
        <v>2905</v>
      </c>
      <c r="C1259" t="s">
        <v>462</v>
      </c>
      <c r="D1259" t="s">
        <v>12831</v>
      </c>
      <c r="E1259" t="s">
        <v>12832</v>
      </c>
      <c r="F1259" t="s">
        <v>12833</v>
      </c>
      <c r="G1259" t="str">
        <f>Table2[category] &amp; "-" &amp; Table2[product name]</f>
        <v>Electronics|HomeTheater,TV&amp;Video|Accessories|RemoteControls-Airtel DigitalTV HD Setup Box Remote</v>
      </c>
      <c r="H1259" t="s">
        <v>12836</v>
      </c>
      <c r="I1259" s="23">
        <v>197</v>
      </c>
      <c r="J1259" s="23" t="str">
        <f t="shared" si="57"/>
        <v>&lt;₹200</v>
      </c>
      <c r="K1259" s="23">
        <v>499</v>
      </c>
      <c r="L1259" s="24">
        <v>0.61</v>
      </c>
      <c r="M1259" s="25">
        <f>Table2[[#This Row],[Actual Price]] - Table2[[#This Row],[Discounted Price]] / Table2[[#This Row],[Actual Price]] * 100</f>
        <v>459.52104208416836</v>
      </c>
      <c r="N1259" s="24" t="str">
        <f t="shared" si="58"/>
        <v>50% or More</v>
      </c>
      <c r="O1259" s="21">
        <f>Table2[[#This Row],[Rounded Rating Column]] + (Table2[[#This Row],[rating_count]] / 1000)</f>
        <v>4.1360000000000001</v>
      </c>
      <c r="P1259" s="24" t="str">
        <f>IF(Table2[[#This Row],[Discount Percentage]] &gt;= 0.5, "Yes", "No")</f>
        <v>Yes</v>
      </c>
      <c r="Q1259" s="26">
        <f>Table2[[#This Row],[Actual Price]] * Table2[[#This Row],[rating_count]]</f>
        <v>67864</v>
      </c>
      <c r="R1259">
        <v>3.8</v>
      </c>
      <c r="S1259">
        <f>ROUND(Table2[[#This Row],[rating]], 0)</f>
        <v>4</v>
      </c>
      <c r="T1259" s="21">
        <v>136</v>
      </c>
      <c r="U1259" s="21" t="str">
        <f>IF(Table2[[#This Row],[rating_count]] &lt; 1000, "Yes", "No")</f>
        <v>Yes</v>
      </c>
      <c r="V1259" s="21">
        <f>Table2[[#This Row],[Rounded Rating Column]] * Table2[[#This Row],[rating_count]]</f>
        <v>544</v>
      </c>
      <c r="W1259" s="25">
        <f t="shared" si="59"/>
        <v>67864</v>
      </c>
      <c r="X1259" t="s">
        <v>2906</v>
      </c>
      <c r="Y1259" t="s">
        <v>2907</v>
      </c>
      <c r="Z1259" t="s">
        <v>2908</v>
      </c>
      <c r="AA1259" t="s">
        <v>2909</v>
      </c>
      <c r="AB1259" t="s">
        <v>2910</v>
      </c>
      <c r="AC1259" t="s">
        <v>2911</v>
      </c>
      <c r="AD1259" t="s">
        <v>2912</v>
      </c>
      <c r="AE1259" t="s">
        <v>2913</v>
      </c>
    </row>
    <row r="1260" spans="1:31" ht="15.75" customHeight="1">
      <c r="A1260" t="s">
        <v>8658</v>
      </c>
      <c r="B1260" t="s">
        <v>8659</v>
      </c>
      <c r="C1260" t="s">
        <v>8660</v>
      </c>
      <c r="D1260" t="s">
        <v>12817</v>
      </c>
      <c r="E1260" t="s">
        <v>12818</v>
      </c>
      <c r="F1260" t="s">
        <v>12986</v>
      </c>
      <c r="G1260" t="str">
        <f>Table2[category] &amp; "-" &amp; Table2[product name]</f>
        <v>Home&amp;Kitchen|Kitchen&amp;HomeAppliances|SmallKitchenAppliances|DeepFatFryers|AirFryers-Pigeon Healthifry Digital Air Fryer, 360¬∞ High Speed Air Circulation Technology 1200 W with Non-Stick 4.2 L Basket - Green</v>
      </c>
      <c r="H1260" t="s">
        <v>13004</v>
      </c>
      <c r="I1260" s="25">
        <v>3599</v>
      </c>
      <c r="J1260" s="23" t="str">
        <f t="shared" si="57"/>
        <v>&gt;₹500</v>
      </c>
      <c r="K1260" s="25">
        <v>7950</v>
      </c>
      <c r="L1260" s="24">
        <v>0.55000000000000004</v>
      </c>
      <c r="M1260" s="25">
        <f>Table2[[#This Row],[Actual Price]] - Table2[[#This Row],[Discounted Price]] / Table2[[#This Row],[Actual Price]] * 100</f>
        <v>7904.7295597484281</v>
      </c>
      <c r="N1260" s="24" t="str">
        <f t="shared" si="58"/>
        <v>50% or More</v>
      </c>
      <c r="O1260" s="21">
        <f>Table2[[#This Row],[Rounded Rating Column]] + (Table2[[#This Row],[rating_count]] / 1000)</f>
        <v>4.1360000000000001</v>
      </c>
      <c r="P1260" s="24" t="str">
        <f>IF(Table2[[#This Row],[Discount Percentage]] &gt;= 0.5, "Yes", "No")</f>
        <v>Yes</v>
      </c>
      <c r="Q1260" s="26">
        <f>Table2[[#This Row],[Actual Price]] * Table2[[#This Row],[rating_count]]</f>
        <v>1081200</v>
      </c>
      <c r="R1260">
        <v>4.2</v>
      </c>
      <c r="S1260">
        <f>ROUND(Table2[[#This Row],[rating]], 0)</f>
        <v>4</v>
      </c>
      <c r="T1260" s="21">
        <v>136</v>
      </c>
      <c r="U1260" s="21" t="str">
        <f>IF(Table2[[#This Row],[rating_count]] &lt; 1000, "Yes", "No")</f>
        <v>Yes</v>
      </c>
      <c r="V1260" s="21">
        <f>Table2[[#This Row],[Rounded Rating Column]] * Table2[[#This Row],[rating_count]]</f>
        <v>544</v>
      </c>
      <c r="W1260" s="25">
        <f t="shared" si="59"/>
        <v>1081200</v>
      </c>
      <c r="X1260" t="s">
        <v>8661</v>
      </c>
      <c r="Y1260" t="s">
        <v>8662</v>
      </c>
      <c r="Z1260" t="s">
        <v>8663</v>
      </c>
      <c r="AA1260" t="s">
        <v>8664</v>
      </c>
      <c r="AB1260" t="s">
        <v>8665</v>
      </c>
      <c r="AC1260" t="s">
        <v>8666</v>
      </c>
      <c r="AD1260" t="s">
        <v>8667</v>
      </c>
      <c r="AE1260" t="s">
        <v>8668</v>
      </c>
    </row>
    <row r="1261" spans="1:31" ht="15.75" customHeight="1">
      <c r="A1261" t="s">
        <v>12436</v>
      </c>
      <c r="B1261" t="s">
        <v>12437</v>
      </c>
      <c r="C1261" t="s">
        <v>8494</v>
      </c>
      <c r="D1261" t="s">
        <v>12817</v>
      </c>
      <c r="E1261" t="s">
        <v>12818</v>
      </c>
      <c r="F1261" t="s">
        <v>12986</v>
      </c>
      <c r="G1261" t="str">
        <f>Table2[category] &amp; "-" &amp; Table2[product name]</f>
        <v>Home&amp;Kitchen|Kitchen&amp;HomeAppliances|SmallKitchenAppliances|MixerGrinders-Activa Easy Mix Nutri Mixer Grinder 500 Watt | Long Lasting Shock Proof ABS Body | Heavy Duty Motor With Nano - Grinding Technology</v>
      </c>
      <c r="H1261" t="s">
        <v>12999</v>
      </c>
      <c r="I1261" s="25">
        <v>1199</v>
      </c>
      <c r="J1261" s="23" t="str">
        <f t="shared" si="57"/>
        <v>&gt;₹500</v>
      </c>
      <c r="K1261" s="25">
        <v>2990</v>
      </c>
      <c r="L1261" s="24">
        <v>0.6</v>
      </c>
      <c r="M1261" s="25">
        <f>Table2[[#This Row],[Actual Price]] - Table2[[#This Row],[Discounted Price]] / Table2[[#This Row],[Actual Price]] * 100</f>
        <v>2949.8996655518395</v>
      </c>
      <c r="N1261" s="24" t="str">
        <f t="shared" si="58"/>
        <v>50% or More</v>
      </c>
      <c r="O1261" s="21">
        <f>Table2[[#This Row],[Rounded Rating Column]] + (Table2[[#This Row],[rating_count]] / 1000)</f>
        <v>4.133</v>
      </c>
      <c r="P1261" s="24" t="str">
        <f>IF(Table2[[#This Row],[Discount Percentage]] &gt;= 0.5, "Yes", "No")</f>
        <v>Yes</v>
      </c>
      <c r="Q1261" s="26">
        <f>Table2[[#This Row],[Actual Price]] * Table2[[#This Row],[rating_count]]</f>
        <v>397670</v>
      </c>
      <c r="R1261">
        <v>3.8</v>
      </c>
      <c r="S1261">
        <f>ROUND(Table2[[#This Row],[rating]], 0)</f>
        <v>4</v>
      </c>
      <c r="T1261" s="21">
        <v>133</v>
      </c>
      <c r="U1261" s="21" t="str">
        <f>IF(Table2[[#This Row],[rating_count]] &lt; 1000, "Yes", "No")</f>
        <v>Yes</v>
      </c>
      <c r="V1261" s="21">
        <f>Table2[[#This Row],[Rounded Rating Column]] * Table2[[#This Row],[rating_count]]</f>
        <v>532</v>
      </c>
      <c r="W1261" s="25">
        <f t="shared" si="59"/>
        <v>397670</v>
      </c>
      <c r="X1261" t="s">
        <v>12438</v>
      </c>
      <c r="Y1261" t="s">
        <v>12439</v>
      </c>
      <c r="Z1261" t="s">
        <v>12440</v>
      </c>
      <c r="AA1261" t="s">
        <v>12441</v>
      </c>
      <c r="AB1261" t="s">
        <v>12442</v>
      </c>
      <c r="AC1261" t="s">
        <v>12443</v>
      </c>
      <c r="AD1261" t="s">
        <v>12444</v>
      </c>
      <c r="AE1261" t="s">
        <v>12445</v>
      </c>
    </row>
    <row r="1262" spans="1:31" ht="15.75" customHeight="1">
      <c r="A1262" t="s">
        <v>1078</v>
      </c>
      <c r="B1262" t="s">
        <v>1079</v>
      </c>
      <c r="C1262" t="s">
        <v>13</v>
      </c>
      <c r="D1262" t="s">
        <v>12821</v>
      </c>
      <c r="E1262" t="s">
        <v>12822</v>
      </c>
      <c r="F1262" t="s">
        <v>12823</v>
      </c>
      <c r="G1262" t="str">
        <f>Table2[category] &amp; "-" &amp; Table2[product name]</f>
        <v>Computers&amp;Accessories|Accessories&amp;Peripherals|Cables&amp;Accessories|Cables|USBCables-Portronics Konnect Spydr 31 3-in-1 Multi Functional Cable with 3.0A Output, Tangle Resistant, 1.2M Length, Nylon Braided(Zebra)</v>
      </c>
      <c r="H1262" t="s">
        <v>12824</v>
      </c>
      <c r="I1262" s="23">
        <v>228</v>
      </c>
      <c r="J1262" s="23" t="str">
        <f t="shared" si="57"/>
        <v>₹200 - ₹500</v>
      </c>
      <c r="K1262" s="23">
        <v>899</v>
      </c>
      <c r="L1262" s="24">
        <v>0.75</v>
      </c>
      <c r="M1262" s="25">
        <f>Table2[[#This Row],[Actual Price]] - Table2[[#This Row],[Discounted Price]] / Table2[[#This Row],[Actual Price]] * 100</f>
        <v>873.63848720800888</v>
      </c>
      <c r="N1262" s="24" t="str">
        <f t="shared" si="58"/>
        <v>50% or More</v>
      </c>
      <c r="O1262" s="21">
        <f>Table2[[#This Row],[Rounded Rating Column]] + (Table2[[#This Row],[rating_count]] / 1000)</f>
        <v>4.1319999999999997</v>
      </c>
      <c r="P1262" s="24" t="str">
        <f>IF(Table2[[#This Row],[Discount Percentage]] &gt;= 0.5, "Yes", "No")</f>
        <v>Yes</v>
      </c>
      <c r="Q1262" s="26">
        <f>Table2[[#This Row],[Actual Price]] * Table2[[#This Row],[rating_count]]</f>
        <v>118668</v>
      </c>
      <c r="R1262">
        <v>3.8</v>
      </c>
      <c r="S1262">
        <f>ROUND(Table2[[#This Row],[rating]], 0)</f>
        <v>4</v>
      </c>
      <c r="T1262" s="21">
        <v>132</v>
      </c>
      <c r="U1262" s="21" t="str">
        <f>IF(Table2[[#This Row],[rating_count]] &lt; 1000, "Yes", "No")</f>
        <v>Yes</v>
      </c>
      <c r="V1262" s="21">
        <f>Table2[[#This Row],[Rounded Rating Column]] * Table2[[#This Row],[rating_count]]</f>
        <v>528</v>
      </c>
      <c r="W1262" s="25">
        <f t="shared" si="59"/>
        <v>118668</v>
      </c>
      <c r="X1262" t="s">
        <v>1080</v>
      </c>
      <c r="Y1262" t="s">
        <v>1081</v>
      </c>
      <c r="Z1262" t="s">
        <v>1082</v>
      </c>
      <c r="AA1262" t="s">
        <v>1083</v>
      </c>
      <c r="AB1262" t="s">
        <v>1084</v>
      </c>
      <c r="AC1262" t="s">
        <v>1085</v>
      </c>
      <c r="AD1262" t="s">
        <v>1086</v>
      </c>
      <c r="AE1262" t="s">
        <v>1087</v>
      </c>
    </row>
    <row r="1263" spans="1:31" ht="15.75" customHeight="1">
      <c r="A1263" t="s">
        <v>9670</v>
      </c>
      <c r="B1263" t="s">
        <v>9671</v>
      </c>
      <c r="C1263" t="s">
        <v>8358</v>
      </c>
      <c r="D1263" t="s">
        <v>12817</v>
      </c>
      <c r="E1263" t="s">
        <v>12818</v>
      </c>
      <c r="F1263" t="s">
        <v>12819</v>
      </c>
      <c r="G1263" t="str">
        <f>Table2[category] &amp; "-" &amp; Table2[product name]</f>
        <v>Home&amp;Kitchen|Kitchen&amp;HomeAppliances|Vacuum,Cleaning&amp;Ironing|Irons,Steamers&amp;Accessories|LintShavers-Portable Lint Remover Pet Fur Remover Clothes Fuzz Remover Pet Hairball Quick Epilator Shaver Removing Dust Pet Hair from Clothing Furniture Perfect for Clothing,Furniture,Couch,Carpet (Standard)</v>
      </c>
      <c r="H1263" t="s">
        <v>12992</v>
      </c>
      <c r="I1263" s="23">
        <v>179</v>
      </c>
      <c r="J1263" s="23" t="str">
        <f t="shared" si="57"/>
        <v>&lt;₹200</v>
      </c>
      <c r="K1263" s="23">
        <v>799</v>
      </c>
      <c r="L1263" s="24">
        <v>0.78</v>
      </c>
      <c r="M1263" s="25">
        <f>Table2[[#This Row],[Actual Price]] - Table2[[#This Row],[Discounted Price]] / Table2[[#This Row],[Actual Price]] * 100</f>
        <v>776.59699624530663</v>
      </c>
      <c r="N1263" s="24" t="str">
        <f t="shared" si="58"/>
        <v>50% or More</v>
      </c>
      <c r="O1263" s="21">
        <f>Table2[[#This Row],[Rounded Rating Column]] + (Table2[[#This Row],[rating_count]] / 1000)</f>
        <v>4.1319999999999997</v>
      </c>
      <c r="P1263" s="24" t="str">
        <f>IF(Table2[[#This Row],[Discount Percentage]] &gt;= 0.5, "Yes", "No")</f>
        <v>Yes</v>
      </c>
      <c r="Q1263" s="26">
        <f>Table2[[#This Row],[Actual Price]] * Table2[[#This Row],[rating_count]]</f>
        <v>105468</v>
      </c>
      <c r="R1263">
        <v>3.5</v>
      </c>
      <c r="S1263">
        <f>ROUND(Table2[[#This Row],[rating]], 0)</f>
        <v>4</v>
      </c>
      <c r="T1263" s="21">
        <v>132</v>
      </c>
      <c r="U1263" s="21" t="str">
        <f>IF(Table2[[#This Row],[rating_count]] &lt; 1000, "Yes", "No")</f>
        <v>Yes</v>
      </c>
      <c r="V1263" s="21">
        <f>Table2[[#This Row],[Rounded Rating Column]] * Table2[[#This Row],[rating_count]]</f>
        <v>528</v>
      </c>
      <c r="W1263" s="25">
        <f t="shared" si="59"/>
        <v>105468</v>
      </c>
      <c r="X1263" t="s">
        <v>9672</v>
      </c>
      <c r="Y1263" t="s">
        <v>9673</v>
      </c>
      <c r="Z1263" t="s">
        <v>9674</v>
      </c>
      <c r="AA1263" t="s">
        <v>9675</v>
      </c>
      <c r="AB1263" t="s">
        <v>9676</v>
      </c>
      <c r="AC1263" t="s">
        <v>9677</v>
      </c>
      <c r="AD1263" t="s">
        <v>9678</v>
      </c>
      <c r="AE1263" t="s">
        <v>9679</v>
      </c>
    </row>
    <row r="1264" spans="1:31" ht="15.75" customHeight="1">
      <c r="A1264" t="s">
        <v>2713</v>
      </c>
      <c r="B1264" t="s">
        <v>2714</v>
      </c>
      <c r="C1264" t="s">
        <v>165</v>
      </c>
      <c r="D1264" t="s">
        <v>12831</v>
      </c>
      <c r="E1264" t="s">
        <v>12832</v>
      </c>
      <c r="F1264" t="s">
        <v>12834</v>
      </c>
      <c r="G1264" t="str">
        <f>Table2[category] &amp; "-" &amp; Table2[product name]</f>
        <v>Electronics|HomeTheater,TV&amp;Video|Televisions|SmartTelevisions-Sansui 80cm (32 inches) HD Ready Smart LED TV JSY32SKHD (BLACK) With Bezel-less Design</v>
      </c>
      <c r="H1264" t="s">
        <v>12835</v>
      </c>
      <c r="I1264" s="25">
        <v>10990</v>
      </c>
      <c r="J1264" s="23" t="str">
        <f t="shared" si="57"/>
        <v>&gt;₹500</v>
      </c>
      <c r="K1264" s="25">
        <v>19990</v>
      </c>
      <c r="L1264" s="24">
        <v>0.45</v>
      </c>
      <c r="M1264" s="25">
        <f>Table2[[#This Row],[Actual Price]] - Table2[[#This Row],[Discounted Price]] / Table2[[#This Row],[Actual Price]] * 100</f>
        <v>19935.022511255629</v>
      </c>
      <c r="N1264" s="24" t="str">
        <f t="shared" si="58"/>
        <v>&lt;50%</v>
      </c>
      <c r="O1264" s="21">
        <f>Table2[[#This Row],[Rounded Rating Column]] + (Table2[[#This Row],[rating_count]] / 1000)</f>
        <v>4.1289999999999996</v>
      </c>
      <c r="P1264" s="24" t="str">
        <f>IF(Table2[[#This Row],[Discount Percentage]] &gt;= 0.5, "Yes", "No")</f>
        <v>No</v>
      </c>
      <c r="Q1264" s="26">
        <f>Table2[[#This Row],[Actual Price]] * Table2[[#This Row],[rating_count]]</f>
        <v>2578710</v>
      </c>
      <c r="R1264">
        <v>3.7</v>
      </c>
      <c r="S1264">
        <f>ROUND(Table2[[#This Row],[rating]], 0)</f>
        <v>4</v>
      </c>
      <c r="T1264" s="21">
        <v>129</v>
      </c>
      <c r="U1264" s="21" t="str">
        <f>IF(Table2[[#This Row],[rating_count]] &lt; 1000, "Yes", "No")</f>
        <v>Yes</v>
      </c>
      <c r="V1264" s="21">
        <f>Table2[[#This Row],[Rounded Rating Column]] * Table2[[#This Row],[rating_count]]</f>
        <v>516</v>
      </c>
      <c r="W1264" s="25">
        <f t="shared" si="59"/>
        <v>2578710</v>
      </c>
      <c r="X1264" t="s">
        <v>2715</v>
      </c>
      <c r="Y1264" t="s">
        <v>2716</v>
      </c>
      <c r="Z1264" t="s">
        <v>2717</v>
      </c>
      <c r="AA1264" t="s">
        <v>2718</v>
      </c>
      <c r="AB1264" t="s">
        <v>2719</v>
      </c>
      <c r="AC1264" t="s">
        <v>2720</v>
      </c>
      <c r="AD1264" t="s">
        <v>2721</v>
      </c>
      <c r="AE1264" t="s">
        <v>2722</v>
      </c>
    </row>
    <row r="1265" spans="1:31" ht="15.75" customHeight="1">
      <c r="A1265" t="s">
        <v>4461</v>
      </c>
      <c r="B1265" t="s">
        <v>4462</v>
      </c>
      <c r="C1265" t="s">
        <v>2998</v>
      </c>
      <c r="D1265" t="s">
        <v>12831</v>
      </c>
      <c r="E1265" t="s">
        <v>12854</v>
      </c>
      <c r="F1265" t="s">
        <v>12857</v>
      </c>
      <c r="G1265" t="str">
        <f>Table2[category] &amp; "-" &amp; Table2[product name]</f>
        <v>Electronics|Mobiles&amp;Accessories|Smartphones&amp;BasicMobiles|Smartphones-POCO C31 (Shadow Gray, 64 GB) (4 GB RAM)</v>
      </c>
      <c r="H1265" t="s">
        <v>12858</v>
      </c>
      <c r="I1265" s="25">
        <v>7998</v>
      </c>
      <c r="J1265" s="23" t="str">
        <f t="shared" si="57"/>
        <v>&gt;₹500</v>
      </c>
      <c r="K1265" s="25">
        <v>11999</v>
      </c>
      <c r="L1265" s="24">
        <v>0.33</v>
      </c>
      <c r="M1265" s="25">
        <f>Table2[[#This Row],[Actual Price]] - Table2[[#This Row],[Discounted Price]] / Table2[[#This Row],[Actual Price]] * 100</f>
        <v>11932.344445370447</v>
      </c>
      <c r="N1265" s="24" t="str">
        <f t="shared" si="58"/>
        <v>&lt;50%</v>
      </c>
      <c r="O1265" s="21">
        <f>Table2[[#This Row],[Rounded Rating Column]] + (Table2[[#This Row],[rating_count]] / 1000)</f>
        <v>4.125</v>
      </c>
      <c r="P1265" s="24" t="str">
        <f>IF(Table2[[#This Row],[Discount Percentage]] &gt;= 0.5, "Yes", "No")</f>
        <v>No</v>
      </c>
      <c r="Q1265" s="26">
        <f>Table2[[#This Row],[Actual Price]] * Table2[[#This Row],[rating_count]]</f>
        <v>1499875</v>
      </c>
      <c r="R1265">
        <v>3.8</v>
      </c>
      <c r="S1265">
        <f>ROUND(Table2[[#This Row],[rating]], 0)</f>
        <v>4</v>
      </c>
      <c r="T1265" s="21">
        <v>125</v>
      </c>
      <c r="U1265" s="21" t="str">
        <f>IF(Table2[[#This Row],[rating_count]] &lt; 1000, "Yes", "No")</f>
        <v>Yes</v>
      </c>
      <c r="V1265" s="21">
        <f>Table2[[#This Row],[Rounded Rating Column]] * Table2[[#This Row],[rating_count]]</f>
        <v>500</v>
      </c>
      <c r="W1265" s="25">
        <f t="shared" si="59"/>
        <v>1499875</v>
      </c>
      <c r="X1265" t="s">
        <v>4463</v>
      </c>
      <c r="Y1265" t="s">
        <v>4464</v>
      </c>
      <c r="Z1265" t="s">
        <v>4465</v>
      </c>
      <c r="AA1265" t="s">
        <v>4466</v>
      </c>
      <c r="AB1265" t="s">
        <v>4467</v>
      </c>
      <c r="AC1265" t="s">
        <v>4468</v>
      </c>
      <c r="AD1265" t="s">
        <v>4469</v>
      </c>
      <c r="AE1265" t="s">
        <v>4470</v>
      </c>
    </row>
    <row r="1266" spans="1:31" ht="15.75" customHeight="1">
      <c r="A1266" t="s">
        <v>2498</v>
      </c>
      <c r="B1266" t="s">
        <v>2499</v>
      </c>
      <c r="C1266" t="s">
        <v>462</v>
      </c>
      <c r="D1266" t="s">
        <v>12831</v>
      </c>
      <c r="E1266" t="s">
        <v>12832</v>
      </c>
      <c r="F1266" t="s">
        <v>12833</v>
      </c>
      <c r="G1266" t="str">
        <f>Table2[category] &amp; "-" &amp; Table2[product name]</f>
        <v>Electronics|HomeTheater,TV&amp;Video|Accessories|RemoteControls-Tata Sky Digital TV HD Setup Box Remote</v>
      </c>
      <c r="H1266" t="s">
        <v>12836</v>
      </c>
      <c r="I1266" s="23">
        <v>215</v>
      </c>
      <c r="J1266" s="23" t="str">
        <f t="shared" si="57"/>
        <v>₹200 - ₹500</v>
      </c>
      <c r="K1266" s="23">
        <v>499</v>
      </c>
      <c r="L1266" s="24">
        <v>0.56999999999999995</v>
      </c>
      <c r="M1266" s="25">
        <f>Table2[[#This Row],[Actual Price]] - Table2[[#This Row],[Discounted Price]] / Table2[[#This Row],[Actual Price]] * 100</f>
        <v>455.91382765531063</v>
      </c>
      <c r="N1266" s="24" t="str">
        <f t="shared" si="58"/>
        <v>50% or More</v>
      </c>
      <c r="O1266" s="21">
        <f>Table2[[#This Row],[Rounded Rating Column]] + (Table2[[#This Row],[rating_count]] / 1000)</f>
        <v>4.1210000000000004</v>
      </c>
      <c r="P1266" s="24" t="str">
        <f>IF(Table2[[#This Row],[Discount Percentage]] &gt;= 0.5, "Yes", "No")</f>
        <v>Yes</v>
      </c>
      <c r="Q1266" s="26">
        <f>Table2[[#This Row],[Actual Price]] * Table2[[#This Row],[rating_count]]</f>
        <v>60379</v>
      </c>
      <c r="R1266">
        <v>3.5</v>
      </c>
      <c r="S1266">
        <f>ROUND(Table2[[#This Row],[rating]], 0)</f>
        <v>4</v>
      </c>
      <c r="T1266" s="21">
        <v>121</v>
      </c>
      <c r="U1266" s="21" t="str">
        <f>IF(Table2[[#This Row],[rating_count]] &lt; 1000, "Yes", "No")</f>
        <v>Yes</v>
      </c>
      <c r="V1266" s="21">
        <f>Table2[[#This Row],[Rounded Rating Column]] * Table2[[#This Row],[rating_count]]</f>
        <v>484</v>
      </c>
      <c r="W1266" s="25">
        <f t="shared" si="59"/>
        <v>60379</v>
      </c>
      <c r="X1266" t="s">
        <v>2500</v>
      </c>
      <c r="Y1266" t="s">
        <v>2501</v>
      </c>
      <c r="Z1266" t="s">
        <v>2502</v>
      </c>
      <c r="AA1266" t="s">
        <v>2503</v>
      </c>
      <c r="AB1266" t="s">
        <v>2504</v>
      </c>
      <c r="AC1266" t="s">
        <v>2505</v>
      </c>
      <c r="AD1266" t="s">
        <v>2506</v>
      </c>
      <c r="AE1266" t="s">
        <v>2507</v>
      </c>
    </row>
    <row r="1267" spans="1:31" ht="15.75" customHeight="1">
      <c r="A1267" t="s">
        <v>4390</v>
      </c>
      <c r="B1267" t="s">
        <v>4391</v>
      </c>
      <c r="C1267" t="s">
        <v>3170</v>
      </c>
      <c r="D1267" t="s">
        <v>12831</v>
      </c>
      <c r="E1267" t="s">
        <v>12854</v>
      </c>
      <c r="F1267" t="s">
        <v>12855</v>
      </c>
      <c r="G1267" t="str">
        <f>Table2[category] &amp; "-" &amp; Table2[product name]</f>
        <v>Electronics|Mobiles&amp;Accessories|MobileAccessories|Chargers|WallChargers-iPhone Original 20W C Type Fast PD Charger Compatible with I-Phone13/13 mini/13pro/13 pro Max I-Phone 12/12 Pro/12mini/12 Pro Max, I-Phone11/11 Pro/11 Pro Max 2020 (Only Adapter)</v>
      </c>
      <c r="H1267" t="s">
        <v>12856</v>
      </c>
      <c r="I1267" s="23">
        <v>799</v>
      </c>
      <c r="J1267" s="23" t="str">
        <f t="shared" si="57"/>
        <v>&gt;₹500</v>
      </c>
      <c r="K1267" s="25">
        <v>3990</v>
      </c>
      <c r="L1267" s="24">
        <v>0.8</v>
      </c>
      <c r="M1267" s="25">
        <f>Table2[[#This Row],[Actual Price]] - Table2[[#This Row],[Discounted Price]] / Table2[[#This Row],[Actual Price]] * 100</f>
        <v>3969.9749373433583</v>
      </c>
      <c r="N1267" s="24" t="str">
        <f t="shared" si="58"/>
        <v>50% or More</v>
      </c>
      <c r="O1267" s="21">
        <f>Table2[[#This Row],[Rounded Rating Column]] + (Table2[[#This Row],[rating_count]] / 1000)</f>
        <v>4.1189999999999998</v>
      </c>
      <c r="P1267" s="24" t="str">
        <f>IF(Table2[[#This Row],[Discount Percentage]] &gt;= 0.5, "Yes", "No")</f>
        <v>Yes</v>
      </c>
      <c r="Q1267" s="26">
        <f>Table2[[#This Row],[Actual Price]] * Table2[[#This Row],[rating_count]]</f>
        <v>474810</v>
      </c>
      <c r="R1267">
        <v>3.8</v>
      </c>
      <c r="S1267">
        <f>ROUND(Table2[[#This Row],[rating]], 0)</f>
        <v>4</v>
      </c>
      <c r="T1267" s="21">
        <v>119</v>
      </c>
      <c r="U1267" s="21" t="str">
        <f>IF(Table2[[#This Row],[rating_count]] &lt; 1000, "Yes", "No")</f>
        <v>Yes</v>
      </c>
      <c r="V1267" s="21">
        <f>Table2[[#This Row],[Rounded Rating Column]] * Table2[[#This Row],[rating_count]]</f>
        <v>476</v>
      </c>
      <c r="W1267" s="25">
        <f t="shared" si="59"/>
        <v>474810</v>
      </c>
      <c r="X1267" t="s">
        <v>4392</v>
      </c>
      <c r="Y1267" t="s">
        <v>4393</v>
      </c>
      <c r="Z1267" t="s">
        <v>4394</v>
      </c>
      <c r="AA1267" t="s">
        <v>4395</v>
      </c>
      <c r="AB1267" t="s">
        <v>4396</v>
      </c>
      <c r="AC1267" t="s">
        <v>4397</v>
      </c>
      <c r="AD1267" t="s">
        <v>4398</v>
      </c>
      <c r="AE1267" t="s">
        <v>4399</v>
      </c>
    </row>
    <row r="1268" spans="1:31" ht="15.75" customHeight="1">
      <c r="A1268" t="s">
        <v>8834</v>
      </c>
      <c r="B1268" t="s">
        <v>8835</v>
      </c>
      <c r="C1268" t="s">
        <v>8547</v>
      </c>
      <c r="D1268" t="s">
        <v>12817</v>
      </c>
      <c r="E1268" t="s">
        <v>12818</v>
      </c>
      <c r="F1268" t="s">
        <v>12986</v>
      </c>
      <c r="G1268" t="str">
        <f>Table2[category] &amp; "-" &amp; Table2[product name]</f>
        <v>Home&amp;Kitchen|Kitchen&amp;HomeAppliances|SmallKitchenAppliances|Kettles&amp;HotWaterDispensers|Kettle&amp;ToasterSets-Amazon Basics 1500 W Electric Kettle (Stainless Steel Body, 1.5 L)</v>
      </c>
      <c r="H1268" t="s">
        <v>12987</v>
      </c>
      <c r="I1268" s="23">
        <v>749</v>
      </c>
      <c r="J1268" s="23" t="str">
        <f t="shared" si="57"/>
        <v>&gt;₹500</v>
      </c>
      <c r="K1268" s="25">
        <v>1299</v>
      </c>
      <c r="L1268" s="24">
        <v>0.42</v>
      </c>
      <c r="M1268" s="25">
        <f>Table2[[#This Row],[Actual Price]] - Table2[[#This Row],[Discounted Price]] / Table2[[#This Row],[Actual Price]] * 100</f>
        <v>1241.3402617397999</v>
      </c>
      <c r="N1268" s="24" t="str">
        <f t="shared" si="58"/>
        <v>&lt;50%</v>
      </c>
      <c r="O1268" s="21">
        <f>Table2[[#This Row],[Rounded Rating Column]] + (Table2[[#This Row],[rating_count]] / 1000)</f>
        <v>4.1189999999999998</v>
      </c>
      <c r="P1268" s="24" t="str">
        <f>IF(Table2[[#This Row],[Discount Percentage]] &gt;= 0.5, "Yes", "No")</f>
        <v>No</v>
      </c>
      <c r="Q1268" s="26">
        <f>Table2[[#This Row],[Actual Price]] * Table2[[#This Row],[rating_count]]</f>
        <v>154581</v>
      </c>
      <c r="R1268">
        <v>4</v>
      </c>
      <c r="S1268">
        <f>ROUND(Table2[[#This Row],[rating]], 0)</f>
        <v>4</v>
      </c>
      <c r="T1268" s="21">
        <v>119</v>
      </c>
      <c r="U1268" s="21" t="str">
        <f>IF(Table2[[#This Row],[rating_count]] &lt; 1000, "Yes", "No")</f>
        <v>Yes</v>
      </c>
      <c r="V1268" s="21">
        <f>Table2[[#This Row],[Rounded Rating Column]] * Table2[[#This Row],[rating_count]]</f>
        <v>476</v>
      </c>
      <c r="W1268" s="25">
        <f t="shared" si="59"/>
        <v>154581</v>
      </c>
      <c r="X1268" t="s">
        <v>8836</v>
      </c>
      <c r="Y1268" t="s">
        <v>8837</v>
      </c>
      <c r="Z1268" t="s">
        <v>8838</v>
      </c>
      <c r="AA1268" t="s">
        <v>8839</v>
      </c>
      <c r="AB1268" t="s">
        <v>8840</v>
      </c>
      <c r="AC1268" t="s">
        <v>8841</v>
      </c>
      <c r="AD1268" t="s">
        <v>8842</v>
      </c>
      <c r="AE1268" t="s">
        <v>8843</v>
      </c>
    </row>
    <row r="1269" spans="1:31" ht="15.75" customHeight="1">
      <c r="A1269" t="s">
        <v>2523</v>
      </c>
      <c r="B1269" t="s">
        <v>2524</v>
      </c>
      <c r="C1269" t="s">
        <v>13</v>
      </c>
      <c r="D1269" t="s">
        <v>12821</v>
      </c>
      <c r="E1269" t="s">
        <v>12822</v>
      </c>
      <c r="F1269" t="s">
        <v>12823</v>
      </c>
      <c r="G1269" t="str">
        <f>Table2[category] &amp; "-" &amp; Table2[product name]</f>
        <v>Computers&amp;Accessories|Accessories&amp;Peripherals|Cables&amp;Accessories|Cables|USBCables-Storite Super Speed USB 3.0 Male to Male Cable for Hard Drive Enclosures, Laptop Cooling Pad, DVD Players(60cm,Black)</v>
      </c>
      <c r="H1269" t="s">
        <v>12824</v>
      </c>
      <c r="I1269" s="23">
        <v>249</v>
      </c>
      <c r="J1269" s="23" t="str">
        <f t="shared" si="57"/>
        <v>₹200 - ₹500</v>
      </c>
      <c r="K1269" s="23">
        <v>999</v>
      </c>
      <c r="L1269" s="24">
        <v>0.75</v>
      </c>
      <c r="M1269" s="25">
        <f>Table2[[#This Row],[Actual Price]] - Table2[[#This Row],[Discounted Price]] / Table2[[#This Row],[Actual Price]] * 100</f>
        <v>974.07507507507512</v>
      </c>
      <c r="N1269" s="24" t="str">
        <f t="shared" si="58"/>
        <v>50% or More</v>
      </c>
      <c r="O1269" s="21">
        <f>Table2[[#This Row],[Rounded Rating Column]] + (Table2[[#This Row],[rating_count]] / 1000)</f>
        <v>4.1120000000000001</v>
      </c>
      <c r="P1269" s="24" t="str">
        <f>IF(Table2[[#This Row],[Discount Percentage]] &gt;= 0.5, "Yes", "No")</f>
        <v>Yes</v>
      </c>
      <c r="Q1269" s="26">
        <f>Table2[[#This Row],[Actual Price]] * Table2[[#This Row],[rating_count]]</f>
        <v>111888</v>
      </c>
      <c r="R1269">
        <v>4.3</v>
      </c>
      <c r="S1269">
        <f>ROUND(Table2[[#This Row],[rating]], 0)</f>
        <v>4</v>
      </c>
      <c r="T1269" s="21">
        <v>112</v>
      </c>
      <c r="U1269" s="21" t="str">
        <f>IF(Table2[[#This Row],[rating_count]] &lt; 1000, "Yes", "No")</f>
        <v>Yes</v>
      </c>
      <c r="V1269" s="21">
        <f>Table2[[#This Row],[Rounded Rating Column]] * Table2[[#This Row],[rating_count]]</f>
        <v>448</v>
      </c>
      <c r="W1269" s="25">
        <f t="shared" si="59"/>
        <v>111888</v>
      </c>
      <c r="X1269" t="s">
        <v>2525</v>
      </c>
      <c r="Y1269" t="s">
        <v>2526</v>
      </c>
      <c r="Z1269" t="s">
        <v>2527</v>
      </c>
      <c r="AA1269" t="s">
        <v>2528</v>
      </c>
      <c r="AB1269" t="s">
        <v>2529</v>
      </c>
      <c r="AC1269" t="s">
        <v>2530</v>
      </c>
      <c r="AD1269" t="s">
        <v>2531</v>
      </c>
      <c r="AE1269" t="s">
        <v>2532</v>
      </c>
    </row>
    <row r="1270" spans="1:31" ht="15.75" customHeight="1">
      <c r="A1270" t="s">
        <v>1904</v>
      </c>
      <c r="B1270" t="s">
        <v>1905</v>
      </c>
      <c r="C1270" t="s">
        <v>508</v>
      </c>
      <c r="D1270" t="s">
        <v>12831</v>
      </c>
      <c r="E1270" t="s">
        <v>12832</v>
      </c>
      <c r="F1270" t="s">
        <v>12834</v>
      </c>
      <c r="G1270" t="str">
        <f>Table2[category] &amp; "-" &amp; Table2[product name]</f>
        <v>Electronics|HomeTheater,TV&amp;Video|Televisions|StandardTelevisions-Karbonn 80 cm (32 Inches) Millennium Series HD Ready LED TV KJW32NSHDF (Phantom Black) with Bezel-Less Design</v>
      </c>
      <c r="H1270" t="s">
        <v>12837</v>
      </c>
      <c r="I1270" s="25">
        <v>6999</v>
      </c>
      <c r="J1270" s="23" t="str">
        <f t="shared" si="57"/>
        <v>&gt;₹500</v>
      </c>
      <c r="K1270" s="25">
        <v>16990</v>
      </c>
      <c r="L1270" s="24">
        <v>0.59</v>
      </c>
      <c r="M1270" s="25">
        <f>Table2[[#This Row],[Actual Price]] - Table2[[#This Row],[Discounted Price]] / Table2[[#This Row],[Actual Price]] * 100</f>
        <v>16948.805179517363</v>
      </c>
      <c r="N1270" s="24" t="str">
        <f t="shared" si="58"/>
        <v>50% or More</v>
      </c>
      <c r="O1270" s="21">
        <f>Table2[[#This Row],[Rounded Rating Column]] + (Table2[[#This Row],[rating_count]] / 1000)</f>
        <v>4.1100000000000003</v>
      </c>
      <c r="P1270" s="24" t="str">
        <f>IF(Table2[[#This Row],[Discount Percentage]] &gt;= 0.5, "Yes", "No")</f>
        <v>Yes</v>
      </c>
      <c r="Q1270" s="26">
        <f>Table2[[#This Row],[Actual Price]] * Table2[[#This Row],[rating_count]]</f>
        <v>1868900</v>
      </c>
      <c r="R1270">
        <v>3.8</v>
      </c>
      <c r="S1270">
        <f>ROUND(Table2[[#This Row],[rating]], 0)</f>
        <v>4</v>
      </c>
      <c r="T1270" s="21">
        <v>110</v>
      </c>
      <c r="U1270" s="21" t="str">
        <f>IF(Table2[[#This Row],[rating_count]] &lt; 1000, "Yes", "No")</f>
        <v>Yes</v>
      </c>
      <c r="V1270" s="21">
        <f>Table2[[#This Row],[Rounded Rating Column]] * Table2[[#This Row],[rating_count]]</f>
        <v>440</v>
      </c>
      <c r="W1270" s="25">
        <f t="shared" si="59"/>
        <v>1868900</v>
      </c>
      <c r="X1270" t="s">
        <v>1906</v>
      </c>
      <c r="Y1270" t="s">
        <v>1907</v>
      </c>
      <c r="Z1270" t="s">
        <v>1908</v>
      </c>
      <c r="AA1270" t="s">
        <v>1909</v>
      </c>
      <c r="AB1270" t="s">
        <v>1910</v>
      </c>
      <c r="AC1270" t="s">
        <v>1911</v>
      </c>
      <c r="AD1270" t="s">
        <v>1912</v>
      </c>
      <c r="AE1270" t="s">
        <v>1913</v>
      </c>
    </row>
    <row r="1271" spans="1:31" ht="15.75" customHeight="1">
      <c r="A1271" t="s">
        <v>2703</v>
      </c>
      <c r="B1271" t="s">
        <v>2704</v>
      </c>
      <c r="C1271" t="s">
        <v>644</v>
      </c>
      <c r="D1271" t="s">
        <v>12831</v>
      </c>
      <c r="E1271" t="s">
        <v>12832</v>
      </c>
      <c r="F1271" t="s">
        <v>12833</v>
      </c>
      <c r="G1271" t="str">
        <f>Table2[category] &amp; "-" &amp; Table2[product name]</f>
        <v>Electronics|HomeTheater,TV&amp;Video|Accessories|TVMounts,Stands&amp;Turntables|TVWall&amp;CeilingMounts-ZORBES¬Æ Wall Adapter Holder for Alexa Echo Dot 4th Generation,A Space-Saving Solution with Cord Management for Your Smart Home Speakers -White (Holder Only)</v>
      </c>
      <c r="H1271" t="s">
        <v>12838</v>
      </c>
      <c r="I1271" s="23">
        <v>893</v>
      </c>
      <c r="J1271" s="23" t="str">
        <f t="shared" si="57"/>
        <v>&gt;₹500</v>
      </c>
      <c r="K1271" s="25">
        <v>1052</v>
      </c>
      <c r="L1271" s="24">
        <v>0.15</v>
      </c>
      <c r="M1271" s="25">
        <f>Table2[[#This Row],[Actual Price]] - Table2[[#This Row],[Discounted Price]] / Table2[[#This Row],[Actual Price]] * 100</f>
        <v>967.11406844106466</v>
      </c>
      <c r="N1271" s="24" t="str">
        <f t="shared" si="58"/>
        <v>&lt;50%</v>
      </c>
      <c r="O1271" s="21">
        <f>Table2[[#This Row],[Rounded Rating Column]] + (Table2[[#This Row],[rating_count]] / 1000)</f>
        <v>4.1059999999999999</v>
      </c>
      <c r="P1271" s="24" t="str">
        <f>IF(Table2[[#This Row],[Discount Percentage]] &gt;= 0.5, "Yes", "No")</f>
        <v>No</v>
      </c>
      <c r="Q1271" s="26">
        <f>Table2[[#This Row],[Actual Price]] * Table2[[#This Row],[rating_count]]</f>
        <v>111512</v>
      </c>
      <c r="R1271">
        <v>4.3</v>
      </c>
      <c r="S1271">
        <f>ROUND(Table2[[#This Row],[rating]], 0)</f>
        <v>4</v>
      </c>
      <c r="T1271" s="21">
        <v>106</v>
      </c>
      <c r="U1271" s="21" t="str">
        <f>IF(Table2[[#This Row],[rating_count]] &lt; 1000, "Yes", "No")</f>
        <v>Yes</v>
      </c>
      <c r="V1271" s="21">
        <f>Table2[[#This Row],[Rounded Rating Column]] * Table2[[#This Row],[rating_count]]</f>
        <v>424</v>
      </c>
      <c r="W1271" s="25">
        <f t="shared" si="59"/>
        <v>111512</v>
      </c>
      <c r="X1271" t="s">
        <v>2705</v>
      </c>
      <c r="Y1271" t="s">
        <v>2706</v>
      </c>
      <c r="Z1271" t="s">
        <v>2707</v>
      </c>
      <c r="AA1271" t="s">
        <v>2708</v>
      </c>
      <c r="AB1271" t="s">
        <v>2709</v>
      </c>
      <c r="AC1271" t="s">
        <v>2710</v>
      </c>
      <c r="AD1271" t="s">
        <v>2711</v>
      </c>
      <c r="AE1271" t="s">
        <v>2712</v>
      </c>
    </row>
    <row r="1272" spans="1:31" ht="15.75" customHeight="1">
      <c r="A1272" t="s">
        <v>4310</v>
      </c>
      <c r="B1272" t="s">
        <v>4311</v>
      </c>
      <c r="C1272" t="s">
        <v>3485</v>
      </c>
      <c r="D1272" t="s">
        <v>12831</v>
      </c>
      <c r="E1272" t="s">
        <v>12854</v>
      </c>
      <c r="F1272" t="s">
        <v>12855</v>
      </c>
      <c r="G1272" t="str">
        <f>Table2[category] &amp; "-" &amp; Table2[product name]</f>
        <v>Electronics|Mobiles&amp;Accessories|MobileAccessories|Stands-EN LIGNE Adjustable Cell Phone Stand, Foldable Portable Phone Stand Phone Holder for Desk, Desktop Tablet Stand Compatible with Mobile Phone/iPad/Tablet (Black)</v>
      </c>
      <c r="H1272" t="s">
        <v>12868</v>
      </c>
      <c r="I1272" s="23">
        <v>209</v>
      </c>
      <c r="J1272" s="23" t="str">
        <f t="shared" si="57"/>
        <v>₹200 - ₹500</v>
      </c>
      <c r="K1272" s="23">
        <v>499</v>
      </c>
      <c r="L1272" s="24">
        <v>0.57999999999999996</v>
      </c>
      <c r="M1272" s="25">
        <f>Table2[[#This Row],[Actual Price]] - Table2[[#This Row],[Discounted Price]] / Table2[[#This Row],[Actual Price]] * 100</f>
        <v>457.11623246492985</v>
      </c>
      <c r="N1272" s="24" t="str">
        <f t="shared" si="58"/>
        <v>50% or More</v>
      </c>
      <c r="O1272" s="21">
        <f>Table2[[#This Row],[Rounded Rating Column]] + (Table2[[#This Row],[rating_count]] / 1000)</f>
        <v>4.1040000000000001</v>
      </c>
      <c r="P1272" s="24" t="str">
        <f>IF(Table2[[#This Row],[Discount Percentage]] &gt;= 0.5, "Yes", "No")</f>
        <v>Yes</v>
      </c>
      <c r="Q1272" s="26">
        <f>Table2[[#This Row],[Actual Price]] * Table2[[#This Row],[rating_count]]</f>
        <v>51896</v>
      </c>
      <c r="R1272">
        <v>3.6</v>
      </c>
      <c r="S1272">
        <f>ROUND(Table2[[#This Row],[rating]], 0)</f>
        <v>4</v>
      </c>
      <c r="T1272" s="21">
        <v>104</v>
      </c>
      <c r="U1272" s="21" t="str">
        <f>IF(Table2[[#This Row],[rating_count]] &lt; 1000, "Yes", "No")</f>
        <v>Yes</v>
      </c>
      <c r="V1272" s="21">
        <f>Table2[[#This Row],[Rounded Rating Column]] * Table2[[#This Row],[rating_count]]</f>
        <v>416</v>
      </c>
      <c r="W1272" s="25">
        <f t="shared" si="59"/>
        <v>51896</v>
      </c>
      <c r="X1272" t="s">
        <v>4312</v>
      </c>
      <c r="Y1272" t="s">
        <v>4313</v>
      </c>
      <c r="Z1272" t="s">
        <v>4314</v>
      </c>
      <c r="AA1272" t="s">
        <v>4315</v>
      </c>
      <c r="AB1272" t="s">
        <v>4316</v>
      </c>
      <c r="AC1272" t="s">
        <v>4317</v>
      </c>
      <c r="AD1272" t="s">
        <v>4318</v>
      </c>
      <c r="AE1272" t="s">
        <v>4319</v>
      </c>
    </row>
    <row r="1273" spans="1:31" ht="15.75" customHeight="1">
      <c r="A1273" t="s">
        <v>12244</v>
      </c>
      <c r="B1273" t="s">
        <v>12245</v>
      </c>
      <c r="C1273" t="s">
        <v>8358</v>
      </c>
      <c r="D1273" t="s">
        <v>12817</v>
      </c>
      <c r="E1273" t="s">
        <v>12818</v>
      </c>
      <c r="F1273" t="s">
        <v>12819</v>
      </c>
      <c r="G1273" t="str">
        <f>Table2[category] &amp; "-" &amp; Table2[product name]</f>
        <v>Home&amp;Kitchen|Kitchen&amp;HomeAppliances|Vacuum,Cleaning&amp;Ironing|Irons,Steamers&amp;Accessories|LintShavers-Wolpin 1 Lint Roller with 60 Sheets Remove Clothes Lint Dog Hair Dust (19 x 13 cm) Orange</v>
      </c>
      <c r="H1273" t="s">
        <v>12992</v>
      </c>
      <c r="I1273" s="23">
        <v>179</v>
      </c>
      <c r="J1273" s="23" t="str">
        <f t="shared" si="57"/>
        <v>&lt;₹200</v>
      </c>
      <c r="K1273" s="23">
        <v>799</v>
      </c>
      <c r="L1273" s="24">
        <v>0.78</v>
      </c>
      <c r="M1273" s="25">
        <f>Table2[[#This Row],[Actual Price]] - Table2[[#This Row],[Discounted Price]] / Table2[[#This Row],[Actual Price]] * 100</f>
        <v>776.59699624530663</v>
      </c>
      <c r="N1273" s="24" t="str">
        <f t="shared" si="58"/>
        <v>50% or More</v>
      </c>
      <c r="O1273" s="21">
        <f>Table2[[#This Row],[Rounded Rating Column]] + (Table2[[#This Row],[rating_count]] / 1000)</f>
        <v>4.101</v>
      </c>
      <c r="P1273" s="24" t="str">
        <f>IF(Table2[[#This Row],[Discount Percentage]] &gt;= 0.5, "Yes", "No")</f>
        <v>Yes</v>
      </c>
      <c r="Q1273" s="26">
        <f>Table2[[#This Row],[Actual Price]] * Table2[[#This Row],[rating_count]]</f>
        <v>80699</v>
      </c>
      <c r="R1273">
        <v>3.6</v>
      </c>
      <c r="S1273">
        <f>ROUND(Table2[[#This Row],[rating]], 0)</f>
        <v>4</v>
      </c>
      <c r="T1273" s="21">
        <v>101</v>
      </c>
      <c r="U1273" s="21" t="str">
        <f>IF(Table2[[#This Row],[rating_count]] &lt; 1000, "Yes", "No")</f>
        <v>Yes</v>
      </c>
      <c r="V1273" s="21">
        <f>Table2[[#This Row],[Rounded Rating Column]] * Table2[[#This Row],[rating_count]]</f>
        <v>404</v>
      </c>
      <c r="W1273" s="25">
        <f t="shared" si="59"/>
        <v>80699</v>
      </c>
      <c r="X1273" t="s">
        <v>12246</v>
      </c>
      <c r="Y1273" t="s">
        <v>12247</v>
      </c>
      <c r="Z1273" t="s">
        <v>12248</v>
      </c>
      <c r="AA1273" t="s">
        <v>12249</v>
      </c>
      <c r="AB1273" t="s">
        <v>12250</v>
      </c>
      <c r="AC1273" t="s">
        <v>12251</v>
      </c>
      <c r="AD1273" t="s">
        <v>12252</v>
      </c>
      <c r="AE1273" t="s">
        <v>12253</v>
      </c>
    </row>
    <row r="1274" spans="1:31" ht="15.75" customHeight="1">
      <c r="A1274" t="s">
        <v>9791</v>
      </c>
      <c r="B1274" t="s">
        <v>9792</v>
      </c>
      <c r="C1274" t="s">
        <v>9069</v>
      </c>
      <c r="D1274" t="s">
        <v>12817</v>
      </c>
      <c r="E1274" t="s">
        <v>12818</v>
      </c>
      <c r="F1274" t="s">
        <v>12986</v>
      </c>
      <c r="G1274" t="str">
        <f>Table2[category] &amp; "-" &amp; Table2[product name]</f>
        <v>Home&amp;Kitchen|Kitchen&amp;HomeAppliances|SmallKitchenAppliances|VacuumSealers-Kitchenwell 18Pc Plastic Food Snack Bag Pouch Clip Sealer for Keeping Food Fresh for Home, Kitchen, Camping Snack Seal Sealing Bag Clips (Multi-Color) | (Pack of 18)|</v>
      </c>
      <c r="H1274" t="s">
        <v>13012</v>
      </c>
      <c r="I1274" s="23">
        <v>79</v>
      </c>
      <c r="J1274" s="23" t="str">
        <f t="shared" si="57"/>
        <v>&lt;₹200</v>
      </c>
      <c r="K1274" s="23">
        <v>79</v>
      </c>
      <c r="L1274" s="24">
        <v>0</v>
      </c>
      <c r="M1274" s="25">
        <f>Table2[[#This Row],[Actual Price]] - Table2[[#This Row],[Discounted Price]] / Table2[[#This Row],[Actual Price]] * 100</f>
        <v>-21</v>
      </c>
      <c r="N1274" s="24" t="str">
        <f t="shared" si="58"/>
        <v>&lt;50%</v>
      </c>
      <c r="O1274" s="21">
        <f>Table2[[#This Row],[Rounded Rating Column]] + (Table2[[#This Row],[rating_count]] / 1000)</f>
        <v>4.0970000000000004</v>
      </c>
      <c r="P1274" s="24" t="str">
        <f>IF(Table2[[#This Row],[Discount Percentage]] &gt;= 0.5, "Yes", "No")</f>
        <v>No</v>
      </c>
      <c r="Q1274" s="26">
        <f>Table2[[#This Row],[Actual Price]] * Table2[[#This Row],[rating_count]]</f>
        <v>7663</v>
      </c>
      <c r="R1274">
        <v>4</v>
      </c>
      <c r="S1274">
        <f>ROUND(Table2[[#This Row],[rating]], 0)</f>
        <v>4</v>
      </c>
      <c r="T1274" s="21">
        <v>97</v>
      </c>
      <c r="U1274" s="21" t="str">
        <f>IF(Table2[[#This Row],[rating_count]] &lt; 1000, "Yes", "No")</f>
        <v>Yes</v>
      </c>
      <c r="V1274" s="21">
        <f>Table2[[#This Row],[Rounded Rating Column]] * Table2[[#This Row],[rating_count]]</f>
        <v>388</v>
      </c>
      <c r="W1274" s="25">
        <f t="shared" si="59"/>
        <v>7663</v>
      </c>
      <c r="X1274" t="s">
        <v>9793</v>
      </c>
      <c r="Y1274" t="s">
        <v>9794</v>
      </c>
      <c r="Z1274" t="s">
        <v>9795</v>
      </c>
      <c r="AA1274" t="s">
        <v>9796</v>
      </c>
      <c r="AB1274" t="s">
        <v>9797</v>
      </c>
      <c r="AC1274" t="s">
        <v>9798</v>
      </c>
      <c r="AD1274" t="s">
        <v>9799</v>
      </c>
      <c r="AE1274" t="s">
        <v>9800</v>
      </c>
    </row>
    <row r="1275" spans="1:31" ht="15.75" customHeight="1">
      <c r="A1275" t="s">
        <v>11165</v>
      </c>
      <c r="B1275" t="s">
        <v>11166</v>
      </c>
      <c r="C1275" t="s">
        <v>9884</v>
      </c>
      <c r="D1275" t="s">
        <v>12817</v>
      </c>
      <c r="E1275" t="s">
        <v>12818</v>
      </c>
      <c r="F1275" t="s">
        <v>13023</v>
      </c>
      <c r="G1275" t="str">
        <f>Table2[category] &amp; "-" &amp; Table2[product name]</f>
        <v>Home&amp;Kitchen|Kitchen&amp;HomeAppliances|WaterPurifiers&amp;Accessories|WaterFilters&amp;Purifiers-Livpure Glo Star RO+UV+UF+Mineraliser - 7 L Storage Tank, 15 LPH Water Purifier for Home, Black</v>
      </c>
      <c r="H1275" t="s">
        <v>13033</v>
      </c>
      <c r="I1275" s="25">
        <v>8499</v>
      </c>
      <c r="J1275" s="23" t="str">
        <f t="shared" si="57"/>
        <v>&gt;₹500</v>
      </c>
      <c r="K1275" s="25">
        <v>16490</v>
      </c>
      <c r="L1275" s="24">
        <v>0.48</v>
      </c>
      <c r="M1275" s="25">
        <f>Table2[[#This Row],[Actual Price]] - Table2[[#This Row],[Discounted Price]] / Table2[[#This Row],[Actual Price]] * 100</f>
        <v>16438.459672528807</v>
      </c>
      <c r="N1275" s="24" t="str">
        <f t="shared" si="58"/>
        <v>&lt;50%</v>
      </c>
      <c r="O1275" s="21">
        <f>Table2[[#This Row],[Rounded Rating Column]] + (Table2[[#This Row],[rating_count]] / 1000)</f>
        <v>4.0970000000000004</v>
      </c>
      <c r="P1275" s="24" t="str">
        <f>IF(Table2[[#This Row],[Discount Percentage]] &gt;= 0.5, "Yes", "No")</f>
        <v>No</v>
      </c>
      <c r="Q1275" s="26">
        <f>Table2[[#This Row],[Actual Price]] * Table2[[#This Row],[rating_count]]</f>
        <v>1599530</v>
      </c>
      <c r="R1275">
        <v>4.3</v>
      </c>
      <c r="S1275">
        <f>ROUND(Table2[[#This Row],[rating]], 0)</f>
        <v>4</v>
      </c>
      <c r="T1275" s="21">
        <v>97</v>
      </c>
      <c r="U1275" s="21" t="str">
        <f>IF(Table2[[#This Row],[rating_count]] &lt; 1000, "Yes", "No")</f>
        <v>Yes</v>
      </c>
      <c r="V1275" s="21">
        <f>Table2[[#This Row],[Rounded Rating Column]] * Table2[[#This Row],[rating_count]]</f>
        <v>388</v>
      </c>
      <c r="W1275" s="25">
        <f t="shared" si="59"/>
        <v>1599530</v>
      </c>
      <c r="X1275" t="s">
        <v>11167</v>
      </c>
      <c r="Y1275" t="s">
        <v>11168</v>
      </c>
      <c r="Z1275" t="s">
        <v>11169</v>
      </c>
      <c r="AA1275" t="s">
        <v>11170</v>
      </c>
      <c r="AB1275" t="s">
        <v>11171</v>
      </c>
      <c r="AC1275" t="s">
        <v>11172</v>
      </c>
      <c r="AD1275" t="s">
        <v>11173</v>
      </c>
      <c r="AE1275" t="s">
        <v>11174</v>
      </c>
    </row>
    <row r="1276" spans="1:31" ht="15.75" customHeight="1">
      <c r="A1276" t="s">
        <v>11476</v>
      </c>
      <c r="B1276" t="s">
        <v>11477</v>
      </c>
      <c r="C1276" t="s">
        <v>8472</v>
      </c>
      <c r="D1276" t="s">
        <v>12817</v>
      </c>
      <c r="E1276" t="s">
        <v>12818</v>
      </c>
      <c r="F1276" t="s">
        <v>12986</v>
      </c>
      <c r="G1276" t="str">
        <f>Table2[category] &amp; "-" &amp; Table2[product name]</f>
        <v>Home&amp;Kitchen|Kitchen&amp;HomeAppliances|SmallKitchenAppliances|HandBlenders-Amazon Basics 300 W Hand Blender with Stainless Steel Stem for Hot/Cold Blending and In-Built Cord Hook, ISI-Marked, Black</v>
      </c>
      <c r="H1276" t="s">
        <v>12998</v>
      </c>
      <c r="I1276" s="23">
        <v>799</v>
      </c>
      <c r="J1276" s="23" t="str">
        <f t="shared" si="57"/>
        <v>&gt;₹500</v>
      </c>
      <c r="K1276" s="25">
        <v>1699</v>
      </c>
      <c r="L1276" s="24">
        <v>0.53</v>
      </c>
      <c r="M1276" s="25">
        <f>Table2[[#This Row],[Actual Price]] - Table2[[#This Row],[Discounted Price]] / Table2[[#This Row],[Actual Price]] * 100</f>
        <v>1651.9723366686287</v>
      </c>
      <c r="N1276" s="24" t="str">
        <f t="shared" si="58"/>
        <v>50% or More</v>
      </c>
      <c r="O1276" s="21">
        <f>Table2[[#This Row],[Rounded Rating Column]] + (Table2[[#This Row],[rating_count]] / 1000)</f>
        <v>4.0970000000000004</v>
      </c>
      <c r="P1276" s="24" t="str">
        <f>IF(Table2[[#This Row],[Discount Percentage]] &gt;= 0.5, "Yes", "No")</f>
        <v>Yes</v>
      </c>
      <c r="Q1276" s="26">
        <f>Table2[[#This Row],[Actual Price]] * Table2[[#This Row],[rating_count]]</f>
        <v>164803</v>
      </c>
      <c r="R1276">
        <v>4</v>
      </c>
      <c r="S1276">
        <f>ROUND(Table2[[#This Row],[rating]], 0)</f>
        <v>4</v>
      </c>
      <c r="T1276" s="21">
        <v>97</v>
      </c>
      <c r="U1276" s="21" t="str">
        <f>IF(Table2[[#This Row],[rating_count]] &lt; 1000, "Yes", "No")</f>
        <v>Yes</v>
      </c>
      <c r="V1276" s="21">
        <f>Table2[[#This Row],[Rounded Rating Column]] * Table2[[#This Row],[rating_count]]</f>
        <v>388</v>
      </c>
      <c r="W1276" s="25">
        <f t="shared" si="59"/>
        <v>164803</v>
      </c>
      <c r="X1276" t="s">
        <v>11478</v>
      </c>
      <c r="Y1276" t="s">
        <v>11479</v>
      </c>
      <c r="Z1276" t="s">
        <v>11480</v>
      </c>
      <c r="AA1276" t="s">
        <v>11481</v>
      </c>
      <c r="AB1276" t="s">
        <v>11482</v>
      </c>
      <c r="AC1276" t="s">
        <v>11483</v>
      </c>
      <c r="AD1276" t="s">
        <v>11484</v>
      </c>
      <c r="AE1276" t="s">
        <v>11485</v>
      </c>
    </row>
    <row r="1277" spans="1:31" ht="15.75" customHeight="1">
      <c r="A1277" t="s">
        <v>9253</v>
      </c>
      <c r="B1277" t="s">
        <v>9254</v>
      </c>
      <c r="C1277" t="s">
        <v>8336</v>
      </c>
      <c r="D1277" t="s">
        <v>12817</v>
      </c>
      <c r="E1277" t="s">
        <v>12988</v>
      </c>
      <c r="F1277" t="s">
        <v>12989</v>
      </c>
      <c r="G1277" t="str">
        <f>Table2[category] &amp; "-" &amp; Table2[product name]</f>
        <v>Home&amp;Kitchen|Heating,Cooling&amp;AirQuality|RoomHeaters|ElectricHeaters-Crompton Insta Comfy 800 Watt Room Heater with 2 Heat Settings(Grey Blue)</v>
      </c>
      <c r="H1277" t="s">
        <v>12990</v>
      </c>
      <c r="I1277" s="25">
        <v>1498</v>
      </c>
      <c r="J1277" s="23" t="str">
        <f t="shared" si="57"/>
        <v>&gt;₹500</v>
      </c>
      <c r="K1277" s="25">
        <v>2300</v>
      </c>
      <c r="L1277" s="24">
        <v>0.35</v>
      </c>
      <c r="M1277" s="25">
        <f>Table2[[#This Row],[Actual Price]] - Table2[[#This Row],[Discounted Price]] / Table2[[#This Row],[Actual Price]] * 100</f>
        <v>2234.8695652173915</v>
      </c>
      <c r="N1277" s="24" t="str">
        <f t="shared" si="58"/>
        <v>&lt;50%</v>
      </c>
      <c r="O1277" s="21">
        <f>Table2[[#This Row],[Rounded Rating Column]] + (Table2[[#This Row],[rating_count]] / 1000)</f>
        <v>4.0949999999999998</v>
      </c>
      <c r="P1277" s="24" t="str">
        <f>IF(Table2[[#This Row],[Discount Percentage]] &gt;= 0.5, "Yes", "No")</f>
        <v>No</v>
      </c>
      <c r="Q1277" s="26">
        <f>Table2[[#This Row],[Actual Price]] * Table2[[#This Row],[rating_count]]</f>
        <v>218500</v>
      </c>
      <c r="R1277">
        <v>3.8</v>
      </c>
      <c r="S1277">
        <f>ROUND(Table2[[#This Row],[rating]], 0)</f>
        <v>4</v>
      </c>
      <c r="T1277" s="21">
        <v>95</v>
      </c>
      <c r="U1277" s="21" t="str">
        <f>IF(Table2[[#This Row],[rating_count]] &lt; 1000, "Yes", "No")</f>
        <v>Yes</v>
      </c>
      <c r="V1277" s="21">
        <f>Table2[[#This Row],[Rounded Rating Column]] * Table2[[#This Row],[rating_count]]</f>
        <v>380</v>
      </c>
      <c r="W1277" s="25">
        <f t="shared" si="59"/>
        <v>218500</v>
      </c>
      <c r="X1277" t="s">
        <v>9255</v>
      </c>
      <c r="Y1277" t="s">
        <v>9256</v>
      </c>
      <c r="Z1277" t="s">
        <v>9257</v>
      </c>
      <c r="AA1277" t="s">
        <v>9258</v>
      </c>
      <c r="AB1277" t="s">
        <v>9259</v>
      </c>
      <c r="AC1277" t="s">
        <v>9260</v>
      </c>
      <c r="AD1277" t="s">
        <v>9261</v>
      </c>
      <c r="AE1277" t="s">
        <v>9262</v>
      </c>
    </row>
    <row r="1278" spans="1:31" ht="15.75" customHeight="1">
      <c r="A1278" t="s">
        <v>6876</v>
      </c>
      <c r="B1278" t="s">
        <v>6877</v>
      </c>
      <c r="C1278" t="s">
        <v>4817</v>
      </c>
      <c r="D1278" t="s">
        <v>12821</v>
      </c>
      <c r="E1278" t="s">
        <v>12822</v>
      </c>
      <c r="F1278" t="s">
        <v>12876</v>
      </c>
      <c r="G1278" t="str">
        <f>Table2[category] &amp; "-" &amp; Table2[product name]</f>
        <v>Computers&amp;Accessories|Accessories&amp;Peripherals|LaptopAccessories|Lapdesks-Anjaney Enterprise Smart Multipurpose Foldable Laptop Table with Cup Holder, Study Table, Bed Table, Breakfast Table, Foldable and Portable/Ergonomic &amp; Rounded Edges/Non-Slip (Black)</v>
      </c>
      <c r="H1278" t="s">
        <v>12883</v>
      </c>
      <c r="I1278" s="23">
        <v>269</v>
      </c>
      <c r="J1278" s="23" t="str">
        <f t="shared" si="57"/>
        <v>₹200 - ₹500</v>
      </c>
      <c r="K1278" s="23">
        <v>699</v>
      </c>
      <c r="L1278" s="24">
        <v>0.62</v>
      </c>
      <c r="M1278" s="25">
        <f>Table2[[#This Row],[Actual Price]] - Table2[[#This Row],[Discounted Price]] / Table2[[#This Row],[Actual Price]] * 100</f>
        <v>660.51645207439196</v>
      </c>
      <c r="N1278" s="24" t="str">
        <f t="shared" si="58"/>
        <v>50% or More</v>
      </c>
      <c r="O1278" s="21">
        <f>Table2[[#This Row],[Rounded Rating Column]] + (Table2[[#This Row],[rating_count]] / 1000)</f>
        <v>4.093</v>
      </c>
      <c r="P1278" s="24" t="str">
        <f>IF(Table2[[#This Row],[Discount Percentage]] &gt;= 0.5, "Yes", "No")</f>
        <v>Yes</v>
      </c>
      <c r="Q1278" s="26">
        <f>Table2[[#This Row],[Actual Price]] * Table2[[#This Row],[rating_count]]</f>
        <v>65007</v>
      </c>
      <c r="R1278">
        <v>4</v>
      </c>
      <c r="S1278">
        <f>ROUND(Table2[[#This Row],[rating]], 0)</f>
        <v>4</v>
      </c>
      <c r="T1278" s="21">
        <v>93</v>
      </c>
      <c r="U1278" s="21" t="str">
        <f>IF(Table2[[#This Row],[rating_count]] &lt; 1000, "Yes", "No")</f>
        <v>Yes</v>
      </c>
      <c r="V1278" s="21">
        <f>Table2[[#This Row],[Rounded Rating Column]] * Table2[[#This Row],[rating_count]]</f>
        <v>372</v>
      </c>
      <c r="W1278" s="25">
        <f t="shared" si="59"/>
        <v>65007</v>
      </c>
      <c r="X1278" t="s">
        <v>6878</v>
      </c>
      <c r="Y1278" t="s">
        <v>6879</v>
      </c>
      <c r="Z1278" t="s">
        <v>6880</v>
      </c>
      <c r="AA1278" t="s">
        <v>6881</v>
      </c>
      <c r="AB1278" t="s">
        <v>6882</v>
      </c>
      <c r="AC1278" t="s">
        <v>6883</v>
      </c>
      <c r="AD1278" t="s">
        <v>6884</v>
      </c>
      <c r="AE1278" t="s">
        <v>6885</v>
      </c>
    </row>
    <row r="1279" spans="1:31" ht="15.75" customHeight="1">
      <c r="A1279" t="s">
        <v>11346</v>
      </c>
      <c r="B1279" t="s">
        <v>11347</v>
      </c>
      <c r="C1279" t="s">
        <v>8483</v>
      </c>
      <c r="D1279" t="s">
        <v>12817</v>
      </c>
      <c r="E1279" t="s">
        <v>12818</v>
      </c>
      <c r="F1279" t="s">
        <v>12819</v>
      </c>
      <c r="G1279" t="str">
        <f>Table2[category] &amp; "-" &amp; Table2[product name]</f>
        <v>Home&amp;Kitchen|Kitchen&amp;HomeAppliances|Vacuum,Cleaning&amp;Ironing|Irons,Steamers&amp;Accessories|Irons|DryIrons-Wipro Vesta 1200 Watt GD201 Lightweight Automatic Dry Iron| Quick Heat Up| Stylish &amp; Sleek |Anti bacterial German Weilburger Double Coated Soleplate |2 Years Warranty</v>
      </c>
      <c r="H1279" t="s">
        <v>12992</v>
      </c>
      <c r="I1279" s="23">
        <v>660</v>
      </c>
      <c r="J1279" s="23" t="str">
        <f t="shared" si="57"/>
        <v>&gt;₹500</v>
      </c>
      <c r="K1279" s="25">
        <v>1100</v>
      </c>
      <c r="L1279" s="24">
        <v>0.4</v>
      </c>
      <c r="M1279" s="25">
        <f>Table2[[#This Row],[Actual Price]] - Table2[[#This Row],[Discounted Price]] / Table2[[#This Row],[Actual Price]] * 100</f>
        <v>1040</v>
      </c>
      <c r="N1279" s="24" t="str">
        <f t="shared" si="58"/>
        <v>&lt;50%</v>
      </c>
      <c r="O1279" s="21">
        <f>Table2[[#This Row],[Rounded Rating Column]] + (Table2[[#This Row],[rating_count]] / 1000)</f>
        <v>4.0910000000000002</v>
      </c>
      <c r="P1279" s="24" t="str">
        <f>IF(Table2[[#This Row],[Discount Percentage]] &gt;= 0.5, "Yes", "No")</f>
        <v>No</v>
      </c>
      <c r="Q1279" s="26">
        <f>Table2[[#This Row],[Actual Price]] * Table2[[#This Row],[rating_count]]</f>
        <v>100100</v>
      </c>
      <c r="R1279">
        <v>3.6</v>
      </c>
      <c r="S1279">
        <f>ROUND(Table2[[#This Row],[rating]], 0)</f>
        <v>4</v>
      </c>
      <c r="T1279" s="21">
        <v>91</v>
      </c>
      <c r="U1279" s="21" t="str">
        <f>IF(Table2[[#This Row],[rating_count]] &lt; 1000, "Yes", "No")</f>
        <v>Yes</v>
      </c>
      <c r="V1279" s="21">
        <f>Table2[[#This Row],[Rounded Rating Column]] * Table2[[#This Row],[rating_count]]</f>
        <v>364</v>
      </c>
      <c r="W1279" s="25">
        <f t="shared" si="59"/>
        <v>100100</v>
      </c>
      <c r="X1279" t="s">
        <v>11348</v>
      </c>
      <c r="Y1279" t="s">
        <v>11349</v>
      </c>
      <c r="Z1279" t="s">
        <v>11350</v>
      </c>
      <c r="AA1279" t="s">
        <v>11351</v>
      </c>
      <c r="AB1279" t="s">
        <v>11352</v>
      </c>
      <c r="AC1279" t="s">
        <v>11353</v>
      </c>
      <c r="AD1279" t="s">
        <v>11354</v>
      </c>
      <c r="AE1279" t="s">
        <v>11355</v>
      </c>
    </row>
    <row r="1280" spans="1:31" ht="15.75" customHeight="1">
      <c r="A1280" t="s">
        <v>2674</v>
      </c>
      <c r="B1280" t="s">
        <v>2675</v>
      </c>
      <c r="C1280" t="s">
        <v>13</v>
      </c>
      <c r="D1280" t="s">
        <v>12821</v>
      </c>
      <c r="E1280" t="s">
        <v>12822</v>
      </c>
      <c r="F1280" t="s">
        <v>12823</v>
      </c>
      <c r="G1280" t="str">
        <f>Table2[category] &amp; "-" &amp; Table2[product name]</f>
        <v>Computers&amp;Accessories|Accessories&amp;Peripherals|Cables&amp;Accessories|Cables|USBCables-LS LAPSTER Quality Assured USB 2.0 morpho cable, morpho device cable for Mso 1300 E3/E2/E Biometric Finger Print Scanner morpho USB cable (Black)</v>
      </c>
      <c r="H1280" t="s">
        <v>12824</v>
      </c>
      <c r="I1280" s="23">
        <v>199</v>
      </c>
      <c r="J1280" s="23" t="str">
        <f t="shared" si="57"/>
        <v>&lt;₹200</v>
      </c>
      <c r="K1280" s="23">
        <v>999</v>
      </c>
      <c r="L1280" s="24">
        <v>0.8</v>
      </c>
      <c r="M1280" s="25">
        <f>Table2[[#This Row],[Actual Price]] - Table2[[#This Row],[Discounted Price]] / Table2[[#This Row],[Actual Price]] * 100</f>
        <v>979.08008008008005</v>
      </c>
      <c r="N1280" s="24" t="str">
        <f t="shared" si="58"/>
        <v>50% or More</v>
      </c>
      <c r="O1280" s="21">
        <f>Table2[[#This Row],[Rounded Rating Column]] + (Table2[[#This Row],[rating_count]] / 1000)</f>
        <v>4.0869999999999997</v>
      </c>
      <c r="P1280" s="24" t="str">
        <f>IF(Table2[[#This Row],[Discount Percentage]] &gt;= 0.5, "Yes", "No")</f>
        <v>Yes</v>
      </c>
      <c r="Q1280" s="26">
        <f>Table2[[#This Row],[Actual Price]] * Table2[[#This Row],[rating_count]]</f>
        <v>86913</v>
      </c>
      <c r="R1280">
        <v>4.3</v>
      </c>
      <c r="S1280">
        <f>ROUND(Table2[[#This Row],[rating]], 0)</f>
        <v>4</v>
      </c>
      <c r="T1280" s="21">
        <v>87</v>
      </c>
      <c r="U1280" s="21" t="str">
        <f>IF(Table2[[#This Row],[rating_count]] &lt; 1000, "Yes", "No")</f>
        <v>Yes</v>
      </c>
      <c r="V1280" s="21">
        <f>Table2[[#This Row],[Rounded Rating Column]] * Table2[[#This Row],[rating_count]]</f>
        <v>348</v>
      </c>
      <c r="W1280" s="25">
        <f t="shared" si="59"/>
        <v>86913</v>
      </c>
      <c r="X1280" t="s">
        <v>2676</v>
      </c>
      <c r="Y1280" t="s">
        <v>2677</v>
      </c>
      <c r="Z1280" t="s">
        <v>2678</v>
      </c>
      <c r="AA1280" t="s">
        <v>2679</v>
      </c>
      <c r="AB1280" t="s">
        <v>2680</v>
      </c>
      <c r="AC1280" t="s">
        <v>2681</v>
      </c>
      <c r="AD1280" t="s">
        <v>2682</v>
      </c>
      <c r="AE1280" t="s">
        <v>2683</v>
      </c>
    </row>
    <row r="1281" spans="1:31" ht="15.75" customHeight="1">
      <c r="A1281" t="s">
        <v>2342</v>
      </c>
      <c r="B1281" t="s">
        <v>2343</v>
      </c>
      <c r="C1281" t="s">
        <v>13</v>
      </c>
      <c r="D1281" t="s">
        <v>12821</v>
      </c>
      <c r="E1281" t="s">
        <v>12822</v>
      </c>
      <c r="F1281" t="s">
        <v>12823</v>
      </c>
      <c r="G1281" t="str">
        <f>Table2[category] &amp; "-" &amp; Table2[product name]</f>
        <v>Computers&amp;Accessories|Accessories&amp;Peripherals|Cables&amp;Accessories|Cables|USBCables-Lapster usb 2.0 mantra cable, mantra mfs 100 data cable (black)</v>
      </c>
      <c r="H1281" t="s">
        <v>12824</v>
      </c>
      <c r="I1281" s="23">
        <v>199</v>
      </c>
      <c r="J1281" s="23" t="str">
        <f t="shared" si="57"/>
        <v>&lt;₹200</v>
      </c>
      <c r="K1281" s="23">
        <v>999</v>
      </c>
      <c r="L1281" s="24">
        <v>0.8</v>
      </c>
      <c r="M1281" s="25">
        <f>Table2[[#This Row],[Actual Price]] - Table2[[#This Row],[Discounted Price]] / Table2[[#This Row],[Actual Price]] * 100</f>
        <v>979.08008008008005</v>
      </c>
      <c r="N1281" s="24" t="str">
        <f t="shared" si="58"/>
        <v>50% or More</v>
      </c>
      <c r="O1281" s="21">
        <f>Table2[[#This Row],[Rounded Rating Column]] + (Table2[[#This Row],[rating_count]] / 1000)</f>
        <v>4.085</v>
      </c>
      <c r="P1281" s="24" t="str">
        <f>IF(Table2[[#This Row],[Discount Percentage]] &gt;= 0.5, "Yes", "No")</f>
        <v>Yes</v>
      </c>
      <c r="Q1281" s="26">
        <f>Table2[[#This Row],[Actual Price]] * Table2[[#This Row],[rating_count]]</f>
        <v>84915</v>
      </c>
      <c r="R1281">
        <v>4.2</v>
      </c>
      <c r="S1281">
        <f>ROUND(Table2[[#This Row],[rating]], 0)</f>
        <v>4</v>
      </c>
      <c r="T1281" s="21">
        <v>85</v>
      </c>
      <c r="U1281" s="21" t="str">
        <f>IF(Table2[[#This Row],[rating_count]] &lt; 1000, "Yes", "No")</f>
        <v>Yes</v>
      </c>
      <c r="V1281" s="21">
        <f>Table2[[#This Row],[Rounded Rating Column]] * Table2[[#This Row],[rating_count]]</f>
        <v>340</v>
      </c>
      <c r="W1281" s="25">
        <f t="shared" si="59"/>
        <v>84915</v>
      </c>
      <c r="X1281" t="s">
        <v>2344</v>
      </c>
      <c r="Y1281" t="s">
        <v>2345</v>
      </c>
      <c r="Z1281" t="s">
        <v>2346</v>
      </c>
      <c r="AA1281" t="s">
        <v>2347</v>
      </c>
      <c r="AB1281" t="s">
        <v>2348</v>
      </c>
      <c r="AC1281" t="s">
        <v>2349</v>
      </c>
      <c r="AD1281" t="s">
        <v>2350</v>
      </c>
      <c r="AE1281" t="s">
        <v>2351</v>
      </c>
    </row>
    <row r="1282" spans="1:31" ht="15.75" customHeight="1">
      <c r="A1282" t="s">
        <v>12416</v>
      </c>
      <c r="B1282" t="s">
        <v>12417</v>
      </c>
      <c r="C1282" t="s">
        <v>8358</v>
      </c>
      <c r="D1282" t="s">
        <v>12817</v>
      </c>
      <c r="E1282" t="s">
        <v>12818</v>
      </c>
      <c r="F1282" t="s">
        <v>12819</v>
      </c>
      <c r="G1282" t="str">
        <f>Table2[category] &amp; "-" &amp; Table2[product name]</f>
        <v>Home&amp;Kitchen|Kitchen&amp;HomeAppliances|Vacuum,Cleaning&amp;Ironing|Irons,Steamers&amp;Accessories|LintShavers-LACOPINE Mini Pocket Size Lint Roller (White)</v>
      </c>
      <c r="H1282" t="s">
        <v>12992</v>
      </c>
      <c r="I1282" s="23">
        <v>369</v>
      </c>
      <c r="J1282" s="23" t="str">
        <f t="shared" ref="J1282:J1345" si="60">IF(I1282&lt;200,"&lt;₹200",IF(OR(I1282=200,I1282&lt;=500),"₹200 - ₹500","&gt;₹500"))</f>
        <v>₹200 - ₹500</v>
      </c>
      <c r="K1282" s="23">
        <v>599</v>
      </c>
      <c r="L1282" s="24">
        <v>0.38</v>
      </c>
      <c r="M1282" s="25">
        <f>Table2[[#This Row],[Actual Price]] - Table2[[#This Row],[Discounted Price]] / Table2[[#This Row],[Actual Price]] * 100</f>
        <v>537.39732888146909</v>
      </c>
      <c r="N1282" s="24" t="str">
        <f t="shared" ref="N1282:N1345" si="61">IF(L1282&gt;=50%,"50% or More","&lt;50%")</f>
        <v>&lt;50%</v>
      </c>
      <c r="O1282" s="21">
        <f>Table2[[#This Row],[Rounded Rating Column]] + (Table2[[#This Row],[rating_count]] / 1000)</f>
        <v>4.0819999999999999</v>
      </c>
      <c r="P1282" s="24" t="str">
        <f>IF(Table2[[#This Row],[Discount Percentage]] &gt;= 0.5, "Yes", "No")</f>
        <v>No</v>
      </c>
      <c r="Q1282" s="26">
        <f>Table2[[#This Row],[Actual Price]] * Table2[[#This Row],[rating_count]]</f>
        <v>49118</v>
      </c>
      <c r="R1282">
        <v>3.9</v>
      </c>
      <c r="S1282">
        <f>ROUND(Table2[[#This Row],[rating]], 0)</f>
        <v>4</v>
      </c>
      <c r="T1282" s="21">
        <v>82</v>
      </c>
      <c r="U1282" s="21" t="str">
        <f>IF(Table2[[#This Row],[rating_count]] &lt; 1000, "Yes", "No")</f>
        <v>Yes</v>
      </c>
      <c r="V1282" s="21">
        <f>Table2[[#This Row],[Rounded Rating Column]] * Table2[[#This Row],[rating_count]]</f>
        <v>328</v>
      </c>
      <c r="W1282" s="25">
        <f t="shared" ref="W1282:W1345" si="62">K1282*T1282</f>
        <v>49118</v>
      </c>
      <c r="X1282" t="s">
        <v>12418</v>
      </c>
      <c r="Y1282" t="s">
        <v>12419</v>
      </c>
      <c r="Z1282" t="s">
        <v>12420</v>
      </c>
      <c r="AA1282" t="s">
        <v>12421</v>
      </c>
      <c r="AB1282" t="s">
        <v>12422</v>
      </c>
      <c r="AC1282" t="s">
        <v>12423</v>
      </c>
      <c r="AD1282" t="s">
        <v>12424</v>
      </c>
      <c r="AE1282" t="s">
        <v>12425</v>
      </c>
    </row>
    <row r="1283" spans="1:31" ht="15.75" customHeight="1">
      <c r="A1283" t="s">
        <v>1204</v>
      </c>
      <c r="B1283" t="s">
        <v>1205</v>
      </c>
      <c r="C1283" t="s">
        <v>13</v>
      </c>
      <c r="D1283" t="s">
        <v>12821</v>
      </c>
      <c r="E1283" t="s">
        <v>12822</v>
      </c>
      <c r="F1283" t="s">
        <v>12823</v>
      </c>
      <c r="G1283" t="str">
        <f>Table2[category] &amp; "-" &amp; Table2[product name]</f>
        <v>Computers&amp;Accessories|Accessories&amp;Peripherals|Cables&amp;Accessories|Cables|USBCables-MI 2-in-1 USB Type C Cable (Micro USB to Type C) 30cm for Smartphone, Headphone, Laptop (White)</v>
      </c>
      <c r="H1283" t="s">
        <v>12824</v>
      </c>
      <c r="I1283" s="23">
        <v>179</v>
      </c>
      <c r="J1283" s="23" t="str">
        <f t="shared" si="60"/>
        <v>&lt;₹200</v>
      </c>
      <c r="K1283" s="23">
        <v>299</v>
      </c>
      <c r="L1283" s="24">
        <v>0.4</v>
      </c>
      <c r="M1283" s="25">
        <f>Table2[[#This Row],[Actual Price]] - Table2[[#This Row],[Discounted Price]] / Table2[[#This Row],[Actual Price]] * 100</f>
        <v>239.13377926421404</v>
      </c>
      <c r="N1283" s="24" t="str">
        <f t="shared" si="61"/>
        <v>&lt;50%</v>
      </c>
      <c r="O1283" s="21">
        <f>Table2[[#This Row],[Rounded Rating Column]] + (Table2[[#This Row],[rating_count]] / 1000)</f>
        <v>4.0810000000000004</v>
      </c>
      <c r="P1283" s="24" t="str">
        <f>IF(Table2[[#This Row],[Discount Percentage]] &gt;= 0.5, "Yes", "No")</f>
        <v>No</v>
      </c>
      <c r="Q1283" s="26">
        <f>Table2[[#This Row],[Actual Price]] * Table2[[#This Row],[rating_count]]</f>
        <v>24219</v>
      </c>
      <c r="R1283">
        <v>3.9</v>
      </c>
      <c r="S1283">
        <f>ROUND(Table2[[#This Row],[rating]], 0)</f>
        <v>4</v>
      </c>
      <c r="T1283" s="21">
        <v>81</v>
      </c>
      <c r="U1283" s="21" t="str">
        <f>IF(Table2[[#This Row],[rating_count]] &lt; 1000, "Yes", "No")</f>
        <v>Yes</v>
      </c>
      <c r="V1283" s="21">
        <f>Table2[[#This Row],[Rounded Rating Column]] * Table2[[#This Row],[rating_count]]</f>
        <v>324</v>
      </c>
      <c r="W1283" s="25">
        <f t="shared" si="62"/>
        <v>24219</v>
      </c>
      <c r="X1283" t="s">
        <v>1206</v>
      </c>
      <c r="Y1283" t="s">
        <v>1207</v>
      </c>
      <c r="Z1283" t="s">
        <v>1208</v>
      </c>
      <c r="AA1283" t="s">
        <v>1209</v>
      </c>
      <c r="AB1283" t="s">
        <v>1210</v>
      </c>
      <c r="AC1283" t="s">
        <v>1211</v>
      </c>
      <c r="AD1283" t="s">
        <v>1212</v>
      </c>
      <c r="AE1283" t="s">
        <v>1213</v>
      </c>
    </row>
    <row r="1284" spans="1:31" ht="15.75" customHeight="1">
      <c r="A1284" t="s">
        <v>11628</v>
      </c>
      <c r="B1284" t="s">
        <v>11629</v>
      </c>
      <c r="C1284" t="s">
        <v>8336</v>
      </c>
      <c r="D1284" t="s">
        <v>12817</v>
      </c>
      <c r="E1284" t="s">
        <v>12988</v>
      </c>
      <c r="F1284" t="s">
        <v>12989</v>
      </c>
      <c r="G1284" t="str">
        <f>Table2[category] &amp; "-" &amp; Table2[product name]</f>
        <v>Home&amp;Kitchen|Heating,Cooling&amp;AirQuality|RoomHeaters|ElectricHeaters-Borosil Volcano 13 Fin Oil Filled Radiator Room Heater, 2900 W, Black</v>
      </c>
      <c r="H1284" t="s">
        <v>12990</v>
      </c>
      <c r="I1284" s="25">
        <v>9495</v>
      </c>
      <c r="J1284" s="23" t="str">
        <f t="shared" si="60"/>
        <v>&gt;₹500</v>
      </c>
      <c r="K1284" s="25">
        <v>18990</v>
      </c>
      <c r="L1284" s="24">
        <v>0.5</v>
      </c>
      <c r="M1284" s="25">
        <f>Table2[[#This Row],[Actual Price]] - Table2[[#This Row],[Discounted Price]] / Table2[[#This Row],[Actual Price]] * 100</f>
        <v>18940</v>
      </c>
      <c r="N1284" s="24" t="str">
        <f t="shared" si="61"/>
        <v>50% or More</v>
      </c>
      <c r="O1284" s="21">
        <f>Table2[[#This Row],[Rounded Rating Column]] + (Table2[[#This Row],[rating_count]] / 1000)</f>
        <v>4.0789999999999997</v>
      </c>
      <c r="P1284" s="24" t="str">
        <f>IF(Table2[[#This Row],[Discount Percentage]] &gt;= 0.5, "Yes", "No")</f>
        <v>Yes</v>
      </c>
      <c r="Q1284" s="26">
        <f>Table2[[#This Row],[Actual Price]] * Table2[[#This Row],[rating_count]]</f>
        <v>1500210</v>
      </c>
      <c r="R1284">
        <v>4.2</v>
      </c>
      <c r="S1284">
        <f>ROUND(Table2[[#This Row],[rating]], 0)</f>
        <v>4</v>
      </c>
      <c r="T1284" s="21">
        <v>79</v>
      </c>
      <c r="U1284" s="21" t="str">
        <f>IF(Table2[[#This Row],[rating_count]] &lt; 1000, "Yes", "No")</f>
        <v>Yes</v>
      </c>
      <c r="V1284" s="21">
        <f>Table2[[#This Row],[Rounded Rating Column]] * Table2[[#This Row],[rating_count]]</f>
        <v>316</v>
      </c>
      <c r="W1284" s="25">
        <f t="shared" si="62"/>
        <v>1500210</v>
      </c>
      <c r="X1284" t="s">
        <v>11630</v>
      </c>
      <c r="Y1284" t="s">
        <v>11631</v>
      </c>
      <c r="Z1284" t="s">
        <v>11632</v>
      </c>
      <c r="AA1284" t="s">
        <v>11633</v>
      </c>
      <c r="AB1284" t="s">
        <v>11634</v>
      </c>
      <c r="AC1284" t="s">
        <v>11635</v>
      </c>
      <c r="AD1284" t="s">
        <v>11636</v>
      </c>
      <c r="AE1284" t="s">
        <v>11637</v>
      </c>
    </row>
    <row r="1285" spans="1:31" ht="15.75" customHeight="1">
      <c r="A1285" t="s">
        <v>7987</v>
      </c>
      <c r="B1285" t="s">
        <v>7988</v>
      </c>
      <c r="C1285" t="s">
        <v>4817</v>
      </c>
      <c r="D1285" t="s">
        <v>12821</v>
      </c>
      <c r="E1285" t="s">
        <v>12822</v>
      </c>
      <c r="F1285" t="s">
        <v>12876</v>
      </c>
      <c r="G1285" t="str">
        <f>Table2[category] &amp; "-" &amp; Table2[product name]</f>
        <v>Computers&amp;Accessories|Accessories&amp;Peripherals|LaptopAccessories|Lapdesks-HB Plus Folding Height Adjustable Aluminum Foldable Portable Adjustment Desktop Laptop Holder Riser Stand</v>
      </c>
      <c r="H1285" t="s">
        <v>12883</v>
      </c>
      <c r="I1285" s="23">
        <v>398</v>
      </c>
      <c r="J1285" s="23" t="str">
        <f t="shared" si="60"/>
        <v>₹200 - ₹500</v>
      </c>
      <c r="K1285" s="25">
        <v>1949</v>
      </c>
      <c r="L1285" s="24">
        <v>0.8</v>
      </c>
      <c r="M1285" s="25">
        <f>Table2[[#This Row],[Actual Price]] - Table2[[#This Row],[Discounted Price]] / Table2[[#This Row],[Actual Price]] * 100</f>
        <v>1928.5792714212416</v>
      </c>
      <c r="N1285" s="24" t="str">
        <f t="shared" si="61"/>
        <v>50% or More</v>
      </c>
      <c r="O1285" s="21">
        <f>Table2[[#This Row],[Rounded Rating Column]] + (Table2[[#This Row],[rating_count]] / 1000)</f>
        <v>4.0750000000000002</v>
      </c>
      <c r="P1285" s="24" t="str">
        <f>IF(Table2[[#This Row],[Discount Percentage]] &gt;= 0.5, "Yes", "No")</f>
        <v>Yes</v>
      </c>
      <c r="Q1285" s="26">
        <f>Table2[[#This Row],[Actual Price]] * Table2[[#This Row],[rating_count]]</f>
        <v>146175</v>
      </c>
      <c r="R1285">
        <v>4</v>
      </c>
      <c r="S1285">
        <f>ROUND(Table2[[#This Row],[rating]], 0)</f>
        <v>4</v>
      </c>
      <c r="T1285" s="21">
        <v>75</v>
      </c>
      <c r="U1285" s="21" t="str">
        <f>IF(Table2[[#This Row],[rating_count]] &lt; 1000, "Yes", "No")</f>
        <v>Yes</v>
      </c>
      <c r="V1285" s="21">
        <f>Table2[[#This Row],[Rounded Rating Column]] * Table2[[#This Row],[rating_count]]</f>
        <v>300</v>
      </c>
      <c r="W1285" s="25">
        <f t="shared" si="62"/>
        <v>146175</v>
      </c>
      <c r="X1285" t="s">
        <v>7989</v>
      </c>
      <c r="Y1285" t="s">
        <v>7990</v>
      </c>
      <c r="Z1285" t="s">
        <v>7991</v>
      </c>
      <c r="AA1285" t="s">
        <v>7992</v>
      </c>
      <c r="AB1285" t="s">
        <v>7993</v>
      </c>
      <c r="AC1285" t="s">
        <v>7994</v>
      </c>
      <c r="AD1285" t="s">
        <v>7995</v>
      </c>
      <c r="AE1285" t="s">
        <v>7996</v>
      </c>
    </row>
    <row r="1286" spans="1:31" ht="15.75" customHeight="1">
      <c r="A1286" t="s">
        <v>7630</v>
      </c>
      <c r="B1286" t="s">
        <v>7631</v>
      </c>
      <c r="C1286" t="s">
        <v>5024</v>
      </c>
      <c r="D1286" t="s">
        <v>12821</v>
      </c>
      <c r="E1286" t="s">
        <v>12878</v>
      </c>
      <c r="F1286" t="s">
        <v>12899</v>
      </c>
      <c r="G1286" t="str">
        <f>Table2[category] &amp; "-" &amp; Table2[product name]</f>
        <v>Computers&amp;Accessories|ExternalDevices&amp;DataStorage|ExternalHardDisks-Cablet 2.5 Inch SATA USB 3.0 HDD/SSD Portable External Enclosure for 7mm and 9.5mm, Tool-Free Design, Supports UASP Max 6TB</v>
      </c>
      <c r="H1286" s="2" t="s">
        <v>13108</v>
      </c>
      <c r="I1286" s="23">
        <v>499</v>
      </c>
      <c r="J1286" s="23" t="str">
        <f t="shared" si="60"/>
        <v>₹200 - ₹500</v>
      </c>
      <c r="K1286" s="23">
        <v>775</v>
      </c>
      <c r="L1286" s="24">
        <v>0.36</v>
      </c>
      <c r="M1286" s="25">
        <f>Table2[[#This Row],[Actual Price]] - Table2[[#This Row],[Discounted Price]] / Table2[[#This Row],[Actual Price]] * 100</f>
        <v>710.61290322580646</v>
      </c>
      <c r="N1286" s="24" t="str">
        <f t="shared" si="61"/>
        <v>&lt;50%</v>
      </c>
      <c r="O1286" s="21">
        <f>Table2[[#This Row],[Rounded Rating Column]] + (Table2[[#This Row],[rating_count]] / 1000)</f>
        <v>4.0739999999999998</v>
      </c>
      <c r="P1286" s="24" t="str">
        <f>IF(Table2[[#This Row],[Discount Percentage]] &gt;= 0.5, "Yes", "No")</f>
        <v>No</v>
      </c>
      <c r="Q1286" s="26">
        <f>Table2[[#This Row],[Actual Price]] * Table2[[#This Row],[rating_count]]</f>
        <v>57350</v>
      </c>
      <c r="R1286">
        <v>4.3</v>
      </c>
      <c r="S1286">
        <f>ROUND(Table2[[#This Row],[rating]], 0)</f>
        <v>4</v>
      </c>
      <c r="T1286" s="21">
        <v>74</v>
      </c>
      <c r="U1286" s="21" t="str">
        <f>IF(Table2[[#This Row],[rating_count]] &lt; 1000, "Yes", "No")</f>
        <v>Yes</v>
      </c>
      <c r="V1286" s="21">
        <f>Table2[[#This Row],[Rounded Rating Column]] * Table2[[#This Row],[rating_count]]</f>
        <v>296</v>
      </c>
      <c r="W1286" s="25">
        <f t="shared" si="62"/>
        <v>57350</v>
      </c>
      <c r="X1286" t="s">
        <v>7632</v>
      </c>
      <c r="Y1286" t="s">
        <v>7633</v>
      </c>
      <c r="Z1286" t="s">
        <v>7634</v>
      </c>
      <c r="AA1286" t="s">
        <v>7635</v>
      </c>
      <c r="AB1286" t="s">
        <v>7636</v>
      </c>
      <c r="AC1286" t="s">
        <v>7637</v>
      </c>
      <c r="AD1286" t="s">
        <v>7638</v>
      </c>
      <c r="AE1286" t="s">
        <v>7639</v>
      </c>
    </row>
    <row r="1287" spans="1:31" ht="15.75" customHeight="1">
      <c r="A1287" t="s">
        <v>10480</v>
      </c>
      <c r="B1287" t="s">
        <v>10481</v>
      </c>
      <c r="C1287" t="s">
        <v>8472</v>
      </c>
      <c r="D1287" t="s">
        <v>12817</v>
      </c>
      <c r="E1287" t="s">
        <v>12818</v>
      </c>
      <c r="F1287" t="s">
        <v>12986</v>
      </c>
      <c r="G1287" t="str">
        <f>Table2[category] &amp; "-" &amp; Table2[product name]</f>
        <v>Home&amp;Kitchen|Kitchen&amp;HomeAppliances|SmallKitchenAppliances|HandBlenders-Sui Generis Electric Handheld Milk Wand Mixer Frother for Latte Coffee Hot Milk, Milk Frother, Electric Coffee Beater, Egg Beater, Latte Maker, Mini Hand Blender Cappuccino Maker (Multicolor)</v>
      </c>
      <c r="H1287" t="s">
        <v>12998</v>
      </c>
      <c r="I1287" s="23">
        <v>210</v>
      </c>
      <c r="J1287" s="23" t="str">
        <f t="shared" si="60"/>
        <v>₹200 - ₹500</v>
      </c>
      <c r="K1287" s="23">
        <v>699</v>
      </c>
      <c r="L1287" s="24">
        <v>0.7</v>
      </c>
      <c r="M1287" s="25">
        <f>Table2[[#This Row],[Actual Price]] - Table2[[#This Row],[Discounted Price]] / Table2[[#This Row],[Actual Price]] * 100</f>
        <v>668.9570815450644</v>
      </c>
      <c r="N1287" s="24" t="str">
        <f t="shared" si="61"/>
        <v>50% or More</v>
      </c>
      <c r="O1287" s="21">
        <f>Table2[[#This Row],[Rounded Rating Column]] + (Table2[[#This Row],[rating_count]] / 1000)</f>
        <v>4.0739999999999998</v>
      </c>
      <c r="P1287" s="24" t="str">
        <f>IF(Table2[[#This Row],[Discount Percentage]] &gt;= 0.5, "Yes", "No")</f>
        <v>Yes</v>
      </c>
      <c r="Q1287" s="26">
        <f>Table2[[#This Row],[Actual Price]] * Table2[[#This Row],[rating_count]]</f>
        <v>51726</v>
      </c>
      <c r="R1287">
        <v>3.7</v>
      </c>
      <c r="S1287">
        <f>ROUND(Table2[[#This Row],[rating]], 0)</f>
        <v>4</v>
      </c>
      <c r="T1287" s="21">
        <v>74</v>
      </c>
      <c r="U1287" s="21" t="str">
        <f>IF(Table2[[#This Row],[rating_count]] &lt; 1000, "Yes", "No")</f>
        <v>Yes</v>
      </c>
      <c r="V1287" s="21">
        <f>Table2[[#This Row],[Rounded Rating Column]] * Table2[[#This Row],[rating_count]]</f>
        <v>296</v>
      </c>
      <c r="W1287" s="25">
        <f t="shared" si="62"/>
        <v>51726</v>
      </c>
      <c r="X1287" t="s">
        <v>10482</v>
      </c>
      <c r="Y1287" t="s">
        <v>10483</v>
      </c>
      <c r="Z1287" t="s">
        <v>10484</v>
      </c>
      <c r="AA1287" t="s">
        <v>10485</v>
      </c>
      <c r="AB1287" t="s">
        <v>10486</v>
      </c>
      <c r="AC1287" t="s">
        <v>10487</v>
      </c>
      <c r="AD1287" t="s">
        <v>10488</v>
      </c>
      <c r="AE1287" t="s">
        <v>10489</v>
      </c>
    </row>
    <row r="1288" spans="1:31" ht="15.75" customHeight="1">
      <c r="A1288" t="s">
        <v>3473</v>
      </c>
      <c r="B1288" t="s">
        <v>3474</v>
      </c>
      <c r="C1288" t="s">
        <v>2956</v>
      </c>
      <c r="D1288" t="s">
        <v>12831</v>
      </c>
      <c r="E1288" t="s">
        <v>12852</v>
      </c>
      <c r="F1288" t="s">
        <v>12853</v>
      </c>
      <c r="G1288" t="str">
        <f>Table2[category] &amp; "-" &amp; Table2[product name]</f>
        <v>Electronics|WearableTechnology|SmartWatches-Fire-Boltt Gladiator 1.96" Biggest Display Smart Watch with Bluetooth Calling, Voice Assistant &amp;123 Sports Modes, 8 Unique UI Interactions, SpO2, 24/7 Heart Rate Tracking</v>
      </c>
      <c r="H1288" s="2" t="s">
        <v>13108</v>
      </c>
      <c r="I1288" s="25">
        <v>3999</v>
      </c>
      <c r="J1288" s="23" t="str">
        <f t="shared" si="60"/>
        <v>&gt;₹500</v>
      </c>
      <c r="K1288" s="25">
        <v>9999</v>
      </c>
      <c r="L1288" s="24">
        <v>0.6</v>
      </c>
      <c r="M1288" s="25">
        <f>Table2[[#This Row],[Actual Price]] - Table2[[#This Row],[Discounted Price]] / Table2[[#This Row],[Actual Price]] * 100</f>
        <v>9959.0060006000604</v>
      </c>
      <c r="N1288" s="24" t="str">
        <f t="shared" si="61"/>
        <v>50% or More</v>
      </c>
      <c r="O1288" s="21">
        <f>Table2[[#This Row],[Rounded Rating Column]] + (Table2[[#This Row],[rating_count]] / 1000)</f>
        <v>4.0730000000000004</v>
      </c>
      <c r="P1288" s="24" t="str">
        <f>IF(Table2[[#This Row],[Discount Percentage]] &gt;= 0.5, "Yes", "No")</f>
        <v>Yes</v>
      </c>
      <c r="Q1288" s="26">
        <f>Table2[[#This Row],[Actual Price]] * Table2[[#This Row],[rating_count]]</f>
        <v>729927</v>
      </c>
      <c r="R1288">
        <v>4.4000000000000004</v>
      </c>
      <c r="S1288">
        <f>ROUND(Table2[[#This Row],[rating]], 0)</f>
        <v>4</v>
      </c>
      <c r="T1288" s="21">
        <v>73</v>
      </c>
      <c r="U1288" s="21" t="str">
        <f>IF(Table2[[#This Row],[rating_count]] &lt; 1000, "Yes", "No")</f>
        <v>Yes</v>
      </c>
      <c r="V1288" s="21">
        <f>Table2[[#This Row],[Rounded Rating Column]] * Table2[[#This Row],[rating_count]]</f>
        <v>292</v>
      </c>
      <c r="W1288" s="25">
        <f t="shared" si="62"/>
        <v>729927</v>
      </c>
      <c r="X1288" t="s">
        <v>3475</v>
      </c>
      <c r="Y1288" t="s">
        <v>3476</v>
      </c>
      <c r="Z1288" t="s">
        <v>3477</v>
      </c>
      <c r="AA1288" t="s">
        <v>3478</v>
      </c>
      <c r="AB1288" t="s">
        <v>3479</v>
      </c>
      <c r="AC1288" t="s">
        <v>3480</v>
      </c>
      <c r="AD1288" t="s">
        <v>3481</v>
      </c>
      <c r="AE1288" t="s">
        <v>3482</v>
      </c>
    </row>
    <row r="1289" spans="1:31" ht="15.75" customHeight="1">
      <c r="A1289" t="s">
        <v>8925</v>
      </c>
      <c r="B1289" t="s">
        <v>8926</v>
      </c>
      <c r="C1289" t="s">
        <v>8336</v>
      </c>
      <c r="D1289" t="s">
        <v>12817</v>
      </c>
      <c r="E1289" t="s">
        <v>12988</v>
      </c>
      <c r="F1289" t="s">
        <v>12989</v>
      </c>
      <c r="G1289" t="str">
        <f>Table2[category] &amp; "-" &amp; Table2[product name]</f>
        <v>Home&amp;Kitchen|Heating,Cooling&amp;AirQuality|RoomHeaters|ElectricHeaters-Room Heater Warmer Wall-Outlet 400 Watts Electric Handy Room Heater (Room Heaters Home for Bedroom, Reading Books, Work, bathrooms, Rooms, Offices, Home Offices,2022</v>
      </c>
      <c r="H1289" t="s">
        <v>12990</v>
      </c>
      <c r="I1289" s="23">
        <v>799</v>
      </c>
      <c r="J1289" s="23" t="str">
        <f t="shared" si="60"/>
        <v>&gt;₹500</v>
      </c>
      <c r="K1289" s="25">
        <v>1989</v>
      </c>
      <c r="L1289" s="24">
        <v>0.6</v>
      </c>
      <c r="M1289" s="25">
        <f>Table2[[#This Row],[Actual Price]] - Table2[[#This Row],[Discounted Price]] / Table2[[#This Row],[Actual Price]] * 100</f>
        <v>1948.8290598290598</v>
      </c>
      <c r="N1289" s="24" t="str">
        <f t="shared" si="61"/>
        <v>50% or More</v>
      </c>
      <c r="O1289" s="21">
        <f>Table2[[#This Row],[Rounded Rating Column]] + (Table2[[#This Row],[rating_count]] / 1000)</f>
        <v>4.07</v>
      </c>
      <c r="P1289" s="24" t="str">
        <f>IF(Table2[[#This Row],[Discount Percentage]] &gt;= 0.5, "Yes", "No")</f>
        <v>Yes</v>
      </c>
      <c r="Q1289" s="26">
        <f>Table2[[#This Row],[Actual Price]] * Table2[[#This Row],[rating_count]]</f>
        <v>139230</v>
      </c>
      <c r="R1289">
        <v>4.3</v>
      </c>
      <c r="S1289">
        <f>ROUND(Table2[[#This Row],[rating]], 0)</f>
        <v>4</v>
      </c>
      <c r="T1289" s="21">
        <v>70</v>
      </c>
      <c r="U1289" s="21" t="str">
        <f>IF(Table2[[#This Row],[rating_count]] &lt; 1000, "Yes", "No")</f>
        <v>Yes</v>
      </c>
      <c r="V1289" s="21">
        <f>Table2[[#This Row],[Rounded Rating Column]] * Table2[[#This Row],[rating_count]]</f>
        <v>280</v>
      </c>
      <c r="W1289" s="25">
        <f t="shared" si="62"/>
        <v>139230</v>
      </c>
      <c r="X1289" t="s">
        <v>8927</v>
      </c>
      <c r="Y1289" t="s">
        <v>8928</v>
      </c>
      <c r="Z1289" t="s">
        <v>8929</v>
      </c>
      <c r="AA1289" t="s">
        <v>8930</v>
      </c>
      <c r="AB1289" t="s">
        <v>8931</v>
      </c>
      <c r="AC1289" t="s">
        <v>8932</v>
      </c>
      <c r="AD1289" t="s">
        <v>8933</v>
      </c>
      <c r="AE1289" t="s">
        <v>8934</v>
      </c>
    </row>
    <row r="1290" spans="1:31" ht="15.75" customHeight="1">
      <c r="A1290" t="s">
        <v>11811</v>
      </c>
      <c r="B1290" t="s">
        <v>11812</v>
      </c>
      <c r="C1290" t="s">
        <v>8547</v>
      </c>
      <c r="D1290" t="s">
        <v>12817</v>
      </c>
      <c r="E1290" t="s">
        <v>12818</v>
      </c>
      <c r="F1290" t="s">
        <v>12986</v>
      </c>
      <c r="G1290" t="str">
        <f>Table2[category] &amp; "-" &amp; Table2[product name]</f>
        <v>Home&amp;Kitchen|Kitchen&amp;HomeAppliances|SmallKitchenAppliances|Kettles&amp;HotWaterDispensers|Kettle&amp;ToasterSets-Kitchen Kit Electric Kettle, 1.8L Stainless Steel Tea Kettle, Fast Boil Water Warmer with Auto Shut Off and Boil Dry Protection Tech</v>
      </c>
      <c r="H1290" t="s">
        <v>12987</v>
      </c>
      <c r="I1290" s="23">
        <v>479</v>
      </c>
      <c r="J1290" s="23" t="str">
        <f t="shared" si="60"/>
        <v>₹200 - ₹500</v>
      </c>
      <c r="K1290" s="25">
        <v>1999</v>
      </c>
      <c r="L1290" s="24">
        <v>0.76</v>
      </c>
      <c r="M1290" s="25">
        <f>Table2[[#This Row],[Actual Price]] - Table2[[#This Row],[Discounted Price]] / Table2[[#This Row],[Actual Price]] * 100</f>
        <v>1975.0380190095048</v>
      </c>
      <c r="N1290" s="24" t="str">
        <f t="shared" si="61"/>
        <v>50% or More</v>
      </c>
      <c r="O1290" s="21">
        <f>Table2[[#This Row],[Rounded Rating Column]] + (Table2[[#This Row],[rating_count]] / 1000)</f>
        <v>4.0659999999999998</v>
      </c>
      <c r="P1290" s="24" t="str">
        <f>IF(Table2[[#This Row],[Discount Percentage]] &gt;= 0.5, "Yes", "No")</f>
        <v>Yes</v>
      </c>
      <c r="Q1290" s="26">
        <f>Table2[[#This Row],[Actual Price]] * Table2[[#This Row],[rating_count]]</f>
        <v>2130934</v>
      </c>
      <c r="R1290">
        <v>3.4</v>
      </c>
      <c r="S1290">
        <f>ROUND(Table2[[#This Row],[rating]], 0)</f>
        <v>3</v>
      </c>
      <c r="T1290" s="21">
        <v>1066</v>
      </c>
      <c r="U1290" s="21" t="str">
        <f>IF(Table2[[#This Row],[rating_count]] &lt; 1000, "Yes", "No")</f>
        <v>No</v>
      </c>
      <c r="V1290" s="21">
        <f>Table2[[#This Row],[Rounded Rating Column]] * Table2[[#This Row],[rating_count]]</f>
        <v>3198</v>
      </c>
      <c r="W1290" s="25">
        <f t="shared" si="62"/>
        <v>2130934</v>
      </c>
      <c r="X1290" t="s">
        <v>11813</v>
      </c>
      <c r="Y1290" t="s">
        <v>11814</v>
      </c>
      <c r="Z1290" t="s">
        <v>11815</v>
      </c>
      <c r="AA1290" t="s">
        <v>11816</v>
      </c>
      <c r="AB1290" t="s">
        <v>11817</v>
      </c>
      <c r="AC1290" t="s">
        <v>11818</v>
      </c>
      <c r="AD1290" t="s">
        <v>11819</v>
      </c>
      <c r="AE1290" t="s">
        <v>11820</v>
      </c>
    </row>
    <row r="1291" spans="1:31" ht="15.75" customHeight="1">
      <c r="A1291" t="s">
        <v>12123</v>
      </c>
      <c r="B1291" t="s">
        <v>12124</v>
      </c>
      <c r="C1291" t="s">
        <v>8723</v>
      </c>
      <c r="D1291" t="s">
        <v>12817</v>
      </c>
      <c r="E1291" t="s">
        <v>12818</v>
      </c>
      <c r="F1291" t="s">
        <v>12986</v>
      </c>
      <c r="G1291" t="str">
        <f>Table2[category] &amp; "-" &amp; Table2[product name]</f>
        <v>Home&amp;Kitchen|Kitchen&amp;HomeAppliances|SmallKitchenAppliances|JuicerMixerGrinders-LONAXA Mini Travel Rechargeable Fruit Juicer - USB Electric Fruit &amp; Vegetable Juice Blender/Grinder for Home and Office Use (Multicolor)‚Ä¶</v>
      </c>
      <c r="H1291" t="s">
        <v>13008</v>
      </c>
      <c r="I1291" s="23">
        <v>499</v>
      </c>
      <c r="J1291" s="23" t="str">
        <f t="shared" si="60"/>
        <v>₹200 - ₹500</v>
      </c>
      <c r="K1291" s="25">
        <v>1299</v>
      </c>
      <c r="L1291" s="24">
        <v>0.62</v>
      </c>
      <c r="M1291" s="25">
        <f>Table2[[#This Row],[Actual Price]] - Table2[[#This Row],[Discounted Price]] / Table2[[#This Row],[Actual Price]] * 100</f>
        <v>1260.5858352578907</v>
      </c>
      <c r="N1291" s="24" t="str">
        <f t="shared" si="61"/>
        <v>50% or More</v>
      </c>
      <c r="O1291" s="21">
        <f>Table2[[#This Row],[Rounded Rating Column]] + (Table2[[#This Row],[rating_count]] / 1000)</f>
        <v>4.0650000000000004</v>
      </c>
      <c r="P1291" s="24" t="str">
        <f>IF(Table2[[#This Row],[Discount Percentage]] &gt;= 0.5, "Yes", "No")</f>
        <v>Yes</v>
      </c>
      <c r="Q1291" s="26">
        <f>Table2[[#This Row],[Actual Price]] * Table2[[#This Row],[rating_count]]</f>
        <v>84435</v>
      </c>
      <c r="R1291">
        <v>3.9</v>
      </c>
      <c r="S1291">
        <f>ROUND(Table2[[#This Row],[rating]], 0)</f>
        <v>4</v>
      </c>
      <c r="T1291" s="21">
        <v>65</v>
      </c>
      <c r="U1291" s="21" t="str">
        <f>IF(Table2[[#This Row],[rating_count]] &lt; 1000, "Yes", "No")</f>
        <v>Yes</v>
      </c>
      <c r="V1291" s="21">
        <f>Table2[[#This Row],[Rounded Rating Column]] * Table2[[#This Row],[rating_count]]</f>
        <v>260</v>
      </c>
      <c r="W1291" s="25">
        <f t="shared" si="62"/>
        <v>84435</v>
      </c>
      <c r="X1291" t="s">
        <v>12125</v>
      </c>
      <c r="Y1291" t="s">
        <v>12126</v>
      </c>
      <c r="Z1291" t="s">
        <v>12127</v>
      </c>
      <c r="AA1291" t="s">
        <v>12128</v>
      </c>
      <c r="AB1291" t="s">
        <v>12129</v>
      </c>
      <c r="AC1291" t="s">
        <v>12130</v>
      </c>
      <c r="AD1291" t="s">
        <v>12131</v>
      </c>
      <c r="AE1291" t="s">
        <v>12132</v>
      </c>
    </row>
    <row r="1292" spans="1:31" ht="15.75" customHeight="1">
      <c r="A1292" t="s">
        <v>1820</v>
      </c>
      <c r="B1292" t="s">
        <v>1821</v>
      </c>
      <c r="C1292" t="s">
        <v>165</v>
      </c>
      <c r="D1292" t="s">
        <v>12831</v>
      </c>
      <c r="E1292" t="s">
        <v>12832</v>
      </c>
      <c r="F1292" t="s">
        <v>12834</v>
      </c>
      <c r="G1292" t="str">
        <f>Table2[category] &amp; "-" &amp; Table2[product name]</f>
        <v>Electronics|HomeTheater,TV&amp;Video|Televisions|SmartTelevisions-TCL 80 cm (32 inches) HD Ready Certified Android Smart LED TV 32S615 (Black)</v>
      </c>
      <c r="H1292" t="s">
        <v>12835</v>
      </c>
      <c r="I1292" s="25">
        <v>11990</v>
      </c>
      <c r="J1292" s="23" t="str">
        <f t="shared" si="60"/>
        <v>&gt;₹500</v>
      </c>
      <c r="K1292" s="25">
        <v>31990</v>
      </c>
      <c r="L1292" s="24">
        <v>0.63</v>
      </c>
      <c r="M1292" s="25">
        <f>Table2[[#This Row],[Actual Price]] - Table2[[#This Row],[Discounted Price]] / Table2[[#This Row],[Actual Price]] * 100</f>
        <v>31952.519537355423</v>
      </c>
      <c r="N1292" s="24" t="str">
        <f t="shared" si="61"/>
        <v>50% or More</v>
      </c>
      <c r="O1292" s="21">
        <f>Table2[[#This Row],[Rounded Rating Column]] + (Table2[[#This Row],[rating_count]] / 1000)</f>
        <v>4.0640000000000001</v>
      </c>
      <c r="P1292" s="24" t="str">
        <f>IF(Table2[[#This Row],[Discount Percentage]] &gt;= 0.5, "Yes", "No")</f>
        <v>Yes</v>
      </c>
      <c r="Q1292" s="26">
        <f>Table2[[#This Row],[Actual Price]] * Table2[[#This Row],[rating_count]]</f>
        <v>2047360</v>
      </c>
      <c r="R1292">
        <v>4.2</v>
      </c>
      <c r="S1292">
        <f>ROUND(Table2[[#This Row],[rating]], 0)</f>
        <v>4</v>
      </c>
      <c r="T1292" s="21">
        <v>64</v>
      </c>
      <c r="U1292" s="21" t="str">
        <f>IF(Table2[[#This Row],[rating_count]] &lt; 1000, "Yes", "No")</f>
        <v>Yes</v>
      </c>
      <c r="V1292" s="21">
        <f>Table2[[#This Row],[Rounded Rating Column]] * Table2[[#This Row],[rating_count]]</f>
        <v>256</v>
      </c>
      <c r="W1292" s="25">
        <f t="shared" si="62"/>
        <v>2047360</v>
      </c>
      <c r="X1292" t="s">
        <v>730</v>
      </c>
      <c r="Y1292" t="s">
        <v>1822</v>
      </c>
      <c r="Z1292" t="s">
        <v>1823</v>
      </c>
      <c r="AA1292" t="s">
        <v>1824</v>
      </c>
      <c r="AB1292" t="s">
        <v>1825</v>
      </c>
      <c r="AC1292" t="s">
        <v>1826</v>
      </c>
      <c r="AD1292" t="s">
        <v>1827</v>
      </c>
      <c r="AE1292" t="s">
        <v>1828</v>
      </c>
    </row>
    <row r="1293" spans="1:31" ht="15.75" customHeight="1">
      <c r="A1293" t="s">
        <v>11065</v>
      </c>
      <c r="B1293" t="s">
        <v>11066</v>
      </c>
      <c r="C1293" t="s">
        <v>8347</v>
      </c>
      <c r="D1293" t="s">
        <v>12817</v>
      </c>
      <c r="E1293" t="s">
        <v>12988</v>
      </c>
      <c r="F1293" t="s">
        <v>12989</v>
      </c>
      <c r="G1293" t="str">
        <f>Table2[category] &amp; "-" &amp; Table2[product name]</f>
        <v>Home&amp;Kitchen|Heating,Cooling&amp;AirQuality|RoomHeaters|FanHeaters-Crompton Insta Delight Fan Circulator Room Heater with 3 Heat Settings (Slate Grey &amp; Black, 2000 Watt)</v>
      </c>
      <c r="H1293" t="s">
        <v>12991</v>
      </c>
      <c r="I1293" s="25">
        <v>2590</v>
      </c>
      <c r="J1293" s="23" t="str">
        <f t="shared" si="60"/>
        <v>&gt;₹500</v>
      </c>
      <c r="K1293" s="25">
        <v>4200</v>
      </c>
      <c r="L1293" s="24">
        <v>0.38</v>
      </c>
      <c r="M1293" s="25">
        <f>Table2[[#This Row],[Actual Price]] - Table2[[#This Row],[Discounted Price]] / Table2[[#This Row],[Actual Price]] * 100</f>
        <v>4138.333333333333</v>
      </c>
      <c r="N1293" s="24" t="str">
        <f t="shared" si="61"/>
        <v>&lt;50%</v>
      </c>
      <c r="O1293" s="21">
        <f>Table2[[#This Row],[Rounded Rating Column]] + (Table2[[#This Row],[rating_count]] / 1000)</f>
        <v>4.0629999999999997</v>
      </c>
      <c r="P1293" s="24" t="str">
        <f>IF(Table2[[#This Row],[Discount Percentage]] &gt;= 0.5, "Yes", "No")</f>
        <v>No</v>
      </c>
      <c r="Q1293" s="26">
        <f>Table2[[#This Row],[Actual Price]] * Table2[[#This Row],[rating_count]]</f>
        <v>264600</v>
      </c>
      <c r="R1293">
        <v>4.0999999999999996</v>
      </c>
      <c r="S1293">
        <f>ROUND(Table2[[#This Row],[rating]], 0)</f>
        <v>4</v>
      </c>
      <c r="T1293" s="21">
        <v>63</v>
      </c>
      <c r="U1293" s="21" t="str">
        <f>IF(Table2[[#This Row],[rating_count]] &lt; 1000, "Yes", "No")</f>
        <v>Yes</v>
      </c>
      <c r="V1293" s="21">
        <f>Table2[[#This Row],[Rounded Rating Column]] * Table2[[#This Row],[rating_count]]</f>
        <v>252</v>
      </c>
      <c r="W1293" s="25">
        <f t="shared" si="62"/>
        <v>264600</v>
      </c>
      <c r="X1293" t="s">
        <v>11067</v>
      </c>
      <c r="Y1293" t="s">
        <v>11068</v>
      </c>
      <c r="Z1293" t="s">
        <v>11069</v>
      </c>
      <c r="AA1293" t="s">
        <v>11070</v>
      </c>
      <c r="AB1293" t="s">
        <v>11071</v>
      </c>
      <c r="AC1293" t="s">
        <v>11072</v>
      </c>
      <c r="AD1293" t="s">
        <v>11073</v>
      </c>
      <c r="AE1293" t="s">
        <v>11074</v>
      </c>
    </row>
    <row r="1294" spans="1:31" ht="15.75" customHeight="1">
      <c r="A1294" t="s">
        <v>11943</v>
      </c>
      <c r="B1294" t="s">
        <v>11944</v>
      </c>
      <c r="C1294" t="s">
        <v>8505</v>
      </c>
      <c r="D1294" t="s">
        <v>12817</v>
      </c>
      <c r="E1294" t="s">
        <v>12988</v>
      </c>
      <c r="F1294" t="s">
        <v>13000</v>
      </c>
      <c r="G1294" t="str">
        <f>Table2[category] &amp; "-" &amp; Table2[product name]</f>
        <v>Home&amp;Kitchen|Heating,Cooling&amp;AirQuality|WaterHeaters&amp;Geysers|InstantWaterHeaters-TE‚Ñ¢ Instant Electric Heating Hot and Cold Water Geyser Tap Water with Digital Display (White)</v>
      </c>
      <c r="H1294" t="s">
        <v>13001</v>
      </c>
      <c r="I1294" s="25">
        <v>1449</v>
      </c>
      <c r="J1294" s="23" t="str">
        <f t="shared" si="60"/>
        <v>&gt;₹500</v>
      </c>
      <c r="K1294" s="25">
        <v>4999</v>
      </c>
      <c r="L1294" s="24">
        <v>0.71</v>
      </c>
      <c r="M1294" s="25">
        <f>Table2[[#This Row],[Actual Price]] - Table2[[#This Row],[Discounted Price]] / Table2[[#This Row],[Actual Price]] * 100</f>
        <v>4970.014202840568</v>
      </c>
      <c r="N1294" s="24" t="str">
        <f t="shared" si="61"/>
        <v>50% or More</v>
      </c>
      <c r="O1294" s="21">
        <f>Table2[[#This Row],[Rounded Rating Column]] + (Table2[[#This Row],[rating_count]] / 1000)</f>
        <v>4.0629999999999997</v>
      </c>
      <c r="P1294" s="24" t="str">
        <f>IF(Table2[[#This Row],[Discount Percentage]] &gt;= 0.5, "Yes", "No")</f>
        <v>Yes</v>
      </c>
      <c r="Q1294" s="26">
        <f>Table2[[#This Row],[Actual Price]] * Table2[[#This Row],[rating_count]]</f>
        <v>314937</v>
      </c>
      <c r="R1294">
        <v>3.6</v>
      </c>
      <c r="S1294">
        <f>ROUND(Table2[[#This Row],[rating]], 0)</f>
        <v>4</v>
      </c>
      <c r="T1294" s="21">
        <v>63</v>
      </c>
      <c r="U1294" s="21" t="str">
        <f>IF(Table2[[#This Row],[rating_count]] &lt; 1000, "Yes", "No")</f>
        <v>Yes</v>
      </c>
      <c r="V1294" s="21">
        <f>Table2[[#This Row],[Rounded Rating Column]] * Table2[[#This Row],[rating_count]]</f>
        <v>252</v>
      </c>
      <c r="W1294" s="25">
        <f t="shared" si="62"/>
        <v>314937</v>
      </c>
      <c r="X1294" t="s">
        <v>11945</v>
      </c>
      <c r="Y1294" t="s">
        <v>11946</v>
      </c>
      <c r="Z1294" t="s">
        <v>11947</v>
      </c>
      <c r="AA1294" t="s">
        <v>11948</v>
      </c>
      <c r="AB1294" t="s">
        <v>11949</v>
      </c>
      <c r="AC1294" t="s">
        <v>11950</v>
      </c>
      <c r="AD1294" t="s">
        <v>11951</v>
      </c>
      <c r="AE1294" t="s">
        <v>11952</v>
      </c>
    </row>
    <row r="1295" spans="1:31" ht="15.75" customHeight="1">
      <c r="A1295" t="s">
        <v>1720</v>
      </c>
      <c r="B1295" t="s">
        <v>1721</v>
      </c>
      <c r="C1295" t="s">
        <v>13</v>
      </c>
      <c r="D1295" t="s">
        <v>12821</v>
      </c>
      <c r="E1295" t="s">
        <v>12822</v>
      </c>
      <c r="F1295" t="s">
        <v>12823</v>
      </c>
      <c r="G1295" t="str">
        <f>Table2[category] &amp; "-" &amp; Table2[product name]</f>
        <v>Computers&amp;Accessories|Accessories&amp;Peripherals|Cables&amp;Accessories|Cables|USBCables-Zebronics CU3100V Fast charging Type C cable with QC 18W support, 3A max capacity, 1 meter braided cable, Data transfer and Superior durability (Braided Black + White)</v>
      </c>
      <c r="H1295" t="s">
        <v>12824</v>
      </c>
      <c r="I1295" s="23">
        <v>139</v>
      </c>
      <c r="J1295" s="23" t="str">
        <f t="shared" si="60"/>
        <v>&lt;₹200</v>
      </c>
      <c r="K1295" s="23">
        <v>549</v>
      </c>
      <c r="L1295" s="24">
        <v>0.75</v>
      </c>
      <c r="M1295" s="25">
        <f>Table2[[#This Row],[Actual Price]] - Table2[[#This Row],[Discounted Price]] / Table2[[#This Row],[Actual Price]] * 100</f>
        <v>523.68123861566482</v>
      </c>
      <c r="N1295" s="24" t="str">
        <f t="shared" si="61"/>
        <v>50% or More</v>
      </c>
      <c r="O1295" s="21">
        <f>Table2[[#This Row],[Rounded Rating Column]] + (Table2[[#This Row],[rating_count]] / 1000)</f>
        <v>4.0609999999999999</v>
      </c>
      <c r="P1295" s="24" t="str">
        <f>IF(Table2[[#This Row],[Discount Percentage]] &gt;= 0.5, "Yes", "No")</f>
        <v>Yes</v>
      </c>
      <c r="Q1295" s="26">
        <f>Table2[[#This Row],[Actual Price]] * Table2[[#This Row],[rating_count]]</f>
        <v>33489</v>
      </c>
      <c r="R1295">
        <v>3.9</v>
      </c>
      <c r="S1295">
        <f>ROUND(Table2[[#This Row],[rating]], 0)</f>
        <v>4</v>
      </c>
      <c r="T1295" s="21">
        <v>61</v>
      </c>
      <c r="U1295" s="21" t="str">
        <f>IF(Table2[[#This Row],[rating_count]] &lt; 1000, "Yes", "No")</f>
        <v>Yes</v>
      </c>
      <c r="V1295" s="21">
        <f>Table2[[#This Row],[Rounded Rating Column]] * Table2[[#This Row],[rating_count]]</f>
        <v>244</v>
      </c>
      <c r="W1295" s="25">
        <f t="shared" si="62"/>
        <v>33489</v>
      </c>
      <c r="X1295" t="s">
        <v>1722</v>
      </c>
      <c r="Y1295" t="s">
        <v>1723</v>
      </c>
      <c r="Z1295" t="s">
        <v>1724</v>
      </c>
      <c r="AA1295" t="s">
        <v>1725</v>
      </c>
      <c r="AB1295" t="s">
        <v>1726</v>
      </c>
      <c r="AC1295" t="s">
        <v>1727</v>
      </c>
      <c r="AD1295" t="s">
        <v>1728</v>
      </c>
      <c r="AE1295" t="s">
        <v>1729</v>
      </c>
    </row>
    <row r="1296" spans="1:31" ht="15.75" customHeight="1">
      <c r="A1296" t="s">
        <v>2092</v>
      </c>
      <c r="B1296" t="s">
        <v>2093</v>
      </c>
      <c r="C1296" t="s">
        <v>13</v>
      </c>
      <c r="D1296" t="s">
        <v>12821</v>
      </c>
      <c r="E1296" t="s">
        <v>12822</v>
      </c>
      <c r="F1296" t="s">
        <v>12823</v>
      </c>
      <c r="G1296" t="str">
        <f>Table2[category] &amp; "-" &amp; Table2[product name]</f>
        <v>Computers&amp;Accessories|Accessories&amp;Peripherals|Cables&amp;Accessories|Cables|USBCables-Zebronics CU3100V Fast charging Type C cable with QC 18W support, 3A max capacity, 1 meter braided cable, Data transfer and Superior durability (Braided Black )</v>
      </c>
      <c r="H1296" t="s">
        <v>12824</v>
      </c>
      <c r="I1296" s="23">
        <v>128.31</v>
      </c>
      <c r="J1296" s="23" t="str">
        <f t="shared" si="60"/>
        <v>&lt;₹200</v>
      </c>
      <c r="K1296" s="23">
        <v>549</v>
      </c>
      <c r="L1296" s="24">
        <v>0.77</v>
      </c>
      <c r="M1296" s="25">
        <f>Table2[[#This Row],[Actual Price]] - Table2[[#This Row],[Discounted Price]] / Table2[[#This Row],[Actual Price]] * 100</f>
        <v>525.62841530054641</v>
      </c>
      <c r="N1296" s="24" t="str">
        <f t="shared" si="61"/>
        <v>50% or More</v>
      </c>
      <c r="O1296" s="21">
        <f>Table2[[#This Row],[Rounded Rating Column]] + (Table2[[#This Row],[rating_count]] / 1000)</f>
        <v>4.0609999999999999</v>
      </c>
      <c r="P1296" s="24" t="str">
        <f>IF(Table2[[#This Row],[Discount Percentage]] &gt;= 0.5, "Yes", "No")</f>
        <v>Yes</v>
      </c>
      <c r="Q1296" s="26">
        <f>Table2[[#This Row],[Actual Price]] * Table2[[#This Row],[rating_count]]</f>
        <v>33489</v>
      </c>
      <c r="R1296">
        <v>3.9</v>
      </c>
      <c r="S1296">
        <f>ROUND(Table2[[#This Row],[rating]], 0)</f>
        <v>4</v>
      </c>
      <c r="T1296" s="21">
        <v>61</v>
      </c>
      <c r="U1296" s="21" t="str">
        <f>IF(Table2[[#This Row],[rating_count]] &lt; 1000, "Yes", "No")</f>
        <v>Yes</v>
      </c>
      <c r="V1296" s="21">
        <f>Table2[[#This Row],[Rounded Rating Column]] * Table2[[#This Row],[rating_count]]</f>
        <v>244</v>
      </c>
      <c r="W1296" s="25">
        <f t="shared" si="62"/>
        <v>33489</v>
      </c>
      <c r="X1296" t="s">
        <v>1722</v>
      </c>
      <c r="Y1296" t="s">
        <v>1723</v>
      </c>
      <c r="Z1296" t="s">
        <v>1724</v>
      </c>
      <c r="AA1296" t="s">
        <v>1725</v>
      </c>
      <c r="AB1296" t="s">
        <v>1726</v>
      </c>
      <c r="AC1296" t="s">
        <v>1727</v>
      </c>
      <c r="AD1296" t="s">
        <v>2094</v>
      </c>
      <c r="AE1296" t="s">
        <v>2095</v>
      </c>
    </row>
    <row r="1297" spans="1:31" ht="15.75" customHeight="1">
      <c r="A1297" t="s">
        <v>1460</v>
      </c>
      <c r="B1297" t="s">
        <v>1461</v>
      </c>
      <c r="C1297" t="s">
        <v>13</v>
      </c>
      <c r="D1297" t="s">
        <v>12821</v>
      </c>
      <c r="E1297" t="s">
        <v>12822</v>
      </c>
      <c r="F1297" t="s">
        <v>12823</v>
      </c>
      <c r="G1297" t="str">
        <f>Table2[category] &amp; "-" &amp; Table2[product name]</f>
        <v>Computers&amp;Accessories|Accessories&amp;Peripherals|Cables&amp;Accessories|Cables|USBCables-Ambrane BCL-15 Lightning Cable for Smartphone (1.5m Black)</v>
      </c>
      <c r="H1297" t="s">
        <v>12824</v>
      </c>
      <c r="I1297" s="23">
        <v>149</v>
      </c>
      <c r="J1297" s="23" t="str">
        <f t="shared" si="60"/>
        <v>&lt;₹200</v>
      </c>
      <c r="K1297" s="23">
        <v>399</v>
      </c>
      <c r="L1297" s="24">
        <v>0.63</v>
      </c>
      <c r="M1297" s="25">
        <f>Table2[[#This Row],[Actual Price]] - Table2[[#This Row],[Discounted Price]] / Table2[[#This Row],[Actual Price]] * 100</f>
        <v>361.65664160401002</v>
      </c>
      <c r="N1297" s="24" t="str">
        <f t="shared" si="61"/>
        <v>50% or More</v>
      </c>
      <c r="O1297" s="21">
        <f>Table2[[#This Row],[Rounded Rating Column]] + (Table2[[#This Row],[rating_count]] / 1000)</f>
        <v>4.0570000000000004</v>
      </c>
      <c r="P1297" s="24" t="str">
        <f>IF(Table2[[#This Row],[Discount Percentage]] &gt;= 0.5, "Yes", "No")</f>
        <v>Yes</v>
      </c>
      <c r="Q1297" s="26">
        <f>Table2[[#This Row],[Actual Price]] * Table2[[#This Row],[rating_count]]</f>
        <v>22743</v>
      </c>
      <c r="R1297">
        <v>3.9</v>
      </c>
      <c r="S1297">
        <f>ROUND(Table2[[#This Row],[rating]], 0)</f>
        <v>4</v>
      </c>
      <c r="T1297" s="21">
        <v>57</v>
      </c>
      <c r="U1297" s="21" t="str">
        <f>IF(Table2[[#This Row],[rating_count]] &lt; 1000, "Yes", "No")</f>
        <v>Yes</v>
      </c>
      <c r="V1297" s="21">
        <f>Table2[[#This Row],[Rounded Rating Column]] * Table2[[#This Row],[rating_count]]</f>
        <v>228</v>
      </c>
      <c r="W1297" s="25">
        <f t="shared" si="62"/>
        <v>22743</v>
      </c>
      <c r="X1297" t="s">
        <v>1462</v>
      </c>
      <c r="Y1297" t="s">
        <v>1463</v>
      </c>
      <c r="Z1297" t="s">
        <v>1464</v>
      </c>
      <c r="AA1297" t="s">
        <v>1465</v>
      </c>
      <c r="AB1297" t="s">
        <v>1466</v>
      </c>
      <c r="AC1297" t="s">
        <v>1467</v>
      </c>
      <c r="AD1297" t="s">
        <v>1468</v>
      </c>
      <c r="AE1297" t="s">
        <v>1469</v>
      </c>
    </row>
    <row r="1298" spans="1:31" ht="15.75" customHeight="1">
      <c r="A1298" t="s">
        <v>11791</v>
      </c>
      <c r="B1298" t="s">
        <v>11792</v>
      </c>
      <c r="C1298" t="s">
        <v>8347</v>
      </c>
      <c r="D1298" t="s">
        <v>12817</v>
      </c>
      <c r="E1298" t="s">
        <v>12988</v>
      </c>
      <c r="F1298" t="s">
        <v>12989</v>
      </c>
      <c r="G1298" t="str">
        <f>Table2[category] &amp; "-" &amp; Table2[product name]</f>
        <v>Home&amp;Kitchen|Heating,Cooling&amp;AirQuality|RoomHeaters|FanHeaters-Candes BlowHot All in One Silent Blower Fan Room Heater (ABS Body, White, Brown) 2000 Watts</v>
      </c>
      <c r="H1298" t="s">
        <v>12991</v>
      </c>
      <c r="I1298" s="25">
        <v>1090</v>
      </c>
      <c r="J1298" s="23" t="str">
        <f t="shared" si="60"/>
        <v>&gt;₹500</v>
      </c>
      <c r="K1298" s="25">
        <v>2999</v>
      </c>
      <c r="L1298" s="24">
        <v>0.64</v>
      </c>
      <c r="M1298" s="25">
        <f>Table2[[#This Row],[Actual Price]] - Table2[[#This Row],[Discounted Price]] / Table2[[#This Row],[Actual Price]] * 100</f>
        <v>2962.6545515171724</v>
      </c>
      <c r="N1298" s="24" t="str">
        <f t="shared" si="61"/>
        <v>50% or More</v>
      </c>
      <c r="O1298" s="21">
        <f>Table2[[#This Row],[Rounded Rating Column]] + (Table2[[#This Row],[rating_count]] / 1000)</f>
        <v>4.0570000000000004</v>
      </c>
      <c r="P1298" s="24" t="str">
        <f>IF(Table2[[#This Row],[Discount Percentage]] &gt;= 0.5, "Yes", "No")</f>
        <v>Yes</v>
      </c>
      <c r="Q1298" s="26">
        <f>Table2[[#This Row],[Actual Price]] * Table2[[#This Row],[rating_count]]</f>
        <v>170943</v>
      </c>
      <c r="R1298">
        <v>3.5</v>
      </c>
      <c r="S1298">
        <f>ROUND(Table2[[#This Row],[rating]], 0)</f>
        <v>4</v>
      </c>
      <c r="T1298" s="21">
        <v>57</v>
      </c>
      <c r="U1298" s="21" t="str">
        <f>IF(Table2[[#This Row],[rating_count]] &lt; 1000, "Yes", "No")</f>
        <v>Yes</v>
      </c>
      <c r="V1298" s="21">
        <f>Table2[[#This Row],[Rounded Rating Column]] * Table2[[#This Row],[rating_count]]</f>
        <v>228</v>
      </c>
      <c r="W1298" s="25">
        <f t="shared" si="62"/>
        <v>170943</v>
      </c>
      <c r="X1298" t="s">
        <v>11793</v>
      </c>
      <c r="Y1298" t="s">
        <v>11794</v>
      </c>
      <c r="Z1298" t="s">
        <v>11795</v>
      </c>
      <c r="AA1298" t="s">
        <v>11796</v>
      </c>
      <c r="AB1298" t="s">
        <v>11797</v>
      </c>
      <c r="AC1298" t="s">
        <v>11798</v>
      </c>
      <c r="AD1298" t="s">
        <v>11799</v>
      </c>
      <c r="AE1298" t="s">
        <v>11800</v>
      </c>
    </row>
    <row r="1299" spans="1:31" ht="15.75" customHeight="1">
      <c r="A1299" t="s">
        <v>12143</v>
      </c>
      <c r="B1299" t="s">
        <v>12144</v>
      </c>
      <c r="C1299" t="s">
        <v>8325</v>
      </c>
      <c r="D1299" t="s">
        <v>12817</v>
      </c>
      <c r="E1299" t="s">
        <v>12818</v>
      </c>
      <c r="F1299" t="s">
        <v>12986</v>
      </c>
      <c r="G1299" t="str">
        <f>Table2[category] &amp; "-" &amp; Table2[product name]</f>
        <v>Home&amp;Kitchen|Kitchen&amp;HomeAppliances|SmallKitchenAppliances|Kettles&amp;HotWaterDispensers|ElectricKettles-AGARO Royal Double Layered Kettle, 1.5 Litres, Double Layered Cool Touch , Dry Boiling Protection, Black</v>
      </c>
      <c r="H1299" t="s">
        <v>12987</v>
      </c>
      <c r="I1299" s="25">
        <v>1260</v>
      </c>
      <c r="J1299" s="23" t="str">
        <f t="shared" si="60"/>
        <v>&gt;₹500</v>
      </c>
      <c r="K1299" s="25">
        <v>2299</v>
      </c>
      <c r="L1299" s="24">
        <v>0.45</v>
      </c>
      <c r="M1299" s="25">
        <f>Table2[[#This Row],[Actual Price]] - Table2[[#This Row],[Discounted Price]] / Table2[[#This Row],[Actual Price]] * 100</f>
        <v>2244.193562418443</v>
      </c>
      <c r="N1299" s="24" t="str">
        <f t="shared" si="61"/>
        <v>&lt;50%</v>
      </c>
      <c r="O1299" s="21">
        <f>Table2[[#This Row],[Rounded Rating Column]] + (Table2[[#This Row],[rating_count]] / 1000)</f>
        <v>4.0549999999999997</v>
      </c>
      <c r="P1299" s="24" t="str">
        <f>IF(Table2[[#This Row],[Discount Percentage]] &gt;= 0.5, "Yes", "No")</f>
        <v>No</v>
      </c>
      <c r="Q1299" s="26">
        <f>Table2[[#This Row],[Actual Price]] * Table2[[#This Row],[rating_count]]</f>
        <v>126445</v>
      </c>
      <c r="R1299">
        <v>4.3</v>
      </c>
      <c r="S1299">
        <f>ROUND(Table2[[#This Row],[rating]], 0)</f>
        <v>4</v>
      </c>
      <c r="T1299" s="21">
        <v>55</v>
      </c>
      <c r="U1299" s="21" t="str">
        <f>IF(Table2[[#This Row],[rating_count]] &lt; 1000, "Yes", "No")</f>
        <v>Yes</v>
      </c>
      <c r="V1299" s="21">
        <f>Table2[[#This Row],[Rounded Rating Column]] * Table2[[#This Row],[rating_count]]</f>
        <v>220</v>
      </c>
      <c r="W1299" s="25">
        <f t="shared" si="62"/>
        <v>126445</v>
      </c>
      <c r="X1299" t="s">
        <v>12145</v>
      </c>
      <c r="Y1299" t="s">
        <v>12146</v>
      </c>
      <c r="Z1299" t="s">
        <v>12147</v>
      </c>
      <c r="AA1299" t="s">
        <v>12148</v>
      </c>
      <c r="AB1299" t="s">
        <v>12149</v>
      </c>
      <c r="AC1299" t="s">
        <v>12150</v>
      </c>
      <c r="AD1299" t="s">
        <v>12151</v>
      </c>
      <c r="AE1299" t="s">
        <v>12152</v>
      </c>
    </row>
    <row r="1300" spans="1:31" ht="15.75" customHeight="1">
      <c r="A1300" t="s">
        <v>10259</v>
      </c>
      <c r="B1300" t="s">
        <v>10260</v>
      </c>
      <c r="C1300" t="s">
        <v>8723</v>
      </c>
      <c r="D1300" t="s">
        <v>12817</v>
      </c>
      <c r="E1300" t="s">
        <v>12818</v>
      </c>
      <c r="F1300" t="s">
        <v>12986</v>
      </c>
      <c r="G1300" t="str">
        <f>Table2[category] &amp; "-" &amp; Table2[product name]</f>
        <v>Home&amp;Kitchen|Kitchen&amp;HomeAppliances|SmallKitchenAppliances|JuicerMixerGrinders-ROYAL STEP Portable Electric USB Juice Maker Juicer Bottle Blender Grinder Mixer,6 Blades Rechargeable Bottle with (MULTII) (MULTI COLOUR 6 BLED JUICER MIXER)</v>
      </c>
      <c r="H1300" t="s">
        <v>13008</v>
      </c>
      <c r="I1300" s="23">
        <v>499</v>
      </c>
      <c r="J1300" s="23" t="str">
        <f t="shared" si="60"/>
        <v>₹200 - ₹500</v>
      </c>
      <c r="K1300" s="25">
        <v>2199</v>
      </c>
      <c r="L1300" s="24">
        <v>0.77</v>
      </c>
      <c r="M1300" s="25">
        <f>Table2[[#This Row],[Actual Price]] - Table2[[#This Row],[Discounted Price]] / Table2[[#This Row],[Actual Price]] * 100</f>
        <v>2176.3078672123693</v>
      </c>
      <c r="N1300" s="24" t="str">
        <f t="shared" si="61"/>
        <v>50% or More</v>
      </c>
      <c r="O1300" s="21">
        <f>Table2[[#This Row],[Rounded Rating Column]] + (Table2[[#This Row],[rating_count]] / 1000)</f>
        <v>4.0529999999999999</v>
      </c>
      <c r="P1300" s="24" t="str">
        <f>IF(Table2[[#This Row],[Discount Percentage]] &gt;= 0.5, "Yes", "No")</f>
        <v>Yes</v>
      </c>
      <c r="Q1300" s="26">
        <f>Table2[[#This Row],[Actual Price]] * Table2[[#This Row],[rating_count]]</f>
        <v>116547</v>
      </c>
      <c r="R1300">
        <v>3.7</v>
      </c>
      <c r="S1300">
        <f>ROUND(Table2[[#This Row],[rating]], 0)</f>
        <v>4</v>
      </c>
      <c r="T1300" s="21">
        <v>53</v>
      </c>
      <c r="U1300" s="21" t="str">
        <f>IF(Table2[[#This Row],[rating_count]] &lt; 1000, "Yes", "No")</f>
        <v>Yes</v>
      </c>
      <c r="V1300" s="21">
        <f>Table2[[#This Row],[Rounded Rating Column]] * Table2[[#This Row],[rating_count]]</f>
        <v>212</v>
      </c>
      <c r="W1300" s="25">
        <f t="shared" si="62"/>
        <v>116547</v>
      </c>
      <c r="X1300" t="s">
        <v>10261</v>
      </c>
      <c r="Y1300" t="s">
        <v>10262</v>
      </c>
      <c r="Z1300" t="s">
        <v>10263</v>
      </c>
      <c r="AA1300" t="s">
        <v>10264</v>
      </c>
      <c r="AB1300" t="s">
        <v>10265</v>
      </c>
      <c r="AC1300" t="s">
        <v>10266</v>
      </c>
      <c r="AD1300" t="s">
        <v>10267</v>
      </c>
      <c r="AE1300" t="s">
        <v>10268</v>
      </c>
    </row>
    <row r="1301" spans="1:31" ht="15.75" customHeight="1">
      <c r="A1301" t="s">
        <v>2439</v>
      </c>
      <c r="B1301" t="s">
        <v>2440</v>
      </c>
      <c r="C1301" t="s">
        <v>13</v>
      </c>
      <c r="D1301" t="s">
        <v>12821</v>
      </c>
      <c r="E1301" t="s">
        <v>12822</v>
      </c>
      <c r="F1301" t="s">
        <v>12823</v>
      </c>
      <c r="G1301" t="str">
        <f>Table2[category] &amp; "-" &amp; Table2[product name]</f>
        <v>Computers&amp;Accessories|Accessories&amp;Peripherals|Cables&amp;Accessories|Cables|USBCables-Amazon Brand - Solimo 3A Fast Charging Tough Type C USB Data Cable¬† ‚Äì 1 Meter</v>
      </c>
      <c r="H1301" t="s">
        <v>12824</v>
      </c>
      <c r="I1301" s="23">
        <v>119</v>
      </c>
      <c r="J1301" s="23" t="str">
        <f t="shared" si="60"/>
        <v>&lt;₹200</v>
      </c>
      <c r="K1301" s="23">
        <v>299</v>
      </c>
      <c r="L1301" s="24">
        <v>0.6</v>
      </c>
      <c r="M1301" s="25">
        <f>Table2[[#This Row],[Actual Price]] - Table2[[#This Row],[Discounted Price]] / Table2[[#This Row],[Actual Price]] * 100</f>
        <v>259.20066889632108</v>
      </c>
      <c r="N1301" s="24" t="str">
        <f t="shared" si="61"/>
        <v>50% or More</v>
      </c>
      <c r="O1301" s="21">
        <f>Table2[[#This Row],[Rounded Rating Column]] + (Table2[[#This Row],[rating_count]] / 1000)</f>
        <v>4.0510000000000002</v>
      </c>
      <c r="P1301" s="24" t="str">
        <f>IF(Table2[[#This Row],[Discount Percentage]] &gt;= 0.5, "Yes", "No")</f>
        <v>Yes</v>
      </c>
      <c r="Q1301" s="26">
        <f>Table2[[#This Row],[Actual Price]] * Table2[[#This Row],[rating_count]]</f>
        <v>15249</v>
      </c>
      <c r="R1301">
        <v>3.8</v>
      </c>
      <c r="S1301">
        <f>ROUND(Table2[[#This Row],[rating]], 0)</f>
        <v>4</v>
      </c>
      <c r="T1301" s="21">
        <v>51</v>
      </c>
      <c r="U1301" s="21" t="str">
        <f>IF(Table2[[#This Row],[rating_count]] &lt; 1000, "Yes", "No")</f>
        <v>Yes</v>
      </c>
      <c r="V1301" s="21">
        <f>Table2[[#This Row],[Rounded Rating Column]] * Table2[[#This Row],[rating_count]]</f>
        <v>204</v>
      </c>
      <c r="W1301" s="25">
        <f t="shared" si="62"/>
        <v>15249</v>
      </c>
      <c r="X1301" t="s">
        <v>2441</v>
      </c>
      <c r="Y1301" t="s">
        <v>2442</v>
      </c>
      <c r="Z1301" t="s">
        <v>2443</v>
      </c>
      <c r="AA1301" t="s">
        <v>2444</v>
      </c>
      <c r="AB1301" t="s">
        <v>2445</v>
      </c>
      <c r="AC1301" t="s">
        <v>2446</v>
      </c>
      <c r="AD1301" t="s">
        <v>2447</v>
      </c>
      <c r="AE1301" t="s">
        <v>2448</v>
      </c>
    </row>
    <row r="1302" spans="1:31" ht="15.75" customHeight="1">
      <c r="A1302" t="s">
        <v>9984</v>
      </c>
      <c r="B1302" t="s">
        <v>9985</v>
      </c>
      <c r="C1302" t="s">
        <v>8336</v>
      </c>
      <c r="D1302" t="s">
        <v>12817</v>
      </c>
      <c r="E1302" t="s">
        <v>12988</v>
      </c>
      <c r="F1302" t="s">
        <v>12989</v>
      </c>
      <c r="G1302" t="str">
        <f>Table2[category] &amp; "-" &amp; Table2[product name]</f>
        <v>Home&amp;Kitchen|Heating,Cooling&amp;AirQuality|RoomHeaters|ElectricHeaters-HOMEPACK 750W Radiant Room Home Office Heaters For Winter</v>
      </c>
      <c r="H1302" t="s">
        <v>12990</v>
      </c>
      <c r="I1302" s="23">
        <v>649</v>
      </c>
      <c r="J1302" s="23" t="str">
        <f t="shared" si="60"/>
        <v>&gt;₹500</v>
      </c>
      <c r="K1302" s="23">
        <v>999</v>
      </c>
      <c r="L1302" s="24">
        <v>0.35</v>
      </c>
      <c r="M1302" s="25">
        <f>Table2[[#This Row],[Actual Price]] - Table2[[#This Row],[Discounted Price]] / Table2[[#This Row],[Actual Price]] * 100</f>
        <v>934.03503503503498</v>
      </c>
      <c r="N1302" s="24" t="str">
        <f t="shared" si="61"/>
        <v>&lt;50%</v>
      </c>
      <c r="O1302" s="21">
        <f>Table2[[#This Row],[Rounded Rating Column]] + (Table2[[#This Row],[rating_count]] / 1000)</f>
        <v>4.0490000000000004</v>
      </c>
      <c r="P1302" s="24" t="str">
        <f>IF(Table2[[#This Row],[Discount Percentage]] &gt;= 0.5, "Yes", "No")</f>
        <v>No</v>
      </c>
      <c r="Q1302" s="26">
        <f>Table2[[#This Row],[Actual Price]] * Table2[[#This Row],[rating_count]]</f>
        <v>48951</v>
      </c>
      <c r="R1302">
        <v>3.8</v>
      </c>
      <c r="S1302">
        <f>ROUND(Table2[[#This Row],[rating]], 0)</f>
        <v>4</v>
      </c>
      <c r="T1302" s="21">
        <v>49</v>
      </c>
      <c r="U1302" s="21" t="str">
        <f>IF(Table2[[#This Row],[rating_count]] &lt; 1000, "Yes", "No")</f>
        <v>Yes</v>
      </c>
      <c r="V1302" s="21">
        <f>Table2[[#This Row],[Rounded Rating Column]] * Table2[[#This Row],[rating_count]]</f>
        <v>196</v>
      </c>
      <c r="W1302" s="25">
        <f t="shared" si="62"/>
        <v>48951</v>
      </c>
      <c r="X1302" t="s">
        <v>9986</v>
      </c>
      <c r="Y1302" t="s">
        <v>9987</v>
      </c>
      <c r="Z1302" t="s">
        <v>9988</v>
      </c>
      <c r="AA1302" t="s">
        <v>9989</v>
      </c>
      <c r="AB1302" t="s">
        <v>9990</v>
      </c>
      <c r="AC1302" t="s">
        <v>9991</v>
      </c>
      <c r="AD1302" t="s">
        <v>9992</v>
      </c>
      <c r="AE1302" t="s">
        <v>9993</v>
      </c>
    </row>
    <row r="1303" spans="1:31" ht="15.75" customHeight="1">
      <c r="A1303" t="s">
        <v>2577</v>
      </c>
      <c r="B1303" t="s">
        <v>2578</v>
      </c>
      <c r="C1303" t="s">
        <v>125</v>
      </c>
      <c r="D1303" t="s">
        <v>12831</v>
      </c>
      <c r="E1303" t="s">
        <v>12832</v>
      </c>
      <c r="F1303" t="s">
        <v>12833</v>
      </c>
      <c r="G1303" t="str">
        <f>Table2[category] &amp; "-" &amp; Table2[product name]</f>
        <v>Electronics|HomeTheater,TV&amp;Video|Accessories|Cables|HDMICables-Tuarso 8K HDMI 2.1 Cable 48Gbps , 1.5 Meter High-Speed Braided HDMI Cable ( 8K@60HZ„ÄÅ4K@120HZ„ÄÅ2K@240HZ ) HDMI 2.1 Cable Compatible with Monitors , Television , Laptops , Projectors , Game Consoles and more with HDMI Ports Device</v>
      </c>
      <c r="H1303" t="s">
        <v>12824</v>
      </c>
      <c r="I1303" s="23">
        <v>599</v>
      </c>
      <c r="J1303" s="23" t="str">
        <f t="shared" si="60"/>
        <v>&gt;₹500</v>
      </c>
      <c r="K1303" s="25">
        <v>1999</v>
      </c>
      <c r="L1303" s="24">
        <v>0.7</v>
      </c>
      <c r="M1303" s="25">
        <f>Table2[[#This Row],[Actual Price]] - Table2[[#This Row],[Discounted Price]] / Table2[[#This Row],[Actual Price]] * 100</f>
        <v>1969.0350175087544</v>
      </c>
      <c r="N1303" s="24" t="str">
        <f t="shared" si="61"/>
        <v>50% or More</v>
      </c>
      <c r="O1303" s="21">
        <f>Table2[[#This Row],[Rounded Rating Column]] + (Table2[[#This Row],[rating_count]] / 1000)</f>
        <v>4.0469999999999997</v>
      </c>
      <c r="P1303" s="24" t="str">
        <f>IF(Table2[[#This Row],[Discount Percentage]] &gt;= 0.5, "Yes", "No")</f>
        <v>Yes</v>
      </c>
      <c r="Q1303" s="26">
        <f>Table2[[#This Row],[Actual Price]] * Table2[[#This Row],[rating_count]]</f>
        <v>93953</v>
      </c>
      <c r="R1303">
        <v>4.2</v>
      </c>
      <c r="S1303">
        <f>ROUND(Table2[[#This Row],[rating]], 0)</f>
        <v>4</v>
      </c>
      <c r="T1303" s="21">
        <v>47</v>
      </c>
      <c r="U1303" s="21" t="str">
        <f>IF(Table2[[#This Row],[rating_count]] &lt; 1000, "Yes", "No")</f>
        <v>Yes</v>
      </c>
      <c r="V1303" s="21">
        <f>Table2[[#This Row],[Rounded Rating Column]] * Table2[[#This Row],[rating_count]]</f>
        <v>188</v>
      </c>
      <c r="W1303" s="25">
        <f t="shared" si="62"/>
        <v>93953</v>
      </c>
      <c r="X1303" t="s">
        <v>2579</v>
      </c>
      <c r="Y1303" t="s">
        <v>2580</v>
      </c>
      <c r="Z1303" t="s">
        <v>2581</v>
      </c>
      <c r="AA1303" t="s">
        <v>2582</v>
      </c>
      <c r="AB1303" t="s">
        <v>2583</v>
      </c>
      <c r="AC1303" t="s">
        <v>2584</v>
      </c>
      <c r="AD1303" t="s">
        <v>2585</v>
      </c>
      <c r="AE1303" t="s">
        <v>2586</v>
      </c>
    </row>
    <row r="1304" spans="1:31" ht="15.75" customHeight="1">
      <c r="A1304" t="s">
        <v>10085</v>
      </c>
      <c r="B1304" t="s">
        <v>10086</v>
      </c>
      <c r="C1304" t="s">
        <v>8472</v>
      </c>
      <c r="D1304" t="s">
        <v>12817</v>
      </c>
      <c r="E1304" t="s">
        <v>12818</v>
      </c>
      <c r="F1304" t="s">
        <v>12986</v>
      </c>
      <c r="G1304" t="str">
        <f>Table2[category] &amp; "-" &amp; Table2[product name]</f>
        <v>Home&amp;Kitchen|Kitchen&amp;HomeAppliances|SmallKitchenAppliances|HandBlenders-WIDEWINGS Electric Handheld Milk Wand Mixer Frother for Latte Coffee Hot Milk, Milk Frother for Coffee, Egg Beater, Hand Blender, Coffee Beater with Stand</v>
      </c>
      <c r="H1304" t="s">
        <v>12998</v>
      </c>
      <c r="I1304" s="23">
        <v>259</v>
      </c>
      <c r="J1304" s="23" t="str">
        <f t="shared" si="60"/>
        <v>₹200 - ₹500</v>
      </c>
      <c r="K1304" s="23">
        <v>999</v>
      </c>
      <c r="L1304" s="24">
        <v>0.74</v>
      </c>
      <c r="M1304" s="25">
        <f>Table2[[#This Row],[Actual Price]] - Table2[[#This Row],[Discounted Price]] / Table2[[#This Row],[Actual Price]] * 100</f>
        <v>973.07407407407413</v>
      </c>
      <c r="N1304" s="24" t="str">
        <f t="shared" si="61"/>
        <v>50% or More</v>
      </c>
      <c r="O1304" s="21">
        <f>Table2[[#This Row],[Rounded Rating Column]] + (Table2[[#This Row],[rating_count]] / 1000)</f>
        <v>4.0430000000000001</v>
      </c>
      <c r="P1304" s="24" t="str">
        <f>IF(Table2[[#This Row],[Discount Percentage]] &gt;= 0.5, "Yes", "No")</f>
        <v>Yes</v>
      </c>
      <c r="Q1304" s="26">
        <f>Table2[[#This Row],[Actual Price]] * Table2[[#This Row],[rating_count]]</f>
        <v>42957</v>
      </c>
      <c r="R1304">
        <v>4</v>
      </c>
      <c r="S1304">
        <f>ROUND(Table2[[#This Row],[rating]], 0)</f>
        <v>4</v>
      </c>
      <c r="T1304" s="21">
        <v>43</v>
      </c>
      <c r="U1304" s="21" t="str">
        <f>IF(Table2[[#This Row],[rating_count]] &lt; 1000, "Yes", "No")</f>
        <v>Yes</v>
      </c>
      <c r="V1304" s="21">
        <f>Table2[[#This Row],[Rounded Rating Column]] * Table2[[#This Row],[rating_count]]</f>
        <v>172</v>
      </c>
      <c r="W1304" s="25">
        <f t="shared" si="62"/>
        <v>42957</v>
      </c>
      <c r="X1304" t="s">
        <v>10087</v>
      </c>
      <c r="Y1304" t="s">
        <v>10088</v>
      </c>
      <c r="Z1304" t="s">
        <v>10089</v>
      </c>
      <c r="AA1304" t="s">
        <v>10090</v>
      </c>
      <c r="AB1304" t="s">
        <v>10091</v>
      </c>
      <c r="AC1304" t="s">
        <v>10092</v>
      </c>
      <c r="AD1304" t="s">
        <v>10093</v>
      </c>
      <c r="AE1304" t="s">
        <v>10094</v>
      </c>
    </row>
    <row r="1305" spans="1:31" ht="15.75" customHeight="1">
      <c r="A1305" t="s">
        <v>2639</v>
      </c>
      <c r="B1305" t="s">
        <v>2640</v>
      </c>
      <c r="C1305" t="s">
        <v>13</v>
      </c>
      <c r="D1305" t="s">
        <v>12821</v>
      </c>
      <c r="E1305" t="s">
        <v>12822</v>
      </c>
      <c r="F1305" t="s">
        <v>12823</v>
      </c>
      <c r="G1305" t="str">
        <f>Table2[category] &amp; "-" &amp; Table2[product name]</f>
        <v>Computers&amp;Accessories|Accessories&amp;Peripherals|Cables&amp;Accessories|Cables|USBCables-Lava Charging Adapter Elements D3 2A Fast Charging Speed Usb Type C Data Cable, White</v>
      </c>
      <c r="H1305" t="s">
        <v>12824</v>
      </c>
      <c r="I1305" s="23">
        <v>129</v>
      </c>
      <c r="J1305" s="23" t="str">
        <f t="shared" si="60"/>
        <v>&lt;₹200</v>
      </c>
      <c r="K1305" s="23">
        <v>449</v>
      </c>
      <c r="L1305" s="24">
        <v>0.71</v>
      </c>
      <c r="M1305" s="25">
        <f>Table2[[#This Row],[Actual Price]] - Table2[[#This Row],[Discounted Price]] / Table2[[#This Row],[Actual Price]] * 100</f>
        <v>420.26948775055678</v>
      </c>
      <c r="N1305" s="24" t="str">
        <f t="shared" si="61"/>
        <v>50% or More</v>
      </c>
      <c r="O1305" s="21">
        <f>Table2[[#This Row],[Rounded Rating Column]] + (Table2[[#This Row],[rating_count]] / 1000)</f>
        <v>4.0410000000000004</v>
      </c>
      <c r="P1305" s="24" t="str">
        <f>IF(Table2[[#This Row],[Discount Percentage]] &gt;= 0.5, "Yes", "No")</f>
        <v>Yes</v>
      </c>
      <c r="Q1305" s="26">
        <f>Table2[[#This Row],[Actual Price]] * Table2[[#This Row],[rating_count]]</f>
        <v>18409</v>
      </c>
      <c r="R1305">
        <v>3.7</v>
      </c>
      <c r="S1305">
        <f>ROUND(Table2[[#This Row],[rating]], 0)</f>
        <v>4</v>
      </c>
      <c r="T1305" s="21">
        <v>41</v>
      </c>
      <c r="U1305" s="21" t="str">
        <f>IF(Table2[[#This Row],[rating_count]] &lt; 1000, "Yes", "No")</f>
        <v>Yes</v>
      </c>
      <c r="V1305" s="21">
        <f>Table2[[#This Row],[Rounded Rating Column]] * Table2[[#This Row],[rating_count]]</f>
        <v>164</v>
      </c>
      <c r="W1305" s="25">
        <f t="shared" si="62"/>
        <v>18409</v>
      </c>
      <c r="X1305" t="s">
        <v>2641</v>
      </c>
      <c r="Y1305" t="s">
        <v>2642</v>
      </c>
      <c r="Z1305" t="s">
        <v>2643</v>
      </c>
      <c r="AA1305" t="s">
        <v>2644</v>
      </c>
      <c r="AB1305" t="s">
        <v>2645</v>
      </c>
      <c r="AC1305" t="s">
        <v>2646</v>
      </c>
      <c r="AD1305" t="s">
        <v>2647</v>
      </c>
      <c r="AE1305" t="s">
        <v>2648</v>
      </c>
    </row>
    <row r="1306" spans="1:31" ht="15.75" customHeight="1">
      <c r="A1306" t="s">
        <v>12667</v>
      </c>
      <c r="B1306" t="s">
        <v>12668</v>
      </c>
      <c r="C1306" t="s">
        <v>11782</v>
      </c>
      <c r="D1306" t="s">
        <v>12817</v>
      </c>
      <c r="E1306" t="s">
        <v>12818</v>
      </c>
      <c r="F1306" t="s">
        <v>12986</v>
      </c>
      <c r="G1306" t="str">
        <f>Table2[category] &amp; "-" &amp; Table2[product name]</f>
        <v>Home&amp;Kitchen|Kitchen&amp;HomeAppliances|SmallKitchenAppliances|WaffleMakers&amp;Irons-Kitchengenix's Mini Waffle Maker 4 Inch- 350 Watts: Stainless Steel Non-Stick Electric Iron Machine for Individual Belgian Waffles, Pan Cakes, Paninis or Other Snacks (Red)</v>
      </c>
      <c r="H1306" t="s">
        <v>13054</v>
      </c>
      <c r="I1306" s="23">
        <v>899</v>
      </c>
      <c r="J1306" s="23" t="str">
        <f t="shared" si="60"/>
        <v>&gt;₹500</v>
      </c>
      <c r="K1306" s="25">
        <v>1999</v>
      </c>
      <c r="L1306" s="24">
        <v>0.55000000000000004</v>
      </c>
      <c r="M1306" s="25">
        <f>Table2[[#This Row],[Actual Price]] - Table2[[#This Row],[Discounted Price]] / Table2[[#This Row],[Actual Price]] * 100</f>
        <v>1954.0275137568785</v>
      </c>
      <c r="N1306" s="24" t="str">
        <f t="shared" si="61"/>
        <v>50% or More</v>
      </c>
      <c r="O1306" s="21">
        <f>Table2[[#This Row],[Rounded Rating Column]] + (Table2[[#This Row],[rating_count]] / 1000)</f>
        <v>4.0389999999999997</v>
      </c>
      <c r="P1306" s="24" t="str">
        <f>IF(Table2[[#This Row],[Discount Percentage]] &gt;= 0.5, "Yes", "No")</f>
        <v>Yes</v>
      </c>
      <c r="Q1306" s="26">
        <f>Table2[[#This Row],[Actual Price]] * Table2[[#This Row],[rating_count]]</f>
        <v>77961</v>
      </c>
      <c r="R1306">
        <v>4.2</v>
      </c>
      <c r="S1306">
        <f>ROUND(Table2[[#This Row],[rating]], 0)</f>
        <v>4</v>
      </c>
      <c r="T1306" s="21">
        <v>39</v>
      </c>
      <c r="U1306" s="21" t="str">
        <f>IF(Table2[[#This Row],[rating_count]] &lt; 1000, "Yes", "No")</f>
        <v>Yes</v>
      </c>
      <c r="V1306" s="21">
        <f>Table2[[#This Row],[Rounded Rating Column]] * Table2[[#This Row],[rating_count]]</f>
        <v>156</v>
      </c>
      <c r="W1306" s="25">
        <f t="shared" si="62"/>
        <v>77961</v>
      </c>
      <c r="X1306" t="s">
        <v>12669</v>
      </c>
      <c r="Y1306" t="s">
        <v>12670</v>
      </c>
      <c r="Z1306" t="s">
        <v>12671</v>
      </c>
      <c r="AA1306" t="s">
        <v>12672</v>
      </c>
      <c r="AB1306" t="s">
        <v>12673</v>
      </c>
      <c r="AC1306" t="s">
        <v>12674</v>
      </c>
      <c r="AD1306" t="s">
        <v>12675</v>
      </c>
      <c r="AE1306" t="s">
        <v>12676</v>
      </c>
    </row>
    <row r="1307" spans="1:31" ht="15.75" customHeight="1">
      <c r="A1307" t="s">
        <v>1098</v>
      </c>
      <c r="B1307" t="s">
        <v>1099</v>
      </c>
      <c r="C1307" t="s">
        <v>462</v>
      </c>
      <c r="D1307" t="s">
        <v>12831</v>
      </c>
      <c r="E1307" t="s">
        <v>12832</v>
      </c>
      <c r="F1307" t="s">
        <v>12833</v>
      </c>
      <c r="G1307" t="str">
        <f>Table2[category] &amp; "-" &amp; Table2[product name]</f>
        <v>Electronics|HomeTheater,TV&amp;Video|Accessories|RemoteControls-Remote Control Compatible for Amazon Fire Tv Stick Remote Control [ 3rd Gen ](Not Compatible for Fire TV Edition Smart TV) from basesailor</v>
      </c>
      <c r="H1307" t="s">
        <v>12836</v>
      </c>
      <c r="I1307" s="25">
        <v>1499</v>
      </c>
      <c r="J1307" s="23" t="str">
        <f t="shared" si="60"/>
        <v>&gt;₹500</v>
      </c>
      <c r="K1307" s="25">
        <v>3999</v>
      </c>
      <c r="L1307" s="24">
        <v>0.63</v>
      </c>
      <c r="M1307" s="25">
        <f>Table2[[#This Row],[Actual Price]] - Table2[[#This Row],[Discounted Price]] / Table2[[#This Row],[Actual Price]] * 100</f>
        <v>3961.515628907227</v>
      </c>
      <c r="N1307" s="24" t="str">
        <f t="shared" si="61"/>
        <v>50% or More</v>
      </c>
      <c r="O1307" s="21">
        <f>Table2[[#This Row],[Rounded Rating Column]] + (Table2[[#This Row],[rating_count]] / 1000)</f>
        <v>4.0369999999999999</v>
      </c>
      <c r="P1307" s="24" t="str">
        <f>IF(Table2[[#This Row],[Discount Percentage]] &gt;= 0.5, "Yes", "No")</f>
        <v>Yes</v>
      </c>
      <c r="Q1307" s="26">
        <f>Table2[[#This Row],[Actual Price]] * Table2[[#This Row],[rating_count]]</f>
        <v>147963</v>
      </c>
      <c r="R1307">
        <v>3.7</v>
      </c>
      <c r="S1307">
        <f>ROUND(Table2[[#This Row],[rating]], 0)</f>
        <v>4</v>
      </c>
      <c r="T1307" s="21">
        <v>37</v>
      </c>
      <c r="U1307" s="21" t="str">
        <f>IF(Table2[[#This Row],[rating_count]] &lt; 1000, "Yes", "No")</f>
        <v>Yes</v>
      </c>
      <c r="V1307" s="21">
        <f>Table2[[#This Row],[Rounded Rating Column]] * Table2[[#This Row],[rating_count]]</f>
        <v>148</v>
      </c>
      <c r="W1307" s="25">
        <f t="shared" si="62"/>
        <v>147963</v>
      </c>
      <c r="X1307" t="s">
        <v>1100</v>
      </c>
      <c r="Y1307" t="s">
        <v>1101</v>
      </c>
      <c r="Z1307" t="s">
        <v>1102</v>
      </c>
      <c r="AA1307" t="s">
        <v>1103</v>
      </c>
      <c r="AB1307" t="s">
        <v>1104</v>
      </c>
      <c r="AC1307" t="s">
        <v>1105</v>
      </c>
      <c r="AD1307" t="s">
        <v>1106</v>
      </c>
      <c r="AE1307" t="s">
        <v>1107</v>
      </c>
    </row>
    <row r="1308" spans="1:31" ht="15.75" customHeight="1">
      <c r="A1308" t="s">
        <v>4019</v>
      </c>
      <c r="B1308" t="s">
        <v>4020</v>
      </c>
      <c r="C1308" t="s">
        <v>2956</v>
      </c>
      <c r="D1308" t="s">
        <v>12831</v>
      </c>
      <c r="E1308" t="s">
        <v>12852</v>
      </c>
      <c r="F1308" t="s">
        <v>12853</v>
      </c>
      <c r="G1308" t="str">
        <f>Table2[category] &amp; "-" &amp; Table2[product name]</f>
        <v>Electronics|WearableTechnology|SmartWatches-Noise ColorFit Pro 4 Alpha Bluetooth Calling Smart Watch with 1.78 AMOLED Display, Tru Sync, 60hz Refresh Rate, instacharge, Gesture Control, Functional 360 Digital Crown (Jet Black)</v>
      </c>
      <c r="H1308" s="2" t="s">
        <v>13108</v>
      </c>
      <c r="I1308" s="25">
        <v>4499</v>
      </c>
      <c r="J1308" s="23" t="str">
        <f t="shared" si="60"/>
        <v>&gt;₹500</v>
      </c>
      <c r="K1308" s="25">
        <v>7999</v>
      </c>
      <c r="L1308" s="24">
        <v>0.44</v>
      </c>
      <c r="M1308" s="25">
        <f>Table2[[#This Row],[Actual Price]] - Table2[[#This Row],[Discounted Price]] / Table2[[#This Row],[Actual Price]] * 100</f>
        <v>7942.7554694336795</v>
      </c>
      <c r="N1308" s="24" t="str">
        <f t="shared" si="61"/>
        <v>&lt;50%</v>
      </c>
      <c r="O1308" s="21">
        <f>Table2[[#This Row],[Rounded Rating Column]] + (Table2[[#This Row],[rating_count]] / 1000)</f>
        <v>4.0369999999999999</v>
      </c>
      <c r="P1308" s="24" t="str">
        <f>IF(Table2[[#This Row],[Discount Percentage]] &gt;= 0.5, "Yes", "No")</f>
        <v>No</v>
      </c>
      <c r="Q1308" s="26">
        <f>Table2[[#This Row],[Actual Price]] * Table2[[#This Row],[rating_count]]</f>
        <v>295963</v>
      </c>
      <c r="R1308">
        <v>3.5</v>
      </c>
      <c r="S1308">
        <f>ROUND(Table2[[#This Row],[rating]], 0)</f>
        <v>4</v>
      </c>
      <c r="T1308" s="21">
        <v>37</v>
      </c>
      <c r="U1308" s="21" t="str">
        <f>IF(Table2[[#This Row],[rating_count]] &lt; 1000, "Yes", "No")</f>
        <v>Yes</v>
      </c>
      <c r="V1308" s="21">
        <f>Table2[[#This Row],[Rounded Rating Column]] * Table2[[#This Row],[rating_count]]</f>
        <v>148</v>
      </c>
      <c r="W1308" s="25">
        <f t="shared" si="62"/>
        <v>295963</v>
      </c>
      <c r="X1308" t="s">
        <v>4021</v>
      </c>
      <c r="Y1308" t="s">
        <v>4022</v>
      </c>
      <c r="Z1308" t="s">
        <v>4023</v>
      </c>
      <c r="AA1308" t="s">
        <v>4024</v>
      </c>
      <c r="AB1308" t="s">
        <v>4025</v>
      </c>
      <c r="AC1308" t="s">
        <v>4026</v>
      </c>
      <c r="AD1308" t="s">
        <v>4027</v>
      </c>
      <c r="AE1308" t="s">
        <v>4028</v>
      </c>
    </row>
    <row r="1309" spans="1:31" ht="15.75" customHeight="1">
      <c r="A1309" t="s">
        <v>11237</v>
      </c>
      <c r="B1309" t="s">
        <v>11238</v>
      </c>
      <c r="C1309" t="s">
        <v>9419</v>
      </c>
      <c r="D1309" t="s">
        <v>12817</v>
      </c>
      <c r="E1309" t="s">
        <v>12818</v>
      </c>
      <c r="F1309" t="s">
        <v>13023</v>
      </c>
      <c r="G1309" t="str">
        <f>Table2[category] &amp; "-" &amp; Table2[product name]</f>
        <v>Home&amp;Kitchen|Kitchen&amp;HomeAppliances|WaterPurifiers&amp;Accessories|WaterPurifierAccessories-AVNISH Tap Water Purifier Filter Faucet 6 Layer Carbon Activated Dust Chlorine Remover Water Softener for Drinking Cartridge Alkaline Taps for Kitchen Sink Bathroom Wash Basin (6-Layer Filtration)</v>
      </c>
      <c r="H1309" t="s">
        <v>13024</v>
      </c>
      <c r="I1309" s="23">
        <v>193</v>
      </c>
      <c r="J1309" s="23" t="str">
        <f t="shared" si="60"/>
        <v>&lt;₹200</v>
      </c>
      <c r="K1309" s="23">
        <v>399</v>
      </c>
      <c r="L1309" s="24">
        <v>0.52</v>
      </c>
      <c r="M1309" s="25">
        <f>Table2[[#This Row],[Actual Price]] - Table2[[#This Row],[Discounted Price]] / Table2[[#This Row],[Actual Price]] * 100</f>
        <v>350.62907268170426</v>
      </c>
      <c r="N1309" s="24" t="str">
        <f t="shared" si="61"/>
        <v>50% or More</v>
      </c>
      <c r="O1309" s="21">
        <f>Table2[[#This Row],[Rounded Rating Column]] + (Table2[[#This Row],[rating_count]] / 1000)</f>
        <v>4.0369999999999999</v>
      </c>
      <c r="P1309" s="24" t="str">
        <f>IF(Table2[[#This Row],[Discount Percentage]] &gt;= 0.5, "Yes", "No")</f>
        <v>Yes</v>
      </c>
      <c r="Q1309" s="26">
        <f>Table2[[#This Row],[Actual Price]] * Table2[[#This Row],[rating_count]]</f>
        <v>14763</v>
      </c>
      <c r="R1309">
        <v>3.6</v>
      </c>
      <c r="S1309">
        <f>ROUND(Table2[[#This Row],[rating]], 0)</f>
        <v>4</v>
      </c>
      <c r="T1309" s="21">
        <v>37</v>
      </c>
      <c r="U1309" s="21" t="str">
        <f>IF(Table2[[#This Row],[rating_count]] &lt; 1000, "Yes", "No")</f>
        <v>Yes</v>
      </c>
      <c r="V1309" s="21">
        <f>Table2[[#This Row],[Rounded Rating Column]] * Table2[[#This Row],[rating_count]]</f>
        <v>148</v>
      </c>
      <c r="W1309" s="25">
        <f t="shared" si="62"/>
        <v>14763</v>
      </c>
      <c r="X1309" t="s">
        <v>11239</v>
      </c>
      <c r="Y1309" t="s">
        <v>11240</v>
      </c>
      <c r="Z1309" t="s">
        <v>11241</v>
      </c>
      <c r="AA1309" t="s">
        <v>11242</v>
      </c>
      <c r="AB1309" t="s">
        <v>11243</v>
      </c>
      <c r="AC1309" t="s">
        <v>11244</v>
      </c>
      <c r="AD1309" t="s">
        <v>11245</v>
      </c>
      <c r="AE1309" t="s">
        <v>11246</v>
      </c>
    </row>
    <row r="1310" spans="1:31" ht="15.75" customHeight="1">
      <c r="A1310" t="s">
        <v>748</v>
      </c>
      <c r="B1310" t="s">
        <v>749</v>
      </c>
      <c r="C1310" t="s">
        <v>462</v>
      </c>
      <c r="D1310" t="s">
        <v>12831</v>
      </c>
      <c r="E1310" t="s">
        <v>12832</v>
      </c>
      <c r="F1310" t="s">
        <v>12833</v>
      </c>
      <c r="G1310" t="str">
        <f>Table2[category] &amp; "-" &amp; Table2[product name]</f>
        <v>Electronics|HomeTheater,TV&amp;Video|Accessories|RemoteControls-Firestick Remote</v>
      </c>
      <c r="H1310" t="s">
        <v>12836</v>
      </c>
      <c r="I1310" s="25">
        <v>1434</v>
      </c>
      <c r="J1310" s="23" t="str">
        <f t="shared" si="60"/>
        <v>&gt;₹500</v>
      </c>
      <c r="K1310" s="25">
        <v>3999</v>
      </c>
      <c r="L1310" s="24">
        <v>0.64</v>
      </c>
      <c r="M1310" s="25">
        <f>Table2[[#This Row],[Actual Price]] - Table2[[#This Row],[Discounted Price]] / Table2[[#This Row],[Actual Price]] * 100</f>
        <v>3963.1410352588146</v>
      </c>
      <c r="N1310" s="24" t="str">
        <f t="shared" si="61"/>
        <v>50% or More</v>
      </c>
      <c r="O1310" s="21">
        <f>Table2[[#This Row],[Rounded Rating Column]] + (Table2[[#This Row],[rating_count]] / 1000)</f>
        <v>4.032</v>
      </c>
      <c r="P1310" s="24" t="str">
        <f>IF(Table2[[#This Row],[Discount Percentage]] &gt;= 0.5, "Yes", "No")</f>
        <v>Yes</v>
      </c>
      <c r="Q1310" s="26">
        <f>Table2[[#This Row],[Actual Price]] * Table2[[#This Row],[rating_count]]</f>
        <v>127968</v>
      </c>
      <c r="R1310">
        <v>4</v>
      </c>
      <c r="S1310">
        <f>ROUND(Table2[[#This Row],[rating]], 0)</f>
        <v>4</v>
      </c>
      <c r="T1310" s="21">
        <v>32</v>
      </c>
      <c r="U1310" s="21" t="str">
        <f>IF(Table2[[#This Row],[rating_count]] &lt; 1000, "Yes", "No")</f>
        <v>Yes</v>
      </c>
      <c r="V1310" s="21">
        <f>Table2[[#This Row],[Rounded Rating Column]] * Table2[[#This Row],[rating_count]]</f>
        <v>128</v>
      </c>
      <c r="W1310" s="25">
        <f t="shared" si="62"/>
        <v>127968</v>
      </c>
      <c r="X1310" t="s">
        <v>750</v>
      </c>
      <c r="Y1310" t="s">
        <v>751</v>
      </c>
      <c r="Z1310" t="s">
        <v>752</v>
      </c>
      <c r="AA1310" t="s">
        <v>753</v>
      </c>
      <c r="AB1310" t="s">
        <v>754</v>
      </c>
      <c r="AC1310" t="s">
        <v>755</v>
      </c>
      <c r="AD1310" t="s">
        <v>756</v>
      </c>
      <c r="AE1310" t="s">
        <v>757</v>
      </c>
    </row>
    <row r="1311" spans="1:31" ht="15.75" customHeight="1">
      <c r="A1311" t="s">
        <v>1859</v>
      </c>
      <c r="B1311" t="s">
        <v>1860</v>
      </c>
      <c r="C1311" t="s">
        <v>1406</v>
      </c>
      <c r="D1311" t="s">
        <v>12831</v>
      </c>
      <c r="E1311" t="s">
        <v>12832</v>
      </c>
      <c r="F1311" t="s">
        <v>12842</v>
      </c>
      <c r="G1311" t="str">
        <f>Table2[category] &amp; "-" &amp; Table2[product name]</f>
        <v>Electronics|HomeTheater,TV&amp;Video|Projectors-WZATCO Pixel | Portable LED Projector | Native 720p with Full HD 1080P Support | 2000 Lumens (200 ANSI) | 176" Large Screen | Projector for Home and Outdoor | Compatible with TV Stick, PC, PS4</v>
      </c>
      <c r="H1311" s="2" t="s">
        <v>13108</v>
      </c>
      <c r="I1311" s="25">
        <v>6490</v>
      </c>
      <c r="J1311" s="23" t="str">
        <f t="shared" si="60"/>
        <v>&gt;₹500</v>
      </c>
      <c r="K1311" s="25">
        <v>9990</v>
      </c>
      <c r="L1311" s="24">
        <v>0.35</v>
      </c>
      <c r="M1311" s="25">
        <f>Table2[[#This Row],[Actual Price]] - Table2[[#This Row],[Discounted Price]] / Table2[[#This Row],[Actual Price]] * 100</f>
        <v>9925.0350350350345</v>
      </c>
      <c r="N1311" s="24" t="str">
        <f t="shared" si="61"/>
        <v>&lt;50%</v>
      </c>
      <c r="O1311" s="21">
        <f>Table2[[#This Row],[Rounded Rating Column]] + (Table2[[#This Row],[rating_count]] / 1000)</f>
        <v>4.0270000000000001</v>
      </c>
      <c r="P1311" s="24" t="str">
        <f>IF(Table2[[#This Row],[Discount Percentage]] &gt;= 0.5, "Yes", "No")</f>
        <v>No</v>
      </c>
      <c r="Q1311" s="26">
        <f>Table2[[#This Row],[Actual Price]] * Table2[[#This Row],[rating_count]]</f>
        <v>269730</v>
      </c>
      <c r="R1311">
        <v>4</v>
      </c>
      <c r="S1311">
        <f>ROUND(Table2[[#This Row],[rating]], 0)</f>
        <v>4</v>
      </c>
      <c r="T1311" s="21">
        <v>27</v>
      </c>
      <c r="U1311" s="21" t="str">
        <f>IF(Table2[[#This Row],[rating_count]] &lt; 1000, "Yes", "No")</f>
        <v>Yes</v>
      </c>
      <c r="V1311" s="21">
        <f>Table2[[#This Row],[Rounded Rating Column]] * Table2[[#This Row],[rating_count]]</f>
        <v>108</v>
      </c>
      <c r="W1311" s="25">
        <f t="shared" si="62"/>
        <v>269730</v>
      </c>
      <c r="X1311" t="s">
        <v>1861</v>
      </c>
      <c r="Y1311" t="s">
        <v>1862</v>
      </c>
      <c r="Z1311" t="s">
        <v>1863</v>
      </c>
      <c r="AA1311" t="s">
        <v>1864</v>
      </c>
      <c r="AB1311" t="s">
        <v>1865</v>
      </c>
      <c r="AC1311" t="s">
        <v>1866</v>
      </c>
      <c r="AD1311" t="s">
        <v>1867</v>
      </c>
      <c r="AE1311" t="s">
        <v>1868</v>
      </c>
    </row>
    <row r="1312" spans="1:31" ht="15.75" customHeight="1">
      <c r="A1312" t="s">
        <v>2654</v>
      </c>
      <c r="B1312" t="s">
        <v>2655</v>
      </c>
      <c r="C1312" t="s">
        <v>125</v>
      </c>
      <c r="D1312" t="s">
        <v>12831</v>
      </c>
      <c r="E1312" t="s">
        <v>12832</v>
      </c>
      <c r="F1312" t="s">
        <v>12833</v>
      </c>
      <c r="G1312" t="str">
        <f>Table2[category] &amp; "-" &amp; Table2[product name]</f>
        <v>Electronics|HomeTheater,TV&amp;Video|Accessories|Cables|HDMICables-Technotech High Speed HDMI Cable 5 Meter V1.4 - Supports Full HD 1080p (Color May Vary)</v>
      </c>
      <c r="H1312" t="s">
        <v>12824</v>
      </c>
      <c r="I1312" s="23">
        <v>185</v>
      </c>
      <c r="J1312" s="23" t="str">
        <f t="shared" si="60"/>
        <v>&lt;₹200</v>
      </c>
      <c r="K1312" s="23">
        <v>499</v>
      </c>
      <c r="L1312" s="24">
        <v>0.63</v>
      </c>
      <c r="M1312" s="25">
        <f>Table2[[#This Row],[Actual Price]] - Table2[[#This Row],[Discounted Price]] / Table2[[#This Row],[Actual Price]] * 100</f>
        <v>461.92585170340681</v>
      </c>
      <c r="N1312" s="24" t="str">
        <f t="shared" si="61"/>
        <v>50% or More</v>
      </c>
      <c r="O1312" s="21">
        <f>Table2[[#This Row],[Rounded Rating Column]] + (Table2[[#This Row],[rating_count]] / 1000)</f>
        <v>4.0250000000000004</v>
      </c>
      <c r="P1312" s="24" t="str">
        <f>IF(Table2[[#This Row],[Discount Percentage]] &gt;= 0.5, "Yes", "No")</f>
        <v>Yes</v>
      </c>
      <c r="Q1312" s="26">
        <f>Table2[[#This Row],[Actual Price]] * Table2[[#This Row],[rating_count]]</f>
        <v>12475</v>
      </c>
      <c r="R1312">
        <v>4.2</v>
      </c>
      <c r="S1312">
        <f>ROUND(Table2[[#This Row],[rating]], 0)</f>
        <v>4</v>
      </c>
      <c r="T1312" s="21">
        <v>25</v>
      </c>
      <c r="U1312" s="21" t="str">
        <f>IF(Table2[[#This Row],[rating_count]] &lt; 1000, "Yes", "No")</f>
        <v>Yes</v>
      </c>
      <c r="V1312" s="21">
        <f>Table2[[#This Row],[Rounded Rating Column]] * Table2[[#This Row],[rating_count]]</f>
        <v>100</v>
      </c>
      <c r="W1312" s="25">
        <f t="shared" si="62"/>
        <v>12475</v>
      </c>
      <c r="X1312" t="s">
        <v>2656</v>
      </c>
      <c r="Y1312" t="s">
        <v>2657</v>
      </c>
      <c r="Z1312" t="s">
        <v>2658</v>
      </c>
      <c r="AA1312" t="s">
        <v>2659</v>
      </c>
      <c r="AB1312" t="s">
        <v>2660</v>
      </c>
      <c r="AC1312" t="s">
        <v>2661</v>
      </c>
      <c r="AD1312" t="s">
        <v>2662</v>
      </c>
      <c r="AE1312" t="s">
        <v>2663</v>
      </c>
    </row>
    <row r="1313" spans="1:31" ht="15.75" customHeight="1">
      <c r="A1313" t="s">
        <v>10520</v>
      </c>
      <c r="B1313" t="s">
        <v>10521</v>
      </c>
      <c r="C1313" t="s">
        <v>8336</v>
      </c>
      <c r="D1313" t="s">
        <v>12817</v>
      </c>
      <c r="E1313" t="s">
        <v>12988</v>
      </c>
      <c r="F1313" t="s">
        <v>12989</v>
      </c>
      <c r="G1313" t="str">
        <f>Table2[category] &amp; "-" &amp; Table2[product name]</f>
        <v>Home&amp;Kitchen|Heating,Cooling&amp;AirQuality|RoomHeaters|ElectricHeaters-Havells Bero Quartz Heater Black 800w 2 Heat Settings 2 Year Product Warranty</v>
      </c>
      <c r="H1313" t="s">
        <v>12990</v>
      </c>
      <c r="I1313" s="25">
        <v>2439</v>
      </c>
      <c r="J1313" s="23" t="str">
        <f t="shared" si="60"/>
        <v>&gt;₹500</v>
      </c>
      <c r="K1313" s="25">
        <v>2545</v>
      </c>
      <c r="L1313" s="24">
        <v>0.04</v>
      </c>
      <c r="M1313" s="25">
        <f>Table2[[#This Row],[Actual Price]] - Table2[[#This Row],[Discounted Price]] / Table2[[#This Row],[Actual Price]] * 100</f>
        <v>2449.1650294695482</v>
      </c>
      <c r="N1313" s="24" t="str">
        <f t="shared" si="61"/>
        <v>&lt;50%</v>
      </c>
      <c r="O1313" s="21">
        <f>Table2[[#This Row],[Rounded Rating Column]] + (Table2[[#This Row],[rating_count]] / 1000)</f>
        <v>4.0250000000000004</v>
      </c>
      <c r="P1313" s="24" t="str">
        <f>IF(Table2[[#This Row],[Discount Percentage]] &gt;= 0.5, "Yes", "No")</f>
        <v>No</v>
      </c>
      <c r="Q1313" s="26">
        <f>Table2[[#This Row],[Actual Price]] * Table2[[#This Row],[rating_count]]</f>
        <v>63625</v>
      </c>
      <c r="R1313">
        <v>4.0999999999999996</v>
      </c>
      <c r="S1313">
        <f>ROUND(Table2[[#This Row],[rating]], 0)</f>
        <v>4</v>
      </c>
      <c r="T1313" s="21">
        <v>25</v>
      </c>
      <c r="U1313" s="21" t="str">
        <f>IF(Table2[[#This Row],[rating_count]] &lt; 1000, "Yes", "No")</f>
        <v>Yes</v>
      </c>
      <c r="V1313" s="21">
        <f>Table2[[#This Row],[Rounded Rating Column]] * Table2[[#This Row],[rating_count]]</f>
        <v>100</v>
      </c>
      <c r="W1313" s="25">
        <f t="shared" si="62"/>
        <v>63625</v>
      </c>
      <c r="X1313" t="s">
        <v>10522</v>
      </c>
      <c r="Y1313" t="s">
        <v>10523</v>
      </c>
      <c r="Z1313" t="s">
        <v>10524</v>
      </c>
      <c r="AA1313" t="s">
        <v>10525</v>
      </c>
      <c r="AB1313" t="s">
        <v>10526</v>
      </c>
      <c r="AC1313" t="s">
        <v>10527</v>
      </c>
      <c r="AD1313" t="s">
        <v>10528</v>
      </c>
      <c r="AE1313" t="s">
        <v>10529</v>
      </c>
    </row>
    <row r="1314" spans="1:31" ht="15.75" customHeight="1">
      <c r="A1314" t="s">
        <v>1415</v>
      </c>
      <c r="B1314" t="s">
        <v>1416</v>
      </c>
      <c r="C1314" t="s">
        <v>125</v>
      </c>
      <c r="D1314" t="s">
        <v>12831</v>
      </c>
      <c r="E1314" t="s">
        <v>12832</v>
      </c>
      <c r="F1314" t="s">
        <v>12833</v>
      </c>
      <c r="G1314" t="str">
        <f>Table2[category] &amp; "-" &amp; Table2[product name]</f>
        <v>Electronics|HomeTheater,TV&amp;Video|Accessories|Cables|HDMICables-ZEBRONICS HAA2021 HDMI version 2.1 cable with 8K @ 60Hz, 4K @ 120Hz, eARC &amp; CEC support, 3D compatible, 2 meters length, 48Gbps max and Gold-plated connectors</v>
      </c>
      <c r="H1314" t="s">
        <v>12824</v>
      </c>
      <c r="I1314" s="23">
        <v>637</v>
      </c>
      <c r="J1314" s="23" t="str">
        <f t="shared" si="60"/>
        <v>&gt;₹500</v>
      </c>
      <c r="K1314" s="25">
        <v>1499</v>
      </c>
      <c r="L1314" s="24">
        <v>0.57999999999999996</v>
      </c>
      <c r="M1314" s="25">
        <f>Table2[[#This Row],[Actual Price]] - Table2[[#This Row],[Discounted Price]] / Table2[[#This Row],[Actual Price]] * 100</f>
        <v>1456.5050033355569</v>
      </c>
      <c r="N1314" s="24" t="str">
        <f t="shared" si="61"/>
        <v>50% or More</v>
      </c>
      <c r="O1314" s="21">
        <f>Table2[[#This Row],[Rounded Rating Column]] + (Table2[[#This Row],[rating_count]] / 1000)</f>
        <v>4.024</v>
      </c>
      <c r="P1314" s="24" t="str">
        <f>IF(Table2[[#This Row],[Discount Percentage]] &gt;= 0.5, "Yes", "No")</f>
        <v>Yes</v>
      </c>
      <c r="Q1314" s="26">
        <f>Table2[[#This Row],[Actual Price]] * Table2[[#This Row],[rating_count]]</f>
        <v>35976</v>
      </c>
      <c r="R1314">
        <v>4.0999999999999996</v>
      </c>
      <c r="S1314">
        <f>ROUND(Table2[[#This Row],[rating]], 0)</f>
        <v>4</v>
      </c>
      <c r="T1314" s="21">
        <v>24</v>
      </c>
      <c r="U1314" s="21" t="str">
        <f>IF(Table2[[#This Row],[rating_count]] &lt; 1000, "Yes", "No")</f>
        <v>Yes</v>
      </c>
      <c r="V1314" s="21">
        <f>Table2[[#This Row],[Rounded Rating Column]] * Table2[[#This Row],[rating_count]]</f>
        <v>96</v>
      </c>
      <c r="W1314" s="25">
        <f t="shared" si="62"/>
        <v>35976</v>
      </c>
      <c r="X1314" t="s">
        <v>1417</v>
      </c>
      <c r="Y1314" t="s">
        <v>1418</v>
      </c>
      <c r="Z1314" t="s">
        <v>1419</v>
      </c>
      <c r="AA1314" t="s">
        <v>1420</v>
      </c>
      <c r="AB1314" t="s">
        <v>1421</v>
      </c>
      <c r="AC1314" t="s">
        <v>1422</v>
      </c>
      <c r="AD1314" t="s">
        <v>1423</v>
      </c>
      <c r="AE1314" t="s">
        <v>1424</v>
      </c>
    </row>
    <row r="1315" spans="1:31" ht="15.75" customHeight="1">
      <c r="A1315" t="s">
        <v>12627</v>
      </c>
      <c r="B1315" t="s">
        <v>12628</v>
      </c>
      <c r="C1315" t="s">
        <v>8336</v>
      </c>
      <c r="D1315" t="s">
        <v>12817</v>
      </c>
      <c r="E1315" t="s">
        <v>12988</v>
      </c>
      <c r="F1315" t="s">
        <v>12989</v>
      </c>
      <c r="G1315" t="str">
        <f>Table2[category] &amp; "-" &amp; Table2[product name]</f>
        <v>Home&amp;Kitchen|Heating,Cooling&amp;AirQuality|RoomHeaters|ElectricHeaters-Hilton Quartz Heater 400/800-Watt ISI 2 Rods Multi Mode Heater Long Lasting Quick Heating Extremely Warm (Grey)</v>
      </c>
      <c r="H1315" t="s">
        <v>12990</v>
      </c>
      <c r="I1315" s="25">
        <v>1149</v>
      </c>
      <c r="J1315" s="23" t="str">
        <f t="shared" si="60"/>
        <v>&gt;₹500</v>
      </c>
      <c r="K1315" s="25">
        <v>1899</v>
      </c>
      <c r="L1315" s="24">
        <v>0.39</v>
      </c>
      <c r="M1315" s="25">
        <f>Table2[[#This Row],[Actual Price]] - Table2[[#This Row],[Discounted Price]] / Table2[[#This Row],[Actual Price]] * 100</f>
        <v>1838.4944707740917</v>
      </c>
      <c r="N1315" s="24" t="str">
        <f t="shared" si="61"/>
        <v>&lt;50%</v>
      </c>
      <c r="O1315" s="21">
        <f>Table2[[#This Row],[Rounded Rating Column]] + (Table2[[#This Row],[rating_count]] / 1000)</f>
        <v>4.024</v>
      </c>
      <c r="P1315" s="24" t="str">
        <f>IF(Table2[[#This Row],[Discount Percentage]] &gt;= 0.5, "Yes", "No")</f>
        <v>No</v>
      </c>
      <c r="Q1315" s="26">
        <f>Table2[[#This Row],[Actual Price]] * Table2[[#This Row],[rating_count]]</f>
        <v>45576</v>
      </c>
      <c r="R1315">
        <v>3.5</v>
      </c>
      <c r="S1315">
        <f>ROUND(Table2[[#This Row],[rating]], 0)</f>
        <v>4</v>
      </c>
      <c r="T1315" s="21">
        <v>24</v>
      </c>
      <c r="U1315" s="21" t="str">
        <f>IF(Table2[[#This Row],[rating_count]] &lt; 1000, "Yes", "No")</f>
        <v>Yes</v>
      </c>
      <c r="V1315" s="21">
        <f>Table2[[#This Row],[Rounded Rating Column]] * Table2[[#This Row],[rating_count]]</f>
        <v>96</v>
      </c>
      <c r="W1315" s="25">
        <f t="shared" si="62"/>
        <v>45576</v>
      </c>
      <c r="X1315" t="s">
        <v>12629</v>
      </c>
      <c r="Y1315" t="s">
        <v>12630</v>
      </c>
      <c r="Z1315" t="s">
        <v>12631</v>
      </c>
      <c r="AA1315" t="s">
        <v>12632</v>
      </c>
      <c r="AB1315" t="s">
        <v>12633</v>
      </c>
      <c r="AC1315" t="s">
        <v>12634</v>
      </c>
      <c r="AD1315" t="s">
        <v>12635</v>
      </c>
      <c r="AE1315" t="s">
        <v>12636</v>
      </c>
    </row>
    <row r="1316" spans="1:31" ht="15.75" customHeight="1">
      <c r="A1316" t="s">
        <v>7090</v>
      </c>
      <c r="B1316" t="s">
        <v>7091</v>
      </c>
      <c r="C1316" t="s">
        <v>4796</v>
      </c>
      <c r="D1316" t="s">
        <v>12821</v>
      </c>
      <c r="E1316" t="s">
        <v>12822</v>
      </c>
      <c r="F1316" t="s">
        <v>12880</v>
      </c>
      <c r="G1316" t="str">
        <f>Table2[category] &amp; "-" &amp; Table2[product name]</f>
        <v>Computers&amp;Accessories|Accessories&amp;Peripherals|Keyboards,Mice&amp;InputDevices|GraphicTablets-KLAM LCD Writing Tablet Screenwriting Toys Board Smart Digital E-Note Pad 8.5 Inch Light Weight Magic Slate for Drawing Playing Noting by Kids and Adults Best Birthday Gift Girls Boys, Multicolor</v>
      </c>
      <c r="H1316" t="s">
        <v>12882</v>
      </c>
      <c r="I1316" s="23">
        <v>175</v>
      </c>
      <c r="J1316" s="23" t="str">
        <f t="shared" si="60"/>
        <v>&lt;₹200</v>
      </c>
      <c r="K1316" s="23">
        <v>499</v>
      </c>
      <c r="L1316" s="24">
        <v>0.65</v>
      </c>
      <c r="M1316" s="25">
        <f>Table2[[#This Row],[Actual Price]] - Table2[[#This Row],[Discounted Price]] / Table2[[#This Row],[Actual Price]] * 100</f>
        <v>463.92985971943887</v>
      </c>
      <c r="N1316" s="24" t="str">
        <f t="shared" si="61"/>
        <v>50% or More</v>
      </c>
      <c r="O1316" s="21">
        <f>Table2[[#This Row],[Rounded Rating Column]] + (Table2[[#This Row],[rating_count]] / 1000)</f>
        <v>4.0209999999999999</v>
      </c>
      <c r="P1316" s="24" t="str">
        <f>IF(Table2[[#This Row],[Discount Percentage]] &gt;= 0.5, "Yes", "No")</f>
        <v>Yes</v>
      </c>
      <c r="Q1316" s="26">
        <f>Table2[[#This Row],[Actual Price]] * Table2[[#This Row],[rating_count]]</f>
        <v>10479</v>
      </c>
      <c r="R1316">
        <v>4.0999999999999996</v>
      </c>
      <c r="S1316">
        <f>ROUND(Table2[[#This Row],[rating]], 0)</f>
        <v>4</v>
      </c>
      <c r="T1316" s="21">
        <v>21</v>
      </c>
      <c r="U1316" s="21" t="str">
        <f>IF(Table2[[#This Row],[rating_count]] &lt; 1000, "Yes", "No")</f>
        <v>Yes</v>
      </c>
      <c r="V1316" s="21">
        <f>Table2[[#This Row],[Rounded Rating Column]] * Table2[[#This Row],[rating_count]]</f>
        <v>84</v>
      </c>
      <c r="W1316" s="25">
        <f t="shared" si="62"/>
        <v>10479</v>
      </c>
      <c r="X1316" t="s">
        <v>7092</v>
      </c>
      <c r="Y1316" t="s">
        <v>7093</v>
      </c>
      <c r="Z1316" t="s">
        <v>7094</v>
      </c>
      <c r="AA1316" t="s">
        <v>7095</v>
      </c>
      <c r="AB1316" t="s">
        <v>7096</v>
      </c>
      <c r="AC1316" t="s">
        <v>7097</v>
      </c>
      <c r="AD1316" t="s">
        <v>7098</v>
      </c>
      <c r="AE1316" t="s">
        <v>7099</v>
      </c>
    </row>
    <row r="1317" spans="1:31" ht="15.75" customHeight="1">
      <c r="A1317" t="s">
        <v>12527</v>
      </c>
      <c r="B1317" t="s">
        <v>12528</v>
      </c>
      <c r="C1317" t="s">
        <v>8347</v>
      </c>
      <c r="D1317" t="s">
        <v>12817</v>
      </c>
      <c r="E1317" t="s">
        <v>12988</v>
      </c>
      <c r="F1317" t="s">
        <v>12989</v>
      </c>
      <c r="G1317" t="str">
        <f>Table2[category] &amp; "-" &amp; Table2[product name]</f>
        <v>Home&amp;Kitchen|Heating,Cooling&amp;AirQuality|RoomHeaters|FanHeaters-Portable, Handy Compact Plug-in Portable Digital Electric Heater Fan Wall-Outlet Handy Air Warmer Blower Adjustable Timer Digital Display Heater for Home/Office/Camper (Black, 400 Watts)</v>
      </c>
      <c r="H1317" t="s">
        <v>12991</v>
      </c>
      <c r="I1317" s="23">
        <v>799</v>
      </c>
      <c r="J1317" s="23" t="str">
        <f t="shared" si="60"/>
        <v>&gt;₹500</v>
      </c>
      <c r="K1317" s="25">
        <v>1199</v>
      </c>
      <c r="L1317" s="24">
        <v>0.33</v>
      </c>
      <c r="M1317" s="25">
        <f>Table2[[#This Row],[Actual Price]] - Table2[[#This Row],[Discounted Price]] / Table2[[#This Row],[Actual Price]] * 100</f>
        <v>1132.3611342785655</v>
      </c>
      <c r="N1317" s="24" t="str">
        <f t="shared" si="61"/>
        <v>&lt;50%</v>
      </c>
      <c r="O1317" s="21">
        <f>Table2[[#This Row],[Rounded Rating Column]] + (Table2[[#This Row],[rating_count]] / 1000)</f>
        <v>4.0170000000000003</v>
      </c>
      <c r="P1317" s="24" t="str">
        <f>IF(Table2[[#This Row],[Discount Percentage]] &gt;= 0.5, "Yes", "No")</f>
        <v>No</v>
      </c>
      <c r="Q1317" s="26">
        <f>Table2[[#This Row],[Actual Price]] * Table2[[#This Row],[rating_count]]</f>
        <v>20383</v>
      </c>
      <c r="R1317">
        <v>4.4000000000000004</v>
      </c>
      <c r="S1317">
        <f>ROUND(Table2[[#This Row],[rating]], 0)</f>
        <v>4</v>
      </c>
      <c r="T1317" s="21">
        <v>17</v>
      </c>
      <c r="U1317" s="21" t="str">
        <f>IF(Table2[[#This Row],[rating_count]] &lt; 1000, "Yes", "No")</f>
        <v>Yes</v>
      </c>
      <c r="V1317" s="21">
        <f>Table2[[#This Row],[Rounded Rating Column]] * Table2[[#This Row],[rating_count]]</f>
        <v>68</v>
      </c>
      <c r="W1317" s="25">
        <f t="shared" si="62"/>
        <v>20383</v>
      </c>
      <c r="X1317" t="s">
        <v>8927</v>
      </c>
      <c r="Y1317" t="s">
        <v>12529</v>
      </c>
      <c r="Z1317" t="s">
        <v>12530</v>
      </c>
      <c r="AA1317" t="s">
        <v>12531</v>
      </c>
      <c r="AB1317" t="s">
        <v>12532</v>
      </c>
      <c r="AC1317" t="s">
        <v>12533</v>
      </c>
      <c r="AD1317" t="s">
        <v>8933</v>
      </c>
      <c r="AE1317" t="s">
        <v>12534</v>
      </c>
    </row>
    <row r="1318" spans="1:31" ht="15.75" customHeight="1">
      <c r="A1318" t="s">
        <v>4678</v>
      </c>
      <c r="B1318" t="s">
        <v>4679</v>
      </c>
      <c r="C1318" t="s">
        <v>3170</v>
      </c>
      <c r="D1318" t="s">
        <v>12831</v>
      </c>
      <c r="E1318" t="s">
        <v>12854</v>
      </c>
      <c r="F1318" t="s">
        <v>12855</v>
      </c>
      <c r="G1318" t="str">
        <f>Table2[category] &amp; "-" &amp; Table2[product name]</f>
        <v>Electronics|Mobiles&amp;Accessories|MobileAccessories|Chargers|WallChargers-Amazon Basics 2 Amp USB Wall Charger &amp; Micro USB Cable (White)</v>
      </c>
      <c r="H1318" t="s">
        <v>12856</v>
      </c>
      <c r="I1318" s="23">
        <v>219</v>
      </c>
      <c r="J1318" s="23" t="str">
        <f t="shared" si="60"/>
        <v>₹200 - ₹500</v>
      </c>
      <c r="K1318" s="23">
        <v>499</v>
      </c>
      <c r="L1318" s="24">
        <v>0.56000000000000005</v>
      </c>
      <c r="M1318" s="25">
        <f>Table2[[#This Row],[Actual Price]] - Table2[[#This Row],[Discounted Price]] / Table2[[#This Row],[Actual Price]] * 100</f>
        <v>455.11222444889779</v>
      </c>
      <c r="N1318" s="24" t="str">
        <f t="shared" si="61"/>
        <v>50% or More</v>
      </c>
      <c r="O1318" s="21">
        <f>Table2[[#This Row],[Rounded Rating Column]] + (Table2[[#This Row],[rating_count]] / 1000)</f>
        <v>4.0140000000000002</v>
      </c>
      <c r="P1318" s="24" t="str">
        <f>IF(Table2[[#This Row],[Discount Percentage]] &gt;= 0.5, "Yes", "No")</f>
        <v>Yes</v>
      </c>
      <c r="Q1318" s="26">
        <f>Table2[[#This Row],[Actual Price]] * Table2[[#This Row],[rating_count]]</f>
        <v>6986</v>
      </c>
      <c r="R1318">
        <v>4.4000000000000004</v>
      </c>
      <c r="S1318">
        <f>ROUND(Table2[[#This Row],[rating]], 0)</f>
        <v>4</v>
      </c>
      <c r="T1318" s="21">
        <v>14</v>
      </c>
      <c r="U1318" s="21" t="str">
        <f>IF(Table2[[#This Row],[rating_count]] &lt; 1000, "Yes", "No")</f>
        <v>Yes</v>
      </c>
      <c r="V1318" s="21">
        <f>Table2[[#This Row],[Rounded Rating Column]] * Table2[[#This Row],[rating_count]]</f>
        <v>56</v>
      </c>
      <c r="W1318" s="25">
        <f t="shared" si="62"/>
        <v>6986</v>
      </c>
      <c r="X1318" t="s">
        <v>4680</v>
      </c>
      <c r="Y1318" t="s">
        <v>4681</v>
      </c>
      <c r="Z1318" t="s">
        <v>4682</v>
      </c>
      <c r="AA1318" t="s">
        <v>4683</v>
      </c>
      <c r="AB1318" t="s">
        <v>4684</v>
      </c>
      <c r="AC1318" t="s">
        <v>4685</v>
      </c>
      <c r="AD1318" t="s">
        <v>4686</v>
      </c>
      <c r="AE1318" t="s">
        <v>4687</v>
      </c>
    </row>
    <row r="1319" spans="1:31" ht="15.75" customHeight="1">
      <c r="A1319" t="s">
        <v>1389</v>
      </c>
      <c r="B1319" t="s">
        <v>1390</v>
      </c>
      <c r="C1319" t="s">
        <v>462</v>
      </c>
      <c r="D1319" t="s">
        <v>12831</v>
      </c>
      <c r="E1319" t="s">
        <v>12832</v>
      </c>
      <c r="F1319" t="s">
        <v>12833</v>
      </c>
      <c r="G1319" t="str">
        <f>Table2[category] &amp; "-" &amp; Table2[product name]</f>
        <v>Electronics|HomeTheater,TV&amp;Video|Accessories|RemoteControls-7SEVEN¬Æ Compatible for Tata Sky Remote Original Set Top¬†HD Box and Suitable for SD Tata Play setup Box Remote Control</v>
      </c>
      <c r="H1319" t="s">
        <v>12836</v>
      </c>
      <c r="I1319" s="23">
        <v>399</v>
      </c>
      <c r="J1319" s="23" t="str">
        <f t="shared" si="60"/>
        <v>₹200 - ₹500</v>
      </c>
      <c r="K1319" s="23">
        <v>799</v>
      </c>
      <c r="L1319" s="24">
        <v>0.5</v>
      </c>
      <c r="M1319" s="25">
        <f>Table2[[#This Row],[Actual Price]] - Table2[[#This Row],[Discounted Price]] / Table2[[#This Row],[Actual Price]] * 100</f>
        <v>749.06257822277848</v>
      </c>
      <c r="N1319" s="24" t="str">
        <f t="shared" si="61"/>
        <v>50% or More</v>
      </c>
      <c r="O1319" s="21">
        <f>Table2[[#This Row],[Rounded Rating Column]] + (Table2[[#This Row],[rating_count]] / 1000)</f>
        <v>4.0119999999999996</v>
      </c>
      <c r="P1319" s="24" t="str">
        <f>IF(Table2[[#This Row],[Discount Percentage]] &gt;= 0.5, "Yes", "No")</f>
        <v>Yes</v>
      </c>
      <c r="Q1319" s="26">
        <f>Table2[[#This Row],[Actual Price]] * Table2[[#This Row],[rating_count]]</f>
        <v>9588</v>
      </c>
      <c r="R1319">
        <v>4.3</v>
      </c>
      <c r="S1319">
        <f>ROUND(Table2[[#This Row],[rating]], 0)</f>
        <v>4</v>
      </c>
      <c r="T1319" s="21">
        <v>12</v>
      </c>
      <c r="U1319" s="21" t="str">
        <f>IF(Table2[[#This Row],[rating_count]] &lt; 1000, "Yes", "No")</f>
        <v>Yes</v>
      </c>
      <c r="V1319" s="21">
        <f>Table2[[#This Row],[Rounded Rating Column]] * Table2[[#This Row],[rating_count]]</f>
        <v>48</v>
      </c>
      <c r="W1319" s="25">
        <f t="shared" si="62"/>
        <v>9588</v>
      </c>
      <c r="X1319" t="s">
        <v>1391</v>
      </c>
      <c r="Y1319" t="s">
        <v>1392</v>
      </c>
      <c r="Z1319" t="s">
        <v>1393</v>
      </c>
      <c r="AA1319" t="s">
        <v>1394</v>
      </c>
      <c r="AB1319" t="s">
        <v>1395</v>
      </c>
      <c r="AC1319" t="s">
        <v>1396</v>
      </c>
      <c r="AD1319" t="s">
        <v>1397</v>
      </c>
      <c r="AE1319" t="s">
        <v>1398</v>
      </c>
    </row>
    <row r="1320" spans="1:31" ht="15.75" customHeight="1">
      <c r="A1320" t="s">
        <v>10370</v>
      </c>
      <c r="B1320" t="s">
        <v>10371</v>
      </c>
      <c r="C1320" t="s">
        <v>9028</v>
      </c>
      <c r="D1320" t="s">
        <v>12817</v>
      </c>
      <c r="E1320" t="s">
        <v>12818</v>
      </c>
      <c r="F1320" t="s">
        <v>12986</v>
      </c>
      <c r="G1320" t="str">
        <f>Table2[category] &amp; "-" &amp; Table2[product name]</f>
        <v>Home&amp;Kitchen|Kitchen&amp;HomeAppliances|SmallKitchenAppliances|DigitalKitchenScales|DigitalScales-Kitchenwell Multipurpose Portable Electronic Digital Weighing Scale Weight Machine | Weight Machine | 10 Kg</v>
      </c>
      <c r="H1320" t="s">
        <v>12993</v>
      </c>
      <c r="I1320" s="23">
        <v>239</v>
      </c>
      <c r="J1320" s="23" t="str">
        <f t="shared" si="60"/>
        <v>₹200 - ₹500</v>
      </c>
      <c r="K1320" s="23">
        <v>239</v>
      </c>
      <c r="L1320" s="24">
        <v>0</v>
      </c>
      <c r="M1320" s="25">
        <f>Table2[[#This Row],[Actual Price]] - Table2[[#This Row],[Discounted Price]] / Table2[[#This Row],[Actual Price]] * 100</f>
        <v>139</v>
      </c>
      <c r="N1320" s="24" t="str">
        <f t="shared" si="61"/>
        <v>&lt;50%</v>
      </c>
      <c r="O1320" s="21">
        <f>Table2[[#This Row],[Rounded Rating Column]] + (Table2[[#This Row],[rating_count]] / 1000)</f>
        <v>4.0069999999999997</v>
      </c>
      <c r="P1320" s="24" t="str">
        <f>IF(Table2[[#This Row],[Discount Percentage]] &gt;= 0.5, "Yes", "No")</f>
        <v>No</v>
      </c>
      <c r="Q1320" s="26">
        <f>Table2[[#This Row],[Actual Price]] * Table2[[#This Row],[rating_count]]</f>
        <v>1673</v>
      </c>
      <c r="R1320">
        <v>4.3</v>
      </c>
      <c r="S1320">
        <f>ROUND(Table2[[#This Row],[rating]], 0)</f>
        <v>4</v>
      </c>
      <c r="T1320" s="21">
        <v>7</v>
      </c>
      <c r="U1320" s="21" t="str">
        <f>IF(Table2[[#This Row],[rating_count]] &lt; 1000, "Yes", "No")</f>
        <v>Yes</v>
      </c>
      <c r="V1320" s="21">
        <f>Table2[[#This Row],[Rounded Rating Column]] * Table2[[#This Row],[rating_count]]</f>
        <v>28</v>
      </c>
      <c r="W1320" s="25">
        <f t="shared" si="62"/>
        <v>1673</v>
      </c>
      <c r="X1320" t="s">
        <v>10372</v>
      </c>
      <c r="Y1320" t="s">
        <v>10373</v>
      </c>
      <c r="Z1320" t="s">
        <v>10374</v>
      </c>
      <c r="AA1320" t="s">
        <v>10375</v>
      </c>
      <c r="AB1320" t="s">
        <v>10376</v>
      </c>
      <c r="AC1320" t="s">
        <v>10377</v>
      </c>
      <c r="AD1320" t="s">
        <v>10378</v>
      </c>
      <c r="AE1320" t="s">
        <v>10379</v>
      </c>
    </row>
    <row r="1321" spans="1:31" ht="15.75" customHeight="1">
      <c r="A1321" t="s">
        <v>9345</v>
      </c>
      <c r="B1321" t="s">
        <v>9346</v>
      </c>
      <c r="C1321" t="s">
        <v>8358</v>
      </c>
      <c r="D1321" t="s">
        <v>12817</v>
      </c>
      <c r="E1321" t="s">
        <v>12818</v>
      </c>
      <c r="F1321" t="s">
        <v>12819</v>
      </c>
      <c r="G1321" t="str">
        <f>Table2[category] &amp; "-" &amp; Table2[product name]</f>
        <v>Home&amp;Kitchen|Kitchen&amp;HomeAppliances|Vacuum,Cleaning&amp;Ironing|Irons,Steamers&amp;Accessories|LintShavers-C (DEVICE) Lint Remover for Woolen Clothes, Electric Lint Remover, Best Lint Shaver for Clothes Pack of 1</v>
      </c>
      <c r="H1321" t="s">
        <v>12992</v>
      </c>
      <c r="I1321" s="23">
        <v>469</v>
      </c>
      <c r="J1321" s="23" t="str">
        <f t="shared" si="60"/>
        <v>₹200 - ₹500</v>
      </c>
      <c r="K1321" s="25">
        <v>1599</v>
      </c>
      <c r="L1321" s="24">
        <v>0.71</v>
      </c>
      <c r="M1321" s="25">
        <f>Table2[[#This Row],[Actual Price]] - Table2[[#This Row],[Discounted Price]] / Table2[[#This Row],[Actual Price]] * 100</f>
        <v>1569.6691682301439</v>
      </c>
      <c r="N1321" s="24" t="str">
        <f t="shared" si="61"/>
        <v>50% or More</v>
      </c>
      <c r="O1321" s="21">
        <f>Table2[[#This Row],[Rounded Rating Column]] + (Table2[[#This Row],[rating_count]] / 1000)</f>
        <v>4.0060000000000002</v>
      </c>
      <c r="P1321" s="24" t="str">
        <f>IF(Table2[[#This Row],[Discount Percentage]] &gt;= 0.5, "Yes", "No")</f>
        <v>Yes</v>
      </c>
      <c r="Q1321" s="26">
        <f>Table2[[#This Row],[Actual Price]] * Table2[[#This Row],[rating_count]]</f>
        <v>9594</v>
      </c>
      <c r="R1321">
        <v>3.7</v>
      </c>
      <c r="S1321">
        <f>ROUND(Table2[[#This Row],[rating]], 0)</f>
        <v>4</v>
      </c>
      <c r="T1321" s="21">
        <v>6</v>
      </c>
      <c r="U1321" s="21" t="str">
        <f>IF(Table2[[#This Row],[rating_count]] &lt; 1000, "Yes", "No")</f>
        <v>Yes</v>
      </c>
      <c r="V1321" s="21">
        <f>Table2[[#This Row],[Rounded Rating Column]] * Table2[[#This Row],[rating_count]]</f>
        <v>24</v>
      </c>
      <c r="W1321" s="25">
        <f t="shared" si="62"/>
        <v>9594</v>
      </c>
      <c r="X1321" t="s">
        <v>9347</v>
      </c>
      <c r="Y1321" t="s">
        <v>9348</v>
      </c>
      <c r="Z1321" t="s">
        <v>9349</v>
      </c>
      <c r="AA1321" t="s">
        <v>9350</v>
      </c>
      <c r="AB1321" t="s">
        <v>9351</v>
      </c>
      <c r="AC1321" t="s">
        <v>9352</v>
      </c>
      <c r="AD1321" t="s">
        <v>9353</v>
      </c>
      <c r="AE1321" t="s">
        <v>9354</v>
      </c>
    </row>
    <row r="1322" spans="1:31" ht="15.75" customHeight="1">
      <c r="A1322" t="s">
        <v>8824</v>
      </c>
      <c r="B1322" t="s">
        <v>8825</v>
      </c>
      <c r="C1322" t="s">
        <v>8336</v>
      </c>
      <c r="D1322" t="s">
        <v>12817</v>
      </c>
      <c r="E1322" t="s">
        <v>12988</v>
      </c>
      <c r="F1322" t="s">
        <v>12989</v>
      </c>
      <c r="G1322" t="str">
        <f>Table2[category] &amp; "-" &amp; Table2[product name]</f>
        <v>Home&amp;Kitchen|Heating,Cooling&amp;AirQuality|RoomHeaters|ElectricHeaters-Lifelong LLQH925 Dyno Quartz Heater 2 Power settings Tip Over Cut-off Switch 800 Watt Silent operation Power Indicator 2 Rod Room Heater (1 Year Warranty, Grey)</v>
      </c>
      <c r="H1322" t="s">
        <v>12990</v>
      </c>
      <c r="I1322" s="25">
        <v>1099</v>
      </c>
      <c r="J1322" s="23" t="str">
        <f t="shared" si="60"/>
        <v>&gt;₹500</v>
      </c>
      <c r="K1322" s="25">
        <v>2400</v>
      </c>
      <c r="L1322" s="24">
        <v>0.54</v>
      </c>
      <c r="M1322" s="25">
        <f>Table2[[#This Row],[Actual Price]] - Table2[[#This Row],[Discounted Price]] / Table2[[#This Row],[Actual Price]] * 100</f>
        <v>2354.2083333333335</v>
      </c>
      <c r="N1322" s="24" t="str">
        <f t="shared" si="61"/>
        <v>50% or More</v>
      </c>
      <c r="O1322" s="21">
        <f>Table2[[#This Row],[Rounded Rating Column]] + (Table2[[#This Row],[rating_count]] / 1000)</f>
        <v>4.0039999999999996</v>
      </c>
      <c r="P1322" s="24" t="str">
        <f>IF(Table2[[#This Row],[Discount Percentage]] &gt;= 0.5, "Yes", "No")</f>
        <v>Yes</v>
      </c>
      <c r="Q1322" s="26">
        <f>Table2[[#This Row],[Actual Price]] * Table2[[#This Row],[rating_count]]</f>
        <v>9600</v>
      </c>
      <c r="R1322">
        <v>3.8</v>
      </c>
      <c r="S1322">
        <f>ROUND(Table2[[#This Row],[rating]], 0)</f>
        <v>4</v>
      </c>
      <c r="T1322" s="21">
        <v>4</v>
      </c>
      <c r="U1322" s="21" t="str">
        <f>IF(Table2[[#This Row],[rating_count]] &lt; 1000, "Yes", "No")</f>
        <v>Yes</v>
      </c>
      <c r="V1322" s="21">
        <f>Table2[[#This Row],[Rounded Rating Column]] * Table2[[#This Row],[rating_count]]</f>
        <v>16</v>
      </c>
      <c r="W1322" s="25">
        <f t="shared" si="62"/>
        <v>9600</v>
      </c>
      <c r="X1322" t="s">
        <v>8826</v>
      </c>
      <c r="Y1322" t="s">
        <v>8827</v>
      </c>
      <c r="Z1322" t="s">
        <v>8828</v>
      </c>
      <c r="AA1322" t="s">
        <v>8829</v>
      </c>
      <c r="AB1322" t="s">
        <v>8830</v>
      </c>
      <c r="AC1322" t="s">
        <v>8831</v>
      </c>
      <c r="AD1322" t="s">
        <v>8832</v>
      </c>
      <c r="AE1322" t="s">
        <v>8833</v>
      </c>
    </row>
    <row r="1323" spans="1:31" ht="15.75" customHeight="1">
      <c r="A1323" t="s">
        <v>11598</v>
      </c>
      <c r="B1323" t="s">
        <v>11599</v>
      </c>
      <c r="C1323" t="s">
        <v>8336</v>
      </c>
      <c r="D1323" t="s">
        <v>12817</v>
      </c>
      <c r="E1323" t="s">
        <v>12988</v>
      </c>
      <c r="F1323" t="s">
        <v>12989</v>
      </c>
      <c r="G1323" t="str">
        <f>Table2[category] &amp; "-" &amp; Table2[product name]</f>
        <v>Home&amp;Kitchen|Heating,Cooling&amp;AirQuality|RoomHeaters|ElectricHeaters-Longway Blaze 2 Rod Quartz Room Heater (White, Gray, 800 watts)</v>
      </c>
      <c r="H1323" t="s">
        <v>12990</v>
      </c>
      <c r="I1323" s="23">
        <v>929</v>
      </c>
      <c r="J1323" s="23" t="str">
        <f t="shared" si="60"/>
        <v>&gt;₹500</v>
      </c>
      <c r="K1323" s="25">
        <v>2199</v>
      </c>
      <c r="L1323" s="24">
        <v>0.57999999999999996</v>
      </c>
      <c r="M1323" s="25">
        <f>Table2[[#This Row],[Actual Price]] - Table2[[#This Row],[Discounted Price]] / Table2[[#This Row],[Actual Price]] * 100</f>
        <v>2156.7535243292405</v>
      </c>
      <c r="N1323" s="24" t="str">
        <f t="shared" si="61"/>
        <v>50% or More</v>
      </c>
      <c r="O1323" s="21">
        <f>Table2[[#This Row],[Rounded Rating Column]] + (Table2[[#This Row],[rating_count]] / 1000)</f>
        <v>4.0039999999999996</v>
      </c>
      <c r="P1323" s="24" t="str">
        <f>IF(Table2[[#This Row],[Discount Percentage]] &gt;= 0.5, "Yes", "No")</f>
        <v>Yes</v>
      </c>
      <c r="Q1323" s="26">
        <f>Table2[[#This Row],[Actual Price]] * Table2[[#This Row],[rating_count]]</f>
        <v>8796</v>
      </c>
      <c r="R1323">
        <v>3.7</v>
      </c>
      <c r="S1323">
        <f>ROUND(Table2[[#This Row],[rating]], 0)</f>
        <v>4</v>
      </c>
      <c r="T1323" s="21">
        <v>4</v>
      </c>
      <c r="U1323" s="21" t="str">
        <f>IF(Table2[[#This Row],[rating_count]] &lt; 1000, "Yes", "No")</f>
        <v>Yes</v>
      </c>
      <c r="V1323" s="21">
        <f>Table2[[#This Row],[Rounded Rating Column]] * Table2[[#This Row],[rating_count]]</f>
        <v>16</v>
      </c>
      <c r="W1323" s="25">
        <f t="shared" si="62"/>
        <v>8796</v>
      </c>
      <c r="X1323" t="s">
        <v>11600</v>
      </c>
      <c r="Y1323" t="s">
        <v>11601</v>
      </c>
      <c r="Z1323" t="s">
        <v>11602</v>
      </c>
      <c r="AA1323" t="s">
        <v>11603</v>
      </c>
      <c r="AB1323" t="s">
        <v>11604</v>
      </c>
      <c r="AC1323" t="s">
        <v>11605</v>
      </c>
      <c r="AD1323" t="s">
        <v>11606</v>
      </c>
      <c r="AE1323" t="s">
        <v>11607</v>
      </c>
    </row>
    <row r="1324" spans="1:31" ht="15.75" customHeight="1">
      <c r="A1324" t="s">
        <v>12013</v>
      </c>
      <c r="B1324" t="s">
        <v>12014</v>
      </c>
      <c r="C1324" t="s">
        <v>8723</v>
      </c>
      <c r="D1324" t="s">
        <v>12817</v>
      </c>
      <c r="E1324" t="s">
        <v>12818</v>
      </c>
      <c r="F1324" t="s">
        <v>12986</v>
      </c>
      <c r="G1324" t="str">
        <f>Table2[category] &amp; "-" &amp; Table2[product name]</f>
        <v>Home&amp;Kitchen|Kitchen&amp;HomeAppliances|SmallKitchenAppliances|JuicerMixerGrinders-VAPJA¬Æ Portable Mini Juicer Cup Blender USB Rechargeable with 4 Blades for Shakes and Smoothies Fruits Vegetables Juice Maker Grinder Mixer Strong Cutting Bottle Sports Travel Outdoors Gym (BOTTLE)</v>
      </c>
      <c r="H1324" t="s">
        <v>13008</v>
      </c>
      <c r="I1324" s="23">
        <v>649</v>
      </c>
      <c r="J1324" s="23" t="str">
        <f t="shared" si="60"/>
        <v>&gt;₹500</v>
      </c>
      <c r="K1324" s="23">
        <v>999</v>
      </c>
      <c r="L1324" s="24">
        <v>0.35</v>
      </c>
      <c r="M1324" s="25">
        <f>Table2[[#This Row],[Actual Price]] - Table2[[#This Row],[Discounted Price]] / Table2[[#This Row],[Actual Price]] * 100</f>
        <v>934.03503503503498</v>
      </c>
      <c r="N1324" s="24" t="str">
        <f t="shared" si="61"/>
        <v>&lt;50%</v>
      </c>
      <c r="O1324" s="21">
        <f>Table2[[#This Row],[Rounded Rating Column]] + (Table2[[#This Row],[rating_count]] / 1000)</f>
        <v>4.0039999999999996</v>
      </c>
      <c r="P1324" s="24" t="str">
        <f>IF(Table2[[#This Row],[Discount Percentage]] &gt;= 0.5, "Yes", "No")</f>
        <v>No</v>
      </c>
      <c r="Q1324" s="26">
        <f>Table2[[#This Row],[Actual Price]] * Table2[[#This Row],[rating_count]]</f>
        <v>3996</v>
      </c>
      <c r="R1324">
        <v>3.6</v>
      </c>
      <c r="S1324">
        <f>ROUND(Table2[[#This Row],[rating]], 0)</f>
        <v>4</v>
      </c>
      <c r="T1324" s="21">
        <v>4</v>
      </c>
      <c r="U1324" s="21" t="str">
        <f>IF(Table2[[#This Row],[rating_count]] &lt; 1000, "Yes", "No")</f>
        <v>Yes</v>
      </c>
      <c r="V1324" s="21">
        <f>Table2[[#This Row],[Rounded Rating Column]] * Table2[[#This Row],[rating_count]]</f>
        <v>16</v>
      </c>
      <c r="W1324" s="25">
        <f t="shared" si="62"/>
        <v>3996</v>
      </c>
      <c r="X1324" t="s">
        <v>12015</v>
      </c>
      <c r="Y1324" t="s">
        <v>12016</v>
      </c>
      <c r="Z1324" t="s">
        <v>12017</v>
      </c>
      <c r="AA1324" t="s">
        <v>12018</v>
      </c>
      <c r="AB1324" t="s">
        <v>12019</v>
      </c>
      <c r="AC1324" t="s">
        <v>12020</v>
      </c>
      <c r="AD1324" t="s">
        <v>12021</v>
      </c>
      <c r="AE1324" t="s">
        <v>12022</v>
      </c>
    </row>
    <row r="1325" spans="1:31" ht="15.75" customHeight="1">
      <c r="A1325" t="s">
        <v>770</v>
      </c>
      <c r="B1325" t="s">
        <v>771</v>
      </c>
      <c r="C1325" t="s">
        <v>165</v>
      </c>
      <c r="D1325" t="s">
        <v>12831</v>
      </c>
      <c r="E1325" t="s">
        <v>12832</v>
      </c>
      <c r="F1325" t="s">
        <v>12834</v>
      </c>
      <c r="G1325" t="str">
        <f>Table2[category] &amp; "-" &amp; Table2[product name]</f>
        <v>Electronics|HomeTheater,TV&amp;Video|Televisions|SmartTelevisions-SKYWALL 81.28 cm (32 inches) HD Ready Smart LED TV 32SWELS-PRO (Black)</v>
      </c>
      <c r="H1325" t="s">
        <v>12835</v>
      </c>
      <c r="I1325" s="25">
        <v>7299</v>
      </c>
      <c r="J1325" s="23" t="str">
        <f t="shared" si="60"/>
        <v>&gt;₹500</v>
      </c>
      <c r="K1325" s="25">
        <v>19125</v>
      </c>
      <c r="L1325" s="24">
        <v>0.62</v>
      </c>
      <c r="M1325" s="25">
        <f>Table2[[#This Row],[Actual Price]] - Table2[[#This Row],[Discounted Price]] / Table2[[#This Row],[Actual Price]] * 100</f>
        <v>19086.835294117645</v>
      </c>
      <c r="N1325" s="24" t="str">
        <f t="shared" si="61"/>
        <v>50% or More</v>
      </c>
      <c r="O1325" s="21">
        <f>Table2[[#This Row],[Rounded Rating Column]] + (Table2[[#This Row],[rating_count]] / 1000)</f>
        <v>3.9020000000000001</v>
      </c>
      <c r="P1325" s="24" t="str">
        <f>IF(Table2[[#This Row],[Discount Percentage]] &gt;= 0.5, "Yes", "No")</f>
        <v>Yes</v>
      </c>
      <c r="Q1325" s="26">
        <f>Table2[[#This Row],[Actual Price]] * Table2[[#This Row],[rating_count]]</f>
        <v>17250750</v>
      </c>
      <c r="R1325">
        <v>3.4</v>
      </c>
      <c r="S1325">
        <f>ROUND(Table2[[#This Row],[rating]], 0)</f>
        <v>3</v>
      </c>
      <c r="T1325" s="21">
        <v>902</v>
      </c>
      <c r="U1325" s="21" t="str">
        <f>IF(Table2[[#This Row],[rating_count]] &lt; 1000, "Yes", "No")</f>
        <v>Yes</v>
      </c>
      <c r="V1325" s="21">
        <f>Table2[[#This Row],[Rounded Rating Column]] * Table2[[#This Row],[rating_count]]</f>
        <v>2706</v>
      </c>
      <c r="W1325" s="25">
        <f t="shared" si="62"/>
        <v>17250750</v>
      </c>
      <c r="X1325" t="s">
        <v>772</v>
      </c>
      <c r="Y1325" t="s">
        <v>773</v>
      </c>
      <c r="Z1325" t="s">
        <v>774</v>
      </c>
      <c r="AA1325" t="s">
        <v>775</v>
      </c>
      <c r="AB1325" t="s">
        <v>776</v>
      </c>
      <c r="AC1325" t="s">
        <v>777</v>
      </c>
      <c r="AD1325" t="s">
        <v>778</v>
      </c>
      <c r="AE1325" t="s">
        <v>779</v>
      </c>
    </row>
    <row r="1326" spans="1:31" ht="15.75" customHeight="1">
      <c r="A1326" t="s">
        <v>4501</v>
      </c>
      <c r="B1326" t="s">
        <v>4502</v>
      </c>
      <c r="C1326" t="s">
        <v>2956</v>
      </c>
      <c r="D1326" t="s">
        <v>12831</v>
      </c>
      <c r="E1326" t="s">
        <v>12852</v>
      </c>
      <c r="F1326" t="s">
        <v>12853</v>
      </c>
      <c r="G1326" t="str">
        <f>Table2[category] &amp; "-" &amp; Table2[product name]</f>
        <v>Electronics|WearableTechnology|SmartWatches-Tokdis MX-1 Pro Bluetooth Calling Smartwatch - 1.69‚Äù LCD Display, Multiple Watch Faces, Sleep Monitor, Heart &amp; SpO2 Monitoring, Multiple Sports Modes, Water Resistant</v>
      </c>
      <c r="H1326" s="2" t="s">
        <v>13108</v>
      </c>
      <c r="I1326" s="23">
        <v>899</v>
      </c>
      <c r="J1326" s="23" t="str">
        <f t="shared" si="60"/>
        <v>&gt;₹500</v>
      </c>
      <c r="K1326" s="25">
        <v>3499</v>
      </c>
      <c r="L1326" s="24">
        <v>0.74</v>
      </c>
      <c r="M1326" s="25">
        <f>Table2[[#This Row],[Actual Price]] - Table2[[#This Row],[Discounted Price]] / Table2[[#This Row],[Actual Price]] * 100</f>
        <v>3473.3069448413835</v>
      </c>
      <c r="N1326" s="24" t="str">
        <f t="shared" si="61"/>
        <v>50% or More</v>
      </c>
      <c r="O1326" s="21">
        <f>Table2[[#This Row],[Rounded Rating Column]] + (Table2[[#This Row],[rating_count]] / 1000)</f>
        <v>3.681</v>
      </c>
      <c r="P1326" s="24" t="str">
        <f>IF(Table2[[#This Row],[Discount Percentage]] &gt;= 0.5, "Yes", "No")</f>
        <v>Yes</v>
      </c>
      <c r="Q1326" s="26">
        <f>Table2[[#This Row],[Actual Price]] * Table2[[#This Row],[rating_count]]</f>
        <v>2382819</v>
      </c>
      <c r="R1326">
        <v>3</v>
      </c>
      <c r="S1326">
        <f>ROUND(Table2[[#This Row],[rating]], 0)</f>
        <v>3</v>
      </c>
      <c r="T1326" s="21">
        <v>681</v>
      </c>
      <c r="U1326" s="21" t="str">
        <f>IF(Table2[[#This Row],[rating_count]] &lt; 1000, "Yes", "No")</f>
        <v>Yes</v>
      </c>
      <c r="V1326" s="21">
        <f>Table2[[#This Row],[Rounded Rating Column]] * Table2[[#This Row],[rating_count]]</f>
        <v>2043</v>
      </c>
      <c r="W1326" s="25">
        <f t="shared" si="62"/>
        <v>2382819</v>
      </c>
      <c r="X1326" t="s">
        <v>4503</v>
      </c>
      <c r="Y1326" t="s">
        <v>4504</v>
      </c>
      <c r="Z1326" t="s">
        <v>4505</v>
      </c>
      <c r="AA1326" t="s">
        <v>4506</v>
      </c>
      <c r="AB1326" t="s">
        <v>4507</v>
      </c>
      <c r="AC1326" t="s">
        <v>4508</v>
      </c>
      <c r="AD1326" t="s">
        <v>4509</v>
      </c>
      <c r="AE1326" t="s">
        <v>4510</v>
      </c>
    </row>
    <row r="1327" spans="1:31" ht="15.75" customHeight="1">
      <c r="A1327" t="s">
        <v>11306</v>
      </c>
      <c r="B1327" t="s">
        <v>11307</v>
      </c>
      <c r="C1327" t="s">
        <v>9069</v>
      </c>
      <c r="D1327" t="s">
        <v>12817</v>
      </c>
      <c r="E1327" t="s">
        <v>12818</v>
      </c>
      <c r="F1327" t="s">
        <v>12986</v>
      </c>
      <c r="G1327" t="str">
        <f>Table2[category] &amp; "-" &amp; Table2[product name]</f>
        <v>Home&amp;Kitchen|Kitchen&amp;HomeAppliances|SmallKitchenAppliances|VacuumSealers-Nirdambhay Mini Bag Sealer, 2 in 1 Heat Sealer and Cutter Handheld Sealing Machine Portable Bag Resealer Sealer for Plastic Bags Food Storage Snack Fresh Bag Sealer (Including 2 AA Battery)</v>
      </c>
      <c r="H1327" t="s">
        <v>13012</v>
      </c>
      <c r="I1327" s="23">
        <v>429</v>
      </c>
      <c r="J1327" s="23" t="str">
        <f t="shared" si="60"/>
        <v>₹200 - ₹500</v>
      </c>
      <c r="K1327" s="23">
        <v>999</v>
      </c>
      <c r="L1327" s="24">
        <v>0.56999999999999995</v>
      </c>
      <c r="M1327" s="25">
        <f>Table2[[#This Row],[Actual Price]] - Table2[[#This Row],[Discounted Price]] / Table2[[#This Row],[Actual Price]] * 100</f>
        <v>956.05705705705702</v>
      </c>
      <c r="N1327" s="24" t="str">
        <f t="shared" si="61"/>
        <v>50% or More</v>
      </c>
      <c r="O1327" s="21">
        <f>Table2[[#This Row],[Rounded Rating Column]] + (Table2[[#This Row],[rating_count]] / 1000)</f>
        <v>3.617</v>
      </c>
      <c r="P1327" s="24" t="str">
        <f>IF(Table2[[#This Row],[Discount Percentage]] &gt;= 0.5, "Yes", "No")</f>
        <v>Yes</v>
      </c>
      <c r="Q1327" s="26">
        <f>Table2[[#This Row],[Actual Price]] * Table2[[#This Row],[rating_count]]</f>
        <v>616383</v>
      </c>
      <c r="R1327">
        <v>3</v>
      </c>
      <c r="S1327">
        <f>ROUND(Table2[[#This Row],[rating]], 0)</f>
        <v>3</v>
      </c>
      <c r="T1327" s="21">
        <v>617</v>
      </c>
      <c r="U1327" s="21" t="str">
        <f>IF(Table2[[#This Row],[rating_count]] &lt; 1000, "Yes", "No")</f>
        <v>Yes</v>
      </c>
      <c r="V1327" s="21">
        <f>Table2[[#This Row],[Rounded Rating Column]] * Table2[[#This Row],[rating_count]]</f>
        <v>1851</v>
      </c>
      <c r="W1327" s="25">
        <f t="shared" si="62"/>
        <v>616383</v>
      </c>
      <c r="X1327" t="s">
        <v>11308</v>
      </c>
      <c r="Y1327" t="s">
        <v>11309</v>
      </c>
      <c r="Z1327" t="s">
        <v>11310</v>
      </c>
      <c r="AA1327" t="s">
        <v>11311</v>
      </c>
      <c r="AB1327" t="s">
        <v>11312</v>
      </c>
      <c r="AC1327" t="s">
        <v>11313</v>
      </c>
      <c r="AD1327" t="s">
        <v>11314</v>
      </c>
      <c r="AE1327" t="s">
        <v>11315</v>
      </c>
    </row>
    <row r="1328" spans="1:31" ht="15.75" customHeight="1">
      <c r="A1328" t="s">
        <v>1590</v>
      </c>
      <c r="B1328" t="s">
        <v>1591</v>
      </c>
      <c r="C1328" t="s">
        <v>462</v>
      </c>
      <c r="D1328" t="s">
        <v>12831</v>
      </c>
      <c r="E1328" t="s">
        <v>12832</v>
      </c>
      <c r="F1328" t="s">
        <v>12833</v>
      </c>
      <c r="G1328" t="str">
        <f>Table2[category] &amp; "-" &amp; Table2[product name]</f>
        <v>Electronics|HomeTheater,TV&amp;Video|Accessories|RemoteControls-7SEVEN¬Æ Bluetooth Voice Command Remote for Xiaomi Redmi Mi Smart TV with Netflix &amp; Prime Video Hot Keys XMRM-00A</v>
      </c>
      <c r="H1328" t="s">
        <v>12836</v>
      </c>
      <c r="I1328" s="23">
        <v>799</v>
      </c>
      <c r="J1328" s="23" t="str">
        <f t="shared" si="60"/>
        <v>&gt;₹500</v>
      </c>
      <c r="K1328" s="25">
        <v>1999</v>
      </c>
      <c r="L1328" s="24">
        <v>0.6</v>
      </c>
      <c r="M1328" s="25">
        <f>Table2[[#This Row],[Actual Price]] - Table2[[#This Row],[Discounted Price]] / Table2[[#This Row],[Actual Price]] * 100</f>
        <v>1959.0300150075038</v>
      </c>
      <c r="N1328" s="24" t="str">
        <f t="shared" si="61"/>
        <v>50% or More</v>
      </c>
      <c r="O1328" s="21">
        <f>Table2[[#This Row],[Rounded Rating Column]] + (Table2[[#This Row],[rating_count]] / 1000)</f>
        <v>3.5760000000000001</v>
      </c>
      <c r="P1328" s="24" t="str">
        <f>IF(Table2[[#This Row],[Discount Percentage]] &gt;= 0.5, "Yes", "No")</f>
        <v>Yes</v>
      </c>
      <c r="Q1328" s="26">
        <f>Table2[[#This Row],[Actual Price]] * Table2[[#This Row],[rating_count]]</f>
        <v>1151424</v>
      </c>
      <c r="R1328">
        <v>3.3</v>
      </c>
      <c r="S1328">
        <f>ROUND(Table2[[#This Row],[rating]], 0)</f>
        <v>3</v>
      </c>
      <c r="T1328" s="21">
        <v>576</v>
      </c>
      <c r="U1328" s="21" t="str">
        <f>IF(Table2[[#This Row],[rating_count]] &lt; 1000, "Yes", "No")</f>
        <v>Yes</v>
      </c>
      <c r="V1328" s="21">
        <f>Table2[[#This Row],[Rounded Rating Column]] * Table2[[#This Row],[rating_count]]</f>
        <v>1728</v>
      </c>
      <c r="W1328" s="25">
        <f t="shared" si="62"/>
        <v>1151424</v>
      </c>
      <c r="X1328" t="s">
        <v>1592</v>
      </c>
      <c r="Y1328" t="s">
        <v>1593</v>
      </c>
      <c r="Z1328" t="s">
        <v>1594</v>
      </c>
      <c r="AA1328" t="s">
        <v>1595</v>
      </c>
      <c r="AB1328" t="s">
        <v>1596</v>
      </c>
      <c r="AC1328" t="s">
        <v>1597</v>
      </c>
      <c r="AD1328" t="s">
        <v>1598</v>
      </c>
      <c r="AE1328" t="s">
        <v>1599</v>
      </c>
    </row>
    <row r="1329" spans="1:31" ht="15.75" customHeight="1">
      <c r="A1329" t="s">
        <v>9304</v>
      </c>
      <c r="B1329" t="s">
        <v>9305</v>
      </c>
      <c r="C1329" t="s">
        <v>9306</v>
      </c>
      <c r="D1329" t="s">
        <v>12817</v>
      </c>
      <c r="E1329" t="s">
        <v>12818</v>
      </c>
      <c r="F1329" t="s">
        <v>13019</v>
      </c>
      <c r="G1329" t="str">
        <f>Table2[category] &amp; "-" &amp; Table2[product name]</f>
        <v>Home&amp;Kitchen|Kitchen&amp;HomeAppliances|Coffee,Tea&amp;Espresso|CoffeeGrinders|ElectricGrinders-IKEA Frother for Milk</v>
      </c>
      <c r="H1329" t="s">
        <v>13020</v>
      </c>
      <c r="I1329" s="23">
        <v>244</v>
      </c>
      <c r="J1329" s="23" t="str">
        <f t="shared" si="60"/>
        <v>₹200 - ₹500</v>
      </c>
      <c r="K1329" s="23">
        <v>499</v>
      </c>
      <c r="L1329" s="24">
        <v>0.51</v>
      </c>
      <c r="M1329" s="25">
        <f>Table2[[#This Row],[Actual Price]] - Table2[[#This Row],[Discounted Price]] / Table2[[#This Row],[Actual Price]] * 100</f>
        <v>450.10220440881761</v>
      </c>
      <c r="N1329" s="24" t="str">
        <f t="shared" si="61"/>
        <v>50% or More</v>
      </c>
      <c r="O1329" s="21">
        <f>Table2[[#This Row],[Rounded Rating Column]] + (Table2[[#This Row],[rating_count]] / 1000)</f>
        <v>3.4779999999999998</v>
      </c>
      <c r="P1329" s="24" t="str">
        <f>IF(Table2[[#This Row],[Discount Percentage]] &gt;= 0.5, "Yes", "No")</f>
        <v>Yes</v>
      </c>
      <c r="Q1329" s="26">
        <f>Table2[[#This Row],[Actual Price]] * Table2[[#This Row],[rating_count]]</f>
        <v>238522</v>
      </c>
      <c r="R1329">
        <v>3.3</v>
      </c>
      <c r="S1329">
        <f>ROUND(Table2[[#This Row],[rating]], 0)</f>
        <v>3</v>
      </c>
      <c r="T1329" s="21">
        <v>478</v>
      </c>
      <c r="U1329" s="21" t="str">
        <f>IF(Table2[[#This Row],[rating_count]] &lt; 1000, "Yes", "No")</f>
        <v>Yes</v>
      </c>
      <c r="V1329" s="21">
        <f>Table2[[#This Row],[Rounded Rating Column]] * Table2[[#This Row],[rating_count]]</f>
        <v>1434</v>
      </c>
      <c r="W1329" s="25">
        <f t="shared" si="62"/>
        <v>238522</v>
      </c>
      <c r="X1329" t="s">
        <v>9307</v>
      </c>
      <c r="Y1329" t="s">
        <v>9308</v>
      </c>
      <c r="Z1329" t="s">
        <v>9309</v>
      </c>
      <c r="AA1329" t="s">
        <v>9310</v>
      </c>
      <c r="AB1329" t="s">
        <v>9311</v>
      </c>
      <c r="AC1329" t="s">
        <v>9312</v>
      </c>
      <c r="AD1329" t="s">
        <v>9313</v>
      </c>
      <c r="AE1329" t="s">
        <v>9314</v>
      </c>
    </row>
    <row r="1330" spans="1:31" ht="15.75" customHeight="1">
      <c r="A1330" t="s">
        <v>2105</v>
      </c>
      <c r="B1330" t="s">
        <v>2106</v>
      </c>
      <c r="C1330" t="s">
        <v>462</v>
      </c>
      <c r="D1330" t="s">
        <v>12831</v>
      </c>
      <c r="E1330" t="s">
        <v>12832</v>
      </c>
      <c r="F1330" t="s">
        <v>12833</v>
      </c>
      <c r="G1330" t="str">
        <f>Table2[category] &amp; "-" &amp; Table2[product name]</f>
        <v>Electronics|HomeTheater,TV&amp;Video|Accessories|RemoteControls-7SEVEN¬Æ TCL Remote Control Smart TV RC802V Remote Compatible for TCL TV Remote Original 55EP680 40A325 49S6500 55P8S 55P8 50P8 65P8 40S6500 43S6500FS 49S6800FS 49S6800 49S6510FS(Without Voice Function/Google Assistant and Non-Bluetooth remote)</v>
      </c>
      <c r="H1330" t="s">
        <v>12836</v>
      </c>
      <c r="I1330" s="23">
        <v>399</v>
      </c>
      <c r="J1330" s="23" t="str">
        <f t="shared" si="60"/>
        <v>₹200 - ₹500</v>
      </c>
      <c r="K1330" s="23">
        <v>899</v>
      </c>
      <c r="L1330" s="24">
        <v>0.56000000000000005</v>
      </c>
      <c r="M1330" s="25">
        <f>Table2[[#This Row],[Actual Price]] - Table2[[#This Row],[Discounted Price]] / Table2[[#This Row],[Actual Price]] * 100</f>
        <v>854.61735261401554</v>
      </c>
      <c r="N1330" s="24" t="str">
        <f t="shared" si="61"/>
        <v>50% or More</v>
      </c>
      <c r="O1330" s="21">
        <f>Table2[[#This Row],[Rounded Rating Column]] + (Table2[[#This Row],[rating_count]] / 1000)</f>
        <v>3.431</v>
      </c>
      <c r="P1330" s="24" t="str">
        <f>IF(Table2[[#This Row],[Discount Percentage]] &gt;= 0.5, "Yes", "No")</f>
        <v>Yes</v>
      </c>
      <c r="Q1330" s="26">
        <f>Table2[[#This Row],[Actual Price]] * Table2[[#This Row],[rating_count]]</f>
        <v>387469</v>
      </c>
      <c r="R1330">
        <v>3.4</v>
      </c>
      <c r="S1330">
        <f>ROUND(Table2[[#This Row],[rating]], 0)</f>
        <v>3</v>
      </c>
      <c r="T1330" s="21">
        <v>431</v>
      </c>
      <c r="U1330" s="21" t="str">
        <f>IF(Table2[[#This Row],[rating_count]] &lt; 1000, "Yes", "No")</f>
        <v>Yes</v>
      </c>
      <c r="V1330" s="21">
        <f>Table2[[#This Row],[Rounded Rating Column]] * Table2[[#This Row],[rating_count]]</f>
        <v>1293</v>
      </c>
      <c r="W1330" s="25">
        <f t="shared" si="62"/>
        <v>387469</v>
      </c>
      <c r="X1330" t="s">
        <v>2107</v>
      </c>
      <c r="Y1330" t="s">
        <v>2108</v>
      </c>
      <c r="Z1330" t="s">
        <v>2109</v>
      </c>
      <c r="AA1330" t="s">
        <v>2110</v>
      </c>
      <c r="AB1330" t="s">
        <v>2111</v>
      </c>
      <c r="AC1330" t="s">
        <v>2112</v>
      </c>
      <c r="AD1330" t="s">
        <v>2113</v>
      </c>
      <c r="AE1330" t="s">
        <v>2114</v>
      </c>
    </row>
    <row r="1331" spans="1:31" ht="15.75" customHeight="1">
      <c r="A1331" t="s">
        <v>11618</v>
      </c>
      <c r="B1331" t="s">
        <v>11619</v>
      </c>
      <c r="C1331" t="s">
        <v>8494</v>
      </c>
      <c r="D1331" t="s">
        <v>12817</v>
      </c>
      <c r="E1331" t="s">
        <v>12818</v>
      </c>
      <c r="F1331" t="s">
        <v>12986</v>
      </c>
      <c r="G1331" t="str">
        <f>Table2[category] &amp; "-" &amp; Table2[product name]</f>
        <v>Home&amp;Kitchen|Kitchen&amp;HomeAppliances|SmallKitchenAppliances|MixerGrinders-Pigeon Zest Mixer Grinder 3 Speed Control 750 Watt Powerful Copper Motor with 3 Stainless Steel Jars for Dry Grinding, Wet Grinding and Making Chutney and 3 Polycarbonate lids - Blue</v>
      </c>
      <c r="H1331" t="s">
        <v>12999</v>
      </c>
      <c r="I1331" s="25">
        <v>2033</v>
      </c>
      <c r="J1331" s="23" t="str">
        <f t="shared" si="60"/>
        <v>&gt;₹500</v>
      </c>
      <c r="K1331" s="25">
        <v>4295</v>
      </c>
      <c r="L1331" s="24">
        <v>0.53</v>
      </c>
      <c r="M1331" s="25">
        <f>Table2[[#This Row],[Actual Price]] - Table2[[#This Row],[Discounted Price]] / Table2[[#This Row],[Actual Price]] * 100</f>
        <v>4247.6658905704307</v>
      </c>
      <c r="N1331" s="24" t="str">
        <f t="shared" si="61"/>
        <v>50% or More</v>
      </c>
      <c r="O1331" s="21">
        <f>Table2[[#This Row],[Rounded Rating Column]] + (Table2[[#This Row],[rating_count]] / 1000)</f>
        <v>3.4220000000000002</v>
      </c>
      <c r="P1331" s="24" t="str">
        <f>IF(Table2[[#This Row],[Discount Percentage]] &gt;= 0.5, "Yes", "No")</f>
        <v>Yes</v>
      </c>
      <c r="Q1331" s="26">
        <f>Table2[[#This Row],[Actual Price]] * Table2[[#This Row],[rating_count]]</f>
        <v>1812490</v>
      </c>
      <c r="R1331">
        <v>3.4</v>
      </c>
      <c r="S1331">
        <f>ROUND(Table2[[#This Row],[rating]], 0)</f>
        <v>3</v>
      </c>
      <c r="T1331" s="21">
        <v>422</v>
      </c>
      <c r="U1331" s="21" t="str">
        <f>IF(Table2[[#This Row],[rating_count]] &lt; 1000, "Yes", "No")</f>
        <v>Yes</v>
      </c>
      <c r="V1331" s="21">
        <f>Table2[[#This Row],[Rounded Rating Column]] * Table2[[#This Row],[rating_count]]</f>
        <v>1266</v>
      </c>
      <c r="W1331" s="25">
        <f t="shared" si="62"/>
        <v>1812490</v>
      </c>
      <c r="X1331" t="s">
        <v>11620</v>
      </c>
      <c r="Y1331" t="s">
        <v>11621</v>
      </c>
      <c r="Z1331" t="s">
        <v>11622</v>
      </c>
      <c r="AA1331" t="s">
        <v>11623</v>
      </c>
      <c r="AB1331" t="s">
        <v>11624</v>
      </c>
      <c r="AC1331" t="s">
        <v>11625</v>
      </c>
      <c r="AD1331" t="s">
        <v>11626</v>
      </c>
      <c r="AE1331" t="s">
        <v>11627</v>
      </c>
    </row>
    <row r="1332" spans="1:31" ht="15.75" customHeight="1">
      <c r="A1332" t="s">
        <v>1279</v>
      </c>
      <c r="B1332" t="s">
        <v>1280</v>
      </c>
      <c r="C1332" t="s">
        <v>462</v>
      </c>
      <c r="D1332" t="s">
        <v>12831</v>
      </c>
      <c r="E1332" t="s">
        <v>12832</v>
      </c>
      <c r="F1332" t="s">
        <v>12833</v>
      </c>
      <c r="G1332" t="str">
        <f>Table2[category] &amp; "-" &amp; Table2[product name]</f>
        <v>Electronics|HomeTheater,TV&amp;Video|Accessories|RemoteControls-LRIPL Mi Remote Control with Netflix &amp; Prime Video Button Compatible for Mi 4X LED Android Smart TV 4A Remote Control (32"/43") with Voice Command (Pairing Required)</v>
      </c>
      <c r="H1332" t="s">
        <v>12836</v>
      </c>
      <c r="I1332" s="23">
        <v>655</v>
      </c>
      <c r="J1332" s="23" t="str">
        <f t="shared" si="60"/>
        <v>&gt;₹500</v>
      </c>
      <c r="K1332" s="25">
        <v>1099</v>
      </c>
      <c r="L1332" s="24">
        <v>0.4</v>
      </c>
      <c r="M1332" s="25">
        <f>Table2[[#This Row],[Actual Price]] - Table2[[#This Row],[Discounted Price]] / Table2[[#This Row],[Actual Price]] * 100</f>
        <v>1039.400363967243</v>
      </c>
      <c r="N1332" s="24" t="str">
        <f t="shared" si="61"/>
        <v>&lt;50%</v>
      </c>
      <c r="O1332" s="21">
        <f>Table2[[#This Row],[Rounded Rating Column]] + (Table2[[#This Row],[rating_count]] / 1000)</f>
        <v>3.2850000000000001</v>
      </c>
      <c r="P1332" s="24" t="str">
        <f>IF(Table2[[#This Row],[Discount Percentage]] &gt;= 0.5, "Yes", "No")</f>
        <v>No</v>
      </c>
      <c r="Q1332" s="26">
        <f>Table2[[#This Row],[Actual Price]] * Table2[[#This Row],[rating_count]]</f>
        <v>313215</v>
      </c>
      <c r="R1332">
        <v>3.2</v>
      </c>
      <c r="S1332">
        <f>ROUND(Table2[[#This Row],[rating]], 0)</f>
        <v>3</v>
      </c>
      <c r="T1332" s="21">
        <v>285</v>
      </c>
      <c r="U1332" s="21" t="str">
        <f>IF(Table2[[#This Row],[rating_count]] &lt; 1000, "Yes", "No")</f>
        <v>Yes</v>
      </c>
      <c r="V1332" s="21">
        <f>Table2[[#This Row],[Rounded Rating Column]] * Table2[[#This Row],[rating_count]]</f>
        <v>855</v>
      </c>
      <c r="W1332" s="25">
        <f t="shared" si="62"/>
        <v>313215</v>
      </c>
      <c r="X1332" t="s">
        <v>1281</v>
      </c>
      <c r="Y1332" t="s">
        <v>1282</v>
      </c>
      <c r="Z1332" t="s">
        <v>1283</v>
      </c>
      <c r="AA1332" t="s">
        <v>1284</v>
      </c>
      <c r="AB1332" t="s">
        <v>1285</v>
      </c>
      <c r="AC1332" t="s">
        <v>1286</v>
      </c>
      <c r="AD1332" t="s">
        <v>1287</v>
      </c>
      <c r="AE1332" t="s">
        <v>1288</v>
      </c>
    </row>
    <row r="1333" spans="1:31" ht="15.75" customHeight="1">
      <c r="A1333" t="s">
        <v>10460</v>
      </c>
      <c r="B1333" t="s">
        <v>10461</v>
      </c>
      <c r="C1333" t="s">
        <v>8505</v>
      </c>
      <c r="D1333" t="s">
        <v>12817</v>
      </c>
      <c r="E1333" t="s">
        <v>12988</v>
      </c>
      <c r="F1333" t="s">
        <v>13000</v>
      </c>
      <c r="G1333" t="str">
        <f>Table2[category] &amp; "-" &amp; Table2[product name]</f>
        <v>Home&amp;Kitchen|Heating,Cooling&amp;AirQuality|WaterHeaters&amp;Geysers|InstantWaterHeaters-INDIAS¬Æ‚Ñ¢ Electro-Instant Water Geyser A.B.S. Body Shock Proof Can be Used in Bathroom, Kitchen, wash Area, Hotels, Hospital etc.</v>
      </c>
      <c r="H1333" t="s">
        <v>13001</v>
      </c>
      <c r="I1333" s="23">
        <v>999</v>
      </c>
      <c r="J1333" s="23" t="str">
        <f t="shared" si="60"/>
        <v>&gt;₹500</v>
      </c>
      <c r="K1333" s="25">
        <v>2600</v>
      </c>
      <c r="L1333" s="24">
        <v>0.62</v>
      </c>
      <c r="M1333" s="25">
        <f>Table2[[#This Row],[Actual Price]] - Table2[[#This Row],[Discounted Price]] / Table2[[#This Row],[Actual Price]] * 100</f>
        <v>2561.5769230769229</v>
      </c>
      <c r="N1333" s="24" t="str">
        <f t="shared" si="61"/>
        <v>50% or More</v>
      </c>
      <c r="O1333" s="21">
        <f>Table2[[#This Row],[Rounded Rating Column]] + (Table2[[#This Row],[rating_count]] / 1000)</f>
        <v>3.2519999999999998</v>
      </c>
      <c r="P1333" s="24" t="str">
        <f>IF(Table2[[#This Row],[Discount Percentage]] &gt;= 0.5, "Yes", "No")</f>
        <v>Yes</v>
      </c>
      <c r="Q1333" s="26">
        <f>Table2[[#This Row],[Actual Price]] * Table2[[#This Row],[rating_count]]</f>
        <v>655200</v>
      </c>
      <c r="R1333">
        <v>3.4</v>
      </c>
      <c r="S1333">
        <f>ROUND(Table2[[#This Row],[rating]], 0)</f>
        <v>3</v>
      </c>
      <c r="T1333" s="21">
        <v>252</v>
      </c>
      <c r="U1333" s="21" t="str">
        <f>IF(Table2[[#This Row],[rating_count]] &lt; 1000, "Yes", "No")</f>
        <v>Yes</v>
      </c>
      <c r="V1333" s="21">
        <f>Table2[[#This Row],[Rounded Rating Column]] * Table2[[#This Row],[rating_count]]</f>
        <v>756</v>
      </c>
      <c r="W1333" s="25">
        <f t="shared" si="62"/>
        <v>655200</v>
      </c>
      <c r="X1333" t="s">
        <v>10462</v>
      </c>
      <c r="Y1333" t="s">
        <v>10463</v>
      </c>
      <c r="Z1333" t="s">
        <v>10464</v>
      </c>
      <c r="AA1333" t="s">
        <v>10465</v>
      </c>
      <c r="AB1333" t="s">
        <v>10466</v>
      </c>
      <c r="AC1333" t="s">
        <v>10467</v>
      </c>
      <c r="AD1333" t="s">
        <v>10468</v>
      </c>
      <c r="AE1333" t="s">
        <v>10469</v>
      </c>
    </row>
    <row r="1334" spans="1:31" ht="15.75" customHeight="1">
      <c r="A1334" t="s">
        <v>2809</v>
      </c>
      <c r="B1334" t="s">
        <v>2810</v>
      </c>
      <c r="C1334" t="s">
        <v>462</v>
      </c>
      <c r="D1334" t="s">
        <v>12831</v>
      </c>
      <c r="E1334" t="s">
        <v>12832</v>
      </c>
      <c r="F1334" t="s">
        <v>12833</v>
      </c>
      <c r="G1334" t="str">
        <f>Table2[category] &amp; "-" &amp; Table2[product name]</f>
        <v>Electronics|HomeTheater,TV&amp;Video|Accessories|RemoteControls-7SEVEN¬Æ Compatible with Fire Tv Stick Remote with Voice Command Feature Suitable for Second Generation Amazon Fire Tv Stick Remote Only - Pairing Must</v>
      </c>
      <c r="H1334" t="s">
        <v>12836</v>
      </c>
      <c r="I1334" s="25">
        <v>1369</v>
      </c>
      <c r="J1334" s="23" t="str">
        <f t="shared" si="60"/>
        <v>&gt;₹500</v>
      </c>
      <c r="K1334" s="25">
        <v>2999</v>
      </c>
      <c r="L1334" s="24">
        <v>0.54</v>
      </c>
      <c r="M1334" s="25">
        <f>Table2[[#This Row],[Actual Price]] - Table2[[#This Row],[Discounted Price]] / Table2[[#This Row],[Actual Price]] * 100</f>
        <v>2953.3514504834943</v>
      </c>
      <c r="N1334" s="24" t="str">
        <f t="shared" si="61"/>
        <v>50% or More</v>
      </c>
      <c r="O1334" s="21">
        <f>Table2[[#This Row],[Rounded Rating Column]] + (Table2[[#This Row],[rating_count]] / 1000)</f>
        <v>3.2269999999999999</v>
      </c>
      <c r="P1334" s="24" t="str">
        <f>IF(Table2[[#This Row],[Discount Percentage]] &gt;= 0.5, "Yes", "No")</f>
        <v>Yes</v>
      </c>
      <c r="Q1334" s="26">
        <f>Table2[[#This Row],[Actual Price]] * Table2[[#This Row],[rating_count]]</f>
        <v>680773</v>
      </c>
      <c r="R1334">
        <v>3.3</v>
      </c>
      <c r="S1334">
        <f>ROUND(Table2[[#This Row],[rating]], 0)</f>
        <v>3</v>
      </c>
      <c r="T1334" s="21">
        <v>227</v>
      </c>
      <c r="U1334" s="21" t="str">
        <f>IF(Table2[[#This Row],[rating_count]] &lt; 1000, "Yes", "No")</f>
        <v>Yes</v>
      </c>
      <c r="V1334" s="21">
        <f>Table2[[#This Row],[Rounded Rating Column]] * Table2[[#This Row],[rating_count]]</f>
        <v>681</v>
      </c>
      <c r="W1334" s="25">
        <f t="shared" si="62"/>
        <v>680773</v>
      </c>
      <c r="X1334" t="s">
        <v>2811</v>
      </c>
      <c r="Y1334" t="s">
        <v>2812</v>
      </c>
      <c r="Z1334" t="s">
        <v>2813</v>
      </c>
      <c r="AA1334" t="s">
        <v>2814</v>
      </c>
      <c r="AB1334" t="s">
        <v>2815</v>
      </c>
      <c r="AC1334" t="s">
        <v>2816</v>
      </c>
      <c r="AD1334" t="s">
        <v>2817</v>
      </c>
      <c r="AE1334" t="s">
        <v>2818</v>
      </c>
    </row>
    <row r="1335" spans="1:31" ht="15.75" customHeight="1">
      <c r="A1335" t="s">
        <v>12657</v>
      </c>
      <c r="B1335" t="s">
        <v>12658</v>
      </c>
      <c r="C1335" t="s">
        <v>9419</v>
      </c>
      <c r="D1335" t="s">
        <v>12817</v>
      </c>
      <c r="E1335" t="s">
        <v>12818</v>
      </c>
      <c r="F1335" t="s">
        <v>13023</v>
      </c>
      <c r="G1335" t="str">
        <f>Table2[category] &amp; "-" &amp; Table2[product name]</f>
        <v>Home&amp;Kitchen|Kitchen&amp;HomeAppliances|WaterPurifiers&amp;Accessories|WaterPurifierAccessories-IONIX Tap filter Multilayer | Activated Carbon Faucet Water Filters Universal Interface Home Kitchen Faucet Tap Water Clean Purifier Filter Cartridge Five Layer Water Filter-Pack of 1</v>
      </c>
      <c r="H1335" t="s">
        <v>13024</v>
      </c>
      <c r="I1335" s="23">
        <v>199</v>
      </c>
      <c r="J1335" s="23" t="str">
        <f t="shared" si="60"/>
        <v>&lt;₹200</v>
      </c>
      <c r="K1335" s="23">
        <v>699</v>
      </c>
      <c r="L1335" s="24">
        <v>0.72</v>
      </c>
      <c r="M1335" s="25">
        <f>Table2[[#This Row],[Actual Price]] - Table2[[#This Row],[Discounted Price]] / Table2[[#This Row],[Actual Price]] * 100</f>
        <v>670.53075822603716</v>
      </c>
      <c r="N1335" s="24" t="str">
        <f t="shared" si="61"/>
        <v>50% or More</v>
      </c>
      <c r="O1335" s="21">
        <f>Table2[[#This Row],[Rounded Rating Column]] + (Table2[[#This Row],[rating_count]] / 1000)</f>
        <v>3.1589999999999998</v>
      </c>
      <c r="P1335" s="24" t="str">
        <f>IF(Table2[[#This Row],[Discount Percentage]] &gt;= 0.5, "Yes", "No")</f>
        <v>Yes</v>
      </c>
      <c r="Q1335" s="26">
        <f>Table2[[#This Row],[Actual Price]] * Table2[[#This Row],[rating_count]]</f>
        <v>111141</v>
      </c>
      <c r="R1335">
        <v>2.9</v>
      </c>
      <c r="S1335">
        <f>ROUND(Table2[[#This Row],[rating]], 0)</f>
        <v>3</v>
      </c>
      <c r="T1335" s="21">
        <v>159</v>
      </c>
      <c r="U1335" s="21" t="str">
        <f>IF(Table2[[#This Row],[rating_count]] &lt; 1000, "Yes", "No")</f>
        <v>Yes</v>
      </c>
      <c r="V1335" s="21">
        <f>Table2[[#This Row],[Rounded Rating Column]] * Table2[[#This Row],[rating_count]]</f>
        <v>477</v>
      </c>
      <c r="W1335" s="25">
        <f t="shared" si="62"/>
        <v>111141</v>
      </c>
      <c r="X1335" t="s">
        <v>12659</v>
      </c>
      <c r="Y1335" t="s">
        <v>12660</v>
      </c>
      <c r="Z1335" t="s">
        <v>12661</v>
      </c>
      <c r="AA1335" t="s">
        <v>12662</v>
      </c>
      <c r="AB1335" t="s">
        <v>12663</v>
      </c>
      <c r="AC1335" t="s">
        <v>12664</v>
      </c>
      <c r="AD1335" t="s">
        <v>12665</v>
      </c>
      <c r="AE1335" t="s">
        <v>12666</v>
      </c>
    </row>
    <row r="1336" spans="1:31" ht="15.75" customHeight="1">
      <c r="A1336" t="s">
        <v>12727</v>
      </c>
      <c r="B1336" t="s">
        <v>12728</v>
      </c>
      <c r="C1336" t="s">
        <v>8977</v>
      </c>
      <c r="D1336" t="s">
        <v>12817</v>
      </c>
      <c r="E1336" t="s">
        <v>12818</v>
      </c>
      <c r="F1336" t="s">
        <v>12986</v>
      </c>
      <c r="G1336" t="str">
        <f>Table2[category] &amp; "-" &amp; Table2[product name]</f>
        <v>Home&amp;Kitchen|Kitchen&amp;HomeAppliances|SmallKitchenAppliances|MiniFoodProcessors&amp;Choppers-4 in 1 Handheld Electric Vegetable Cutter Set,Wireless Food Processor Electric Food Chopper for Garlic Chili Pepper Onion Ginger Celery Meat with Brush</v>
      </c>
      <c r="H1336" t="s">
        <v>13011</v>
      </c>
      <c r="I1336" s="23">
        <v>498</v>
      </c>
      <c r="J1336" s="23" t="str">
        <f t="shared" si="60"/>
        <v>₹200 - ₹500</v>
      </c>
      <c r="K1336" s="25">
        <v>1200</v>
      </c>
      <c r="L1336" s="24">
        <v>0.59</v>
      </c>
      <c r="M1336" s="25">
        <f>Table2[[#This Row],[Actual Price]] - Table2[[#This Row],[Discounted Price]] / Table2[[#This Row],[Actual Price]] * 100</f>
        <v>1158.5</v>
      </c>
      <c r="N1336" s="24" t="str">
        <f t="shared" si="61"/>
        <v>50% or More</v>
      </c>
      <c r="O1336" s="21">
        <f>Table2[[#This Row],[Rounded Rating Column]] + (Table2[[#This Row],[rating_count]] / 1000)</f>
        <v>3.113</v>
      </c>
      <c r="P1336" s="24" t="str">
        <f>IF(Table2[[#This Row],[Discount Percentage]] &gt;= 0.5, "Yes", "No")</f>
        <v>Yes</v>
      </c>
      <c r="Q1336" s="26">
        <f>Table2[[#This Row],[Actual Price]] * Table2[[#This Row],[rating_count]]</f>
        <v>135600</v>
      </c>
      <c r="R1336">
        <v>3.2</v>
      </c>
      <c r="S1336">
        <f>ROUND(Table2[[#This Row],[rating]], 0)</f>
        <v>3</v>
      </c>
      <c r="T1336" s="21">
        <v>113</v>
      </c>
      <c r="U1336" s="21" t="str">
        <f>IF(Table2[[#This Row],[rating_count]] &lt; 1000, "Yes", "No")</f>
        <v>Yes</v>
      </c>
      <c r="V1336" s="21">
        <f>Table2[[#This Row],[Rounded Rating Column]] * Table2[[#This Row],[rating_count]]</f>
        <v>339</v>
      </c>
      <c r="W1336" s="25">
        <f t="shared" si="62"/>
        <v>135600</v>
      </c>
      <c r="X1336" t="s">
        <v>12729</v>
      </c>
      <c r="Y1336" t="s">
        <v>12730</v>
      </c>
      <c r="Z1336" t="s">
        <v>12731</v>
      </c>
      <c r="AA1336" t="s">
        <v>12732</v>
      </c>
      <c r="AB1336" t="s">
        <v>12733</v>
      </c>
      <c r="AC1336" t="s">
        <v>12734</v>
      </c>
      <c r="AD1336" t="s">
        <v>12735</v>
      </c>
      <c r="AE1336" t="s">
        <v>12736</v>
      </c>
    </row>
    <row r="1337" spans="1:31" ht="15.75" customHeight="1">
      <c r="A1337" t="s">
        <v>9016</v>
      </c>
      <c r="B1337" t="s">
        <v>9017</v>
      </c>
      <c r="C1337" t="s">
        <v>8347</v>
      </c>
      <c r="D1337" t="s">
        <v>12817</v>
      </c>
      <c r="E1337" t="s">
        <v>12988</v>
      </c>
      <c r="F1337" t="s">
        <v>12989</v>
      </c>
      <c r="G1337" t="str">
        <f>Table2[category] &amp; "-" &amp; Table2[product name]</f>
        <v>Home&amp;Kitchen|Heating,Cooling&amp;AirQuality|RoomHeaters|FanHeaters-Amazon Basics 2000/1000 Watt Room Heater with Adjustable Thermostat (ISI certified, White color, Ideal for small to medium room/area)</v>
      </c>
      <c r="H1337" t="s">
        <v>12991</v>
      </c>
      <c r="I1337" s="25">
        <v>1049</v>
      </c>
      <c r="J1337" s="23" t="str">
        <f t="shared" si="60"/>
        <v>&gt;₹500</v>
      </c>
      <c r="K1337" s="25">
        <v>1699</v>
      </c>
      <c r="L1337" s="24">
        <v>0.38</v>
      </c>
      <c r="M1337" s="25">
        <f>Table2[[#This Row],[Actual Price]] - Table2[[#This Row],[Discounted Price]] / Table2[[#This Row],[Actual Price]] * 100</f>
        <v>1637.2577987051206</v>
      </c>
      <c r="N1337" s="24" t="str">
        <f t="shared" si="61"/>
        <v>&lt;50%</v>
      </c>
      <c r="O1337" s="21">
        <f>Table2[[#This Row],[Rounded Rating Column]] + (Table2[[#This Row],[rating_count]] / 1000)</f>
        <v>3.1110000000000002</v>
      </c>
      <c r="P1337" s="24" t="str">
        <f>IF(Table2[[#This Row],[Discount Percentage]] &gt;= 0.5, "Yes", "No")</f>
        <v>No</v>
      </c>
      <c r="Q1337" s="26">
        <f>Table2[[#This Row],[Actual Price]] * Table2[[#This Row],[rating_count]]</f>
        <v>188589</v>
      </c>
      <c r="R1337">
        <v>3.1</v>
      </c>
      <c r="S1337">
        <f>ROUND(Table2[[#This Row],[rating]], 0)</f>
        <v>3</v>
      </c>
      <c r="T1337" s="21">
        <v>111</v>
      </c>
      <c r="U1337" s="21" t="str">
        <f>IF(Table2[[#This Row],[rating_count]] &lt; 1000, "Yes", "No")</f>
        <v>Yes</v>
      </c>
      <c r="V1337" s="21">
        <f>Table2[[#This Row],[Rounded Rating Column]] * Table2[[#This Row],[rating_count]]</f>
        <v>333</v>
      </c>
      <c r="W1337" s="25">
        <f t="shared" si="62"/>
        <v>188589</v>
      </c>
      <c r="X1337" t="s">
        <v>9018</v>
      </c>
      <c r="Y1337" t="s">
        <v>9019</v>
      </c>
      <c r="Z1337" t="s">
        <v>9020</v>
      </c>
      <c r="AA1337" t="s">
        <v>9021</v>
      </c>
      <c r="AB1337" t="s">
        <v>9022</v>
      </c>
      <c r="AC1337" t="s">
        <v>9023</v>
      </c>
      <c r="AD1337" t="s">
        <v>9024</v>
      </c>
      <c r="AE1337" t="s">
        <v>9025</v>
      </c>
    </row>
    <row r="1338" spans="1:31" ht="15.75" customHeight="1">
      <c r="A1338" t="s">
        <v>11015</v>
      </c>
      <c r="B1338" t="s">
        <v>11016</v>
      </c>
      <c r="C1338" t="s">
        <v>8723</v>
      </c>
      <c r="D1338" t="s">
        <v>12817</v>
      </c>
      <c r="E1338" t="s">
        <v>12818</v>
      </c>
      <c r="F1338" t="s">
        <v>12986</v>
      </c>
      <c r="G1338" t="str">
        <f>Table2[category] &amp; "-" &amp; Table2[product name]</f>
        <v>Home&amp;Kitchen|Kitchen&amp;HomeAppliances|SmallKitchenAppliances|JuicerMixerGrinders-MR. BRAND Portable USB Juicer Electric USB Juice Maker Mixer Bottle Blender Grinder Mixer,6 Blades Rechargeable Bottle with (Multi color) (MULTI MIXER 6 BLED)</v>
      </c>
      <c r="H1338" t="s">
        <v>13008</v>
      </c>
      <c r="I1338" s="23">
        <v>499</v>
      </c>
      <c r="J1338" s="23" t="str">
        <f t="shared" si="60"/>
        <v>₹200 - ₹500</v>
      </c>
      <c r="K1338" s="25">
        <v>2199</v>
      </c>
      <c r="L1338" s="24">
        <v>0.77</v>
      </c>
      <c r="M1338" s="25">
        <f>Table2[[#This Row],[Actual Price]] - Table2[[#This Row],[Discounted Price]] / Table2[[#This Row],[Actual Price]] * 100</f>
        <v>2176.3078672123693</v>
      </c>
      <c r="N1338" s="24" t="str">
        <f t="shared" si="61"/>
        <v>50% or More</v>
      </c>
      <c r="O1338" s="21">
        <f>Table2[[#This Row],[Rounded Rating Column]] + (Table2[[#This Row],[rating_count]] / 1000)</f>
        <v>3.109</v>
      </c>
      <c r="P1338" s="24" t="str">
        <f>IF(Table2[[#This Row],[Discount Percentage]] &gt;= 0.5, "Yes", "No")</f>
        <v>Yes</v>
      </c>
      <c r="Q1338" s="26">
        <f>Table2[[#This Row],[Actual Price]] * Table2[[#This Row],[rating_count]]</f>
        <v>239691</v>
      </c>
      <c r="R1338">
        <v>2.8</v>
      </c>
      <c r="S1338">
        <f>ROUND(Table2[[#This Row],[rating]], 0)</f>
        <v>3</v>
      </c>
      <c r="T1338" s="21">
        <v>109</v>
      </c>
      <c r="U1338" s="21" t="str">
        <f>IF(Table2[[#This Row],[rating_count]] &lt; 1000, "Yes", "No")</f>
        <v>Yes</v>
      </c>
      <c r="V1338" s="21">
        <f>Table2[[#This Row],[Rounded Rating Column]] * Table2[[#This Row],[rating_count]]</f>
        <v>327</v>
      </c>
      <c r="W1338" s="25">
        <f t="shared" si="62"/>
        <v>239691</v>
      </c>
      <c r="X1338" t="s">
        <v>11017</v>
      </c>
      <c r="Y1338" t="s">
        <v>11018</v>
      </c>
      <c r="Z1338" t="s">
        <v>11019</v>
      </c>
      <c r="AA1338" t="s">
        <v>11020</v>
      </c>
      <c r="AB1338" t="s">
        <v>11021</v>
      </c>
      <c r="AC1338" t="s">
        <v>11022</v>
      </c>
      <c r="AD1338" t="s">
        <v>11023</v>
      </c>
      <c r="AE1338" t="s">
        <v>11024</v>
      </c>
    </row>
    <row r="1339" spans="1:31" ht="15.75" customHeight="1">
      <c r="A1339" t="s">
        <v>2316</v>
      </c>
      <c r="B1339" t="s">
        <v>2317</v>
      </c>
      <c r="C1339" t="s">
        <v>462</v>
      </c>
      <c r="D1339" t="s">
        <v>12831</v>
      </c>
      <c r="E1339" t="s">
        <v>12832</v>
      </c>
      <c r="F1339" t="s">
        <v>12833</v>
      </c>
      <c r="G1339" t="str">
        <f>Table2[category] &amp; "-" &amp; Table2[product name]</f>
        <v>Electronics|HomeTheater,TV&amp;Video|Accessories|RemoteControls-7SEVEN Compatible LG TV Remote Suitable for LG Non Magic Smart tv Remote Control (Mouse &amp; Voice Non-Support) MR20GA Prime Video and Netflix Hotkeys</v>
      </c>
      <c r="H1339" t="s">
        <v>12836</v>
      </c>
      <c r="I1339" s="23">
        <v>790</v>
      </c>
      <c r="J1339" s="23" t="str">
        <f t="shared" si="60"/>
        <v>&gt;₹500</v>
      </c>
      <c r="K1339" s="25">
        <v>1999</v>
      </c>
      <c r="L1339" s="24">
        <v>0.6</v>
      </c>
      <c r="M1339" s="25">
        <f>Table2[[#This Row],[Actual Price]] - Table2[[#This Row],[Discounted Price]] / Table2[[#This Row],[Actual Price]] * 100</f>
        <v>1959.48024012006</v>
      </c>
      <c r="N1339" s="24" t="str">
        <f t="shared" si="61"/>
        <v>50% or More</v>
      </c>
      <c r="O1339" s="21">
        <f>Table2[[#This Row],[Rounded Rating Column]] + (Table2[[#This Row],[rating_count]] / 1000)</f>
        <v>3.1030000000000002</v>
      </c>
      <c r="P1339" s="24" t="str">
        <f>IF(Table2[[#This Row],[Discount Percentage]] &gt;= 0.5, "Yes", "No")</f>
        <v>Yes</v>
      </c>
      <c r="Q1339" s="26">
        <f>Table2[[#This Row],[Actual Price]] * Table2[[#This Row],[rating_count]]</f>
        <v>205897</v>
      </c>
      <c r="R1339">
        <v>3</v>
      </c>
      <c r="S1339">
        <f>ROUND(Table2[[#This Row],[rating]], 0)</f>
        <v>3</v>
      </c>
      <c r="T1339" s="21">
        <v>103</v>
      </c>
      <c r="U1339" s="21" t="str">
        <f>IF(Table2[[#This Row],[rating_count]] &lt; 1000, "Yes", "No")</f>
        <v>Yes</v>
      </c>
      <c r="V1339" s="21">
        <f>Table2[[#This Row],[Rounded Rating Column]] * Table2[[#This Row],[rating_count]]</f>
        <v>309</v>
      </c>
      <c r="W1339" s="25">
        <f t="shared" si="62"/>
        <v>205897</v>
      </c>
      <c r="X1339" t="s">
        <v>2318</v>
      </c>
      <c r="Y1339" t="s">
        <v>2319</v>
      </c>
      <c r="Z1339" t="s">
        <v>2320</v>
      </c>
      <c r="AA1339" t="s">
        <v>2321</v>
      </c>
      <c r="AB1339" t="s">
        <v>2322</v>
      </c>
      <c r="AC1339" t="s">
        <v>2323</v>
      </c>
      <c r="AD1339" t="s">
        <v>2324</v>
      </c>
      <c r="AE1339" t="s">
        <v>2325</v>
      </c>
    </row>
    <row r="1340" spans="1:31" ht="15.75" customHeight="1">
      <c r="A1340" t="s">
        <v>4451</v>
      </c>
      <c r="B1340" t="s">
        <v>4452</v>
      </c>
      <c r="C1340" t="s">
        <v>2956</v>
      </c>
      <c r="D1340" t="s">
        <v>12831</v>
      </c>
      <c r="E1340" t="s">
        <v>12852</v>
      </c>
      <c r="F1340" t="s">
        <v>12853</v>
      </c>
      <c r="G1340" t="str">
        <f>Table2[category] &amp; "-" &amp; Table2[product name]</f>
        <v>Electronics|WearableTechnology|SmartWatches-SHREENOVA ID116 Plus Bluetooth Fitness Smart Watch for Men Women and Kids Activity Tracker (Black)</v>
      </c>
      <c r="H1340" s="2" t="s">
        <v>13108</v>
      </c>
      <c r="I1340" s="23">
        <v>281</v>
      </c>
      <c r="J1340" s="23" t="str">
        <f t="shared" si="60"/>
        <v>₹200 - ₹500</v>
      </c>
      <c r="K1340" s="25">
        <v>1999</v>
      </c>
      <c r="L1340" s="24">
        <v>0.86</v>
      </c>
      <c r="M1340" s="25">
        <f>Table2[[#This Row],[Actual Price]] - Table2[[#This Row],[Discounted Price]] / Table2[[#This Row],[Actual Price]] * 100</f>
        <v>1984.9429714857429</v>
      </c>
      <c r="N1340" s="24" t="str">
        <f t="shared" si="61"/>
        <v>50% or More</v>
      </c>
      <c r="O1340" s="21">
        <f>Table2[[#This Row],[Rounded Rating Column]] + (Table2[[#This Row],[rating_count]] / 1000)</f>
        <v>3.0870000000000002</v>
      </c>
      <c r="P1340" s="24" t="str">
        <f>IF(Table2[[#This Row],[Discount Percentage]] &gt;= 0.5, "Yes", "No")</f>
        <v>Yes</v>
      </c>
      <c r="Q1340" s="26">
        <f>Table2[[#This Row],[Actual Price]] * Table2[[#This Row],[rating_count]]</f>
        <v>173913</v>
      </c>
      <c r="R1340">
        <v>2.8</v>
      </c>
      <c r="S1340">
        <f>ROUND(Table2[[#This Row],[rating]], 0)</f>
        <v>3</v>
      </c>
      <c r="T1340" s="21">
        <v>87</v>
      </c>
      <c r="U1340" s="21" t="str">
        <f>IF(Table2[[#This Row],[rating_count]] &lt; 1000, "Yes", "No")</f>
        <v>Yes</v>
      </c>
      <c r="V1340" s="21">
        <f>Table2[[#This Row],[Rounded Rating Column]] * Table2[[#This Row],[rating_count]]</f>
        <v>261</v>
      </c>
      <c r="W1340" s="25">
        <f t="shared" si="62"/>
        <v>173913</v>
      </c>
      <c r="X1340" t="s">
        <v>4453</v>
      </c>
      <c r="Y1340" t="s">
        <v>4454</v>
      </c>
      <c r="Z1340" t="s">
        <v>4455</v>
      </c>
      <c r="AA1340" t="s">
        <v>4456</v>
      </c>
      <c r="AB1340" t="s">
        <v>4457</v>
      </c>
      <c r="AC1340" t="s">
        <v>4458</v>
      </c>
      <c r="AD1340" t="s">
        <v>4459</v>
      </c>
      <c r="AE1340" t="s">
        <v>4460</v>
      </c>
    </row>
    <row r="1341" spans="1:31" ht="15.75" customHeight="1">
      <c r="A1341" t="s">
        <v>2548</v>
      </c>
      <c r="B1341" t="s">
        <v>749</v>
      </c>
      <c r="C1341" t="s">
        <v>462</v>
      </c>
      <c r="D1341" t="s">
        <v>12831</v>
      </c>
      <c r="E1341" t="s">
        <v>12832</v>
      </c>
      <c r="F1341" t="s">
        <v>12833</v>
      </c>
      <c r="G1341" t="str">
        <f>Table2[category] &amp; "-" &amp; Table2[product name]</f>
        <v>Electronics|HomeTheater,TV&amp;Video|Accessories|RemoteControls-Firestick Remote</v>
      </c>
      <c r="H1341" t="s">
        <v>12836</v>
      </c>
      <c r="I1341" s="25">
        <v>1289</v>
      </c>
      <c r="J1341" s="23" t="str">
        <f t="shared" si="60"/>
        <v>&gt;₹500</v>
      </c>
      <c r="K1341" s="25">
        <v>2499</v>
      </c>
      <c r="L1341" s="24">
        <v>0.48</v>
      </c>
      <c r="M1341" s="25">
        <f>Table2[[#This Row],[Actual Price]] - Table2[[#This Row],[Discounted Price]] / Table2[[#This Row],[Actual Price]] * 100</f>
        <v>2447.4193677470989</v>
      </c>
      <c r="N1341" s="24" t="str">
        <f t="shared" si="61"/>
        <v>&lt;50%</v>
      </c>
      <c r="O1341" s="21">
        <f>Table2[[#This Row],[Rounded Rating Column]] + (Table2[[#This Row],[rating_count]] / 1000)</f>
        <v>3.073</v>
      </c>
      <c r="P1341" s="24" t="str">
        <f>IF(Table2[[#This Row],[Discount Percentage]] &gt;= 0.5, "Yes", "No")</f>
        <v>No</v>
      </c>
      <c r="Q1341" s="26">
        <f>Table2[[#This Row],[Actual Price]] * Table2[[#This Row],[rating_count]]</f>
        <v>182427</v>
      </c>
      <c r="R1341">
        <v>3.3</v>
      </c>
      <c r="S1341">
        <f>ROUND(Table2[[#This Row],[rating]], 0)</f>
        <v>3</v>
      </c>
      <c r="T1341" s="21">
        <v>73</v>
      </c>
      <c r="U1341" s="21" t="str">
        <f>IF(Table2[[#This Row],[rating_count]] &lt; 1000, "Yes", "No")</f>
        <v>Yes</v>
      </c>
      <c r="V1341" s="21">
        <f>Table2[[#This Row],[Rounded Rating Column]] * Table2[[#This Row],[rating_count]]</f>
        <v>219</v>
      </c>
      <c r="W1341" s="25">
        <f t="shared" si="62"/>
        <v>182427</v>
      </c>
      <c r="X1341" t="s">
        <v>2549</v>
      </c>
      <c r="Y1341" t="s">
        <v>2550</v>
      </c>
      <c r="Z1341" t="s">
        <v>2551</v>
      </c>
      <c r="AA1341" t="s">
        <v>2552</v>
      </c>
      <c r="AB1341" t="s">
        <v>2553</v>
      </c>
      <c r="AC1341" t="s">
        <v>2554</v>
      </c>
      <c r="AD1341" t="s">
        <v>2555</v>
      </c>
      <c r="AE1341" t="s">
        <v>2556</v>
      </c>
    </row>
    <row r="1342" spans="1:31" ht="15.75" customHeight="1">
      <c r="A1342" t="s">
        <v>10329</v>
      </c>
      <c r="B1342" t="s">
        <v>10330</v>
      </c>
      <c r="C1342" t="s">
        <v>8336</v>
      </c>
      <c r="D1342" t="s">
        <v>12817</v>
      </c>
      <c r="E1342" t="s">
        <v>12988</v>
      </c>
      <c r="F1342" t="s">
        <v>12989</v>
      </c>
      <c r="G1342" t="str">
        <f>Table2[category] &amp; "-" &amp; Table2[product name]</f>
        <v>Home&amp;Kitchen|Heating,Cooling&amp;AirQuality|RoomHeaters|ElectricHeaters-Eopora PTC Ceramic Fast Heating Room Heater for Bedroom, 1500/1000 Watts Room Heater for Home, Electric Heater, Electric Fan Heater for Home Office Bedroom (White)</v>
      </c>
      <c r="H1342" t="s">
        <v>12990</v>
      </c>
      <c r="I1342" s="25">
        <v>1529</v>
      </c>
      <c r="J1342" s="23" t="str">
        <f t="shared" si="60"/>
        <v>&gt;₹500</v>
      </c>
      <c r="K1342" s="25">
        <v>2999</v>
      </c>
      <c r="L1342" s="24">
        <v>0.49</v>
      </c>
      <c r="M1342" s="25">
        <f>Table2[[#This Row],[Actual Price]] - Table2[[#This Row],[Discounted Price]] / Table2[[#This Row],[Actual Price]] * 100</f>
        <v>2948.0163387795933</v>
      </c>
      <c r="N1342" s="24" t="str">
        <f t="shared" si="61"/>
        <v>&lt;50%</v>
      </c>
      <c r="O1342" s="21">
        <f>Table2[[#This Row],[Rounded Rating Column]] + (Table2[[#This Row],[rating_count]] / 1000)</f>
        <v>3.0289999999999999</v>
      </c>
      <c r="P1342" s="24" t="str">
        <f>IF(Table2[[#This Row],[Discount Percentage]] &gt;= 0.5, "Yes", "No")</f>
        <v>No</v>
      </c>
      <c r="Q1342" s="26">
        <f>Table2[[#This Row],[Actual Price]] * Table2[[#This Row],[rating_count]]</f>
        <v>86971</v>
      </c>
      <c r="R1342">
        <v>3.3</v>
      </c>
      <c r="S1342">
        <f>ROUND(Table2[[#This Row],[rating]], 0)</f>
        <v>3</v>
      </c>
      <c r="T1342" s="21">
        <v>29</v>
      </c>
      <c r="U1342" s="21" t="str">
        <f>IF(Table2[[#This Row],[rating_count]] &lt; 1000, "Yes", "No")</f>
        <v>Yes</v>
      </c>
      <c r="V1342" s="21">
        <f>Table2[[#This Row],[Rounded Rating Column]] * Table2[[#This Row],[rating_count]]</f>
        <v>87</v>
      </c>
      <c r="W1342" s="25">
        <f t="shared" si="62"/>
        <v>86971</v>
      </c>
      <c r="X1342" t="s">
        <v>10331</v>
      </c>
      <c r="Y1342" t="s">
        <v>10332</v>
      </c>
      <c r="Z1342" t="s">
        <v>10333</v>
      </c>
      <c r="AA1342" t="s">
        <v>10334</v>
      </c>
      <c r="AB1342" t="s">
        <v>10335</v>
      </c>
      <c r="AC1342" t="s">
        <v>10336</v>
      </c>
      <c r="AD1342" t="s">
        <v>10337</v>
      </c>
      <c r="AE1342" t="s">
        <v>10338</v>
      </c>
    </row>
    <row r="1343" spans="1:31" ht="15.75" customHeight="1">
      <c r="A1343" t="s">
        <v>11719</v>
      </c>
      <c r="B1343" t="s">
        <v>11720</v>
      </c>
      <c r="C1343" t="s">
        <v>9069</v>
      </c>
      <c r="D1343" t="s">
        <v>12817</v>
      </c>
      <c r="E1343" t="s">
        <v>12818</v>
      </c>
      <c r="F1343" t="s">
        <v>12986</v>
      </c>
      <c r="G1343" t="str">
        <f>Table2[category] &amp; "-" &amp; Table2[product name]</f>
        <v>Home&amp;Kitchen|Kitchen&amp;HomeAppliances|SmallKitchenAppliances|VacuumSealers-Green Tales Heat Seal Mini Food Sealer-Impulse Machine for Sealing Plastic Bags Packaging</v>
      </c>
      <c r="H1343" t="s">
        <v>13012</v>
      </c>
      <c r="I1343" s="23">
        <v>161</v>
      </c>
      <c r="J1343" s="23" t="str">
        <f t="shared" si="60"/>
        <v>&lt;₹200</v>
      </c>
      <c r="K1343" s="23">
        <v>300</v>
      </c>
      <c r="L1343" s="24">
        <v>0.46</v>
      </c>
      <c r="M1343" s="25">
        <f>Table2[[#This Row],[Actual Price]] - Table2[[#This Row],[Discounted Price]] / Table2[[#This Row],[Actual Price]] * 100</f>
        <v>246.33333333333334</v>
      </c>
      <c r="N1343" s="24" t="str">
        <f t="shared" si="61"/>
        <v>&lt;50%</v>
      </c>
      <c r="O1343" s="21">
        <f>Table2[[#This Row],[Rounded Rating Column]] + (Table2[[#This Row],[rating_count]] / 1000)</f>
        <v>3.024</v>
      </c>
      <c r="P1343" s="24" t="str">
        <f>IF(Table2[[#This Row],[Discount Percentage]] &gt;= 0.5, "Yes", "No")</f>
        <v>No</v>
      </c>
      <c r="Q1343" s="26">
        <f>Table2[[#This Row],[Actual Price]] * Table2[[#This Row],[rating_count]]</f>
        <v>7200</v>
      </c>
      <c r="R1343">
        <v>2.6</v>
      </c>
      <c r="S1343">
        <f>ROUND(Table2[[#This Row],[rating]], 0)</f>
        <v>3</v>
      </c>
      <c r="T1343" s="21">
        <v>24</v>
      </c>
      <c r="U1343" s="21" t="str">
        <f>IF(Table2[[#This Row],[rating_count]] &lt; 1000, "Yes", "No")</f>
        <v>Yes</v>
      </c>
      <c r="V1343" s="21">
        <f>Table2[[#This Row],[Rounded Rating Column]] * Table2[[#This Row],[rating_count]]</f>
        <v>72</v>
      </c>
      <c r="W1343" s="25">
        <f t="shared" si="62"/>
        <v>7200</v>
      </c>
      <c r="X1343" t="s">
        <v>11721</v>
      </c>
      <c r="Y1343" t="s">
        <v>11722</v>
      </c>
      <c r="Z1343" t="s">
        <v>11723</v>
      </c>
      <c r="AA1343" t="s">
        <v>11724</v>
      </c>
      <c r="AB1343" t="s">
        <v>11725</v>
      </c>
      <c r="AC1343" t="s">
        <v>11726</v>
      </c>
      <c r="AD1343" t="s">
        <v>11727</v>
      </c>
      <c r="AE1343" t="s">
        <v>11728</v>
      </c>
    </row>
    <row r="1344" spans="1:31" ht="15.75" customHeight="1">
      <c r="A1344" t="s">
        <v>2424</v>
      </c>
      <c r="B1344" t="s">
        <v>2425</v>
      </c>
      <c r="C1344" t="s">
        <v>462</v>
      </c>
      <c r="D1344" t="s">
        <v>12831</v>
      </c>
      <c r="E1344" t="s">
        <v>12832</v>
      </c>
      <c r="F1344" t="s">
        <v>12833</v>
      </c>
      <c r="G1344" t="str">
        <f>Table2[category] &amp; "-" &amp; Table2[product name]</f>
        <v>Electronics|HomeTheater,TV&amp;Video|Accessories|RemoteControls-LOHAYA Voice Assistant Remote Compatible for Airtel Xstream Set-Top Box Remote Control with Netflix Function (Black) (Non - Voice)</v>
      </c>
      <c r="H1344" t="s">
        <v>12836</v>
      </c>
      <c r="I1344" s="23">
        <v>399</v>
      </c>
      <c r="J1344" s="23" t="str">
        <f t="shared" si="60"/>
        <v>₹200 - ₹500</v>
      </c>
      <c r="K1344" s="23">
        <v>999</v>
      </c>
      <c r="L1344" s="24">
        <v>0.6</v>
      </c>
      <c r="M1344" s="25">
        <f>Table2[[#This Row],[Actual Price]] - Table2[[#This Row],[Discounted Price]] / Table2[[#This Row],[Actual Price]] * 100</f>
        <v>959.0600600600601</v>
      </c>
      <c r="N1344" s="24" t="str">
        <f t="shared" si="61"/>
        <v>50% or More</v>
      </c>
      <c r="O1344" s="21">
        <f>Table2[[#This Row],[Rounded Rating Column]] + (Table2[[#This Row],[rating_count]] / 1000)</f>
        <v>3.0230000000000001</v>
      </c>
      <c r="P1344" s="24" t="str">
        <f>IF(Table2[[#This Row],[Discount Percentage]] &gt;= 0.5, "Yes", "No")</f>
        <v>Yes</v>
      </c>
      <c r="Q1344" s="26">
        <f>Table2[[#This Row],[Actual Price]] * Table2[[#This Row],[rating_count]]</f>
        <v>22977</v>
      </c>
      <c r="R1344">
        <v>3.3</v>
      </c>
      <c r="S1344">
        <f>ROUND(Table2[[#This Row],[rating]], 0)</f>
        <v>3</v>
      </c>
      <c r="T1344" s="21">
        <v>23</v>
      </c>
      <c r="U1344" s="21" t="str">
        <f>IF(Table2[[#This Row],[rating_count]] &lt; 1000, "Yes", "No")</f>
        <v>Yes</v>
      </c>
      <c r="V1344" s="21">
        <f>Table2[[#This Row],[Rounded Rating Column]] * Table2[[#This Row],[rating_count]]</f>
        <v>69</v>
      </c>
      <c r="W1344" s="25">
        <f t="shared" si="62"/>
        <v>22977</v>
      </c>
      <c r="X1344" t="s">
        <v>2426</v>
      </c>
      <c r="Y1344" t="s">
        <v>2427</v>
      </c>
      <c r="Z1344" t="s">
        <v>2428</v>
      </c>
      <c r="AA1344" t="s">
        <v>2429</v>
      </c>
      <c r="AB1344" t="s">
        <v>2430</v>
      </c>
      <c r="AC1344" t="s">
        <v>2431</v>
      </c>
      <c r="AD1344" t="s">
        <v>2432</v>
      </c>
      <c r="AE1344" t="s">
        <v>2433</v>
      </c>
    </row>
    <row r="1345" spans="1:31" ht="15.75" customHeight="1">
      <c r="A1345" t="s">
        <v>11075</v>
      </c>
      <c r="B1345" t="s">
        <v>11076</v>
      </c>
      <c r="C1345" t="s">
        <v>8347</v>
      </c>
      <c r="D1345" t="s">
        <v>12817</v>
      </c>
      <c r="E1345" t="s">
        <v>12988</v>
      </c>
      <c r="F1345" t="s">
        <v>12989</v>
      </c>
      <c r="G1345" t="str">
        <f>Table2[category] &amp; "-" &amp; Table2[product name]</f>
        <v>Home&amp;Kitchen|Heating,Cooling&amp;AirQuality|RoomHeaters|FanHeaters-!!HANEUL!!1000 Watt/2000-Watt Room Heater!! Fan Heater!!Pure White!!HN-2500!!Made in India!!Thermoset!!</v>
      </c>
      <c r="H1345" t="s">
        <v>12991</v>
      </c>
      <c r="I1345" s="23">
        <v>899</v>
      </c>
      <c r="J1345" s="23" t="str">
        <f t="shared" si="60"/>
        <v>&gt;₹500</v>
      </c>
      <c r="K1345" s="25">
        <v>1599</v>
      </c>
      <c r="L1345" s="24">
        <v>0.44</v>
      </c>
      <c r="M1345" s="25">
        <f>Table2[[#This Row],[Actual Price]] - Table2[[#This Row],[Discounted Price]] / Table2[[#This Row],[Actual Price]] * 100</f>
        <v>1542.7773608505315</v>
      </c>
      <c r="N1345" s="24" t="str">
        <f t="shared" si="61"/>
        <v>&lt;50%</v>
      </c>
      <c r="O1345" s="21">
        <f>Table2[[#This Row],[Rounded Rating Column]] + (Table2[[#This Row],[rating_count]] / 1000)</f>
        <v>3.0150000000000001</v>
      </c>
      <c r="P1345" s="24" t="str">
        <f>IF(Table2[[#This Row],[Discount Percentage]] &gt;= 0.5, "Yes", "No")</f>
        <v>No</v>
      </c>
      <c r="Q1345" s="26">
        <f>Table2[[#This Row],[Actual Price]] * Table2[[#This Row],[rating_count]]</f>
        <v>23985</v>
      </c>
      <c r="R1345">
        <v>3.4</v>
      </c>
      <c r="S1345">
        <f>ROUND(Table2[[#This Row],[rating]], 0)</f>
        <v>3</v>
      </c>
      <c r="T1345" s="21">
        <v>15</v>
      </c>
      <c r="U1345" s="21" t="str">
        <f>IF(Table2[[#This Row],[rating_count]] &lt; 1000, "Yes", "No")</f>
        <v>Yes</v>
      </c>
      <c r="V1345" s="21">
        <f>Table2[[#This Row],[Rounded Rating Column]] * Table2[[#This Row],[rating_count]]</f>
        <v>45</v>
      </c>
      <c r="W1345" s="25">
        <f t="shared" si="62"/>
        <v>23985</v>
      </c>
      <c r="X1345" t="s">
        <v>11077</v>
      </c>
      <c r="Y1345" t="s">
        <v>11078</v>
      </c>
      <c r="Z1345" t="s">
        <v>11079</v>
      </c>
      <c r="AA1345" t="s">
        <v>11080</v>
      </c>
      <c r="AB1345" t="s">
        <v>11081</v>
      </c>
      <c r="AC1345" t="s">
        <v>11082</v>
      </c>
      <c r="AD1345" t="s">
        <v>11083</v>
      </c>
      <c r="AE1345" t="s">
        <v>11084</v>
      </c>
    </row>
    <row r="1346" spans="1:31" ht="15.75" customHeight="1">
      <c r="A1346" t="s">
        <v>9520</v>
      </c>
      <c r="B1346" t="s">
        <v>9521</v>
      </c>
      <c r="C1346" t="s">
        <v>9069</v>
      </c>
      <c r="D1346" t="s">
        <v>12817</v>
      </c>
      <c r="E1346" t="s">
        <v>12818</v>
      </c>
      <c r="F1346" t="s">
        <v>12986</v>
      </c>
      <c r="G1346" t="str">
        <f>Table2[category] &amp; "-" &amp; Table2[product name]</f>
        <v>Home&amp;Kitchen|Kitchen&amp;HomeAppliances|SmallKitchenAppliances|VacuumSealers-White Feather Portable Heat Sealer Mini Sealing Machine for Food Storage Vacuum Bag, Chip, Plastic, Snack Bags, Package Home Closer Storage Tool (Multicolor) Random Colour</v>
      </c>
      <c r="H1346" t="s">
        <v>13012</v>
      </c>
      <c r="I1346" s="23">
        <v>199</v>
      </c>
      <c r="J1346" s="23" t="str">
        <f t="shared" ref="J1346:J1409" si="63">IF(I1346&lt;200,"&lt;₹200",IF(OR(I1346=200,I1346&lt;=500),"₹200 - ₹500","&gt;₹500"))</f>
        <v>&lt;₹200</v>
      </c>
      <c r="K1346" s="23">
        <v>499</v>
      </c>
      <c r="L1346" s="24">
        <v>0.6</v>
      </c>
      <c r="M1346" s="25">
        <f>Table2[[#This Row],[Actual Price]] - Table2[[#This Row],[Discounted Price]] / Table2[[#This Row],[Actual Price]] * 100</f>
        <v>459.12024048096191</v>
      </c>
      <c r="N1346" s="24" t="str">
        <f t="shared" ref="N1346:N1352" si="64">IF(L1346&gt;=50%,"50% or More","&lt;50%")</f>
        <v>50% or More</v>
      </c>
      <c r="O1346" s="21">
        <f>Table2[[#This Row],[Rounded Rating Column]] + (Table2[[#This Row],[rating_count]] / 1000)</f>
        <v>3.012</v>
      </c>
      <c r="P1346" s="24" t="str">
        <f>IF(Table2[[#This Row],[Discount Percentage]] &gt;= 0.5, "Yes", "No")</f>
        <v>Yes</v>
      </c>
      <c r="Q1346" s="26">
        <f>Table2[[#This Row],[Actual Price]] * Table2[[#This Row],[rating_count]]</f>
        <v>5988</v>
      </c>
      <c r="R1346">
        <v>3.3</v>
      </c>
      <c r="S1346">
        <f>ROUND(Table2[[#This Row],[rating]], 0)</f>
        <v>3</v>
      </c>
      <c r="T1346" s="21">
        <v>12</v>
      </c>
      <c r="U1346" s="21" t="str">
        <f>IF(Table2[[#This Row],[rating_count]] &lt; 1000, "Yes", "No")</f>
        <v>Yes</v>
      </c>
      <c r="V1346" s="21">
        <f>Table2[[#This Row],[Rounded Rating Column]] * Table2[[#This Row],[rating_count]]</f>
        <v>36</v>
      </c>
      <c r="W1346" s="25">
        <f t="shared" ref="W1346:W1352" si="65">K1346*T1346</f>
        <v>5988</v>
      </c>
      <c r="X1346" t="s">
        <v>9522</v>
      </c>
      <c r="Y1346" t="s">
        <v>9523</v>
      </c>
      <c r="Z1346" t="s">
        <v>9524</v>
      </c>
      <c r="AA1346" t="s">
        <v>9525</v>
      </c>
      <c r="AB1346" t="s">
        <v>9526</v>
      </c>
      <c r="AC1346" t="s">
        <v>9527</v>
      </c>
      <c r="AD1346" t="s">
        <v>9528</v>
      </c>
      <c r="AE1346" t="s">
        <v>9529</v>
      </c>
    </row>
    <row r="1347" spans="1:31" ht="15.75" customHeight="1">
      <c r="A1347" t="s">
        <v>11902</v>
      </c>
      <c r="B1347" t="s">
        <v>11903</v>
      </c>
      <c r="C1347" t="s">
        <v>8347</v>
      </c>
      <c r="D1347" t="s">
        <v>12817</v>
      </c>
      <c r="E1347" t="s">
        <v>12988</v>
      </c>
      <c r="F1347" t="s">
        <v>12989</v>
      </c>
      <c r="G1347" t="str">
        <f>Table2[category] &amp; "-" &amp; Table2[product name]</f>
        <v>Home&amp;Kitchen|Heating,Cooling&amp;AirQuality|RoomHeaters|FanHeaters-KNYUC MART Mini Electric Handy Room Heater Compact Plug-in, The Wall Outlet 400 Watts, Handy Air Warmer Blower Adjustable Timer Digital Display</v>
      </c>
      <c r="H1347" t="s">
        <v>12991</v>
      </c>
      <c r="I1347" s="23">
        <v>778</v>
      </c>
      <c r="J1347" s="23" t="str">
        <f t="shared" si="63"/>
        <v>&gt;₹500</v>
      </c>
      <c r="K1347" s="23">
        <v>999</v>
      </c>
      <c r="L1347" s="24">
        <v>0.22</v>
      </c>
      <c r="M1347" s="25">
        <f>Table2[[#This Row],[Actual Price]] - Table2[[#This Row],[Discounted Price]] / Table2[[#This Row],[Actual Price]] * 100</f>
        <v>921.12212212212216</v>
      </c>
      <c r="N1347" s="24" t="str">
        <f t="shared" si="64"/>
        <v>&lt;50%</v>
      </c>
      <c r="O1347" s="21">
        <f>Table2[[#This Row],[Rounded Rating Column]] + (Table2[[#This Row],[rating_count]] / 1000)</f>
        <v>3.008</v>
      </c>
      <c r="P1347" s="24" t="str">
        <f>IF(Table2[[#This Row],[Discount Percentage]] &gt;= 0.5, "Yes", "No")</f>
        <v>No</v>
      </c>
      <c r="Q1347" s="26">
        <f>Table2[[#This Row],[Actual Price]] * Table2[[#This Row],[rating_count]]</f>
        <v>7992</v>
      </c>
      <c r="R1347">
        <v>3.3</v>
      </c>
      <c r="S1347">
        <f>ROUND(Table2[[#This Row],[rating]], 0)</f>
        <v>3</v>
      </c>
      <c r="T1347" s="21">
        <v>8</v>
      </c>
      <c r="U1347" s="21" t="str">
        <f>IF(Table2[[#This Row],[rating_count]] &lt; 1000, "Yes", "No")</f>
        <v>Yes</v>
      </c>
      <c r="V1347" s="21">
        <f>Table2[[#This Row],[Rounded Rating Column]] * Table2[[#This Row],[rating_count]]</f>
        <v>24</v>
      </c>
      <c r="W1347" s="25">
        <f t="shared" si="65"/>
        <v>7992</v>
      </c>
      <c r="X1347" t="s">
        <v>11904</v>
      </c>
      <c r="Y1347" t="s">
        <v>11905</v>
      </c>
      <c r="Z1347" t="s">
        <v>11906</v>
      </c>
      <c r="AA1347" t="s">
        <v>11907</v>
      </c>
      <c r="AB1347" t="s">
        <v>11908</v>
      </c>
      <c r="AC1347" t="s">
        <v>11909</v>
      </c>
      <c r="AD1347" t="s">
        <v>11910</v>
      </c>
      <c r="AE1347" t="s">
        <v>11911</v>
      </c>
    </row>
    <row r="1348" spans="1:31" ht="15.75" customHeight="1">
      <c r="A1348" t="s">
        <v>12757</v>
      </c>
      <c r="B1348" t="s">
        <v>12758</v>
      </c>
      <c r="C1348" t="s">
        <v>8358</v>
      </c>
      <c r="D1348" t="s">
        <v>12817</v>
      </c>
      <c r="E1348" t="s">
        <v>12818</v>
      </c>
      <c r="F1348" t="s">
        <v>12819</v>
      </c>
      <c r="G1348" t="str">
        <f>Table2[category] &amp; "-" &amp; Table2[product name]</f>
        <v>Home&amp;Kitchen|Kitchen&amp;HomeAppliances|Vacuum,Cleaning&amp;Ironing|Irons,Steamers&amp;Accessories|LintShavers-NGI Store 2 Pieces Pet Hair Removers for Your Laundry Catcher Lint Remover for Washing Machine Lint Remover Reusable Portable Silica Gel Clothes Washer Dryer Floating Ball</v>
      </c>
      <c r="H1348" t="s">
        <v>12992</v>
      </c>
      <c r="I1348" s="23">
        <v>199</v>
      </c>
      <c r="J1348" s="23" t="str">
        <f t="shared" si="63"/>
        <v>&lt;₹200</v>
      </c>
      <c r="K1348" s="23">
        <v>999</v>
      </c>
      <c r="L1348" s="24">
        <v>0.8</v>
      </c>
      <c r="M1348" s="25">
        <f>Table2[[#This Row],[Actual Price]] - Table2[[#This Row],[Discounted Price]] / Table2[[#This Row],[Actual Price]] * 100</f>
        <v>979.08008008008005</v>
      </c>
      <c r="N1348" s="24" t="str">
        <f t="shared" si="64"/>
        <v>50% or More</v>
      </c>
      <c r="O1348" s="21">
        <f>Table2[[#This Row],[Rounded Rating Column]] + (Table2[[#This Row],[rating_count]] / 1000)</f>
        <v>3.0019999999999998</v>
      </c>
      <c r="P1348" s="24" t="str">
        <f>IF(Table2[[#This Row],[Discount Percentage]] &gt;= 0.5, "Yes", "No")</f>
        <v>Yes</v>
      </c>
      <c r="Q1348" s="26">
        <f>Table2[[#This Row],[Actual Price]] * Table2[[#This Row],[rating_count]]</f>
        <v>1998</v>
      </c>
      <c r="R1348">
        <v>3.1</v>
      </c>
      <c r="S1348">
        <f>ROUND(Table2[[#This Row],[rating]], 0)</f>
        <v>3</v>
      </c>
      <c r="T1348" s="21">
        <v>2</v>
      </c>
      <c r="U1348" s="21" t="str">
        <f>IF(Table2[[#This Row],[rating_count]] &lt; 1000, "Yes", "No")</f>
        <v>Yes</v>
      </c>
      <c r="V1348" s="21">
        <f>Table2[[#This Row],[Rounded Rating Column]] * Table2[[#This Row],[rating_count]]</f>
        <v>6</v>
      </c>
      <c r="W1348" s="25">
        <f t="shared" si="65"/>
        <v>1998</v>
      </c>
      <c r="X1348" t="s">
        <v>12759</v>
      </c>
      <c r="Y1348" t="s">
        <v>12760</v>
      </c>
      <c r="Z1348" t="s">
        <v>12761</v>
      </c>
      <c r="AA1348" t="s">
        <v>12762</v>
      </c>
      <c r="AB1348" t="s">
        <v>12763</v>
      </c>
      <c r="AC1348" t="s">
        <v>12764</v>
      </c>
      <c r="AD1348" t="s">
        <v>12765</v>
      </c>
      <c r="AE1348" t="s">
        <v>12766</v>
      </c>
    </row>
    <row r="1349" spans="1:31" ht="15.75" customHeight="1">
      <c r="A1349" t="s">
        <v>2484</v>
      </c>
      <c r="B1349" t="s">
        <v>2485</v>
      </c>
      <c r="C1349" t="s">
        <v>13</v>
      </c>
      <c r="D1349" t="s">
        <v>12821</v>
      </c>
      <c r="E1349" t="s">
        <v>12822</v>
      </c>
      <c r="F1349" t="s">
        <v>12823</v>
      </c>
      <c r="G1349" t="str">
        <f>Table2[category] &amp; "-" &amp; Table2[product name]</f>
        <v>Computers&amp;Accessories|Accessories&amp;Peripherals|Cables&amp;Accessories|Cables|USBCables-Amazon Brand - Solimo 65W Fast Charging Braided Type C to C Data Cable | Suitable For All Supported Mobile Phones (1 Meter, Black)</v>
      </c>
      <c r="H1349" t="s">
        <v>12824</v>
      </c>
      <c r="I1349" s="23">
        <v>199</v>
      </c>
      <c r="J1349" s="23" t="str">
        <f t="shared" si="63"/>
        <v>&lt;₹200</v>
      </c>
      <c r="K1349" s="23">
        <v>999</v>
      </c>
      <c r="L1349" s="24">
        <v>0.8</v>
      </c>
      <c r="M1349" s="25">
        <f>Table2[[#This Row],[Actual Price]] - Table2[[#This Row],[Discounted Price]] / Table2[[#This Row],[Actual Price]] * 100</f>
        <v>979.08008008008005</v>
      </c>
      <c r="N1349" s="24" t="str">
        <f t="shared" si="64"/>
        <v>50% or More</v>
      </c>
      <c r="O1349" s="21">
        <f>Table2[[#This Row],[Rounded Rating Column]] + (Table2[[#This Row],[rating_count]] / 1000)</f>
        <v>3</v>
      </c>
      <c r="P1349" s="24" t="str">
        <f>IF(Table2[[#This Row],[Discount Percentage]] &gt;= 0.5, "Yes", "No")</f>
        <v>Yes</v>
      </c>
      <c r="Q1349" s="26">
        <f>Table2[[#This Row],[Actual Price]] * Table2[[#This Row],[rating_count]]</f>
        <v>0</v>
      </c>
      <c r="R1349">
        <v>3</v>
      </c>
      <c r="S1349">
        <f>ROUND(Table2[[#This Row],[rating]], 0)</f>
        <v>3</v>
      </c>
      <c r="T1349" s="21">
        <v>0</v>
      </c>
      <c r="U1349" s="21" t="str">
        <f>IF(Table2[[#This Row],[rating_count]] &lt; 1000, "Yes", "No")</f>
        <v>Yes</v>
      </c>
      <c r="V1349" s="21">
        <f>Table2[[#This Row],[Rounded Rating Column]] * Table2[[#This Row],[rating_count]]</f>
        <v>0</v>
      </c>
      <c r="W1349" s="25">
        <f t="shared" si="65"/>
        <v>0</v>
      </c>
      <c r="X1349" t="s">
        <v>2486</v>
      </c>
      <c r="Y1349" t="s">
        <v>2487</v>
      </c>
      <c r="Z1349" t="s">
        <v>2488</v>
      </c>
      <c r="AA1349" t="s">
        <v>2489</v>
      </c>
      <c r="AB1349" t="s">
        <v>2490</v>
      </c>
      <c r="AC1349" t="s">
        <v>2491</v>
      </c>
      <c r="AD1349" t="s">
        <v>2492</v>
      </c>
      <c r="AE1349" t="s">
        <v>2493</v>
      </c>
    </row>
    <row r="1350" spans="1:31" ht="15.75" customHeight="1">
      <c r="A1350" t="s">
        <v>10580</v>
      </c>
      <c r="B1350" t="s">
        <v>10581</v>
      </c>
      <c r="C1350" t="s">
        <v>8472</v>
      </c>
      <c r="D1350" t="s">
        <v>12817</v>
      </c>
      <c r="E1350" t="s">
        <v>12818</v>
      </c>
      <c r="F1350" t="s">
        <v>12986</v>
      </c>
      <c r="G1350" t="str">
        <f>Table2[category] &amp; "-" &amp; Table2[product name]</f>
        <v>Home&amp;Kitchen|Kitchen&amp;HomeAppliances|SmallKitchenAppliances|HandBlenders-Personal Size Blender, Portable Blender, Battery Powered USB Blender, with Four Blades, Mini Blender Travel Bottle for Juice, Shakes, and Smoothies (Pink)</v>
      </c>
      <c r="H1350" t="s">
        <v>12998</v>
      </c>
      <c r="I1350" s="23">
        <v>669</v>
      </c>
      <c r="J1350" s="23" t="str">
        <f t="shared" si="63"/>
        <v>&gt;₹500</v>
      </c>
      <c r="K1350" s="25">
        <v>1499</v>
      </c>
      <c r="L1350" s="24">
        <v>0.55000000000000004</v>
      </c>
      <c r="M1350" s="25">
        <f>Table2[[#This Row],[Actual Price]] - Table2[[#This Row],[Discounted Price]] / Table2[[#This Row],[Actual Price]] * 100</f>
        <v>1454.3702468312208</v>
      </c>
      <c r="N1350" s="24" t="str">
        <f t="shared" si="64"/>
        <v>50% or More</v>
      </c>
      <c r="O1350" s="21">
        <f>Table2[[#This Row],[Rounded Rating Column]] + (Table2[[#This Row],[rating_count]] / 1000)</f>
        <v>2.0129999999999999</v>
      </c>
      <c r="P1350" s="24" t="str">
        <f>IF(Table2[[#This Row],[Discount Percentage]] &gt;= 0.5, "Yes", "No")</f>
        <v>Yes</v>
      </c>
      <c r="Q1350" s="26">
        <f>Table2[[#This Row],[Actual Price]] * Table2[[#This Row],[rating_count]]</f>
        <v>19487</v>
      </c>
      <c r="R1350">
        <v>2.2999999999999998</v>
      </c>
      <c r="S1350">
        <f>ROUND(Table2[[#This Row],[rating]], 0)</f>
        <v>2</v>
      </c>
      <c r="T1350" s="21">
        <v>13</v>
      </c>
      <c r="U1350" s="21" t="str">
        <f>IF(Table2[[#This Row],[rating_count]] &lt; 1000, "Yes", "No")</f>
        <v>Yes</v>
      </c>
      <c r="V1350" s="21">
        <f>Table2[[#This Row],[Rounded Rating Column]] * Table2[[#This Row],[rating_count]]</f>
        <v>26</v>
      </c>
      <c r="W1350" s="25">
        <f t="shared" si="65"/>
        <v>19487</v>
      </c>
      <c r="X1350" t="s">
        <v>10582</v>
      </c>
      <c r="Y1350" t="s">
        <v>10583</v>
      </c>
      <c r="Z1350" t="s">
        <v>10584</v>
      </c>
      <c r="AA1350" t="s">
        <v>10585</v>
      </c>
      <c r="AB1350" t="s">
        <v>10586</v>
      </c>
      <c r="AC1350" t="s">
        <v>10587</v>
      </c>
      <c r="AD1350" t="s">
        <v>10588</v>
      </c>
      <c r="AE1350" t="s">
        <v>10589</v>
      </c>
    </row>
    <row r="1351" spans="1:31" ht="15.75" customHeight="1">
      <c r="A1351" t="s">
        <v>11247</v>
      </c>
      <c r="B1351" t="s">
        <v>11248</v>
      </c>
      <c r="C1351" t="s">
        <v>8347</v>
      </c>
      <c r="D1351" t="s">
        <v>12817</v>
      </c>
      <c r="E1351" t="s">
        <v>12988</v>
      </c>
      <c r="F1351" t="s">
        <v>12989</v>
      </c>
      <c r="G1351" t="str">
        <f>Table2[category] &amp; "-" &amp; Table2[product name]</f>
        <v>Home&amp;Kitchen|Heating,Cooling&amp;AirQuality|RoomHeaters|FanHeaters-Khaitan ORFin Fan heater for Home and kitchen-K0 2215</v>
      </c>
      <c r="H1351" t="s">
        <v>12991</v>
      </c>
      <c r="I1351" s="25">
        <v>1299</v>
      </c>
      <c r="J1351" s="23" t="str">
        <f t="shared" si="63"/>
        <v>&gt;₹500</v>
      </c>
      <c r="K1351" s="25">
        <v>2495</v>
      </c>
      <c r="L1351" s="24">
        <v>0.48</v>
      </c>
      <c r="M1351" s="25">
        <f>Table2[[#This Row],[Actual Price]] - Table2[[#This Row],[Discounted Price]] / Table2[[#This Row],[Actual Price]] * 100</f>
        <v>2442.935871743487</v>
      </c>
      <c r="N1351" s="24" t="str">
        <f t="shared" si="64"/>
        <v>&lt;50%</v>
      </c>
      <c r="O1351" s="21">
        <f>Table2[[#This Row],[Rounded Rating Column]] + (Table2[[#This Row],[rating_count]] / 1000)</f>
        <v>2.0019999999999998</v>
      </c>
      <c r="P1351" s="24" t="str">
        <f>IF(Table2[[#This Row],[Discount Percentage]] &gt;= 0.5, "Yes", "No")</f>
        <v>No</v>
      </c>
      <c r="Q1351" s="26">
        <f>Table2[[#This Row],[Actual Price]] * Table2[[#This Row],[rating_count]]</f>
        <v>4990</v>
      </c>
      <c r="R1351">
        <v>2</v>
      </c>
      <c r="S1351">
        <f>ROUND(Table2[[#This Row],[rating]], 0)</f>
        <v>2</v>
      </c>
      <c r="T1351" s="21">
        <v>2</v>
      </c>
      <c r="U1351" s="21" t="str">
        <f>IF(Table2[[#This Row],[rating_count]] &lt; 1000, "Yes", "No")</f>
        <v>Yes</v>
      </c>
      <c r="V1351" s="21">
        <f>Table2[[#This Row],[Rounded Rating Column]] * Table2[[#This Row],[rating_count]]</f>
        <v>4</v>
      </c>
      <c r="W1351" s="25">
        <f t="shared" si="65"/>
        <v>4990</v>
      </c>
      <c r="X1351" t="s">
        <v>11249</v>
      </c>
      <c r="Y1351" t="s">
        <v>11250</v>
      </c>
      <c r="Z1351" t="s">
        <v>11251</v>
      </c>
      <c r="AA1351" t="s">
        <v>11252</v>
      </c>
      <c r="AB1351" t="s">
        <v>11253</v>
      </c>
      <c r="AC1351" t="s">
        <v>11254</v>
      </c>
      <c r="AD1351" t="s">
        <v>11255</v>
      </c>
      <c r="AE1351" t="s">
        <v>11256</v>
      </c>
    </row>
    <row r="1352" spans="1:31" ht="15.75" customHeight="1">
      <c r="A1352" t="s">
        <v>10945</v>
      </c>
      <c r="B1352" t="s">
        <v>10946</v>
      </c>
      <c r="C1352" t="s">
        <v>8754</v>
      </c>
      <c r="D1352" t="s">
        <v>12817</v>
      </c>
      <c r="E1352" t="s">
        <v>12818</v>
      </c>
      <c r="F1352" t="s">
        <v>12819</v>
      </c>
      <c r="G1352" t="str">
        <f>Table2[category] &amp; "-" &amp; Table2[product name]</f>
        <v>Home&amp;Kitchen|Kitchen&amp;HomeAppliances|Vacuum,Cleaning&amp;Ironing|Vacuums&amp;FloorCare|Vacuums|HandheldVacuums-Eureka Forbes car Vac 100 Watts Powerful Suction Vacuum Cleaner with Washable HEPA Filter, 3 Accessories,Compact,Light Weight &amp; Easy to use (Black and Red)</v>
      </c>
      <c r="H1352" t="s">
        <v>12820</v>
      </c>
      <c r="I1352" s="25">
        <v>2099</v>
      </c>
      <c r="J1352" s="23" t="str">
        <f t="shared" si="63"/>
        <v>&gt;₹500</v>
      </c>
      <c r="K1352" s="25">
        <v>2499</v>
      </c>
      <c r="L1352" s="24">
        <v>0.16</v>
      </c>
      <c r="M1352" s="25">
        <f>Table2[[#This Row],[Actual Price]] - Table2[[#This Row],[Discounted Price]] / Table2[[#This Row],[Actual Price]] * 100</f>
        <v>2415.0064025610245</v>
      </c>
      <c r="N1352" s="24" t="str">
        <f t="shared" si="64"/>
        <v>&lt;50%</v>
      </c>
      <c r="O1352" s="21">
        <f>Table2[[#This Row],[Rounded Rating Column]] + (Table2[[#This Row],[rating_count]] / 1000)</f>
        <v>0.99199999999999999</v>
      </c>
      <c r="P1352" s="24" t="str">
        <f>IF(Table2[[#This Row],[Discount Percentage]] &gt;= 0.5, "Yes", "No")</f>
        <v>No</v>
      </c>
      <c r="Q1352" s="26">
        <f>Table2[[#This Row],[Actual Price]] * Table2[[#This Row],[rating_count]]</f>
        <v>2479008</v>
      </c>
      <c r="R1352">
        <v>0</v>
      </c>
      <c r="S1352">
        <f>ROUND(Table2[[#This Row],[rating]], 0)</f>
        <v>0</v>
      </c>
      <c r="T1352" s="21">
        <v>992</v>
      </c>
      <c r="U1352" s="21" t="str">
        <f>IF(Table2[[#This Row],[rating_count]] &lt; 1000, "Yes", "No")</f>
        <v>Yes</v>
      </c>
      <c r="V1352" s="21">
        <f>Table2[[#This Row],[Rounded Rating Column]] * Table2[[#This Row],[rating_count]]</f>
        <v>0</v>
      </c>
      <c r="W1352" s="25">
        <f t="shared" si="65"/>
        <v>2479008</v>
      </c>
      <c r="X1352" t="s">
        <v>10947</v>
      </c>
      <c r="Y1352" t="s">
        <v>10948</v>
      </c>
      <c r="Z1352" t="s">
        <v>10949</v>
      </c>
      <c r="AA1352" t="s">
        <v>10950</v>
      </c>
      <c r="AB1352" t="s">
        <v>10951</v>
      </c>
      <c r="AC1352" t="s">
        <v>10952</v>
      </c>
      <c r="AD1352" t="s">
        <v>10953</v>
      </c>
      <c r="AE1352" t="s">
        <v>10954</v>
      </c>
    </row>
    <row r="1353" spans="1:31" ht="15.75" customHeight="1"/>
    <row r="1354" spans="1:31" ht="15.75" customHeight="1"/>
    <row r="1355" spans="1:31" ht="15.75" customHeight="1"/>
    <row r="1356" spans="1:31" ht="15.75" customHeight="1"/>
    <row r="1357" spans="1:31" ht="15.75" customHeight="1"/>
    <row r="1358" spans="1:31" ht="15.75" customHeight="1"/>
    <row r="1359" spans="1:31" ht="15.75" customHeight="1"/>
    <row r="1360" spans="1:31"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sheetData>
  <pageMargins left="0.75" right="0.75" top="1" bottom="1"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99D89-EB72-4CAC-91F9-5927F42C0692}">
  <dimension ref="A3:B216"/>
  <sheetViews>
    <sheetView zoomScale="70" zoomScaleNormal="70" workbookViewId="0">
      <selection activeCell="C3" sqref="C3"/>
    </sheetView>
  </sheetViews>
  <sheetFormatPr defaultRowHeight="15"/>
  <cols>
    <col min="1" max="1" width="112" bestFit="1" customWidth="1"/>
    <col min="2" max="2" width="20.109375" bestFit="1" customWidth="1"/>
  </cols>
  <sheetData>
    <row r="3" spans="1:2">
      <c r="A3" s="3" t="s">
        <v>13105</v>
      </c>
      <c r="B3" t="s">
        <v>13118</v>
      </c>
    </row>
    <row r="4" spans="1:2">
      <c r="A4" s="4" t="s">
        <v>9712</v>
      </c>
      <c r="B4" s="34">
        <v>0.42</v>
      </c>
    </row>
    <row r="5" spans="1:2">
      <c r="A5" s="4" t="s">
        <v>5565</v>
      </c>
      <c r="B5" s="34">
        <v>0.78499999999999992</v>
      </c>
    </row>
    <row r="6" spans="1:2">
      <c r="A6" s="4" t="s">
        <v>7390</v>
      </c>
      <c r="B6" s="34">
        <v>0.35</v>
      </c>
    </row>
    <row r="7" spans="1:2">
      <c r="A7" s="4" t="s">
        <v>5987</v>
      </c>
      <c r="B7" s="34">
        <v>0.56499999999999995</v>
      </c>
    </row>
    <row r="8" spans="1:2">
      <c r="A8" s="4" t="s">
        <v>6857</v>
      </c>
      <c r="B8" s="34">
        <v>0.46499999999999997</v>
      </c>
    </row>
    <row r="9" spans="1:2">
      <c r="A9" s="4" t="s">
        <v>6418</v>
      </c>
      <c r="B9" s="34">
        <v>0.44500000000000001</v>
      </c>
    </row>
    <row r="10" spans="1:2">
      <c r="A10" s="4" t="s">
        <v>3510</v>
      </c>
      <c r="B10" s="34">
        <v>0.9</v>
      </c>
    </row>
    <row r="11" spans="1:2">
      <c r="A11" s="4" t="s">
        <v>2053</v>
      </c>
      <c r="B11" s="34">
        <v>0.55000000000000004</v>
      </c>
    </row>
    <row r="12" spans="1:2">
      <c r="A12" s="4" t="s">
        <v>6184</v>
      </c>
      <c r="B12" s="34">
        <v>0.54</v>
      </c>
    </row>
    <row r="13" spans="1:2">
      <c r="A13" s="4" t="s">
        <v>7334</v>
      </c>
      <c r="B13" s="34">
        <v>0.65</v>
      </c>
    </row>
    <row r="14" spans="1:2">
      <c r="A14" s="4" t="s">
        <v>13</v>
      </c>
      <c r="B14" s="34">
        <v>0.59739130434782606</v>
      </c>
    </row>
    <row r="15" spans="1:2">
      <c r="A15" s="4" t="s">
        <v>5255</v>
      </c>
      <c r="B15" s="34">
        <v>0.54333333333333333</v>
      </c>
    </row>
    <row r="16" spans="1:2">
      <c r="A16" s="4" t="s">
        <v>8213</v>
      </c>
      <c r="B16" s="34">
        <v>0.75</v>
      </c>
    </row>
    <row r="17" spans="1:2">
      <c r="A17" s="4" t="s">
        <v>4796</v>
      </c>
      <c r="B17" s="34">
        <v>0.60818181818181827</v>
      </c>
    </row>
    <row r="18" spans="1:2">
      <c r="A18" s="4" t="s">
        <v>5161</v>
      </c>
      <c r="B18" s="34">
        <v>0.875</v>
      </c>
    </row>
    <row r="19" spans="1:2">
      <c r="A19" s="4" t="s">
        <v>5244</v>
      </c>
      <c r="B19" s="34">
        <v>0.61249999999999993</v>
      </c>
    </row>
    <row r="20" spans="1:2">
      <c r="A20" s="4" t="s">
        <v>5013</v>
      </c>
      <c r="B20" s="34">
        <v>0.32100000000000006</v>
      </c>
    </row>
    <row r="21" spans="1:2">
      <c r="A21" s="4" t="s">
        <v>4928</v>
      </c>
      <c r="B21" s="34">
        <v>0.35</v>
      </c>
    </row>
    <row r="22" spans="1:2">
      <c r="A22" s="4" t="s">
        <v>4785</v>
      </c>
      <c r="B22" s="34">
        <v>0.42041666666666666</v>
      </c>
    </row>
    <row r="23" spans="1:2">
      <c r="A23" s="4" t="s">
        <v>6489</v>
      </c>
      <c r="B23" s="34">
        <v>0.44</v>
      </c>
    </row>
    <row r="24" spans="1:2">
      <c r="A24" s="4" t="s">
        <v>6049</v>
      </c>
      <c r="B24" s="34">
        <v>0.61833333333333329</v>
      </c>
    </row>
    <row r="25" spans="1:2">
      <c r="A25" s="4" t="s">
        <v>4402</v>
      </c>
      <c r="B25" s="34">
        <v>0.38500000000000001</v>
      </c>
    </row>
    <row r="26" spans="1:2">
      <c r="A26" s="4" t="s">
        <v>6448</v>
      </c>
      <c r="B26" s="34">
        <v>0.45</v>
      </c>
    </row>
    <row r="27" spans="1:2">
      <c r="A27" s="4" t="s">
        <v>4817</v>
      </c>
      <c r="B27" s="34">
        <v>0.5892857142857143</v>
      </c>
    </row>
    <row r="28" spans="1:2">
      <c r="A28" s="4" t="s">
        <v>6746</v>
      </c>
      <c r="B28" s="34">
        <v>0.6100000000000001</v>
      </c>
    </row>
    <row r="29" spans="1:2">
      <c r="A29" s="4" t="s">
        <v>4838</v>
      </c>
      <c r="B29" s="34">
        <v>0.75666666666666671</v>
      </c>
    </row>
    <row r="30" spans="1:2">
      <c r="A30" s="4" t="s">
        <v>5859</v>
      </c>
      <c r="B30" s="34">
        <v>0.52333333333333332</v>
      </c>
    </row>
    <row r="31" spans="1:2">
      <c r="A31" s="4" t="s">
        <v>7401</v>
      </c>
      <c r="B31" s="34">
        <v>0.38999999999999996</v>
      </c>
    </row>
    <row r="32" spans="1:2">
      <c r="A32" s="4" t="s">
        <v>5222</v>
      </c>
      <c r="B32" s="34">
        <v>0.33500000000000002</v>
      </c>
    </row>
    <row r="33" spans="1:2">
      <c r="A33" s="4" t="s">
        <v>7611</v>
      </c>
      <c r="B33" s="34">
        <v>0.56666666666666665</v>
      </c>
    </row>
    <row r="34" spans="1:2">
      <c r="A34" s="4" t="s">
        <v>6899</v>
      </c>
      <c r="B34" s="34">
        <v>0.70500000000000007</v>
      </c>
    </row>
    <row r="35" spans="1:2">
      <c r="A35" s="4" t="s">
        <v>5848</v>
      </c>
      <c r="B35" s="34">
        <v>0.63800000000000001</v>
      </c>
    </row>
    <row r="36" spans="1:2">
      <c r="A36" s="4" t="s">
        <v>6500</v>
      </c>
      <c r="B36" s="34">
        <v>0.7</v>
      </c>
    </row>
    <row r="37" spans="1:2">
      <c r="A37" s="4" t="s">
        <v>6254</v>
      </c>
      <c r="B37" s="34">
        <v>0.2</v>
      </c>
    </row>
    <row r="38" spans="1:2">
      <c r="A38" s="4" t="s">
        <v>5690</v>
      </c>
      <c r="B38" s="34">
        <v>0.15999999999999998</v>
      </c>
    </row>
    <row r="39" spans="1:2">
      <c r="A39" s="4" t="s">
        <v>5951</v>
      </c>
      <c r="B39" s="34">
        <v>0.434</v>
      </c>
    </row>
    <row r="40" spans="1:2">
      <c r="A40" s="4" t="s">
        <v>7022</v>
      </c>
      <c r="B40" s="34">
        <v>0.8</v>
      </c>
    </row>
    <row r="41" spans="1:2">
      <c r="A41" s="4" t="s">
        <v>6573</v>
      </c>
      <c r="B41" s="34">
        <v>0.48</v>
      </c>
    </row>
    <row r="42" spans="1:2">
      <c r="A42" s="4" t="s">
        <v>6243</v>
      </c>
      <c r="B42" s="34">
        <v>0.49</v>
      </c>
    </row>
    <row r="43" spans="1:2">
      <c r="A43" s="4" t="s">
        <v>5024</v>
      </c>
      <c r="B43" s="34">
        <v>0.27</v>
      </c>
    </row>
    <row r="44" spans="1:2">
      <c r="A44" s="4" t="s">
        <v>6060</v>
      </c>
      <c r="B44" s="34">
        <v>0.45</v>
      </c>
    </row>
    <row r="45" spans="1:2">
      <c r="A45" s="4" t="s">
        <v>7642</v>
      </c>
      <c r="B45" s="34">
        <v>0.68</v>
      </c>
    </row>
    <row r="46" spans="1:2">
      <c r="A46" s="4" t="s">
        <v>4774</v>
      </c>
      <c r="B46" s="34">
        <v>0.56900000000000006</v>
      </c>
    </row>
    <row r="47" spans="1:2">
      <c r="A47" s="4" t="s">
        <v>8274</v>
      </c>
      <c r="B47" s="34">
        <v>0.38</v>
      </c>
    </row>
    <row r="48" spans="1:2">
      <c r="A48" s="4" t="s">
        <v>5679</v>
      </c>
      <c r="B48" s="34">
        <v>0.505</v>
      </c>
    </row>
    <row r="49" spans="1:2">
      <c r="A49" s="4" t="s">
        <v>5317</v>
      </c>
      <c r="B49" s="34">
        <v>0.66</v>
      </c>
    </row>
    <row r="50" spans="1:2">
      <c r="A50" s="4" t="s">
        <v>6735</v>
      </c>
      <c r="B50" s="34">
        <v>0.35</v>
      </c>
    </row>
    <row r="51" spans="1:2">
      <c r="A51" s="4" t="s">
        <v>5544</v>
      </c>
      <c r="B51" s="34">
        <v>0.33</v>
      </c>
    </row>
    <row r="52" spans="1:2">
      <c r="A52" s="4" t="s">
        <v>7663</v>
      </c>
      <c r="B52" s="34">
        <v>0.4</v>
      </c>
    </row>
    <row r="53" spans="1:2">
      <c r="A53" s="4" t="s">
        <v>94</v>
      </c>
      <c r="B53" s="34">
        <v>0.48357142857142854</v>
      </c>
    </row>
    <row r="54" spans="1:2">
      <c r="A54" s="4" t="s">
        <v>5118</v>
      </c>
      <c r="B54" s="34">
        <v>0.54333333333333333</v>
      </c>
    </row>
    <row r="55" spans="1:2">
      <c r="A55" s="4" t="s">
        <v>5328</v>
      </c>
      <c r="B55" s="34">
        <v>0.4466666666666666</v>
      </c>
    </row>
    <row r="56" spans="1:2">
      <c r="A56" s="4" t="s">
        <v>5150</v>
      </c>
      <c r="B56" s="34">
        <v>0.13</v>
      </c>
    </row>
    <row r="57" spans="1:2">
      <c r="A57" s="4" t="s">
        <v>7689</v>
      </c>
      <c r="B57" s="34">
        <v>0.73</v>
      </c>
    </row>
    <row r="58" spans="1:2">
      <c r="A58" s="4" t="s">
        <v>8051</v>
      </c>
      <c r="B58" s="34">
        <v>0.48</v>
      </c>
    </row>
    <row r="59" spans="1:2">
      <c r="A59" s="4" t="s">
        <v>7112</v>
      </c>
      <c r="B59" s="34">
        <v>0.13666666666666669</v>
      </c>
    </row>
    <row r="60" spans="1:2">
      <c r="A60" s="4" t="s">
        <v>7519</v>
      </c>
      <c r="B60" s="34">
        <v>0.115</v>
      </c>
    </row>
    <row r="61" spans="1:2">
      <c r="A61" s="4" t="s">
        <v>7968</v>
      </c>
      <c r="B61" s="34">
        <v>0.28999999999999998</v>
      </c>
    </row>
    <row r="62" spans="1:2">
      <c r="A62" s="4" t="s">
        <v>3032</v>
      </c>
      <c r="B62" s="34">
        <v>0.57099999999999995</v>
      </c>
    </row>
    <row r="63" spans="1:2">
      <c r="A63" s="4" t="s">
        <v>6356</v>
      </c>
      <c r="B63" s="34">
        <v>0.44</v>
      </c>
    </row>
    <row r="64" spans="1:2">
      <c r="A64" s="4" t="s">
        <v>6888</v>
      </c>
      <c r="B64" s="34">
        <v>0.25</v>
      </c>
    </row>
    <row r="65" spans="1:2">
      <c r="A65" s="4" t="s">
        <v>5741</v>
      </c>
      <c r="B65" s="34">
        <v>0.4</v>
      </c>
    </row>
    <row r="66" spans="1:2">
      <c r="A66" s="4" t="s">
        <v>5628</v>
      </c>
      <c r="B66" s="34">
        <v>0</v>
      </c>
    </row>
    <row r="67" spans="1:2">
      <c r="A67" s="4" t="s">
        <v>7756</v>
      </c>
      <c r="B67" s="34">
        <v>0.46</v>
      </c>
    </row>
    <row r="68" spans="1:2">
      <c r="A68" s="4" t="s">
        <v>5596</v>
      </c>
      <c r="B68" s="34">
        <v>0.38</v>
      </c>
    </row>
    <row r="69" spans="1:2">
      <c r="A69" s="4" t="s">
        <v>5066</v>
      </c>
      <c r="B69" s="34">
        <v>0.69500000000000006</v>
      </c>
    </row>
    <row r="70" spans="1:2">
      <c r="A70" s="4" t="s">
        <v>5139</v>
      </c>
      <c r="B70" s="34">
        <v>0.625</v>
      </c>
    </row>
    <row r="71" spans="1:2">
      <c r="A71" s="4" t="s">
        <v>5296</v>
      </c>
      <c r="B71" s="34">
        <v>0.6</v>
      </c>
    </row>
    <row r="72" spans="1:2">
      <c r="A72" s="4" t="s">
        <v>5762</v>
      </c>
      <c r="B72" s="34">
        <v>0.42599999999999999</v>
      </c>
    </row>
    <row r="73" spans="1:2">
      <c r="A73" s="4" t="s">
        <v>5035</v>
      </c>
      <c r="B73" s="34">
        <v>0.75</v>
      </c>
    </row>
    <row r="74" spans="1:2">
      <c r="A74" s="4" t="s">
        <v>5411</v>
      </c>
      <c r="B74" s="34">
        <v>0.23499999999999999</v>
      </c>
    </row>
    <row r="75" spans="1:2">
      <c r="A75" s="4" t="s">
        <v>4960</v>
      </c>
      <c r="B75" s="34">
        <v>0.14285714285714285</v>
      </c>
    </row>
    <row r="76" spans="1:2">
      <c r="A76" s="4" t="s">
        <v>5523</v>
      </c>
      <c r="B76" s="34">
        <v>0.13333333333333333</v>
      </c>
    </row>
    <row r="77" spans="1:2">
      <c r="A77" s="4" t="s">
        <v>4523</v>
      </c>
      <c r="B77" s="34">
        <v>0.88</v>
      </c>
    </row>
    <row r="78" spans="1:2">
      <c r="A78" s="4" t="s">
        <v>6345</v>
      </c>
      <c r="B78" s="34">
        <v>0.76</v>
      </c>
    </row>
    <row r="79" spans="1:2">
      <c r="A79" s="4" t="s">
        <v>7508</v>
      </c>
      <c r="B79" s="34">
        <v>0.9</v>
      </c>
    </row>
    <row r="80" spans="1:2">
      <c r="A80" s="4" t="s">
        <v>3074</v>
      </c>
      <c r="B80" s="34">
        <v>0.58627450980392171</v>
      </c>
    </row>
    <row r="81" spans="1:2">
      <c r="A81" s="4" t="s">
        <v>4377</v>
      </c>
      <c r="B81" s="34">
        <v>0.5228571428571428</v>
      </c>
    </row>
    <row r="82" spans="1:2">
      <c r="A82" s="4" t="s">
        <v>5339</v>
      </c>
      <c r="B82" s="34">
        <v>0.69</v>
      </c>
    </row>
    <row r="83" spans="1:2">
      <c r="A83" s="4" t="s">
        <v>1936</v>
      </c>
      <c r="B83" s="34">
        <v>0.65</v>
      </c>
    </row>
    <row r="84" spans="1:2">
      <c r="A84" s="4" t="s">
        <v>1195</v>
      </c>
      <c r="B84" s="34">
        <v>0.73</v>
      </c>
    </row>
    <row r="85" spans="1:2">
      <c r="A85" s="4" t="s">
        <v>2328</v>
      </c>
      <c r="B85" s="34">
        <v>0</v>
      </c>
    </row>
    <row r="86" spans="1:2">
      <c r="A86" s="4" t="s">
        <v>5400</v>
      </c>
      <c r="B86" s="34">
        <v>0.48500000000000004</v>
      </c>
    </row>
    <row r="87" spans="1:2">
      <c r="A87" s="4" t="s">
        <v>6634</v>
      </c>
      <c r="B87" s="34">
        <v>0.38</v>
      </c>
    </row>
    <row r="88" spans="1:2">
      <c r="A88" s="4" t="s">
        <v>6038</v>
      </c>
      <c r="B88" s="34">
        <v>0.5625</v>
      </c>
    </row>
    <row r="89" spans="1:2">
      <c r="A89" s="4" t="s">
        <v>7427</v>
      </c>
      <c r="B89" s="34">
        <v>0.6</v>
      </c>
    </row>
    <row r="90" spans="1:2">
      <c r="A90" s="4" t="s">
        <v>2375</v>
      </c>
      <c r="B90" s="34">
        <v>0.43</v>
      </c>
    </row>
    <row r="91" spans="1:2">
      <c r="A91" s="4" t="s">
        <v>2750</v>
      </c>
      <c r="B91" s="34">
        <v>0.23</v>
      </c>
    </row>
    <row r="92" spans="1:2">
      <c r="A92" s="4" t="s">
        <v>125</v>
      </c>
      <c r="B92" s="34">
        <v>0.59523809523809534</v>
      </c>
    </row>
    <row r="93" spans="1:2">
      <c r="A93" s="4" t="s">
        <v>1335</v>
      </c>
      <c r="B93" s="34">
        <v>0.46333333333333337</v>
      </c>
    </row>
    <row r="94" spans="1:2">
      <c r="A94" s="4" t="s">
        <v>1175</v>
      </c>
      <c r="B94" s="34">
        <v>0.505</v>
      </c>
    </row>
    <row r="95" spans="1:2">
      <c r="A95" s="4" t="s">
        <v>2137</v>
      </c>
      <c r="B95" s="34">
        <v>0.5</v>
      </c>
    </row>
    <row r="96" spans="1:2">
      <c r="A96" s="4" t="s">
        <v>462</v>
      </c>
      <c r="B96" s="34">
        <v>0.59510204081632645</v>
      </c>
    </row>
    <row r="97" spans="1:2">
      <c r="A97" s="4" t="s">
        <v>644</v>
      </c>
      <c r="B97" s="34">
        <v>0.5116666666666666</v>
      </c>
    </row>
    <row r="98" spans="1:2">
      <c r="A98" s="4" t="s">
        <v>2364</v>
      </c>
      <c r="B98" s="34">
        <v>0.36</v>
      </c>
    </row>
    <row r="99" spans="1:2">
      <c r="A99" s="4" t="s">
        <v>1406</v>
      </c>
      <c r="B99" s="34">
        <v>0.42666666666666658</v>
      </c>
    </row>
    <row r="100" spans="1:2">
      <c r="A100" s="4" t="s">
        <v>1992</v>
      </c>
      <c r="B100" s="34">
        <v>0.51333333333333331</v>
      </c>
    </row>
    <row r="101" spans="1:2">
      <c r="A101" s="4" t="s">
        <v>165</v>
      </c>
      <c r="B101" s="34">
        <v>0.3813333333333333</v>
      </c>
    </row>
    <row r="102" spans="1:2">
      <c r="A102" s="4" t="s">
        <v>508</v>
      </c>
      <c r="B102" s="34">
        <v>0.52166666666666661</v>
      </c>
    </row>
    <row r="103" spans="1:2">
      <c r="A103" s="4" t="s">
        <v>3159</v>
      </c>
      <c r="B103" s="34">
        <v>0.60333333333333339</v>
      </c>
    </row>
    <row r="104" spans="1:2">
      <c r="A104" s="4" t="s">
        <v>3281</v>
      </c>
      <c r="B104" s="34">
        <v>0.72</v>
      </c>
    </row>
    <row r="105" spans="1:2">
      <c r="A105" s="4" t="s">
        <v>3940</v>
      </c>
      <c r="B105" s="34">
        <v>0.70750000000000002</v>
      </c>
    </row>
    <row r="106" spans="1:2">
      <c r="A106" s="4" t="s">
        <v>3115</v>
      </c>
      <c r="B106" s="34">
        <v>0.54249999999999998</v>
      </c>
    </row>
    <row r="107" spans="1:2">
      <c r="A107" s="4" t="s">
        <v>2987</v>
      </c>
      <c r="B107" s="34">
        <v>0.3890909090909091</v>
      </c>
    </row>
    <row r="108" spans="1:2">
      <c r="A108" s="4" t="s">
        <v>3170</v>
      </c>
      <c r="B108" s="34">
        <v>0.52066666666666661</v>
      </c>
    </row>
    <row r="109" spans="1:2">
      <c r="A109" s="4" t="s">
        <v>3624</v>
      </c>
      <c r="B109" s="34">
        <v>0.75</v>
      </c>
    </row>
    <row r="110" spans="1:2">
      <c r="A110" s="4" t="s">
        <v>4561</v>
      </c>
      <c r="B110" s="34">
        <v>0.9</v>
      </c>
    </row>
    <row r="111" spans="1:2">
      <c r="A111" s="4" t="s">
        <v>3760</v>
      </c>
      <c r="B111" s="34">
        <v>0.66857142857142848</v>
      </c>
    </row>
    <row r="112" spans="1:2">
      <c r="A112" s="4" t="s">
        <v>3914</v>
      </c>
      <c r="B112" s="34">
        <v>0.745</v>
      </c>
    </row>
    <row r="113" spans="1:2">
      <c r="A113" s="4" t="s">
        <v>4281</v>
      </c>
      <c r="B113" s="34">
        <v>0.66</v>
      </c>
    </row>
    <row r="114" spans="1:2">
      <c r="A114" s="4" t="s">
        <v>4710</v>
      </c>
      <c r="B114" s="34">
        <v>0.82</v>
      </c>
    </row>
    <row r="115" spans="1:2">
      <c r="A115" s="4" t="s">
        <v>6367</v>
      </c>
      <c r="B115" s="34">
        <v>0.51</v>
      </c>
    </row>
    <row r="116" spans="1:2">
      <c r="A116" s="4" t="s">
        <v>3429</v>
      </c>
      <c r="B116" s="34">
        <v>0.64</v>
      </c>
    </row>
    <row r="117" spans="1:2">
      <c r="A117" s="4" t="s">
        <v>3345</v>
      </c>
      <c r="B117" s="34">
        <v>0.66</v>
      </c>
    </row>
    <row r="118" spans="1:2">
      <c r="A118" s="4" t="s">
        <v>3485</v>
      </c>
      <c r="B118" s="34">
        <v>0.7639999999999999</v>
      </c>
    </row>
    <row r="119" spans="1:2">
      <c r="A119" s="4" t="s">
        <v>3846</v>
      </c>
      <c r="B119" s="34">
        <v>0.64800000000000002</v>
      </c>
    </row>
    <row r="120" spans="1:2">
      <c r="A120" s="4" t="s">
        <v>3053</v>
      </c>
      <c r="B120" s="34">
        <v>0.18555555555555556</v>
      </c>
    </row>
    <row r="121" spans="1:2">
      <c r="A121" s="4" t="s">
        <v>2998</v>
      </c>
      <c r="B121" s="34">
        <v>0.23294117647058815</v>
      </c>
    </row>
    <row r="122" spans="1:2">
      <c r="A122" s="4" t="s">
        <v>7917</v>
      </c>
      <c r="B122" s="34">
        <v>0.14000000000000001</v>
      </c>
    </row>
    <row r="123" spans="1:2">
      <c r="A123" s="4" t="s">
        <v>2956</v>
      </c>
      <c r="B123" s="34">
        <v>0.69677419354838699</v>
      </c>
    </row>
    <row r="124" spans="1:2">
      <c r="A124" s="4" t="s">
        <v>10622</v>
      </c>
      <c r="B124" s="34">
        <v>0.53</v>
      </c>
    </row>
    <row r="125" spans="1:2">
      <c r="A125" s="4" t="s">
        <v>6941</v>
      </c>
      <c r="B125" s="34">
        <v>0</v>
      </c>
    </row>
    <row r="126" spans="1:2">
      <c r="A126" s="4" t="s">
        <v>7293</v>
      </c>
      <c r="B126" s="34">
        <v>0.1</v>
      </c>
    </row>
    <row r="127" spans="1:2">
      <c r="A127" s="4" t="s">
        <v>8030</v>
      </c>
      <c r="B127" s="34">
        <v>0</v>
      </c>
    </row>
    <row r="128" spans="1:2">
      <c r="A128" s="4" t="s">
        <v>5233</v>
      </c>
      <c r="B128" s="34">
        <v>9.3333333333333338E-2</v>
      </c>
    </row>
    <row r="129" spans="1:2">
      <c r="A129" s="4" t="s">
        <v>4982</v>
      </c>
      <c r="B129" s="34">
        <v>0.21</v>
      </c>
    </row>
    <row r="130" spans="1:2">
      <c r="A130" s="4" t="s">
        <v>11700</v>
      </c>
      <c r="B130" s="34">
        <v>0.43</v>
      </c>
    </row>
    <row r="131" spans="1:2">
      <c r="A131" s="4" t="s">
        <v>9873</v>
      </c>
      <c r="B131" s="34">
        <v>0.41000000000000003</v>
      </c>
    </row>
    <row r="132" spans="1:2">
      <c r="A132" s="4" t="s">
        <v>9080</v>
      </c>
      <c r="B132" s="34">
        <v>0.38181818181818183</v>
      </c>
    </row>
    <row r="133" spans="1:2">
      <c r="A133" s="4" t="s">
        <v>9377</v>
      </c>
      <c r="B133" s="34">
        <v>0.2466666666666667</v>
      </c>
    </row>
    <row r="134" spans="1:2">
      <c r="A134" s="4" t="s">
        <v>12557</v>
      </c>
      <c r="B134" s="34">
        <v>0.4</v>
      </c>
    </row>
    <row r="135" spans="1:2">
      <c r="A135" s="4" t="s">
        <v>10784</v>
      </c>
      <c r="B135" s="34">
        <v>0.42</v>
      </c>
    </row>
    <row r="136" spans="1:2">
      <c r="A136" s="4" t="s">
        <v>10896</v>
      </c>
      <c r="B136" s="34">
        <v>0.39333333333333331</v>
      </c>
    </row>
    <row r="137" spans="1:2">
      <c r="A137" s="4" t="s">
        <v>12387</v>
      </c>
      <c r="B137" s="34">
        <v>0.59</v>
      </c>
    </row>
    <row r="138" spans="1:2">
      <c r="A138" s="4" t="s">
        <v>8516</v>
      </c>
      <c r="B138" s="34">
        <v>0.51500000000000001</v>
      </c>
    </row>
    <row r="139" spans="1:2">
      <c r="A139" s="4" t="s">
        <v>8336</v>
      </c>
      <c r="B139" s="34">
        <v>0.36</v>
      </c>
    </row>
    <row r="140" spans="1:2">
      <c r="A140" s="4" t="s">
        <v>8347</v>
      </c>
      <c r="B140" s="34">
        <v>0.42449999999999999</v>
      </c>
    </row>
    <row r="141" spans="1:2">
      <c r="A141" s="4" t="s">
        <v>9183</v>
      </c>
      <c r="B141" s="34">
        <v>0.29500000000000004</v>
      </c>
    </row>
    <row r="142" spans="1:2">
      <c r="A142" s="4" t="s">
        <v>9265</v>
      </c>
      <c r="B142" s="34">
        <v>0.27</v>
      </c>
    </row>
    <row r="143" spans="1:2">
      <c r="A143" s="4" t="s">
        <v>8629</v>
      </c>
      <c r="B143" s="34">
        <v>0.31777777777777771</v>
      </c>
    </row>
    <row r="144" spans="1:2">
      <c r="A144" s="4" t="s">
        <v>8505</v>
      </c>
      <c r="B144" s="34">
        <v>0.4804347826086956</v>
      </c>
    </row>
    <row r="145" spans="1:2">
      <c r="A145" s="4" t="s">
        <v>8558</v>
      </c>
      <c r="B145" s="34">
        <v>0.45083333333333336</v>
      </c>
    </row>
    <row r="146" spans="1:2">
      <c r="A146" s="4" t="s">
        <v>10117</v>
      </c>
      <c r="B146" s="34">
        <v>0.47</v>
      </c>
    </row>
    <row r="147" spans="1:2">
      <c r="A147" s="4" t="s">
        <v>9905</v>
      </c>
      <c r="B147" s="34">
        <v>0.6</v>
      </c>
    </row>
    <row r="148" spans="1:2">
      <c r="A148" s="4" t="s">
        <v>8671</v>
      </c>
      <c r="B148" s="34">
        <v>0.44846153846153847</v>
      </c>
    </row>
    <row r="149" spans="1:2">
      <c r="A149" s="4" t="s">
        <v>8390</v>
      </c>
      <c r="B149" s="34">
        <v>0.6</v>
      </c>
    </row>
    <row r="150" spans="1:2">
      <c r="A150" s="4" t="s">
        <v>9306</v>
      </c>
      <c r="B150" s="34">
        <v>0.51</v>
      </c>
    </row>
    <row r="151" spans="1:2">
      <c r="A151" s="4" t="s">
        <v>11914</v>
      </c>
      <c r="B151" s="34">
        <v>0.56333333333333335</v>
      </c>
    </row>
    <row r="152" spans="1:2">
      <c r="A152" s="4" t="s">
        <v>12155</v>
      </c>
      <c r="B152" s="34">
        <v>0.27</v>
      </c>
    </row>
    <row r="153" spans="1:2">
      <c r="A153" s="4" t="s">
        <v>9398</v>
      </c>
      <c r="B153" s="34">
        <v>0.374</v>
      </c>
    </row>
    <row r="154" spans="1:2">
      <c r="A154" s="4" t="s">
        <v>10753</v>
      </c>
      <c r="B154" s="34">
        <v>0.17</v>
      </c>
    </row>
    <row r="155" spans="1:2">
      <c r="A155" s="4" t="s">
        <v>10855</v>
      </c>
      <c r="B155" s="34">
        <v>0.41333333333333333</v>
      </c>
    </row>
    <row r="156" spans="1:2">
      <c r="A156" s="4" t="s">
        <v>11853</v>
      </c>
      <c r="B156" s="34">
        <v>0.54</v>
      </c>
    </row>
    <row r="157" spans="1:2">
      <c r="A157" s="4" t="s">
        <v>10056</v>
      </c>
      <c r="B157" s="34">
        <v>0.40499999999999997</v>
      </c>
    </row>
    <row r="158" spans="1:2">
      <c r="A158" s="4" t="s">
        <v>10392</v>
      </c>
      <c r="B158" s="34">
        <v>0.39</v>
      </c>
    </row>
    <row r="159" spans="1:2">
      <c r="A159" s="4" t="s">
        <v>8660</v>
      </c>
      <c r="B159" s="34">
        <v>0.44000000000000006</v>
      </c>
    </row>
    <row r="160" spans="1:2">
      <c r="A160" s="4" t="s">
        <v>8369</v>
      </c>
      <c r="B160" s="34">
        <v>0.53899999999999992</v>
      </c>
    </row>
    <row r="161" spans="1:2">
      <c r="A161" s="4" t="s">
        <v>9028</v>
      </c>
      <c r="B161" s="34">
        <v>0.23499999999999999</v>
      </c>
    </row>
    <row r="162" spans="1:2">
      <c r="A162" s="4" t="s">
        <v>8815</v>
      </c>
      <c r="B162" s="34">
        <v>0.52909090909090906</v>
      </c>
    </row>
    <row r="163" spans="1:2">
      <c r="A163" s="4" t="s">
        <v>8472</v>
      </c>
      <c r="B163" s="34">
        <v>0.41684210526315796</v>
      </c>
    </row>
    <row r="164" spans="1:2">
      <c r="A164" s="4" t="s">
        <v>10148</v>
      </c>
      <c r="B164" s="34">
        <v>0.42</v>
      </c>
    </row>
    <row r="165" spans="1:2">
      <c r="A165" s="4" t="s">
        <v>8431</v>
      </c>
      <c r="B165" s="34">
        <v>0.44900000000000001</v>
      </c>
    </row>
    <row r="166" spans="1:2">
      <c r="A166" s="4" t="s">
        <v>8723</v>
      </c>
      <c r="B166" s="34">
        <v>0.4416666666666666</v>
      </c>
    </row>
    <row r="167" spans="1:2">
      <c r="A167" s="4" t="s">
        <v>10361</v>
      </c>
      <c r="B167" s="34">
        <v>0.52500000000000002</v>
      </c>
    </row>
    <row r="168" spans="1:2">
      <c r="A168" s="4" t="s">
        <v>11519</v>
      </c>
      <c r="B168" s="34">
        <v>0.47</v>
      </c>
    </row>
    <row r="169" spans="1:2">
      <c r="A169" s="4" t="s">
        <v>8325</v>
      </c>
      <c r="B169" s="34">
        <v>0.39</v>
      </c>
    </row>
    <row r="170" spans="1:2">
      <c r="A170" s="4" t="s">
        <v>8547</v>
      </c>
      <c r="B170" s="34">
        <v>0.44230769230769229</v>
      </c>
    </row>
    <row r="171" spans="1:2">
      <c r="A171" s="4" t="s">
        <v>10199</v>
      </c>
      <c r="B171" s="34">
        <v>0.215</v>
      </c>
    </row>
    <row r="172" spans="1:2">
      <c r="A172" s="4" t="s">
        <v>8977</v>
      </c>
      <c r="B172" s="34">
        <v>0.41874999999999996</v>
      </c>
    </row>
    <row r="173" spans="1:2">
      <c r="A173" s="4" t="s">
        <v>8494</v>
      </c>
      <c r="B173" s="34">
        <v>0.43962962962962959</v>
      </c>
    </row>
    <row r="174" spans="1:2">
      <c r="A174" s="4" t="s">
        <v>10210</v>
      </c>
      <c r="B174" s="34">
        <v>9.5000000000000001E-2</v>
      </c>
    </row>
    <row r="175" spans="1:2">
      <c r="A175" s="4" t="s">
        <v>9244</v>
      </c>
      <c r="B175" s="34">
        <v>0.13</v>
      </c>
    </row>
    <row r="176" spans="1:2">
      <c r="A176" s="4" t="s">
        <v>9481</v>
      </c>
      <c r="B176" s="34">
        <v>0.318</v>
      </c>
    </row>
    <row r="177" spans="1:2">
      <c r="A177" s="4" t="s">
        <v>12346</v>
      </c>
      <c r="B177" s="34">
        <v>0.33</v>
      </c>
    </row>
    <row r="178" spans="1:2">
      <c r="A178" s="4" t="s">
        <v>8846</v>
      </c>
      <c r="B178" s="34">
        <v>0.32363636363636367</v>
      </c>
    </row>
    <row r="179" spans="1:2">
      <c r="A179" s="4" t="s">
        <v>11741</v>
      </c>
      <c r="B179" s="34">
        <v>0.08</v>
      </c>
    </row>
    <row r="180" spans="1:2">
      <c r="A180" s="4" t="s">
        <v>11197</v>
      </c>
      <c r="B180" s="34">
        <v>0</v>
      </c>
    </row>
    <row r="181" spans="1:2">
      <c r="A181" s="4" t="s">
        <v>12488</v>
      </c>
      <c r="B181" s="34">
        <v>0.48</v>
      </c>
    </row>
    <row r="182" spans="1:2">
      <c r="A182" s="4" t="s">
        <v>9069</v>
      </c>
      <c r="B182" s="34">
        <v>0.31428571428571433</v>
      </c>
    </row>
    <row r="183" spans="1:2">
      <c r="A183" s="4" t="s">
        <v>11782</v>
      </c>
      <c r="B183" s="34">
        <v>0.53333333333333333</v>
      </c>
    </row>
    <row r="184" spans="1:2">
      <c r="A184" s="4" t="s">
        <v>11508</v>
      </c>
      <c r="B184" s="34">
        <v>0.55000000000000004</v>
      </c>
    </row>
    <row r="185" spans="1:2">
      <c r="A185" s="4" t="s">
        <v>8483</v>
      </c>
      <c r="B185" s="34">
        <v>0.34249999999999997</v>
      </c>
    </row>
    <row r="186" spans="1:2">
      <c r="A186" s="4" t="s">
        <v>8682</v>
      </c>
      <c r="B186" s="34">
        <v>0.23833333333333337</v>
      </c>
    </row>
    <row r="187" spans="1:2">
      <c r="A187" s="4" t="s">
        <v>8358</v>
      </c>
      <c r="B187" s="34">
        <v>0.51318181818181818</v>
      </c>
    </row>
    <row r="188" spans="1:2">
      <c r="A188" s="4" t="s">
        <v>9172</v>
      </c>
      <c r="B188" s="34">
        <v>0.44333333333333336</v>
      </c>
    </row>
    <row r="189" spans="1:2">
      <c r="A189" s="4" t="s">
        <v>12608</v>
      </c>
      <c r="B189" s="34">
        <v>0.49</v>
      </c>
    </row>
    <row r="190" spans="1:2">
      <c r="A190" s="4" t="s">
        <v>9111</v>
      </c>
      <c r="B190" s="34">
        <v>0.28249999999999997</v>
      </c>
    </row>
    <row r="191" spans="1:2">
      <c r="A191" s="4" t="s">
        <v>8754</v>
      </c>
      <c r="B191" s="34">
        <v>0.37750000000000006</v>
      </c>
    </row>
    <row r="192" spans="1:2">
      <c r="A192" s="4" t="s">
        <v>11218</v>
      </c>
      <c r="B192" s="34">
        <v>0.45</v>
      </c>
    </row>
    <row r="193" spans="1:2">
      <c r="A193" s="4" t="s">
        <v>9733</v>
      </c>
      <c r="B193" s="34">
        <v>0.4366666666666667</v>
      </c>
    </row>
    <row r="194" spans="1:2">
      <c r="A194" s="4" t="s">
        <v>9430</v>
      </c>
      <c r="B194" s="34">
        <v>0.03</v>
      </c>
    </row>
    <row r="195" spans="1:2">
      <c r="A195" s="4" t="s">
        <v>9884</v>
      </c>
      <c r="B195" s="34">
        <v>0.42499999999999999</v>
      </c>
    </row>
    <row r="196" spans="1:2">
      <c r="A196" s="4" t="s">
        <v>9419</v>
      </c>
      <c r="B196" s="34">
        <v>0.40818181818181815</v>
      </c>
    </row>
    <row r="197" spans="1:2">
      <c r="A197" s="4" t="s">
        <v>6521</v>
      </c>
      <c r="B197" s="34">
        <v>0.56999999999999995</v>
      </c>
    </row>
    <row r="198" spans="1:2">
      <c r="A198" s="4" t="s">
        <v>8019</v>
      </c>
      <c r="B198" s="34">
        <v>0.57999999999999996</v>
      </c>
    </row>
    <row r="199" spans="1:2">
      <c r="A199" s="4" t="s">
        <v>4949</v>
      </c>
      <c r="B199" s="34">
        <v>0.45999999999999996</v>
      </c>
    </row>
    <row r="200" spans="1:2">
      <c r="A200" s="4" t="s">
        <v>5910</v>
      </c>
      <c r="B200" s="34">
        <v>0</v>
      </c>
    </row>
    <row r="201" spans="1:2">
      <c r="A201" s="4" t="s">
        <v>7787</v>
      </c>
      <c r="B201" s="34">
        <v>0</v>
      </c>
    </row>
    <row r="202" spans="1:2">
      <c r="A202" s="4" t="s">
        <v>5107</v>
      </c>
      <c r="B202" s="34">
        <v>2.5000000000000001E-2</v>
      </c>
    </row>
    <row r="203" spans="1:2">
      <c r="A203" s="4" t="s">
        <v>6552</v>
      </c>
      <c r="B203" s="34">
        <v>0</v>
      </c>
    </row>
    <row r="204" spans="1:2">
      <c r="A204" s="4" t="s">
        <v>7745</v>
      </c>
      <c r="B204" s="34">
        <v>0.53</v>
      </c>
    </row>
    <row r="205" spans="1:2">
      <c r="A205" s="4" t="s">
        <v>6122</v>
      </c>
      <c r="B205" s="34">
        <v>0.12</v>
      </c>
    </row>
    <row r="206" spans="1:2">
      <c r="A206" s="4" t="s">
        <v>5617</v>
      </c>
      <c r="B206" s="34">
        <v>0.62</v>
      </c>
    </row>
    <row r="207" spans="1:2">
      <c r="A207" s="4" t="s">
        <v>5502</v>
      </c>
      <c r="B207" s="34">
        <v>5.7500000000000002E-2</v>
      </c>
    </row>
    <row r="208" spans="1:2">
      <c r="A208" s="4" t="s">
        <v>6081</v>
      </c>
      <c r="B208" s="34">
        <v>0.05</v>
      </c>
    </row>
    <row r="209" spans="1:2">
      <c r="A209" s="4" t="s">
        <v>8202</v>
      </c>
      <c r="B209" s="34">
        <v>0</v>
      </c>
    </row>
    <row r="210" spans="1:2">
      <c r="A210" s="4" t="s">
        <v>4971</v>
      </c>
      <c r="B210" s="34">
        <v>0</v>
      </c>
    </row>
    <row r="211" spans="1:2">
      <c r="A211" s="4" t="s">
        <v>8092</v>
      </c>
      <c r="B211" s="34">
        <v>0.05</v>
      </c>
    </row>
    <row r="212" spans="1:2">
      <c r="A212" s="4" t="s">
        <v>6163</v>
      </c>
      <c r="B212" s="34">
        <v>0.17499999999999999</v>
      </c>
    </row>
    <row r="213" spans="1:2">
      <c r="A213" s="4" t="s">
        <v>6920</v>
      </c>
      <c r="B213" s="34">
        <v>0.13</v>
      </c>
    </row>
    <row r="214" spans="1:2">
      <c r="A214" s="4" t="s">
        <v>7550</v>
      </c>
      <c r="B214" s="34">
        <v>0</v>
      </c>
    </row>
    <row r="215" spans="1:2">
      <c r="A215" s="4" t="s">
        <v>13068</v>
      </c>
      <c r="B215" s="34"/>
    </row>
    <row r="216" spans="1:2">
      <c r="A216" s="4" t="s">
        <v>13069</v>
      </c>
      <c r="B216" s="34">
        <v>0.46685418208734258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7E20A-9BCE-4E69-B883-290C0E4F02B2}">
  <dimension ref="A3:B216"/>
  <sheetViews>
    <sheetView zoomScale="60" zoomScaleNormal="60" workbookViewId="0">
      <selection activeCell="C3" sqref="C3"/>
    </sheetView>
  </sheetViews>
  <sheetFormatPr defaultRowHeight="15"/>
  <cols>
    <col min="1" max="1" width="127.109375" bestFit="1" customWidth="1"/>
    <col min="2" max="2" width="22.88671875" bestFit="1" customWidth="1"/>
  </cols>
  <sheetData>
    <row r="3" spans="1:2">
      <c r="A3" s="3" t="s">
        <v>13105</v>
      </c>
      <c r="B3" t="s">
        <v>13073</v>
      </c>
    </row>
    <row r="4" spans="1:2">
      <c r="A4" s="4" t="s">
        <v>9712</v>
      </c>
      <c r="B4" s="34">
        <v>1</v>
      </c>
    </row>
    <row r="5" spans="1:2">
      <c r="A5" s="4" t="s">
        <v>5565</v>
      </c>
      <c r="B5" s="34">
        <v>2</v>
      </c>
    </row>
    <row r="6" spans="1:2">
      <c r="A6" s="4" t="s">
        <v>7390</v>
      </c>
      <c r="B6" s="34">
        <v>1</v>
      </c>
    </row>
    <row r="7" spans="1:2">
      <c r="A7" s="4" t="s">
        <v>5987</v>
      </c>
      <c r="B7" s="34">
        <v>2</v>
      </c>
    </row>
    <row r="8" spans="1:2">
      <c r="A8" s="4" t="s">
        <v>6857</v>
      </c>
      <c r="B8" s="34">
        <v>2</v>
      </c>
    </row>
    <row r="9" spans="1:2">
      <c r="A9" s="4" t="s">
        <v>6418</v>
      </c>
      <c r="B9" s="34">
        <v>2</v>
      </c>
    </row>
    <row r="10" spans="1:2">
      <c r="A10" s="4" t="s">
        <v>3510</v>
      </c>
      <c r="B10" s="34">
        <v>2</v>
      </c>
    </row>
    <row r="11" spans="1:2">
      <c r="A11" s="4" t="s">
        <v>2053</v>
      </c>
      <c r="B11" s="34">
        <v>1</v>
      </c>
    </row>
    <row r="12" spans="1:2">
      <c r="A12" s="4" t="s">
        <v>6184</v>
      </c>
      <c r="B12" s="34">
        <v>2</v>
      </c>
    </row>
    <row r="13" spans="1:2">
      <c r="A13" s="4" t="s">
        <v>7334</v>
      </c>
      <c r="B13" s="34">
        <v>1</v>
      </c>
    </row>
    <row r="14" spans="1:2">
      <c r="A14" s="4" t="s">
        <v>13</v>
      </c>
      <c r="B14" s="34">
        <v>161</v>
      </c>
    </row>
    <row r="15" spans="1:2">
      <c r="A15" s="4" t="s">
        <v>5255</v>
      </c>
      <c r="B15" s="34">
        <v>3</v>
      </c>
    </row>
    <row r="16" spans="1:2">
      <c r="A16" s="4" t="s">
        <v>8213</v>
      </c>
      <c r="B16" s="34">
        <v>1</v>
      </c>
    </row>
    <row r="17" spans="1:2">
      <c r="A17" s="4" t="s">
        <v>4796</v>
      </c>
      <c r="B17" s="34">
        <v>11</v>
      </c>
    </row>
    <row r="18" spans="1:2">
      <c r="A18" s="4" t="s">
        <v>5161</v>
      </c>
      <c r="B18" s="34">
        <v>2</v>
      </c>
    </row>
    <row r="19" spans="1:2">
      <c r="A19" s="4" t="s">
        <v>5244</v>
      </c>
      <c r="B19" s="34">
        <v>8</v>
      </c>
    </row>
    <row r="20" spans="1:2">
      <c r="A20" s="4" t="s">
        <v>5013</v>
      </c>
      <c r="B20" s="34">
        <v>10</v>
      </c>
    </row>
    <row r="21" spans="1:2">
      <c r="A21" s="4" t="s">
        <v>4928</v>
      </c>
      <c r="B21" s="34">
        <v>5</v>
      </c>
    </row>
    <row r="22" spans="1:2">
      <c r="A22" s="4" t="s">
        <v>4785</v>
      </c>
      <c r="B22" s="34">
        <v>24</v>
      </c>
    </row>
    <row r="23" spans="1:2">
      <c r="A23" s="4" t="s">
        <v>6489</v>
      </c>
      <c r="B23" s="34">
        <v>1</v>
      </c>
    </row>
    <row r="24" spans="1:2">
      <c r="A24" s="4" t="s">
        <v>6049</v>
      </c>
      <c r="B24" s="34">
        <v>6</v>
      </c>
    </row>
    <row r="25" spans="1:2">
      <c r="A25" s="4" t="s">
        <v>4402</v>
      </c>
      <c r="B25" s="34">
        <v>2</v>
      </c>
    </row>
    <row r="26" spans="1:2">
      <c r="A26" s="4" t="s">
        <v>6448</v>
      </c>
      <c r="B26" s="34">
        <v>2</v>
      </c>
    </row>
    <row r="27" spans="1:2">
      <c r="A27" s="4" t="s">
        <v>4817</v>
      </c>
      <c r="B27" s="34">
        <v>14</v>
      </c>
    </row>
    <row r="28" spans="1:2">
      <c r="A28" s="4" t="s">
        <v>6746</v>
      </c>
      <c r="B28" s="34">
        <v>5</v>
      </c>
    </row>
    <row r="29" spans="1:2">
      <c r="A29" s="4" t="s">
        <v>4838</v>
      </c>
      <c r="B29" s="34">
        <v>3</v>
      </c>
    </row>
    <row r="30" spans="1:2">
      <c r="A30" s="4" t="s">
        <v>5859</v>
      </c>
      <c r="B30" s="34">
        <v>3</v>
      </c>
    </row>
    <row r="31" spans="1:2">
      <c r="A31" s="4" t="s">
        <v>7401</v>
      </c>
      <c r="B31" s="34">
        <v>3</v>
      </c>
    </row>
    <row r="32" spans="1:2">
      <c r="A32" s="4" t="s">
        <v>5222</v>
      </c>
      <c r="B32" s="34">
        <v>6</v>
      </c>
    </row>
    <row r="33" spans="1:2">
      <c r="A33" s="4" t="s">
        <v>7611</v>
      </c>
      <c r="B33" s="34">
        <v>3</v>
      </c>
    </row>
    <row r="34" spans="1:2">
      <c r="A34" s="4" t="s">
        <v>6899</v>
      </c>
      <c r="B34" s="34">
        <v>2</v>
      </c>
    </row>
    <row r="35" spans="1:2">
      <c r="A35" s="4" t="s">
        <v>5848</v>
      </c>
      <c r="B35" s="34">
        <v>5</v>
      </c>
    </row>
    <row r="36" spans="1:2">
      <c r="A36" s="4" t="s">
        <v>6500</v>
      </c>
      <c r="B36" s="34">
        <v>1</v>
      </c>
    </row>
    <row r="37" spans="1:2">
      <c r="A37" s="4" t="s">
        <v>6254</v>
      </c>
      <c r="B37" s="34">
        <v>1</v>
      </c>
    </row>
    <row r="38" spans="1:2">
      <c r="A38" s="4" t="s">
        <v>5690</v>
      </c>
      <c r="B38" s="34">
        <v>5</v>
      </c>
    </row>
    <row r="39" spans="1:2">
      <c r="A39" s="4" t="s">
        <v>5951</v>
      </c>
      <c r="B39" s="34">
        <v>5</v>
      </c>
    </row>
    <row r="40" spans="1:2">
      <c r="A40" s="4" t="s">
        <v>7022</v>
      </c>
      <c r="B40" s="34">
        <v>1</v>
      </c>
    </row>
    <row r="41" spans="1:2">
      <c r="A41" s="4" t="s">
        <v>6573</v>
      </c>
      <c r="B41" s="34">
        <v>3</v>
      </c>
    </row>
    <row r="42" spans="1:2">
      <c r="A42" s="4" t="s">
        <v>6243</v>
      </c>
      <c r="B42" s="34">
        <v>1</v>
      </c>
    </row>
    <row r="43" spans="1:2">
      <c r="A43" s="4" t="s">
        <v>5024</v>
      </c>
      <c r="B43" s="34">
        <v>6</v>
      </c>
    </row>
    <row r="44" spans="1:2">
      <c r="A44" s="4" t="s">
        <v>6060</v>
      </c>
      <c r="B44" s="34">
        <v>1</v>
      </c>
    </row>
    <row r="45" spans="1:2">
      <c r="A45" s="4" t="s">
        <v>7642</v>
      </c>
      <c r="B45" s="34">
        <v>1</v>
      </c>
    </row>
    <row r="46" spans="1:2">
      <c r="A46" s="4" t="s">
        <v>4774</v>
      </c>
      <c r="B46" s="34">
        <v>10</v>
      </c>
    </row>
    <row r="47" spans="1:2">
      <c r="A47" s="4" t="s">
        <v>8274</v>
      </c>
      <c r="B47" s="34">
        <v>1</v>
      </c>
    </row>
    <row r="48" spans="1:2">
      <c r="A48" s="4" t="s">
        <v>5679</v>
      </c>
      <c r="B48" s="34">
        <v>2</v>
      </c>
    </row>
    <row r="49" spans="1:2">
      <c r="A49" s="4" t="s">
        <v>5317</v>
      </c>
      <c r="B49" s="34">
        <v>1</v>
      </c>
    </row>
    <row r="50" spans="1:2">
      <c r="A50" s="4" t="s">
        <v>6735</v>
      </c>
      <c r="B50" s="34">
        <v>1</v>
      </c>
    </row>
    <row r="51" spans="1:2">
      <c r="A51" s="4" t="s">
        <v>5544</v>
      </c>
      <c r="B51" s="34">
        <v>1</v>
      </c>
    </row>
    <row r="52" spans="1:2">
      <c r="A52" s="4" t="s">
        <v>7663</v>
      </c>
      <c r="B52" s="34">
        <v>1</v>
      </c>
    </row>
    <row r="53" spans="1:2">
      <c r="A53" s="4" t="s">
        <v>94</v>
      </c>
      <c r="B53" s="34">
        <v>14</v>
      </c>
    </row>
    <row r="54" spans="1:2">
      <c r="A54" s="4" t="s">
        <v>5118</v>
      </c>
      <c r="B54" s="34">
        <v>3</v>
      </c>
    </row>
    <row r="55" spans="1:2">
      <c r="A55" s="4" t="s">
        <v>5328</v>
      </c>
      <c r="B55" s="34">
        <v>9</v>
      </c>
    </row>
    <row r="56" spans="1:2">
      <c r="A56" s="4" t="s">
        <v>5150</v>
      </c>
      <c r="B56" s="34">
        <v>4</v>
      </c>
    </row>
    <row r="57" spans="1:2">
      <c r="A57" s="4" t="s">
        <v>7689</v>
      </c>
      <c r="B57" s="34">
        <v>1</v>
      </c>
    </row>
    <row r="58" spans="1:2">
      <c r="A58" s="4" t="s">
        <v>8051</v>
      </c>
      <c r="B58" s="34">
        <v>1</v>
      </c>
    </row>
    <row r="59" spans="1:2">
      <c r="A59" s="4" t="s">
        <v>7112</v>
      </c>
      <c r="B59" s="34">
        <v>3</v>
      </c>
    </row>
    <row r="60" spans="1:2">
      <c r="A60" s="4" t="s">
        <v>7519</v>
      </c>
      <c r="B60" s="34">
        <v>2</v>
      </c>
    </row>
    <row r="61" spans="1:2">
      <c r="A61" s="4" t="s">
        <v>7968</v>
      </c>
      <c r="B61" s="34">
        <v>1</v>
      </c>
    </row>
    <row r="62" spans="1:2">
      <c r="A62" s="4" t="s">
        <v>3032</v>
      </c>
      <c r="B62" s="34">
        <v>10</v>
      </c>
    </row>
    <row r="63" spans="1:2">
      <c r="A63" s="4" t="s">
        <v>6356</v>
      </c>
      <c r="B63" s="34">
        <v>1</v>
      </c>
    </row>
    <row r="64" spans="1:2">
      <c r="A64" s="4" t="s">
        <v>6888</v>
      </c>
      <c r="B64" s="34">
        <v>1</v>
      </c>
    </row>
    <row r="65" spans="1:2">
      <c r="A65" s="4" t="s">
        <v>5741</v>
      </c>
      <c r="B65" s="34">
        <v>1</v>
      </c>
    </row>
    <row r="66" spans="1:2">
      <c r="A66" s="4" t="s">
        <v>5628</v>
      </c>
      <c r="B66" s="34">
        <v>1</v>
      </c>
    </row>
    <row r="67" spans="1:2">
      <c r="A67" s="4" t="s">
        <v>7756</v>
      </c>
      <c r="B67" s="34">
        <v>1</v>
      </c>
    </row>
    <row r="68" spans="1:2">
      <c r="A68" s="4" t="s">
        <v>5596</v>
      </c>
      <c r="B68" s="34">
        <v>1</v>
      </c>
    </row>
    <row r="69" spans="1:2">
      <c r="A69" s="4" t="s">
        <v>5066</v>
      </c>
      <c r="B69" s="34">
        <v>2</v>
      </c>
    </row>
    <row r="70" spans="1:2">
      <c r="A70" s="4" t="s">
        <v>5139</v>
      </c>
      <c r="B70" s="34">
        <v>2</v>
      </c>
    </row>
    <row r="71" spans="1:2">
      <c r="A71" s="4" t="s">
        <v>5296</v>
      </c>
      <c r="B71" s="34">
        <v>1</v>
      </c>
    </row>
    <row r="72" spans="1:2">
      <c r="A72" s="4" t="s">
        <v>5762</v>
      </c>
      <c r="B72" s="34">
        <v>5</v>
      </c>
    </row>
    <row r="73" spans="1:2">
      <c r="A73" s="4" t="s">
        <v>5035</v>
      </c>
      <c r="B73" s="34">
        <v>1</v>
      </c>
    </row>
    <row r="74" spans="1:2">
      <c r="A74" s="4" t="s">
        <v>5411</v>
      </c>
      <c r="B74" s="34">
        <v>4</v>
      </c>
    </row>
    <row r="75" spans="1:2">
      <c r="A75" s="4" t="s">
        <v>4960</v>
      </c>
      <c r="B75" s="34">
        <v>7</v>
      </c>
    </row>
    <row r="76" spans="1:2">
      <c r="A76" s="4" t="s">
        <v>5523</v>
      </c>
      <c r="B76" s="34">
        <v>3</v>
      </c>
    </row>
    <row r="77" spans="1:2">
      <c r="A77" s="4" t="s">
        <v>4523</v>
      </c>
      <c r="B77" s="34">
        <v>1</v>
      </c>
    </row>
    <row r="78" spans="1:2">
      <c r="A78" s="4" t="s">
        <v>6345</v>
      </c>
      <c r="B78" s="34">
        <v>1</v>
      </c>
    </row>
    <row r="79" spans="1:2">
      <c r="A79" s="4" t="s">
        <v>7508</v>
      </c>
      <c r="B79" s="34">
        <v>1</v>
      </c>
    </row>
    <row r="80" spans="1:2">
      <c r="A80" s="4" t="s">
        <v>3074</v>
      </c>
      <c r="B80" s="34">
        <v>51</v>
      </c>
    </row>
    <row r="81" spans="1:2">
      <c r="A81" s="4" t="s">
        <v>4377</v>
      </c>
      <c r="B81" s="34">
        <v>7</v>
      </c>
    </row>
    <row r="82" spans="1:2">
      <c r="A82" s="4" t="s">
        <v>5339</v>
      </c>
      <c r="B82" s="34">
        <v>2</v>
      </c>
    </row>
    <row r="83" spans="1:2">
      <c r="A83" s="4" t="s">
        <v>1936</v>
      </c>
      <c r="B83" s="34">
        <v>1</v>
      </c>
    </row>
    <row r="84" spans="1:2">
      <c r="A84" s="4" t="s">
        <v>1195</v>
      </c>
      <c r="B84" s="34">
        <v>1</v>
      </c>
    </row>
    <row r="85" spans="1:2">
      <c r="A85" s="4" t="s">
        <v>2328</v>
      </c>
      <c r="B85" s="34">
        <v>1</v>
      </c>
    </row>
    <row r="86" spans="1:2">
      <c r="A86" s="4" t="s">
        <v>5400</v>
      </c>
      <c r="B86" s="34">
        <v>6</v>
      </c>
    </row>
    <row r="87" spans="1:2">
      <c r="A87" s="4" t="s">
        <v>6634</v>
      </c>
      <c r="B87" s="34">
        <v>1</v>
      </c>
    </row>
    <row r="88" spans="1:2">
      <c r="A88" s="4" t="s">
        <v>6038</v>
      </c>
      <c r="B88" s="34">
        <v>4</v>
      </c>
    </row>
    <row r="89" spans="1:2">
      <c r="A89" s="4" t="s">
        <v>7427</v>
      </c>
      <c r="B89" s="34">
        <v>1</v>
      </c>
    </row>
    <row r="90" spans="1:2">
      <c r="A90" s="4" t="s">
        <v>2375</v>
      </c>
      <c r="B90" s="34">
        <v>1</v>
      </c>
    </row>
    <row r="91" spans="1:2">
      <c r="A91" s="4" t="s">
        <v>2750</v>
      </c>
      <c r="B91" s="34">
        <v>1</v>
      </c>
    </row>
    <row r="92" spans="1:2">
      <c r="A92" s="4" t="s">
        <v>125</v>
      </c>
      <c r="B92" s="34">
        <v>21</v>
      </c>
    </row>
    <row r="93" spans="1:2">
      <c r="A93" s="4" t="s">
        <v>1335</v>
      </c>
      <c r="B93" s="34">
        <v>3</v>
      </c>
    </row>
    <row r="94" spans="1:2">
      <c r="A94" s="4" t="s">
        <v>1175</v>
      </c>
      <c r="B94" s="34">
        <v>2</v>
      </c>
    </row>
    <row r="95" spans="1:2">
      <c r="A95" s="4" t="s">
        <v>2137</v>
      </c>
      <c r="B95" s="34">
        <v>1</v>
      </c>
    </row>
    <row r="96" spans="1:2">
      <c r="A96" s="4" t="s">
        <v>462</v>
      </c>
      <c r="B96" s="34">
        <v>49</v>
      </c>
    </row>
    <row r="97" spans="1:2">
      <c r="A97" s="4" t="s">
        <v>644</v>
      </c>
      <c r="B97" s="34">
        <v>6</v>
      </c>
    </row>
    <row r="98" spans="1:2">
      <c r="A98" s="4" t="s">
        <v>2364</v>
      </c>
      <c r="B98" s="34">
        <v>1</v>
      </c>
    </row>
    <row r="99" spans="1:2">
      <c r="A99" s="4" t="s">
        <v>1406</v>
      </c>
      <c r="B99" s="34">
        <v>3</v>
      </c>
    </row>
    <row r="100" spans="1:2">
      <c r="A100" s="4" t="s">
        <v>1992</v>
      </c>
      <c r="B100" s="34">
        <v>3</v>
      </c>
    </row>
    <row r="101" spans="1:2">
      <c r="A101" s="4" t="s">
        <v>165</v>
      </c>
      <c r="B101" s="34">
        <v>60</v>
      </c>
    </row>
    <row r="102" spans="1:2">
      <c r="A102" s="4" t="s">
        <v>508</v>
      </c>
      <c r="B102" s="34">
        <v>6</v>
      </c>
    </row>
    <row r="103" spans="1:2">
      <c r="A103" s="4" t="s">
        <v>3159</v>
      </c>
      <c r="B103" s="34">
        <v>3</v>
      </c>
    </row>
    <row r="104" spans="1:2">
      <c r="A104" s="4" t="s">
        <v>3281</v>
      </c>
      <c r="B104" s="34">
        <v>2</v>
      </c>
    </row>
    <row r="105" spans="1:2">
      <c r="A105" s="4" t="s">
        <v>3940</v>
      </c>
      <c r="B105" s="34">
        <v>4</v>
      </c>
    </row>
    <row r="106" spans="1:2">
      <c r="A106" s="4" t="s">
        <v>3115</v>
      </c>
      <c r="B106" s="34">
        <v>4</v>
      </c>
    </row>
    <row r="107" spans="1:2">
      <c r="A107" s="4" t="s">
        <v>2987</v>
      </c>
      <c r="B107" s="34">
        <v>11</v>
      </c>
    </row>
    <row r="108" spans="1:2">
      <c r="A108" s="4" t="s">
        <v>3170</v>
      </c>
      <c r="B108" s="34">
        <v>15</v>
      </c>
    </row>
    <row r="109" spans="1:2">
      <c r="A109" s="4" t="s">
        <v>3624</v>
      </c>
      <c r="B109" s="34">
        <v>3</v>
      </c>
    </row>
    <row r="110" spans="1:2">
      <c r="A110" s="4" t="s">
        <v>4561</v>
      </c>
      <c r="B110" s="34">
        <v>1</v>
      </c>
    </row>
    <row r="111" spans="1:2">
      <c r="A111" s="4" t="s">
        <v>3760</v>
      </c>
      <c r="B111" s="34">
        <v>7</v>
      </c>
    </row>
    <row r="112" spans="1:2">
      <c r="A112" s="4" t="s">
        <v>3914</v>
      </c>
      <c r="B112" s="34">
        <v>2</v>
      </c>
    </row>
    <row r="113" spans="1:2">
      <c r="A113" s="4" t="s">
        <v>4281</v>
      </c>
      <c r="B113" s="34">
        <v>1</v>
      </c>
    </row>
    <row r="114" spans="1:2">
      <c r="A114" s="4" t="s">
        <v>4710</v>
      </c>
      <c r="B114" s="34">
        <v>1</v>
      </c>
    </row>
    <row r="115" spans="1:2">
      <c r="A115" s="4" t="s">
        <v>6367</v>
      </c>
      <c r="B115" s="34">
        <v>1</v>
      </c>
    </row>
    <row r="116" spans="1:2">
      <c r="A116" s="4" t="s">
        <v>3429</v>
      </c>
      <c r="B116" s="34">
        <v>3</v>
      </c>
    </row>
    <row r="117" spans="1:2">
      <c r="A117" s="4" t="s">
        <v>3345</v>
      </c>
      <c r="B117" s="34">
        <v>1</v>
      </c>
    </row>
    <row r="118" spans="1:2">
      <c r="A118" s="4" t="s">
        <v>3485</v>
      </c>
      <c r="B118" s="34">
        <v>10</v>
      </c>
    </row>
    <row r="119" spans="1:2">
      <c r="A119" s="4" t="s">
        <v>3846</v>
      </c>
      <c r="B119" s="34">
        <v>5</v>
      </c>
    </row>
    <row r="120" spans="1:2">
      <c r="A120" s="4" t="s">
        <v>3053</v>
      </c>
      <c r="B120" s="34">
        <v>9</v>
      </c>
    </row>
    <row r="121" spans="1:2">
      <c r="A121" s="4" t="s">
        <v>2998</v>
      </c>
      <c r="B121" s="34">
        <v>68</v>
      </c>
    </row>
    <row r="122" spans="1:2">
      <c r="A122" s="4" t="s">
        <v>7917</v>
      </c>
      <c r="B122" s="34">
        <v>1</v>
      </c>
    </row>
    <row r="123" spans="1:2">
      <c r="A123" s="4" t="s">
        <v>2956</v>
      </c>
      <c r="B123" s="34">
        <v>62</v>
      </c>
    </row>
    <row r="124" spans="1:2">
      <c r="A124" s="4" t="s">
        <v>10622</v>
      </c>
      <c r="B124" s="34">
        <v>1</v>
      </c>
    </row>
    <row r="125" spans="1:2">
      <c r="A125" s="4" t="s">
        <v>6941</v>
      </c>
      <c r="B125" s="34">
        <v>1</v>
      </c>
    </row>
    <row r="126" spans="1:2">
      <c r="A126" s="4" t="s">
        <v>7293</v>
      </c>
      <c r="B126" s="34">
        <v>1</v>
      </c>
    </row>
    <row r="127" spans="1:2">
      <c r="A127" s="4" t="s">
        <v>8030</v>
      </c>
      <c r="B127" s="34">
        <v>1</v>
      </c>
    </row>
    <row r="128" spans="1:2">
      <c r="A128" s="4" t="s">
        <v>5233</v>
      </c>
      <c r="B128" s="34">
        <v>3</v>
      </c>
    </row>
    <row r="129" spans="1:2">
      <c r="A129" s="4" t="s">
        <v>4982</v>
      </c>
      <c r="B129" s="34">
        <v>1</v>
      </c>
    </row>
    <row r="130" spans="1:2">
      <c r="A130" s="4" t="s">
        <v>11700</v>
      </c>
      <c r="B130" s="34">
        <v>1</v>
      </c>
    </row>
    <row r="131" spans="1:2">
      <c r="A131" s="4" t="s">
        <v>9873</v>
      </c>
      <c r="B131" s="34">
        <v>4</v>
      </c>
    </row>
    <row r="132" spans="1:2">
      <c r="A132" s="4" t="s">
        <v>9080</v>
      </c>
      <c r="B132" s="34">
        <v>11</v>
      </c>
    </row>
    <row r="133" spans="1:2">
      <c r="A133" s="4" t="s">
        <v>9377</v>
      </c>
      <c r="B133" s="34">
        <v>3</v>
      </c>
    </row>
    <row r="134" spans="1:2">
      <c r="A134" s="4" t="s">
        <v>12557</v>
      </c>
      <c r="B134" s="34">
        <v>1</v>
      </c>
    </row>
    <row r="135" spans="1:2">
      <c r="A135" s="4" t="s">
        <v>10784</v>
      </c>
      <c r="B135" s="34">
        <v>2</v>
      </c>
    </row>
    <row r="136" spans="1:2">
      <c r="A136" s="4" t="s">
        <v>10896</v>
      </c>
      <c r="B136" s="34">
        <v>3</v>
      </c>
    </row>
    <row r="137" spans="1:2">
      <c r="A137" s="4" t="s">
        <v>12387</v>
      </c>
      <c r="B137" s="34">
        <v>1</v>
      </c>
    </row>
    <row r="138" spans="1:2">
      <c r="A138" s="4" t="s">
        <v>8516</v>
      </c>
      <c r="B138" s="34">
        <v>2</v>
      </c>
    </row>
    <row r="139" spans="1:2">
      <c r="A139" s="4" t="s">
        <v>8336</v>
      </c>
      <c r="B139" s="34">
        <v>20</v>
      </c>
    </row>
    <row r="140" spans="1:2">
      <c r="A140" s="4" t="s">
        <v>8347</v>
      </c>
      <c r="B140" s="34">
        <v>20</v>
      </c>
    </row>
    <row r="141" spans="1:2">
      <c r="A141" s="4" t="s">
        <v>9183</v>
      </c>
      <c r="B141" s="34">
        <v>2</v>
      </c>
    </row>
    <row r="142" spans="1:2">
      <c r="A142" s="4" t="s">
        <v>9265</v>
      </c>
      <c r="B142" s="34">
        <v>2</v>
      </c>
    </row>
    <row r="143" spans="1:2">
      <c r="A143" s="4" t="s">
        <v>8629</v>
      </c>
      <c r="B143" s="34">
        <v>9</v>
      </c>
    </row>
    <row r="144" spans="1:2">
      <c r="A144" s="4" t="s">
        <v>8505</v>
      </c>
      <c r="B144" s="34">
        <v>23</v>
      </c>
    </row>
    <row r="145" spans="1:2">
      <c r="A145" s="4" t="s">
        <v>8558</v>
      </c>
      <c r="B145" s="34">
        <v>12</v>
      </c>
    </row>
    <row r="146" spans="1:2">
      <c r="A146" s="4" t="s">
        <v>10117</v>
      </c>
      <c r="B146" s="34">
        <v>2</v>
      </c>
    </row>
    <row r="147" spans="1:2">
      <c r="A147" s="4" t="s">
        <v>9905</v>
      </c>
      <c r="B147" s="34">
        <v>1</v>
      </c>
    </row>
    <row r="148" spans="1:2">
      <c r="A148" s="4" t="s">
        <v>8671</v>
      </c>
      <c r="B148" s="34">
        <v>13</v>
      </c>
    </row>
    <row r="149" spans="1:2">
      <c r="A149" s="4" t="s">
        <v>8390</v>
      </c>
      <c r="B149" s="34">
        <v>1</v>
      </c>
    </row>
    <row r="150" spans="1:2">
      <c r="A150" s="4" t="s">
        <v>9306</v>
      </c>
      <c r="B150" s="34">
        <v>1</v>
      </c>
    </row>
    <row r="151" spans="1:2">
      <c r="A151" s="4" t="s">
        <v>11914</v>
      </c>
      <c r="B151" s="34">
        <v>3</v>
      </c>
    </row>
    <row r="152" spans="1:2">
      <c r="A152" s="4" t="s">
        <v>12155</v>
      </c>
      <c r="B152" s="34">
        <v>1</v>
      </c>
    </row>
    <row r="153" spans="1:2">
      <c r="A153" s="4" t="s">
        <v>9398</v>
      </c>
      <c r="B153" s="34">
        <v>5</v>
      </c>
    </row>
    <row r="154" spans="1:2">
      <c r="A154" s="4" t="s">
        <v>10753</v>
      </c>
      <c r="B154" s="34">
        <v>1</v>
      </c>
    </row>
    <row r="155" spans="1:2">
      <c r="A155" s="4" t="s">
        <v>10855</v>
      </c>
      <c r="B155" s="34">
        <v>3</v>
      </c>
    </row>
    <row r="156" spans="1:2">
      <c r="A156" s="4" t="s">
        <v>11853</v>
      </c>
      <c r="B156" s="34">
        <v>1</v>
      </c>
    </row>
    <row r="157" spans="1:2">
      <c r="A157" s="4" t="s">
        <v>10056</v>
      </c>
      <c r="B157" s="34">
        <v>4</v>
      </c>
    </row>
    <row r="158" spans="1:2">
      <c r="A158" s="4" t="s">
        <v>10392</v>
      </c>
      <c r="B158" s="34">
        <v>1</v>
      </c>
    </row>
    <row r="159" spans="1:2">
      <c r="A159" s="4" t="s">
        <v>8660</v>
      </c>
      <c r="B159" s="34">
        <v>5</v>
      </c>
    </row>
    <row r="160" spans="1:2">
      <c r="A160" s="4" t="s">
        <v>8369</v>
      </c>
      <c r="B160" s="34">
        <v>10</v>
      </c>
    </row>
    <row r="161" spans="1:2">
      <c r="A161" s="4" t="s">
        <v>9028</v>
      </c>
      <c r="B161" s="34">
        <v>2</v>
      </c>
    </row>
    <row r="162" spans="1:2">
      <c r="A162" s="4" t="s">
        <v>8815</v>
      </c>
      <c r="B162" s="34">
        <v>11</v>
      </c>
    </row>
    <row r="163" spans="1:2">
      <c r="A163" s="4" t="s">
        <v>8472</v>
      </c>
      <c r="B163" s="34">
        <v>19</v>
      </c>
    </row>
    <row r="164" spans="1:2">
      <c r="A164" s="4" t="s">
        <v>10148</v>
      </c>
      <c r="B164" s="34">
        <v>3</v>
      </c>
    </row>
    <row r="165" spans="1:2">
      <c r="A165" s="4" t="s">
        <v>8431</v>
      </c>
      <c r="B165" s="34">
        <v>10</v>
      </c>
    </row>
    <row r="166" spans="1:2">
      <c r="A166" s="4" t="s">
        <v>8723</v>
      </c>
      <c r="B166" s="34">
        <v>12</v>
      </c>
    </row>
    <row r="167" spans="1:2">
      <c r="A167" s="4" t="s">
        <v>10361</v>
      </c>
      <c r="B167" s="34">
        <v>2</v>
      </c>
    </row>
    <row r="168" spans="1:2">
      <c r="A168" s="4" t="s">
        <v>11519</v>
      </c>
      <c r="B168" s="34">
        <v>1</v>
      </c>
    </row>
    <row r="169" spans="1:2">
      <c r="A169" s="4" t="s">
        <v>8325</v>
      </c>
      <c r="B169" s="34">
        <v>19</v>
      </c>
    </row>
    <row r="170" spans="1:2">
      <c r="A170" s="4" t="s">
        <v>8547</v>
      </c>
      <c r="B170" s="34">
        <v>13</v>
      </c>
    </row>
    <row r="171" spans="1:2">
      <c r="A171" s="4" t="s">
        <v>10199</v>
      </c>
      <c r="B171" s="34">
        <v>2</v>
      </c>
    </row>
    <row r="172" spans="1:2">
      <c r="A172" s="4" t="s">
        <v>8977</v>
      </c>
      <c r="B172" s="34">
        <v>8</v>
      </c>
    </row>
    <row r="173" spans="1:2">
      <c r="A173" s="4" t="s">
        <v>8494</v>
      </c>
      <c r="B173" s="34">
        <v>27</v>
      </c>
    </row>
    <row r="174" spans="1:2">
      <c r="A174" s="4" t="s">
        <v>10210</v>
      </c>
      <c r="B174" s="34">
        <v>2</v>
      </c>
    </row>
    <row r="175" spans="1:2">
      <c r="A175" s="4" t="s">
        <v>9244</v>
      </c>
      <c r="B175" s="34">
        <v>3</v>
      </c>
    </row>
    <row r="176" spans="1:2">
      <c r="A176" s="4" t="s">
        <v>9481</v>
      </c>
      <c r="B176" s="34">
        <v>5</v>
      </c>
    </row>
    <row r="177" spans="1:2">
      <c r="A177" s="4" t="s">
        <v>12346</v>
      </c>
      <c r="B177" s="34">
        <v>1</v>
      </c>
    </row>
    <row r="178" spans="1:2">
      <c r="A178" s="4" t="s">
        <v>8846</v>
      </c>
      <c r="B178" s="34">
        <v>11</v>
      </c>
    </row>
    <row r="179" spans="1:2">
      <c r="A179" s="4" t="s">
        <v>11741</v>
      </c>
      <c r="B179" s="34">
        <v>1</v>
      </c>
    </row>
    <row r="180" spans="1:2">
      <c r="A180" s="4" t="s">
        <v>11197</v>
      </c>
      <c r="B180" s="34">
        <v>1</v>
      </c>
    </row>
    <row r="181" spans="1:2">
      <c r="A181" s="4" t="s">
        <v>12488</v>
      </c>
      <c r="B181" s="34">
        <v>1</v>
      </c>
    </row>
    <row r="182" spans="1:2">
      <c r="A182" s="4" t="s">
        <v>9069</v>
      </c>
      <c r="B182" s="34">
        <v>7</v>
      </c>
    </row>
    <row r="183" spans="1:2">
      <c r="A183" s="4" t="s">
        <v>11782</v>
      </c>
      <c r="B183" s="34">
        <v>3</v>
      </c>
    </row>
    <row r="184" spans="1:2">
      <c r="A184" s="4" t="s">
        <v>11508</v>
      </c>
      <c r="B184" s="34">
        <v>1</v>
      </c>
    </row>
    <row r="185" spans="1:2">
      <c r="A185" s="4" t="s">
        <v>8483</v>
      </c>
      <c r="B185" s="34">
        <v>24</v>
      </c>
    </row>
    <row r="186" spans="1:2">
      <c r="A186" s="4" t="s">
        <v>8682</v>
      </c>
      <c r="B186" s="34">
        <v>12</v>
      </c>
    </row>
    <row r="187" spans="1:2">
      <c r="A187" s="4" t="s">
        <v>8358</v>
      </c>
      <c r="B187" s="34">
        <v>22</v>
      </c>
    </row>
    <row r="188" spans="1:2">
      <c r="A188" s="4" t="s">
        <v>9172</v>
      </c>
      <c r="B188" s="34">
        <v>3</v>
      </c>
    </row>
    <row r="189" spans="1:2">
      <c r="A189" s="4" t="s">
        <v>12608</v>
      </c>
      <c r="B189" s="34">
        <v>1</v>
      </c>
    </row>
    <row r="190" spans="1:2">
      <c r="A190" s="4" t="s">
        <v>9111</v>
      </c>
      <c r="B190" s="34">
        <v>4</v>
      </c>
    </row>
    <row r="191" spans="1:2">
      <c r="A191" s="4" t="s">
        <v>8754</v>
      </c>
      <c r="B191" s="34">
        <v>8</v>
      </c>
    </row>
    <row r="192" spans="1:2">
      <c r="A192" s="4" t="s">
        <v>11218</v>
      </c>
      <c r="B192" s="34">
        <v>2</v>
      </c>
    </row>
    <row r="193" spans="1:2">
      <c r="A193" s="4" t="s">
        <v>9733</v>
      </c>
      <c r="B193" s="34">
        <v>6</v>
      </c>
    </row>
    <row r="194" spans="1:2">
      <c r="A194" s="4" t="s">
        <v>9430</v>
      </c>
      <c r="B194" s="34">
        <v>3</v>
      </c>
    </row>
    <row r="195" spans="1:2">
      <c r="A195" s="4" t="s">
        <v>9884</v>
      </c>
      <c r="B195" s="34">
        <v>12</v>
      </c>
    </row>
    <row r="196" spans="1:2">
      <c r="A196" s="4" t="s">
        <v>9419</v>
      </c>
      <c r="B196" s="34">
        <v>11</v>
      </c>
    </row>
    <row r="197" spans="1:2">
      <c r="A197" s="4" t="s">
        <v>6521</v>
      </c>
      <c r="B197" s="34">
        <v>1</v>
      </c>
    </row>
    <row r="198" spans="1:2">
      <c r="A198" s="4" t="s">
        <v>8019</v>
      </c>
      <c r="B198" s="34">
        <v>1</v>
      </c>
    </row>
    <row r="199" spans="1:2">
      <c r="A199" s="4" t="s">
        <v>4949</v>
      </c>
      <c r="B199" s="34">
        <v>2</v>
      </c>
    </row>
    <row r="200" spans="1:2">
      <c r="A200" s="4" t="s">
        <v>5910</v>
      </c>
      <c r="B200" s="34">
        <v>1</v>
      </c>
    </row>
    <row r="201" spans="1:2">
      <c r="A201" s="4" t="s">
        <v>7787</v>
      </c>
      <c r="B201" s="34">
        <v>1</v>
      </c>
    </row>
    <row r="202" spans="1:2">
      <c r="A202" s="4" t="s">
        <v>5107</v>
      </c>
      <c r="B202" s="34">
        <v>2</v>
      </c>
    </row>
    <row r="203" spans="1:2">
      <c r="A203" s="4" t="s">
        <v>6552</v>
      </c>
      <c r="B203" s="34">
        <v>1</v>
      </c>
    </row>
    <row r="204" spans="1:2">
      <c r="A204" s="4" t="s">
        <v>7745</v>
      </c>
      <c r="B204" s="34">
        <v>1</v>
      </c>
    </row>
    <row r="205" spans="1:2">
      <c r="A205" s="4" t="s">
        <v>6122</v>
      </c>
      <c r="B205" s="34">
        <v>7</v>
      </c>
    </row>
    <row r="206" spans="1:2">
      <c r="A206" s="4" t="s">
        <v>5617</v>
      </c>
      <c r="B206" s="34">
        <v>2</v>
      </c>
    </row>
    <row r="207" spans="1:2">
      <c r="A207" s="4" t="s">
        <v>5502</v>
      </c>
      <c r="B207" s="34">
        <v>4</v>
      </c>
    </row>
    <row r="208" spans="1:2">
      <c r="A208" s="4" t="s">
        <v>6081</v>
      </c>
      <c r="B208" s="34">
        <v>2</v>
      </c>
    </row>
    <row r="209" spans="1:2">
      <c r="A209" s="4" t="s">
        <v>8202</v>
      </c>
      <c r="B209" s="34">
        <v>1</v>
      </c>
    </row>
    <row r="210" spans="1:2">
      <c r="A210" s="4" t="s">
        <v>4971</v>
      </c>
      <c r="B210" s="34">
        <v>2</v>
      </c>
    </row>
    <row r="211" spans="1:2">
      <c r="A211" s="4" t="s">
        <v>8092</v>
      </c>
      <c r="B211" s="34">
        <v>2</v>
      </c>
    </row>
    <row r="212" spans="1:2">
      <c r="A212" s="4" t="s">
        <v>6163</v>
      </c>
      <c r="B212" s="34">
        <v>2</v>
      </c>
    </row>
    <row r="213" spans="1:2">
      <c r="A213" s="4" t="s">
        <v>6920</v>
      </c>
      <c r="B213" s="34">
        <v>3</v>
      </c>
    </row>
    <row r="214" spans="1:2">
      <c r="A214" s="4" t="s">
        <v>7550</v>
      </c>
      <c r="B214" s="34">
        <v>1</v>
      </c>
    </row>
    <row r="215" spans="1:2">
      <c r="A215" s="4" t="s">
        <v>13068</v>
      </c>
      <c r="B215" s="34"/>
    </row>
    <row r="216" spans="1:2">
      <c r="A216" s="4" t="s">
        <v>13069</v>
      </c>
      <c r="B216" s="34">
        <v>1351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AC013-3018-4AB2-B1DE-94A512970805}">
  <dimension ref="A3:B216"/>
  <sheetViews>
    <sheetView zoomScale="50" zoomScaleNormal="50" workbookViewId="0">
      <selection activeCell="G8" sqref="G8"/>
    </sheetView>
  </sheetViews>
  <sheetFormatPr defaultRowHeight="15"/>
  <cols>
    <col min="1" max="1" width="112" bestFit="1" customWidth="1"/>
    <col min="2" max="2" width="30.109375" customWidth="1"/>
  </cols>
  <sheetData>
    <row r="3" spans="1:2">
      <c r="A3" s="3" t="s">
        <v>13105</v>
      </c>
      <c r="B3" t="s">
        <v>13074</v>
      </c>
    </row>
    <row r="4" spans="1:2">
      <c r="A4" s="4" t="s">
        <v>9712</v>
      </c>
      <c r="B4" s="34">
        <v>1118</v>
      </c>
    </row>
    <row r="5" spans="1:2">
      <c r="A5" s="4" t="s">
        <v>5565</v>
      </c>
      <c r="B5" s="34">
        <v>5966</v>
      </c>
    </row>
    <row r="6" spans="1:2">
      <c r="A6" s="4" t="s">
        <v>7390</v>
      </c>
      <c r="B6" s="34">
        <v>7222</v>
      </c>
    </row>
    <row r="7" spans="1:2">
      <c r="A7" s="4" t="s">
        <v>5987</v>
      </c>
      <c r="B7" s="34">
        <v>17773</v>
      </c>
    </row>
    <row r="8" spans="1:2">
      <c r="A8" s="4" t="s">
        <v>6857</v>
      </c>
      <c r="B8" s="34">
        <v>12547</v>
      </c>
    </row>
    <row r="9" spans="1:2">
      <c r="A9" s="4" t="s">
        <v>6418</v>
      </c>
      <c r="B9" s="34">
        <v>31374</v>
      </c>
    </row>
    <row r="10" spans="1:2">
      <c r="A10" s="4" t="s">
        <v>3510</v>
      </c>
      <c r="B10" s="34">
        <v>10147</v>
      </c>
    </row>
    <row r="11" spans="1:2">
      <c r="A11" s="4" t="s">
        <v>2053</v>
      </c>
      <c r="B11" s="34">
        <v>25177</v>
      </c>
    </row>
    <row r="12" spans="1:2">
      <c r="A12" s="4" t="s">
        <v>6184</v>
      </c>
      <c r="B12" s="34">
        <v>16448</v>
      </c>
    </row>
    <row r="13" spans="1:2">
      <c r="A13" s="4" t="s">
        <v>7334</v>
      </c>
      <c r="B13" s="34">
        <v>817</v>
      </c>
    </row>
    <row r="14" spans="1:2">
      <c r="A14" s="4" t="s">
        <v>13</v>
      </c>
      <c r="B14" s="34">
        <v>2221671</v>
      </c>
    </row>
    <row r="15" spans="1:2">
      <c r="A15" s="4" t="s">
        <v>5255</v>
      </c>
      <c r="B15" s="34">
        <v>37603</v>
      </c>
    </row>
    <row r="16" spans="1:2">
      <c r="A16" s="4" t="s">
        <v>8213</v>
      </c>
      <c r="B16" s="34">
        <v>7333</v>
      </c>
    </row>
    <row r="17" spans="1:2">
      <c r="A17" s="4" t="s">
        <v>4796</v>
      </c>
      <c r="B17" s="34">
        <v>37958</v>
      </c>
    </row>
    <row r="18" spans="1:2">
      <c r="A18" s="4" t="s">
        <v>5161</v>
      </c>
      <c r="B18" s="34">
        <v>20925</v>
      </c>
    </row>
    <row r="19" spans="1:2">
      <c r="A19" s="4" t="s">
        <v>5244</v>
      </c>
      <c r="B19" s="34">
        <v>32212</v>
      </c>
    </row>
    <row r="20" spans="1:2">
      <c r="A20" s="4" t="s">
        <v>5013</v>
      </c>
      <c r="B20" s="34">
        <v>161991</v>
      </c>
    </row>
    <row r="21" spans="1:2">
      <c r="A21" s="4" t="s">
        <v>4928</v>
      </c>
      <c r="B21" s="34">
        <v>104394</v>
      </c>
    </row>
    <row r="22" spans="1:2">
      <c r="A22" s="4" t="s">
        <v>4785</v>
      </c>
      <c r="B22" s="34">
        <v>407289</v>
      </c>
    </row>
    <row r="23" spans="1:2">
      <c r="A23" s="4" t="s">
        <v>6489</v>
      </c>
      <c r="B23" s="34">
        <v>11074</v>
      </c>
    </row>
    <row r="24" spans="1:2">
      <c r="A24" s="4" t="s">
        <v>6049</v>
      </c>
      <c r="B24" s="34">
        <v>57791</v>
      </c>
    </row>
    <row r="25" spans="1:2">
      <c r="A25" s="4" t="s">
        <v>4402</v>
      </c>
      <c r="B25" s="34">
        <v>11088</v>
      </c>
    </row>
    <row r="26" spans="1:2">
      <c r="A26" s="4" t="s">
        <v>6448</v>
      </c>
      <c r="B26" s="34">
        <v>35042</v>
      </c>
    </row>
    <row r="27" spans="1:2">
      <c r="A27" s="4" t="s">
        <v>4817</v>
      </c>
      <c r="B27" s="34">
        <v>107177</v>
      </c>
    </row>
    <row r="28" spans="1:2">
      <c r="A28" s="4" t="s">
        <v>6746</v>
      </c>
      <c r="B28" s="34">
        <v>27569</v>
      </c>
    </row>
    <row r="29" spans="1:2">
      <c r="A29" s="4" t="s">
        <v>4838</v>
      </c>
      <c r="B29" s="34">
        <v>30430</v>
      </c>
    </row>
    <row r="30" spans="1:2">
      <c r="A30" s="4" t="s">
        <v>5859</v>
      </c>
      <c r="B30" s="34">
        <v>64658</v>
      </c>
    </row>
    <row r="31" spans="1:2">
      <c r="A31" s="4" t="s">
        <v>7401</v>
      </c>
      <c r="B31" s="34">
        <v>6402</v>
      </c>
    </row>
    <row r="32" spans="1:2">
      <c r="A32" s="4" t="s">
        <v>5222</v>
      </c>
      <c r="B32" s="34">
        <v>66068</v>
      </c>
    </row>
    <row r="33" spans="1:2">
      <c r="A33" s="4" t="s">
        <v>7611</v>
      </c>
      <c r="B33" s="34">
        <v>29479</v>
      </c>
    </row>
    <row r="34" spans="1:2">
      <c r="A34" s="4" t="s">
        <v>6899</v>
      </c>
      <c r="B34" s="34">
        <v>16562</v>
      </c>
    </row>
    <row r="35" spans="1:2">
      <c r="A35" s="4" t="s">
        <v>5848</v>
      </c>
      <c r="B35" s="34">
        <v>27920</v>
      </c>
    </row>
    <row r="36" spans="1:2">
      <c r="A36" s="4" t="s">
        <v>6500</v>
      </c>
      <c r="B36" s="34">
        <v>25607</v>
      </c>
    </row>
    <row r="37" spans="1:2">
      <c r="A37" s="4" t="s">
        <v>6254</v>
      </c>
      <c r="B37" s="34">
        <v>15783</v>
      </c>
    </row>
    <row r="38" spans="1:2">
      <c r="A38" s="4" t="s">
        <v>5690</v>
      </c>
      <c r="B38" s="34">
        <v>24667</v>
      </c>
    </row>
    <row r="39" spans="1:2">
      <c r="A39" s="4" t="s">
        <v>5951</v>
      </c>
      <c r="B39" s="34">
        <v>24939</v>
      </c>
    </row>
    <row r="40" spans="1:2">
      <c r="A40" s="4" t="s">
        <v>7022</v>
      </c>
      <c r="B40" s="34">
        <v>362</v>
      </c>
    </row>
    <row r="41" spans="1:2">
      <c r="A41" s="4" t="s">
        <v>6573</v>
      </c>
      <c r="B41" s="34">
        <v>98469</v>
      </c>
    </row>
    <row r="42" spans="1:2">
      <c r="A42" s="4" t="s">
        <v>6243</v>
      </c>
      <c r="B42" s="34">
        <v>26194</v>
      </c>
    </row>
    <row r="43" spans="1:2">
      <c r="A43" s="4" t="s">
        <v>5024</v>
      </c>
      <c r="B43" s="34">
        <v>213112</v>
      </c>
    </row>
    <row r="44" spans="1:2">
      <c r="A44" s="4" t="s">
        <v>6060</v>
      </c>
      <c r="B44" s="34">
        <v>7758</v>
      </c>
    </row>
    <row r="45" spans="1:2">
      <c r="A45" s="4" t="s">
        <v>7642</v>
      </c>
      <c r="B45" s="34">
        <v>41398</v>
      </c>
    </row>
    <row r="46" spans="1:2">
      <c r="A46" s="4" t="s">
        <v>4774</v>
      </c>
      <c r="B46" s="34">
        <v>774744</v>
      </c>
    </row>
    <row r="47" spans="1:2">
      <c r="A47" s="4" t="s">
        <v>8274</v>
      </c>
      <c r="B47" s="34">
        <v>323</v>
      </c>
    </row>
    <row r="48" spans="1:2">
      <c r="A48" s="4" t="s">
        <v>5679</v>
      </c>
      <c r="B48" s="34">
        <v>4637</v>
      </c>
    </row>
    <row r="49" spans="1:2">
      <c r="A49" s="4" t="s">
        <v>5317</v>
      </c>
      <c r="B49" s="34">
        <v>11716</v>
      </c>
    </row>
    <row r="50" spans="1:2">
      <c r="A50" s="4" t="s">
        <v>6735</v>
      </c>
      <c r="B50" s="34">
        <v>11213</v>
      </c>
    </row>
    <row r="51" spans="1:2">
      <c r="A51" s="4" t="s">
        <v>5544</v>
      </c>
      <c r="B51" s="34">
        <v>95116</v>
      </c>
    </row>
    <row r="52" spans="1:2">
      <c r="A52" s="4" t="s">
        <v>7663</v>
      </c>
      <c r="B52" s="34">
        <v>22420</v>
      </c>
    </row>
    <row r="53" spans="1:2">
      <c r="A53" s="4" t="s">
        <v>94</v>
      </c>
      <c r="B53" s="34">
        <v>671975</v>
      </c>
    </row>
    <row r="54" spans="1:2">
      <c r="A54" s="4" t="s">
        <v>5118</v>
      </c>
      <c r="B54" s="34">
        <v>222371</v>
      </c>
    </row>
    <row r="55" spans="1:2">
      <c r="A55" s="4" t="s">
        <v>5328</v>
      </c>
      <c r="B55" s="34">
        <v>311801</v>
      </c>
    </row>
    <row r="56" spans="1:2">
      <c r="A56" s="4" t="s">
        <v>5150</v>
      </c>
      <c r="B56" s="34">
        <v>23599</v>
      </c>
    </row>
    <row r="57" spans="1:2">
      <c r="A57" s="4" t="s">
        <v>7689</v>
      </c>
      <c r="B57" s="34">
        <v>1367</v>
      </c>
    </row>
    <row r="58" spans="1:2">
      <c r="A58" s="4" t="s">
        <v>8051</v>
      </c>
      <c r="B58" s="34">
        <v>2535</v>
      </c>
    </row>
    <row r="59" spans="1:2">
      <c r="A59" s="4" t="s">
        <v>7112</v>
      </c>
      <c r="B59" s="34">
        <v>34241</v>
      </c>
    </row>
    <row r="60" spans="1:2">
      <c r="A60" s="4" t="s">
        <v>7519</v>
      </c>
      <c r="B60" s="34">
        <v>15837</v>
      </c>
    </row>
    <row r="61" spans="1:2">
      <c r="A61" s="4" t="s">
        <v>7968</v>
      </c>
      <c r="B61" s="34">
        <v>2886</v>
      </c>
    </row>
    <row r="62" spans="1:2">
      <c r="A62" s="4" t="s">
        <v>3032</v>
      </c>
      <c r="B62" s="34">
        <v>873670</v>
      </c>
    </row>
    <row r="63" spans="1:2">
      <c r="A63" s="4" t="s">
        <v>6356</v>
      </c>
      <c r="B63" s="34">
        <v>69585</v>
      </c>
    </row>
    <row r="64" spans="1:2">
      <c r="A64" s="4" t="s">
        <v>6888</v>
      </c>
      <c r="B64" s="34">
        <v>40895</v>
      </c>
    </row>
    <row r="65" spans="1:2">
      <c r="A65" s="4" t="s">
        <v>5741</v>
      </c>
      <c r="B65" s="34">
        <v>24432</v>
      </c>
    </row>
    <row r="66" spans="1:2">
      <c r="A66" s="4" t="s">
        <v>5628</v>
      </c>
      <c r="B66" s="34">
        <v>4875</v>
      </c>
    </row>
    <row r="67" spans="1:2">
      <c r="A67" s="4" t="s">
        <v>7756</v>
      </c>
      <c r="B67" s="34">
        <v>6183</v>
      </c>
    </row>
    <row r="68" spans="1:2">
      <c r="A68" s="4" t="s">
        <v>5596</v>
      </c>
      <c r="B68" s="34">
        <v>15137</v>
      </c>
    </row>
    <row r="69" spans="1:2">
      <c r="A69" s="4" t="s">
        <v>5066</v>
      </c>
      <c r="B69" s="34">
        <v>37912</v>
      </c>
    </row>
    <row r="70" spans="1:2">
      <c r="A70" s="4" t="s">
        <v>5139</v>
      </c>
      <c r="B70" s="34">
        <v>28048</v>
      </c>
    </row>
    <row r="71" spans="1:2">
      <c r="A71" s="4" t="s">
        <v>5296</v>
      </c>
      <c r="B71" s="34">
        <v>12958</v>
      </c>
    </row>
    <row r="72" spans="1:2">
      <c r="A72" s="4" t="s">
        <v>5762</v>
      </c>
      <c r="B72" s="34">
        <v>148848</v>
      </c>
    </row>
    <row r="73" spans="1:2">
      <c r="A73" s="4" t="s">
        <v>5035</v>
      </c>
      <c r="B73" s="34">
        <v>3369</v>
      </c>
    </row>
    <row r="74" spans="1:2">
      <c r="A74" s="4" t="s">
        <v>5411</v>
      </c>
      <c r="B74" s="34">
        <v>53394</v>
      </c>
    </row>
    <row r="75" spans="1:2">
      <c r="A75" s="4" t="s">
        <v>4960</v>
      </c>
      <c r="B75" s="34">
        <v>84049</v>
      </c>
    </row>
    <row r="76" spans="1:2">
      <c r="A76" s="4" t="s">
        <v>5523</v>
      </c>
      <c r="B76" s="34">
        <v>52859</v>
      </c>
    </row>
    <row r="77" spans="1:2">
      <c r="A77" s="4" t="s">
        <v>4523</v>
      </c>
      <c r="B77" s="34">
        <v>6491</v>
      </c>
    </row>
    <row r="78" spans="1:2">
      <c r="A78" s="4" t="s">
        <v>6345</v>
      </c>
      <c r="B78" s="34">
        <v>15032</v>
      </c>
    </row>
    <row r="79" spans="1:2">
      <c r="A79" s="4" t="s">
        <v>7508</v>
      </c>
      <c r="B79" s="34">
        <v>594</v>
      </c>
    </row>
    <row r="80" spans="1:2">
      <c r="A80" s="4" t="s">
        <v>3074</v>
      </c>
      <c r="B80" s="34">
        <v>4012352</v>
      </c>
    </row>
    <row r="81" spans="1:2">
      <c r="A81" s="4" t="s">
        <v>4377</v>
      </c>
      <c r="B81" s="34">
        <v>445696</v>
      </c>
    </row>
    <row r="82" spans="1:2">
      <c r="A82" s="4" t="s">
        <v>5339</v>
      </c>
      <c r="B82" s="34">
        <v>68241</v>
      </c>
    </row>
    <row r="83" spans="1:2">
      <c r="A83" s="4" t="s">
        <v>1936</v>
      </c>
      <c r="B83" s="34">
        <v>18872</v>
      </c>
    </row>
    <row r="84" spans="1:2">
      <c r="A84" s="4" t="s">
        <v>1195</v>
      </c>
      <c r="B84" s="34">
        <v>3295</v>
      </c>
    </row>
    <row r="85" spans="1:2">
      <c r="A85" s="4" t="s">
        <v>2328</v>
      </c>
      <c r="B85" s="34">
        <v>224</v>
      </c>
    </row>
    <row r="86" spans="1:2">
      <c r="A86" s="4" t="s">
        <v>5400</v>
      </c>
      <c r="B86" s="34">
        <v>185268</v>
      </c>
    </row>
    <row r="87" spans="1:2">
      <c r="A87" s="4" t="s">
        <v>6634</v>
      </c>
      <c r="B87" s="34">
        <v>6742</v>
      </c>
    </row>
    <row r="88" spans="1:2">
      <c r="A88" s="4" t="s">
        <v>6038</v>
      </c>
      <c r="B88" s="34">
        <v>74480</v>
      </c>
    </row>
    <row r="89" spans="1:2">
      <c r="A89" s="4" t="s">
        <v>7427</v>
      </c>
      <c r="B89" s="34">
        <v>4541</v>
      </c>
    </row>
    <row r="90" spans="1:2">
      <c r="A90" s="4" t="s">
        <v>2375</v>
      </c>
      <c r="B90" s="34">
        <v>282</v>
      </c>
    </row>
    <row r="91" spans="1:2">
      <c r="A91" s="4" t="s">
        <v>2750</v>
      </c>
      <c r="B91" s="34">
        <v>621</v>
      </c>
    </row>
    <row r="92" spans="1:2">
      <c r="A92" s="4" t="s">
        <v>125</v>
      </c>
      <c r="B92" s="34">
        <v>1455967</v>
      </c>
    </row>
    <row r="93" spans="1:2">
      <c r="A93" s="4" t="s">
        <v>1335</v>
      </c>
      <c r="B93" s="34">
        <v>63611</v>
      </c>
    </row>
    <row r="94" spans="1:2">
      <c r="A94" s="4" t="s">
        <v>1175</v>
      </c>
      <c r="B94" s="34">
        <v>73834</v>
      </c>
    </row>
    <row r="95" spans="1:2">
      <c r="A95" s="4" t="s">
        <v>2137</v>
      </c>
      <c r="B95" s="34">
        <v>12091</v>
      </c>
    </row>
    <row r="96" spans="1:2">
      <c r="A96" s="4" t="s">
        <v>462</v>
      </c>
      <c r="B96" s="34">
        <v>34485</v>
      </c>
    </row>
    <row r="97" spans="1:2">
      <c r="A97" s="4" t="s">
        <v>644</v>
      </c>
      <c r="B97" s="34">
        <v>7210</v>
      </c>
    </row>
    <row r="98" spans="1:2">
      <c r="A98" s="4" t="s">
        <v>2364</v>
      </c>
      <c r="B98" s="34">
        <v>897</v>
      </c>
    </row>
    <row r="99" spans="1:2">
      <c r="A99" s="4" t="s">
        <v>1406</v>
      </c>
      <c r="B99" s="34">
        <v>10514</v>
      </c>
    </row>
    <row r="100" spans="1:2">
      <c r="A100" s="4" t="s">
        <v>1992</v>
      </c>
      <c r="B100" s="34">
        <v>11237</v>
      </c>
    </row>
    <row r="101" spans="1:2">
      <c r="A101" s="4" t="s">
        <v>165</v>
      </c>
      <c r="B101" s="34">
        <v>686767</v>
      </c>
    </row>
    <row r="102" spans="1:2">
      <c r="A102" s="4" t="s">
        <v>508</v>
      </c>
      <c r="B102" s="34">
        <v>14176</v>
      </c>
    </row>
    <row r="103" spans="1:2">
      <c r="A103" s="4" t="s">
        <v>3159</v>
      </c>
      <c r="B103" s="34">
        <v>68679</v>
      </c>
    </row>
    <row r="104" spans="1:2">
      <c r="A104" s="4" t="s">
        <v>3281</v>
      </c>
      <c r="B104" s="34">
        <v>19156</v>
      </c>
    </row>
    <row r="105" spans="1:2">
      <c r="A105" s="4" t="s">
        <v>3940</v>
      </c>
      <c r="B105" s="34">
        <v>10641</v>
      </c>
    </row>
    <row r="106" spans="1:2">
      <c r="A106" s="4" t="s">
        <v>3115</v>
      </c>
      <c r="B106" s="34">
        <v>59152</v>
      </c>
    </row>
    <row r="107" spans="1:2">
      <c r="A107" s="4" t="s">
        <v>2987</v>
      </c>
      <c r="B107" s="34">
        <v>670132</v>
      </c>
    </row>
    <row r="108" spans="1:2">
      <c r="A108" s="4" t="s">
        <v>3170</v>
      </c>
      <c r="B108" s="34">
        <v>101223</v>
      </c>
    </row>
    <row r="109" spans="1:2">
      <c r="A109" s="4" t="s">
        <v>3624</v>
      </c>
      <c r="B109" s="34">
        <v>9897</v>
      </c>
    </row>
    <row r="110" spans="1:2">
      <c r="A110" s="4" t="s">
        <v>4561</v>
      </c>
      <c r="B110" s="34">
        <v>305</v>
      </c>
    </row>
    <row r="111" spans="1:2">
      <c r="A111" s="4" t="s">
        <v>3760</v>
      </c>
      <c r="B111" s="34">
        <v>55386</v>
      </c>
    </row>
    <row r="112" spans="1:2">
      <c r="A112" s="4" t="s">
        <v>3914</v>
      </c>
      <c r="B112" s="34">
        <v>4709</v>
      </c>
    </row>
    <row r="113" spans="1:2">
      <c r="A113" s="4" t="s">
        <v>4281</v>
      </c>
      <c r="B113" s="34">
        <v>1193</v>
      </c>
    </row>
    <row r="114" spans="1:2">
      <c r="A114" s="4" t="s">
        <v>4710</v>
      </c>
      <c r="B114" s="34">
        <v>9340</v>
      </c>
    </row>
    <row r="115" spans="1:2">
      <c r="A115" s="4" t="s">
        <v>6367</v>
      </c>
      <c r="B115" s="34">
        <v>14371</v>
      </c>
    </row>
    <row r="116" spans="1:2">
      <c r="A116" s="4" t="s">
        <v>3429</v>
      </c>
      <c r="B116" s="34">
        <v>18187</v>
      </c>
    </row>
    <row r="117" spans="1:2">
      <c r="A117" s="4" t="s">
        <v>3345</v>
      </c>
      <c r="B117" s="34">
        <v>14648</v>
      </c>
    </row>
    <row r="118" spans="1:2">
      <c r="A118" s="4" t="s">
        <v>3485</v>
      </c>
      <c r="B118" s="34">
        <v>131497</v>
      </c>
    </row>
    <row r="119" spans="1:2">
      <c r="A119" s="4" t="s">
        <v>3846</v>
      </c>
      <c r="B119" s="34">
        <v>58002</v>
      </c>
    </row>
    <row r="120" spans="1:2">
      <c r="A120" s="4" t="s">
        <v>3053</v>
      </c>
      <c r="B120" s="34">
        <v>550259</v>
      </c>
    </row>
    <row r="121" spans="1:2">
      <c r="A121" s="4" t="s">
        <v>2998</v>
      </c>
      <c r="B121" s="34">
        <v>2493269</v>
      </c>
    </row>
    <row r="122" spans="1:2">
      <c r="A122" s="4" t="s">
        <v>7917</v>
      </c>
      <c r="B122" s="34">
        <v>20668</v>
      </c>
    </row>
    <row r="123" spans="1:2">
      <c r="A123" s="4" t="s">
        <v>2956</v>
      </c>
      <c r="B123" s="34">
        <v>1227958</v>
      </c>
    </row>
    <row r="124" spans="1:2">
      <c r="A124" s="4" t="s">
        <v>10622</v>
      </c>
      <c r="B124" s="34">
        <v>3663</v>
      </c>
    </row>
    <row r="125" spans="1:2">
      <c r="A125" s="4" t="s">
        <v>6941</v>
      </c>
      <c r="B125" s="34">
        <v>5036</v>
      </c>
    </row>
    <row r="126" spans="1:2">
      <c r="A126" s="4" t="s">
        <v>7293</v>
      </c>
      <c r="B126" s="34">
        <v>10718</v>
      </c>
    </row>
    <row r="127" spans="1:2">
      <c r="A127" s="4" t="s">
        <v>8030</v>
      </c>
      <c r="B127" s="34">
        <v>9427</v>
      </c>
    </row>
    <row r="128" spans="1:2">
      <c r="A128" s="4" t="s">
        <v>5233</v>
      </c>
      <c r="B128" s="34">
        <v>23255</v>
      </c>
    </row>
    <row r="129" spans="1:2">
      <c r="A129" s="4" t="s">
        <v>4982</v>
      </c>
      <c r="B129" s="34">
        <v>14778</v>
      </c>
    </row>
    <row r="130" spans="1:2">
      <c r="A130" s="4" t="s">
        <v>11700</v>
      </c>
      <c r="B130" s="34">
        <v>3231</v>
      </c>
    </row>
    <row r="131" spans="1:2">
      <c r="A131" s="4" t="s">
        <v>9873</v>
      </c>
      <c r="B131" s="34">
        <v>14069</v>
      </c>
    </row>
    <row r="132" spans="1:2">
      <c r="A132" s="4" t="s">
        <v>9080</v>
      </c>
      <c r="B132" s="34">
        <v>110015</v>
      </c>
    </row>
    <row r="133" spans="1:2">
      <c r="A133" s="4" t="s">
        <v>9377</v>
      </c>
      <c r="B133" s="34">
        <v>28831</v>
      </c>
    </row>
    <row r="134" spans="1:2">
      <c r="A134" s="4" t="s">
        <v>12557</v>
      </c>
      <c r="B134" s="34">
        <v>5873</v>
      </c>
    </row>
    <row r="135" spans="1:2">
      <c r="A135" s="4" t="s">
        <v>10784</v>
      </c>
      <c r="B135" s="34">
        <v>4767</v>
      </c>
    </row>
    <row r="136" spans="1:2">
      <c r="A136" s="4" t="s">
        <v>10896</v>
      </c>
      <c r="B136" s="34">
        <v>4353</v>
      </c>
    </row>
    <row r="137" spans="1:2">
      <c r="A137" s="4" t="s">
        <v>12387</v>
      </c>
      <c r="B137" s="34">
        <v>3524</v>
      </c>
    </row>
    <row r="138" spans="1:2">
      <c r="A138" s="4" t="s">
        <v>8516</v>
      </c>
      <c r="B138" s="34">
        <v>4850</v>
      </c>
    </row>
    <row r="139" spans="1:2">
      <c r="A139" s="4" t="s">
        <v>8336</v>
      </c>
      <c r="B139" s="34">
        <v>26811</v>
      </c>
    </row>
    <row r="140" spans="1:2">
      <c r="A140" s="4" t="s">
        <v>8347</v>
      </c>
      <c r="B140" s="34">
        <v>35746</v>
      </c>
    </row>
    <row r="141" spans="1:2">
      <c r="A141" s="4" t="s">
        <v>9183</v>
      </c>
      <c r="B141" s="34">
        <v>1127</v>
      </c>
    </row>
    <row r="142" spans="1:2">
      <c r="A142" s="4" t="s">
        <v>9265</v>
      </c>
      <c r="B142" s="34">
        <v>2026</v>
      </c>
    </row>
    <row r="143" spans="1:2">
      <c r="A143" s="4" t="s">
        <v>8629</v>
      </c>
      <c r="B143" s="34">
        <v>94827</v>
      </c>
    </row>
    <row r="144" spans="1:2">
      <c r="A144" s="4" t="s">
        <v>8505</v>
      </c>
      <c r="B144" s="34">
        <v>143743</v>
      </c>
    </row>
    <row r="145" spans="1:2">
      <c r="A145" s="4" t="s">
        <v>8558</v>
      </c>
      <c r="B145" s="34">
        <v>67578</v>
      </c>
    </row>
    <row r="146" spans="1:2">
      <c r="A146" s="4" t="s">
        <v>10117</v>
      </c>
      <c r="B146" s="34">
        <v>2949</v>
      </c>
    </row>
    <row r="147" spans="1:2">
      <c r="A147" s="4" t="s">
        <v>9905</v>
      </c>
      <c r="B147" s="34">
        <v>3846</v>
      </c>
    </row>
    <row r="148" spans="1:2">
      <c r="A148" s="4" t="s">
        <v>8671</v>
      </c>
      <c r="B148" s="34">
        <v>46970</v>
      </c>
    </row>
    <row r="149" spans="1:2">
      <c r="A149" s="4" t="s">
        <v>8390</v>
      </c>
      <c r="B149" s="34">
        <v>270563</v>
      </c>
    </row>
    <row r="150" spans="1:2">
      <c r="A150" s="4" t="s">
        <v>9306</v>
      </c>
      <c r="B150" s="34">
        <v>478</v>
      </c>
    </row>
    <row r="151" spans="1:2">
      <c r="A151" s="4" t="s">
        <v>11914</v>
      </c>
      <c r="B151" s="34">
        <v>11371</v>
      </c>
    </row>
    <row r="152" spans="1:2">
      <c r="A152" s="4" t="s">
        <v>12155</v>
      </c>
      <c r="B152" s="34">
        <v>1065</v>
      </c>
    </row>
    <row r="153" spans="1:2">
      <c r="A153" s="4" t="s">
        <v>9398</v>
      </c>
      <c r="B153" s="34">
        <v>7183</v>
      </c>
    </row>
    <row r="154" spans="1:2">
      <c r="A154" s="4" t="s">
        <v>10753</v>
      </c>
      <c r="B154" s="34">
        <v>3815</v>
      </c>
    </row>
    <row r="155" spans="1:2">
      <c r="A155" s="4" t="s">
        <v>10855</v>
      </c>
      <c r="B155" s="34">
        <v>5037</v>
      </c>
    </row>
    <row r="156" spans="1:2">
      <c r="A156" s="4" t="s">
        <v>11853</v>
      </c>
      <c r="B156" s="34">
        <v>590</v>
      </c>
    </row>
    <row r="157" spans="1:2">
      <c r="A157" s="4" t="s">
        <v>10056</v>
      </c>
      <c r="B157" s="34">
        <v>19050</v>
      </c>
    </row>
    <row r="158" spans="1:2">
      <c r="A158" s="4" t="s">
        <v>10392</v>
      </c>
      <c r="B158" s="34">
        <v>2116</v>
      </c>
    </row>
    <row r="159" spans="1:2">
      <c r="A159" s="4" t="s">
        <v>8660</v>
      </c>
      <c r="B159" s="34">
        <v>12237</v>
      </c>
    </row>
    <row r="160" spans="1:2">
      <c r="A160" s="4" t="s">
        <v>8369</v>
      </c>
      <c r="B160" s="34">
        <v>75603</v>
      </c>
    </row>
    <row r="161" spans="1:2">
      <c r="A161" s="4" t="s">
        <v>9028</v>
      </c>
      <c r="B161" s="34">
        <v>9702</v>
      </c>
    </row>
    <row r="162" spans="1:2">
      <c r="A162" s="4" t="s">
        <v>8815</v>
      </c>
      <c r="B162" s="34">
        <v>29443</v>
      </c>
    </row>
    <row r="163" spans="1:2">
      <c r="A163" s="4" t="s">
        <v>8472</v>
      </c>
      <c r="B163" s="34">
        <v>86038</v>
      </c>
    </row>
    <row r="164" spans="1:2">
      <c r="A164" s="4" t="s">
        <v>10148</v>
      </c>
      <c r="B164" s="34">
        <v>22333</v>
      </c>
    </row>
    <row r="165" spans="1:2">
      <c r="A165" s="4" t="s">
        <v>8431</v>
      </c>
      <c r="B165" s="34">
        <v>169167</v>
      </c>
    </row>
    <row r="166" spans="1:2">
      <c r="A166" s="4" t="s">
        <v>8723</v>
      </c>
      <c r="B166" s="34">
        <v>64060</v>
      </c>
    </row>
    <row r="167" spans="1:2">
      <c r="A167" s="4" t="s">
        <v>10361</v>
      </c>
      <c r="B167" s="34">
        <v>6337</v>
      </c>
    </row>
    <row r="168" spans="1:2">
      <c r="A168" s="4" t="s">
        <v>11519</v>
      </c>
      <c r="B168" s="34">
        <v>2288</v>
      </c>
    </row>
    <row r="169" spans="1:2">
      <c r="A169" s="4" t="s">
        <v>8325</v>
      </c>
      <c r="B169" s="34">
        <v>322958</v>
      </c>
    </row>
    <row r="170" spans="1:2">
      <c r="A170" s="4" t="s">
        <v>8547</v>
      </c>
      <c r="B170" s="34">
        <v>68465</v>
      </c>
    </row>
    <row r="171" spans="1:2">
      <c r="A171" s="4" t="s">
        <v>10199</v>
      </c>
      <c r="B171" s="34">
        <v>14499</v>
      </c>
    </row>
    <row r="172" spans="1:2">
      <c r="A172" s="4" t="s">
        <v>8977</v>
      </c>
      <c r="B172" s="34">
        <v>20908</v>
      </c>
    </row>
    <row r="173" spans="1:2">
      <c r="A173" s="4" t="s">
        <v>8494</v>
      </c>
      <c r="B173" s="34">
        <v>318321</v>
      </c>
    </row>
    <row r="174" spans="1:2">
      <c r="A174" s="4" t="s">
        <v>10210</v>
      </c>
      <c r="B174" s="34">
        <v>18607</v>
      </c>
    </row>
    <row r="175" spans="1:2">
      <c r="A175" s="4" t="s">
        <v>9244</v>
      </c>
      <c r="B175" s="34">
        <v>21524</v>
      </c>
    </row>
    <row r="176" spans="1:2">
      <c r="A176" s="4" t="s">
        <v>9481</v>
      </c>
      <c r="B176" s="34">
        <v>21995</v>
      </c>
    </row>
    <row r="177" spans="1:2">
      <c r="A177" s="4" t="s">
        <v>12346</v>
      </c>
      <c r="B177" s="34">
        <v>388</v>
      </c>
    </row>
    <row r="178" spans="1:2">
      <c r="A178" s="4" t="s">
        <v>8846</v>
      </c>
      <c r="B178" s="34">
        <v>77155</v>
      </c>
    </row>
    <row r="179" spans="1:2">
      <c r="A179" s="4" t="s">
        <v>11741</v>
      </c>
      <c r="B179" s="34">
        <v>2280</v>
      </c>
    </row>
    <row r="180" spans="1:2">
      <c r="A180" s="4" t="s">
        <v>11197</v>
      </c>
      <c r="B180" s="34">
        <v>4570</v>
      </c>
    </row>
    <row r="181" spans="1:2">
      <c r="A181" s="4" t="s">
        <v>12488</v>
      </c>
      <c r="B181" s="34">
        <v>534</v>
      </c>
    </row>
    <row r="182" spans="1:2">
      <c r="A182" s="4" t="s">
        <v>9069</v>
      </c>
      <c r="B182" s="34">
        <v>26029</v>
      </c>
    </row>
    <row r="183" spans="1:2">
      <c r="A183" s="4" t="s">
        <v>11782</v>
      </c>
      <c r="B183" s="34">
        <v>2073</v>
      </c>
    </row>
    <row r="184" spans="1:2">
      <c r="A184" s="4" t="s">
        <v>11508</v>
      </c>
      <c r="B184" s="34">
        <v>557</v>
      </c>
    </row>
    <row r="185" spans="1:2">
      <c r="A185" s="4" t="s">
        <v>8483</v>
      </c>
      <c r="B185" s="34">
        <v>258512</v>
      </c>
    </row>
    <row r="186" spans="1:2">
      <c r="A186" s="4" t="s">
        <v>8682</v>
      </c>
      <c r="B186" s="34">
        <v>66017</v>
      </c>
    </row>
    <row r="187" spans="1:2">
      <c r="A187" s="4" t="s">
        <v>8358</v>
      </c>
      <c r="B187" s="34">
        <v>22983</v>
      </c>
    </row>
    <row r="188" spans="1:2">
      <c r="A188" s="4" t="s">
        <v>9172</v>
      </c>
      <c r="B188" s="34">
        <v>1484</v>
      </c>
    </row>
    <row r="189" spans="1:2">
      <c r="A189" s="4" t="s">
        <v>12608</v>
      </c>
      <c r="B189" s="34">
        <v>2664</v>
      </c>
    </row>
    <row r="190" spans="1:2">
      <c r="A190" s="4" t="s">
        <v>9111</v>
      </c>
      <c r="B190" s="34">
        <v>64051</v>
      </c>
    </row>
    <row r="191" spans="1:2">
      <c r="A191" s="4" t="s">
        <v>8754</v>
      </c>
      <c r="B191" s="34">
        <v>19567</v>
      </c>
    </row>
    <row r="192" spans="1:2">
      <c r="A192" s="4" t="s">
        <v>11218</v>
      </c>
      <c r="B192" s="34">
        <v>7834</v>
      </c>
    </row>
    <row r="193" spans="1:2">
      <c r="A193" s="4" t="s">
        <v>9733</v>
      </c>
      <c r="B193" s="34">
        <v>32736</v>
      </c>
    </row>
    <row r="194" spans="1:2">
      <c r="A194" s="4" t="s">
        <v>9430</v>
      </c>
      <c r="B194" s="34">
        <v>23629</v>
      </c>
    </row>
    <row r="195" spans="1:2">
      <c r="A195" s="4" t="s">
        <v>9884</v>
      </c>
      <c r="B195" s="34">
        <v>78109</v>
      </c>
    </row>
    <row r="196" spans="1:2">
      <c r="A196" s="4" t="s">
        <v>9419</v>
      </c>
      <c r="B196" s="34">
        <v>25794</v>
      </c>
    </row>
    <row r="197" spans="1:2">
      <c r="A197" s="4" t="s">
        <v>6521</v>
      </c>
      <c r="B197" s="34">
        <v>2581</v>
      </c>
    </row>
    <row r="198" spans="1:2">
      <c r="A198" s="4" t="s">
        <v>8019</v>
      </c>
      <c r="B198" s="34">
        <v>5985</v>
      </c>
    </row>
    <row r="199" spans="1:2">
      <c r="A199" s="4" t="s">
        <v>4949</v>
      </c>
      <c r="B199" s="34">
        <v>88882</v>
      </c>
    </row>
    <row r="200" spans="1:2">
      <c r="A200" s="4" t="s">
        <v>5910</v>
      </c>
      <c r="B200" s="34">
        <v>8610</v>
      </c>
    </row>
    <row r="201" spans="1:2">
      <c r="A201" s="4" t="s">
        <v>7787</v>
      </c>
      <c r="B201" s="34">
        <v>4426</v>
      </c>
    </row>
    <row r="202" spans="1:2">
      <c r="A202" s="4" t="s">
        <v>5107</v>
      </c>
      <c r="B202" s="34">
        <v>17939</v>
      </c>
    </row>
    <row r="203" spans="1:2">
      <c r="A203" s="4" t="s">
        <v>6552</v>
      </c>
      <c r="B203" s="34">
        <v>388</v>
      </c>
    </row>
    <row r="204" spans="1:2">
      <c r="A204" s="4" t="s">
        <v>7745</v>
      </c>
      <c r="B204" s="34">
        <v>3530</v>
      </c>
    </row>
    <row r="205" spans="1:2">
      <c r="A205" s="4" t="s">
        <v>6122</v>
      </c>
      <c r="B205" s="34">
        <v>23333</v>
      </c>
    </row>
    <row r="206" spans="1:2">
      <c r="A206" s="4" t="s">
        <v>5617</v>
      </c>
      <c r="B206" s="34">
        <v>16773</v>
      </c>
    </row>
    <row r="207" spans="1:2">
      <c r="A207" s="4" t="s">
        <v>5502</v>
      </c>
      <c r="B207" s="34">
        <v>28521</v>
      </c>
    </row>
    <row r="208" spans="1:2">
      <c r="A208" s="4" t="s">
        <v>6081</v>
      </c>
      <c r="B208" s="34">
        <v>6156</v>
      </c>
    </row>
    <row r="209" spans="1:2">
      <c r="A209" s="4" t="s">
        <v>8202</v>
      </c>
      <c r="B209" s="34">
        <v>4798</v>
      </c>
    </row>
    <row r="210" spans="1:2">
      <c r="A210" s="4" t="s">
        <v>4971</v>
      </c>
      <c r="B210" s="34">
        <v>8420</v>
      </c>
    </row>
    <row r="211" spans="1:2">
      <c r="A211" s="4" t="s">
        <v>8092</v>
      </c>
      <c r="B211" s="34">
        <v>8125</v>
      </c>
    </row>
    <row r="212" spans="1:2">
      <c r="A212" s="4" t="s">
        <v>6163</v>
      </c>
      <c r="B212" s="34">
        <v>8169</v>
      </c>
    </row>
    <row r="213" spans="1:2">
      <c r="A213" s="4" t="s">
        <v>6920</v>
      </c>
      <c r="B213" s="34">
        <v>10487</v>
      </c>
    </row>
    <row r="214" spans="1:2">
      <c r="A214" s="4" t="s">
        <v>7550</v>
      </c>
      <c r="B214" s="34">
        <v>15867</v>
      </c>
    </row>
    <row r="215" spans="1:2">
      <c r="A215" s="4" t="s">
        <v>13068</v>
      </c>
      <c r="B215" s="34"/>
    </row>
    <row r="216" spans="1:2">
      <c r="A216" s="4" t="s">
        <v>13069</v>
      </c>
      <c r="B216" s="34">
        <v>23802423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411CD-BB7A-446E-9E5B-C0BAE1A96817}">
  <dimension ref="A3:F1342"/>
  <sheetViews>
    <sheetView zoomScale="70" zoomScaleNormal="70" workbookViewId="0">
      <selection activeCell="A2" sqref="A2"/>
    </sheetView>
  </sheetViews>
  <sheetFormatPr defaultRowHeight="15"/>
  <cols>
    <col min="1" max="1" width="255.77734375" bestFit="1" customWidth="1"/>
    <col min="2" max="2" width="13.44140625" bestFit="1" customWidth="1"/>
    <col min="4" max="4" width="12.33203125" customWidth="1"/>
    <col min="5" max="5" width="52" customWidth="1"/>
    <col min="6" max="6" width="15.21875" customWidth="1"/>
  </cols>
  <sheetData>
    <row r="3" spans="1:6" ht="15.75">
      <c r="A3" s="3" t="s">
        <v>13105</v>
      </c>
      <c r="B3" t="s">
        <v>13075</v>
      </c>
      <c r="D3" s="1" t="s">
        <v>13076</v>
      </c>
      <c r="E3" s="1" t="s">
        <v>13077</v>
      </c>
      <c r="F3" s="1" t="s">
        <v>13078</v>
      </c>
    </row>
    <row r="4" spans="1:6" s="36" customFormat="1">
      <c r="A4" s="4" t="s">
        <v>1555</v>
      </c>
      <c r="B4" s="35">
        <v>5</v>
      </c>
      <c r="D4" s="5">
        <v>1</v>
      </c>
      <c r="E4" s="4" t="s">
        <v>1555</v>
      </c>
      <c r="F4" s="36">
        <v>5</v>
      </c>
    </row>
    <row r="5" spans="1:6" s="36" customFormat="1">
      <c r="A5" s="4" t="s">
        <v>2870</v>
      </c>
      <c r="B5" s="35">
        <v>5</v>
      </c>
      <c r="D5" s="5" t="s">
        <v>13079</v>
      </c>
      <c r="E5" s="4" t="s">
        <v>2870</v>
      </c>
      <c r="F5" s="36">
        <v>5</v>
      </c>
    </row>
    <row r="6" spans="1:6" s="36" customFormat="1">
      <c r="A6" s="4" t="s">
        <v>6232</v>
      </c>
      <c r="B6" s="35">
        <v>5</v>
      </c>
      <c r="D6" s="5" t="s">
        <v>13080</v>
      </c>
      <c r="E6" s="4" t="s">
        <v>6232</v>
      </c>
      <c r="F6" s="36">
        <v>5</v>
      </c>
    </row>
    <row r="7" spans="1:6" s="36" customFormat="1">
      <c r="A7" s="4" t="s">
        <v>9591</v>
      </c>
      <c r="B7" s="35">
        <v>4.8</v>
      </c>
      <c r="D7" s="5" t="s">
        <v>13081</v>
      </c>
      <c r="E7" s="4" t="s">
        <v>9591</v>
      </c>
      <c r="F7" s="36">
        <v>4.8</v>
      </c>
    </row>
    <row r="8" spans="1:6" s="36" customFormat="1">
      <c r="A8" s="4" t="s">
        <v>10158</v>
      </c>
      <c r="B8" s="35">
        <v>4.8</v>
      </c>
      <c r="D8" s="5" t="s">
        <v>13082</v>
      </c>
      <c r="E8" s="4" t="s">
        <v>10158</v>
      </c>
      <c r="F8" s="36">
        <v>4.8</v>
      </c>
    </row>
    <row r="9" spans="1:6">
      <c r="A9" s="4" t="s">
        <v>11146</v>
      </c>
      <c r="B9" s="34">
        <v>4.8</v>
      </c>
    </row>
    <row r="10" spans="1:6">
      <c r="A10" s="4" t="s">
        <v>10412</v>
      </c>
      <c r="B10" s="34">
        <v>4.7</v>
      </c>
    </row>
    <row r="11" spans="1:6">
      <c r="A11" s="4" t="s">
        <v>2209</v>
      </c>
      <c r="B11" s="34">
        <v>4.7</v>
      </c>
    </row>
    <row r="12" spans="1:6">
      <c r="A12" s="4" t="s">
        <v>3835</v>
      </c>
      <c r="B12" s="34">
        <v>4.7</v>
      </c>
    </row>
    <row r="13" spans="1:6">
      <c r="A13" s="4" t="s">
        <v>10906</v>
      </c>
      <c r="B13" s="34">
        <v>4.7</v>
      </c>
    </row>
    <row r="14" spans="1:6">
      <c r="A14" s="4" t="s">
        <v>10381</v>
      </c>
      <c r="B14" s="34">
        <v>4.7</v>
      </c>
    </row>
    <row r="15" spans="1:6">
      <c r="A15" s="4" t="s">
        <v>12044</v>
      </c>
      <c r="B15" s="34">
        <v>4.7</v>
      </c>
    </row>
    <row r="16" spans="1:6">
      <c r="A16" s="4" t="s">
        <v>4645</v>
      </c>
      <c r="B16" s="34">
        <v>4.5999999999999996</v>
      </c>
    </row>
    <row r="17" spans="1:2">
      <c r="A17" s="4" t="s">
        <v>3900</v>
      </c>
      <c r="B17" s="34">
        <v>4.5999999999999996</v>
      </c>
    </row>
    <row r="18" spans="1:2">
      <c r="A18" s="4" t="s">
        <v>12447</v>
      </c>
      <c r="B18" s="34">
        <v>4.5999999999999996</v>
      </c>
    </row>
    <row r="19" spans="1:2">
      <c r="A19" s="4" t="s">
        <v>10310</v>
      </c>
      <c r="B19" s="34">
        <v>4.5999999999999996</v>
      </c>
    </row>
    <row r="20" spans="1:2">
      <c r="A20" s="4" t="s">
        <v>3759</v>
      </c>
      <c r="B20" s="34">
        <v>4.5999999999999996</v>
      </c>
    </row>
    <row r="21" spans="1:2">
      <c r="A21" s="4" t="s">
        <v>7967</v>
      </c>
      <c r="B21" s="34">
        <v>4.5999999999999996</v>
      </c>
    </row>
    <row r="22" spans="1:2">
      <c r="A22" s="4" t="s">
        <v>11974</v>
      </c>
      <c r="B22" s="34">
        <v>4.5999999999999996</v>
      </c>
    </row>
    <row r="23" spans="1:2">
      <c r="A23" s="4" t="s">
        <v>11086</v>
      </c>
      <c r="B23" s="34">
        <v>4.5999999999999996</v>
      </c>
    </row>
    <row r="24" spans="1:2">
      <c r="A24" s="4" t="s">
        <v>6664</v>
      </c>
      <c r="B24" s="34">
        <v>4.5999999999999996</v>
      </c>
    </row>
    <row r="25" spans="1:2">
      <c r="A25" s="4" t="s">
        <v>9326</v>
      </c>
      <c r="B25" s="34">
        <v>4.5999999999999996</v>
      </c>
    </row>
    <row r="26" spans="1:2">
      <c r="A26" s="4" t="s">
        <v>7866</v>
      </c>
      <c r="B26" s="34">
        <v>4.5999999999999996</v>
      </c>
    </row>
    <row r="27" spans="1:2">
      <c r="A27" s="4" t="s">
        <v>7222</v>
      </c>
      <c r="B27" s="34">
        <v>4.5999999999999996</v>
      </c>
    </row>
    <row r="28" spans="1:2">
      <c r="A28" s="4" t="s">
        <v>6930</v>
      </c>
      <c r="B28" s="34">
        <v>4.5999999999999996</v>
      </c>
    </row>
    <row r="29" spans="1:2">
      <c r="A29" s="4" t="s">
        <v>9408</v>
      </c>
      <c r="B29" s="34">
        <v>4.5999999999999996</v>
      </c>
    </row>
    <row r="30" spans="1:2">
      <c r="A30" s="4" t="s">
        <v>1240</v>
      </c>
      <c r="B30" s="34">
        <v>4.5999999999999996</v>
      </c>
    </row>
    <row r="31" spans="1:2">
      <c r="A31" s="4" t="s">
        <v>11046</v>
      </c>
      <c r="B31" s="34">
        <v>4.5999999999999996</v>
      </c>
    </row>
    <row r="32" spans="1:2">
      <c r="A32" s="4" t="s">
        <v>7032</v>
      </c>
      <c r="B32" s="34">
        <v>4.5</v>
      </c>
    </row>
    <row r="33" spans="1:2">
      <c r="A33" s="4" t="s">
        <v>7776</v>
      </c>
      <c r="B33" s="34">
        <v>4.5</v>
      </c>
    </row>
    <row r="34" spans="1:2">
      <c r="A34" s="4" t="s">
        <v>7662</v>
      </c>
      <c r="B34" s="34">
        <v>4.5</v>
      </c>
    </row>
    <row r="35" spans="1:2">
      <c r="A35" s="4" t="s">
        <v>6623</v>
      </c>
      <c r="B35" s="34">
        <v>4.5</v>
      </c>
    </row>
    <row r="36" spans="1:2">
      <c r="A36" s="4" t="s">
        <v>11740</v>
      </c>
      <c r="B36" s="34">
        <v>4.5</v>
      </c>
    </row>
    <row r="37" spans="1:2">
      <c r="A37" s="4" t="s">
        <v>10591</v>
      </c>
      <c r="B37" s="34">
        <v>4.5</v>
      </c>
    </row>
    <row r="38" spans="1:2">
      <c r="A38" s="4" t="s">
        <v>900</v>
      </c>
      <c r="B38" s="34">
        <v>4.5</v>
      </c>
    </row>
    <row r="39" spans="1:2">
      <c r="A39" s="4" t="s">
        <v>11036</v>
      </c>
      <c r="B39" s="34">
        <v>4.5</v>
      </c>
    </row>
    <row r="40" spans="1:2">
      <c r="A40" s="4" t="s">
        <v>7192</v>
      </c>
      <c r="B40" s="34">
        <v>4.5</v>
      </c>
    </row>
    <row r="41" spans="1:2">
      <c r="A41" s="4" t="s">
        <v>12265</v>
      </c>
      <c r="B41" s="34">
        <v>4.5</v>
      </c>
    </row>
    <row r="42" spans="1:2">
      <c r="A42" s="4" t="s">
        <v>2630</v>
      </c>
      <c r="B42" s="34">
        <v>4.5</v>
      </c>
    </row>
    <row r="43" spans="1:2">
      <c r="A43" s="4" t="s">
        <v>7132</v>
      </c>
      <c r="B43" s="34">
        <v>4.5</v>
      </c>
    </row>
    <row r="44" spans="1:2">
      <c r="A44" s="4" t="s">
        <v>5023</v>
      </c>
      <c r="B44" s="34">
        <v>4.5</v>
      </c>
    </row>
    <row r="45" spans="1:2">
      <c r="A45" s="4" t="s">
        <v>6017</v>
      </c>
      <c r="B45" s="34">
        <v>4.5</v>
      </c>
    </row>
    <row r="46" spans="1:2">
      <c r="A46" s="4" t="s">
        <v>7252</v>
      </c>
      <c r="B46" s="34">
        <v>4.5</v>
      </c>
    </row>
    <row r="47" spans="1:2">
      <c r="A47" s="4" t="s">
        <v>2327</v>
      </c>
      <c r="B47" s="34">
        <v>4.5</v>
      </c>
    </row>
    <row r="48" spans="1:2">
      <c r="A48" s="4" t="s">
        <v>7886</v>
      </c>
      <c r="B48" s="34">
        <v>4.5</v>
      </c>
    </row>
    <row r="49" spans="1:2">
      <c r="A49" s="4" t="s">
        <v>664</v>
      </c>
      <c r="B49" s="34">
        <v>4.5</v>
      </c>
    </row>
    <row r="50" spans="1:2">
      <c r="A50" s="4" t="s">
        <v>5869</v>
      </c>
      <c r="B50" s="34">
        <v>4.5</v>
      </c>
    </row>
    <row r="51" spans="1:2">
      <c r="A51" s="4" t="s">
        <v>9243</v>
      </c>
      <c r="B51" s="34">
        <v>4.5</v>
      </c>
    </row>
    <row r="52" spans="1:2">
      <c r="A52" s="4" t="s">
        <v>7313</v>
      </c>
      <c r="B52" s="34">
        <v>4.5</v>
      </c>
    </row>
    <row r="53" spans="1:2">
      <c r="A53" s="4" t="s">
        <v>6121</v>
      </c>
      <c r="B53" s="34">
        <v>4.5</v>
      </c>
    </row>
    <row r="54" spans="1:2">
      <c r="A54" s="4" t="s">
        <v>4472</v>
      </c>
      <c r="B54" s="34">
        <v>4.5</v>
      </c>
    </row>
    <row r="55" spans="1:2">
      <c r="A55" s="4" t="s">
        <v>7400</v>
      </c>
      <c r="B55" s="34">
        <v>4.5</v>
      </c>
    </row>
    <row r="56" spans="1:2">
      <c r="A56" s="4" t="s">
        <v>9601</v>
      </c>
      <c r="B56" s="34">
        <v>4.5</v>
      </c>
    </row>
    <row r="57" spans="1:2">
      <c r="A57" s="4" t="s">
        <v>5254</v>
      </c>
      <c r="B57" s="34">
        <v>4.5</v>
      </c>
    </row>
    <row r="58" spans="1:2">
      <c r="A58" s="4" t="s">
        <v>10824</v>
      </c>
      <c r="B58" s="34">
        <v>4.5</v>
      </c>
    </row>
    <row r="59" spans="1:2">
      <c r="A59" s="4" t="s">
        <v>4938</v>
      </c>
      <c r="B59" s="34">
        <v>4.5</v>
      </c>
    </row>
    <row r="60" spans="1:2">
      <c r="A60" s="4" t="s">
        <v>6562</v>
      </c>
      <c r="B60" s="34">
        <v>4.5</v>
      </c>
    </row>
    <row r="61" spans="1:2">
      <c r="A61" s="4" t="s">
        <v>8526</v>
      </c>
      <c r="B61" s="34">
        <v>4.5</v>
      </c>
    </row>
    <row r="62" spans="1:2">
      <c r="A62" s="4" t="s">
        <v>4959</v>
      </c>
      <c r="B62" s="34">
        <v>4.5</v>
      </c>
    </row>
    <row r="63" spans="1:2">
      <c r="A63" s="4" t="s">
        <v>4749</v>
      </c>
      <c r="B63" s="34">
        <v>4.5</v>
      </c>
    </row>
    <row r="64" spans="1:2">
      <c r="A64" s="4" t="s">
        <v>5658</v>
      </c>
      <c r="B64" s="34">
        <v>4.5</v>
      </c>
    </row>
    <row r="65" spans="1:2">
      <c r="A65" s="4" t="s">
        <v>7052</v>
      </c>
      <c r="B65" s="34">
        <v>4.5</v>
      </c>
    </row>
    <row r="66" spans="1:2">
      <c r="A66" s="4" t="s">
        <v>200</v>
      </c>
      <c r="B66" s="34">
        <v>4.5</v>
      </c>
    </row>
    <row r="67" spans="1:2">
      <c r="A67" s="4" t="s">
        <v>3659</v>
      </c>
      <c r="B67" s="34">
        <v>4.5</v>
      </c>
    </row>
    <row r="68" spans="1:2">
      <c r="A68" s="4" t="s">
        <v>4730</v>
      </c>
      <c r="B68" s="34">
        <v>4.5</v>
      </c>
    </row>
    <row r="69" spans="1:2">
      <c r="A69" s="4" t="s">
        <v>9782</v>
      </c>
      <c r="B69" s="34">
        <v>4.5</v>
      </c>
    </row>
    <row r="70" spans="1:2">
      <c r="A70" s="4" t="s">
        <v>3950</v>
      </c>
      <c r="B70" s="34">
        <v>4.5</v>
      </c>
    </row>
    <row r="71" spans="1:2">
      <c r="A71" s="4" t="s">
        <v>12546</v>
      </c>
      <c r="B71" s="34">
        <v>4.5</v>
      </c>
    </row>
    <row r="72" spans="1:2">
      <c r="A72" s="4" t="s">
        <v>7487</v>
      </c>
      <c r="B72" s="34">
        <v>4.5</v>
      </c>
    </row>
    <row r="73" spans="1:2">
      <c r="A73" s="4" t="s">
        <v>6572</v>
      </c>
      <c r="B73" s="34">
        <v>4.5</v>
      </c>
    </row>
    <row r="74" spans="1:2">
      <c r="A74" s="4" t="s">
        <v>4236</v>
      </c>
      <c r="B74" s="34">
        <v>4.5</v>
      </c>
    </row>
    <row r="75" spans="1:2">
      <c r="A75" s="4" t="s">
        <v>6242</v>
      </c>
      <c r="B75" s="34">
        <v>4.5</v>
      </c>
    </row>
    <row r="76" spans="1:2">
      <c r="A76" s="4" t="s">
        <v>816</v>
      </c>
      <c r="B76" s="34">
        <v>4.5</v>
      </c>
    </row>
    <row r="77" spans="1:2">
      <c r="A77" s="4" t="s">
        <v>5627</v>
      </c>
      <c r="B77" s="34">
        <v>4.5</v>
      </c>
    </row>
    <row r="78" spans="1:2">
      <c r="A78" s="4" t="s">
        <v>8018</v>
      </c>
      <c r="B78" s="34">
        <v>4.5</v>
      </c>
    </row>
    <row r="79" spans="1:2">
      <c r="A79" s="4" t="s">
        <v>5817</v>
      </c>
      <c r="B79" s="34">
        <v>4.5</v>
      </c>
    </row>
    <row r="80" spans="1:2">
      <c r="A80" s="4" t="s">
        <v>2097</v>
      </c>
      <c r="B80" s="34">
        <v>4.5</v>
      </c>
    </row>
    <row r="81" spans="1:2">
      <c r="A81" s="4" t="s">
        <v>7916</v>
      </c>
      <c r="B81" s="34">
        <v>4.5</v>
      </c>
    </row>
    <row r="82" spans="1:2">
      <c r="A82" s="4" t="s">
        <v>1315</v>
      </c>
      <c r="B82" s="34">
        <v>4.5</v>
      </c>
    </row>
    <row r="83" spans="1:2">
      <c r="A83" s="4" t="s">
        <v>7232</v>
      </c>
      <c r="B83" s="34">
        <v>4.5</v>
      </c>
    </row>
    <row r="84" spans="1:2">
      <c r="A84" s="4" t="s">
        <v>300</v>
      </c>
      <c r="B84" s="34">
        <v>4.5</v>
      </c>
    </row>
    <row r="85" spans="1:2">
      <c r="A85" s="4" t="s">
        <v>5909</v>
      </c>
      <c r="B85" s="34">
        <v>4.5</v>
      </c>
    </row>
    <row r="86" spans="1:2">
      <c r="A86" s="4" t="s">
        <v>396</v>
      </c>
      <c r="B86" s="34">
        <v>4.5</v>
      </c>
    </row>
    <row r="87" spans="1:2">
      <c r="A87" s="4" t="s">
        <v>1471</v>
      </c>
      <c r="B87" s="34">
        <v>4.5</v>
      </c>
    </row>
    <row r="88" spans="1:2">
      <c r="A88" s="4" t="s">
        <v>1880</v>
      </c>
      <c r="B88" s="34">
        <v>4.5</v>
      </c>
    </row>
    <row r="89" spans="1:2">
      <c r="A89" s="4" t="s">
        <v>12154</v>
      </c>
      <c r="B89" s="34">
        <v>4.5</v>
      </c>
    </row>
    <row r="90" spans="1:2">
      <c r="A90" s="4" t="s">
        <v>12325</v>
      </c>
      <c r="B90" s="34">
        <v>4.5</v>
      </c>
    </row>
    <row r="91" spans="1:2">
      <c r="A91" s="4" t="s">
        <v>8029</v>
      </c>
      <c r="B91" s="34">
        <v>4.5</v>
      </c>
    </row>
    <row r="92" spans="1:2">
      <c r="A92" s="4" t="s">
        <v>8171</v>
      </c>
      <c r="B92" s="34">
        <v>4.5</v>
      </c>
    </row>
    <row r="93" spans="1:2">
      <c r="A93" s="4" t="s">
        <v>5106</v>
      </c>
      <c r="B93" s="34">
        <v>4.5</v>
      </c>
    </row>
    <row r="94" spans="1:2">
      <c r="A94" s="4" t="s">
        <v>7927</v>
      </c>
      <c r="B94" s="34">
        <v>4.5</v>
      </c>
    </row>
    <row r="95" spans="1:2">
      <c r="A95" s="4" t="s">
        <v>2558</v>
      </c>
      <c r="B95" s="34">
        <v>4.5</v>
      </c>
    </row>
    <row r="96" spans="1:2">
      <c r="A96" s="4" t="s">
        <v>7071</v>
      </c>
      <c r="B96" s="34">
        <v>4.5</v>
      </c>
    </row>
    <row r="97" spans="1:2">
      <c r="A97" s="4" t="s">
        <v>5501</v>
      </c>
      <c r="B97" s="34">
        <v>4.5</v>
      </c>
    </row>
    <row r="98" spans="1:2">
      <c r="A98" s="4" t="s">
        <v>9722</v>
      </c>
      <c r="B98" s="34">
        <v>4.5</v>
      </c>
    </row>
    <row r="99" spans="1:2">
      <c r="A99" s="4" t="s">
        <v>1034</v>
      </c>
      <c r="B99" s="34">
        <v>4.5</v>
      </c>
    </row>
    <row r="100" spans="1:2">
      <c r="A100" s="4" t="s">
        <v>1526</v>
      </c>
      <c r="B100" s="34">
        <v>4.4000000000000004</v>
      </c>
    </row>
    <row r="101" spans="1:2">
      <c r="A101" s="4" t="s">
        <v>6407</v>
      </c>
      <c r="B101" s="34">
        <v>4.4000000000000004</v>
      </c>
    </row>
    <row r="102" spans="1:2">
      <c r="A102" s="4" t="s">
        <v>1781</v>
      </c>
      <c r="B102" s="34">
        <v>4.4000000000000004</v>
      </c>
    </row>
    <row r="103" spans="1:2">
      <c r="A103" s="4" t="s">
        <v>3210</v>
      </c>
      <c r="B103" s="34">
        <v>4.4000000000000004</v>
      </c>
    </row>
    <row r="104" spans="1:2">
      <c r="A104" s="4" t="s">
        <v>7817</v>
      </c>
      <c r="B104" s="34">
        <v>4.4000000000000004</v>
      </c>
    </row>
    <row r="105" spans="1:2">
      <c r="A105" s="4" t="s">
        <v>4387</v>
      </c>
      <c r="B105" s="34">
        <v>4.4000000000000004</v>
      </c>
    </row>
    <row r="106" spans="1:2">
      <c r="A106" s="4" t="s">
        <v>5327</v>
      </c>
      <c r="B106" s="34">
        <v>4.4000000000000004</v>
      </c>
    </row>
    <row r="107" spans="1:2">
      <c r="A107" s="4" t="s">
        <v>6355</v>
      </c>
      <c r="B107" s="34">
        <v>4.4000000000000004</v>
      </c>
    </row>
    <row r="108" spans="1:2">
      <c r="A108" s="4" t="s">
        <v>7142</v>
      </c>
      <c r="B108" s="34">
        <v>4.4000000000000004</v>
      </c>
    </row>
    <row r="109" spans="1:2">
      <c r="A109" s="4" t="s">
        <v>3135</v>
      </c>
      <c r="B109" s="34">
        <v>4.4000000000000004</v>
      </c>
    </row>
    <row r="110" spans="1:2">
      <c r="A110" s="4" t="s">
        <v>8102</v>
      </c>
      <c r="B110" s="34">
        <v>4.4000000000000004</v>
      </c>
    </row>
    <row r="111" spans="1:2">
      <c r="A111" s="4" t="s">
        <v>4160</v>
      </c>
      <c r="B111" s="34">
        <v>4.4000000000000004</v>
      </c>
    </row>
    <row r="112" spans="1:2">
      <c r="A112" s="4" t="s">
        <v>1275</v>
      </c>
      <c r="B112" s="34">
        <v>4.4000000000000004</v>
      </c>
    </row>
    <row r="113" spans="1:2">
      <c r="A113" s="4" t="s">
        <v>3031</v>
      </c>
      <c r="B113" s="34">
        <v>4.4000000000000004</v>
      </c>
    </row>
    <row r="114" spans="1:2">
      <c r="A114" s="4" t="s">
        <v>482</v>
      </c>
      <c r="B114" s="34">
        <v>4.4000000000000004</v>
      </c>
    </row>
    <row r="115" spans="1:2">
      <c r="A115" s="4" t="s">
        <v>7846</v>
      </c>
      <c r="B115" s="34">
        <v>4.4000000000000004</v>
      </c>
    </row>
    <row r="116" spans="1:2">
      <c r="A116" s="4" t="s">
        <v>7641</v>
      </c>
      <c r="B116" s="34">
        <v>4.4000000000000004</v>
      </c>
    </row>
    <row r="117" spans="1:2">
      <c r="A117" s="4" t="s">
        <v>3169</v>
      </c>
      <c r="B117" s="34">
        <v>4.4000000000000004</v>
      </c>
    </row>
    <row r="118" spans="1:2">
      <c r="A118" s="4" t="s">
        <v>10045</v>
      </c>
      <c r="B118" s="34">
        <v>4.4000000000000004</v>
      </c>
    </row>
    <row r="119" spans="1:2">
      <c r="A119" s="4" t="s">
        <v>12134</v>
      </c>
      <c r="B119" s="34">
        <v>4.4000000000000004</v>
      </c>
    </row>
    <row r="120" spans="1:2">
      <c r="A120" s="4" t="s">
        <v>6654</v>
      </c>
      <c r="B120" s="34">
        <v>4.4000000000000004</v>
      </c>
    </row>
    <row r="121" spans="1:2">
      <c r="A121" s="4" t="s">
        <v>11357</v>
      </c>
      <c r="B121" s="34">
        <v>4.4000000000000004</v>
      </c>
    </row>
    <row r="122" spans="1:2">
      <c r="A122" s="4" t="s">
        <v>7272</v>
      </c>
      <c r="B122" s="34">
        <v>4.4000000000000004</v>
      </c>
    </row>
    <row r="123" spans="1:2">
      <c r="A123" s="4" t="s">
        <v>3379</v>
      </c>
      <c r="B123" s="34">
        <v>4.4000000000000004</v>
      </c>
    </row>
    <row r="124" spans="1:2">
      <c r="A124" s="4" t="s">
        <v>5221</v>
      </c>
      <c r="B124" s="34">
        <v>4.4000000000000004</v>
      </c>
    </row>
    <row r="125" spans="1:2">
      <c r="A125" s="4" t="s">
        <v>5441</v>
      </c>
      <c r="B125" s="34">
        <v>4.4000000000000004</v>
      </c>
    </row>
    <row r="126" spans="1:2">
      <c r="A126" s="4" t="s">
        <v>10632</v>
      </c>
      <c r="B126" s="34">
        <v>4.4000000000000004</v>
      </c>
    </row>
    <row r="127" spans="1:2">
      <c r="A127" s="4" t="s">
        <v>11327</v>
      </c>
      <c r="B127" s="34">
        <v>4.4000000000000004</v>
      </c>
    </row>
    <row r="128" spans="1:2">
      <c r="A128" s="4" t="s">
        <v>12738</v>
      </c>
      <c r="B128" s="34">
        <v>4.4000000000000004</v>
      </c>
    </row>
    <row r="129" spans="1:2">
      <c r="A129" s="4" t="s">
        <v>8733</v>
      </c>
      <c r="B129" s="34">
        <v>4.4000000000000004</v>
      </c>
    </row>
    <row r="130" spans="1:2">
      <c r="A130" s="4" t="s">
        <v>6264</v>
      </c>
      <c r="B130" s="34">
        <v>4.4000000000000004</v>
      </c>
    </row>
    <row r="131" spans="1:2">
      <c r="A131" s="4" t="s">
        <v>5232</v>
      </c>
      <c r="B131" s="34">
        <v>4.4000000000000004</v>
      </c>
    </row>
    <row r="132" spans="1:2">
      <c r="A132" s="4" t="s">
        <v>4784</v>
      </c>
      <c r="B132" s="34">
        <v>4.4000000000000004</v>
      </c>
    </row>
    <row r="133" spans="1:2">
      <c r="A133" s="4" t="s">
        <v>5491</v>
      </c>
      <c r="B133" s="34">
        <v>4.4000000000000004</v>
      </c>
    </row>
    <row r="134" spans="1:2">
      <c r="A134" s="4" t="s">
        <v>154</v>
      </c>
      <c r="B134" s="34">
        <v>4.4000000000000004</v>
      </c>
    </row>
    <row r="135" spans="1:2">
      <c r="A135" s="4" t="s">
        <v>12024</v>
      </c>
      <c r="B135" s="34">
        <v>4.4000000000000004</v>
      </c>
    </row>
    <row r="136" spans="1:2">
      <c r="A136" s="4" t="s">
        <v>12345</v>
      </c>
      <c r="B136" s="34">
        <v>4.4000000000000004</v>
      </c>
    </row>
    <row r="137" spans="1:2">
      <c r="A137" s="4" t="s">
        <v>9551</v>
      </c>
      <c r="B137" s="34">
        <v>4.4000000000000004</v>
      </c>
    </row>
    <row r="138" spans="1:2">
      <c r="A138" s="4" t="s">
        <v>7876</v>
      </c>
      <c r="B138" s="34">
        <v>4.4000000000000004</v>
      </c>
    </row>
    <row r="139" spans="1:2">
      <c r="A139" s="4" t="s">
        <v>12528</v>
      </c>
      <c r="B139" s="34">
        <v>4.4000000000000004</v>
      </c>
    </row>
    <row r="140" spans="1:2">
      <c r="A140" s="4" t="s">
        <v>10511</v>
      </c>
      <c r="B140" s="34">
        <v>4.4000000000000004</v>
      </c>
    </row>
    <row r="141" spans="1:2">
      <c r="A141" s="4" t="s">
        <v>6183</v>
      </c>
      <c r="B141" s="34">
        <v>4.4000000000000004</v>
      </c>
    </row>
    <row r="142" spans="1:2">
      <c r="A142" s="4" t="s">
        <v>6684</v>
      </c>
      <c r="B142" s="34">
        <v>4.4000000000000004</v>
      </c>
    </row>
    <row r="143" spans="1:2">
      <c r="A143" s="4" t="s">
        <v>9223</v>
      </c>
      <c r="B143" s="34">
        <v>4.4000000000000004</v>
      </c>
    </row>
    <row r="144" spans="1:2">
      <c r="A144" s="4" t="s">
        <v>5410</v>
      </c>
      <c r="B144" s="34">
        <v>4.4000000000000004</v>
      </c>
    </row>
    <row r="145" spans="1:2">
      <c r="A145" s="4" t="s">
        <v>10442</v>
      </c>
      <c r="B145" s="34">
        <v>4.4000000000000004</v>
      </c>
    </row>
    <row r="146" spans="1:2">
      <c r="A146" s="4" t="s">
        <v>6613</v>
      </c>
      <c r="B146" s="34">
        <v>4.4000000000000004</v>
      </c>
    </row>
    <row r="147" spans="1:2">
      <c r="A147" s="4" t="s">
        <v>7411</v>
      </c>
      <c r="B147" s="34">
        <v>4.4000000000000004</v>
      </c>
    </row>
    <row r="148" spans="1:2">
      <c r="A148" s="4" t="s">
        <v>5191</v>
      </c>
      <c r="B148" s="34">
        <v>4.4000000000000004</v>
      </c>
    </row>
    <row r="149" spans="1:2">
      <c r="A149" s="4" t="s">
        <v>2598</v>
      </c>
      <c r="B149" s="34">
        <v>4.4000000000000004</v>
      </c>
    </row>
    <row r="150" spans="1:2">
      <c r="A150" s="4" t="s">
        <v>5451</v>
      </c>
      <c r="B150" s="34">
        <v>4.4000000000000004</v>
      </c>
    </row>
    <row r="151" spans="1:2">
      <c r="A151" s="4" t="s">
        <v>6674</v>
      </c>
      <c r="B151" s="34">
        <v>4.4000000000000004</v>
      </c>
    </row>
    <row r="152" spans="1:2">
      <c r="A152" s="4" t="s">
        <v>5595</v>
      </c>
      <c r="B152" s="34">
        <v>4.4000000000000004</v>
      </c>
    </row>
    <row r="153" spans="1:2">
      <c r="A153" s="4" t="s">
        <v>10682</v>
      </c>
      <c r="B153" s="34">
        <v>4.4000000000000004</v>
      </c>
    </row>
    <row r="154" spans="1:2">
      <c r="A154" s="4" t="s">
        <v>2925</v>
      </c>
      <c r="B154" s="34">
        <v>4.4000000000000004</v>
      </c>
    </row>
    <row r="155" spans="1:2">
      <c r="A155" s="4" t="s">
        <v>280</v>
      </c>
      <c r="B155" s="34">
        <v>4.4000000000000004</v>
      </c>
    </row>
    <row r="156" spans="1:2">
      <c r="A156" s="4" t="s">
        <v>5211</v>
      </c>
      <c r="B156" s="34">
        <v>4.4000000000000004</v>
      </c>
    </row>
    <row r="157" spans="1:2">
      <c r="A157" s="4" t="s">
        <v>4560</v>
      </c>
      <c r="B157" s="34">
        <v>4.4000000000000004</v>
      </c>
    </row>
    <row r="158" spans="1:2">
      <c r="A158" s="4" t="s">
        <v>9915</v>
      </c>
      <c r="B158" s="34">
        <v>4.4000000000000004</v>
      </c>
    </row>
    <row r="159" spans="1:2">
      <c r="A159" s="4" t="s">
        <v>8081</v>
      </c>
      <c r="B159" s="34">
        <v>4.4000000000000004</v>
      </c>
    </row>
    <row r="160" spans="1:2">
      <c r="A160" s="4" t="s">
        <v>6776</v>
      </c>
      <c r="B160" s="34">
        <v>4.4000000000000004</v>
      </c>
    </row>
    <row r="161" spans="1:2">
      <c r="A161" s="4" t="s">
        <v>6796</v>
      </c>
      <c r="B161" s="34">
        <v>4.4000000000000004</v>
      </c>
    </row>
    <row r="162" spans="1:2">
      <c r="A162" s="4" t="s">
        <v>3474</v>
      </c>
      <c r="B162" s="34">
        <v>4.4000000000000004</v>
      </c>
    </row>
    <row r="163" spans="1:2">
      <c r="A163" s="4" t="s">
        <v>11156</v>
      </c>
      <c r="B163" s="34">
        <v>4.4000000000000004</v>
      </c>
    </row>
    <row r="164" spans="1:2">
      <c r="A164" s="4" t="s">
        <v>4720</v>
      </c>
      <c r="B164" s="34">
        <v>4.4000000000000004</v>
      </c>
    </row>
    <row r="165" spans="1:2">
      <c r="A165" s="4" t="s">
        <v>10652</v>
      </c>
      <c r="B165" s="34">
        <v>4.4000000000000004</v>
      </c>
    </row>
    <row r="166" spans="1:2">
      <c r="A166" s="4" t="s">
        <v>3324</v>
      </c>
      <c r="B166" s="34">
        <v>4.4000000000000004</v>
      </c>
    </row>
    <row r="167" spans="1:2">
      <c r="A167" s="4" t="s">
        <v>8253</v>
      </c>
      <c r="B167" s="34">
        <v>4.4000000000000004</v>
      </c>
    </row>
    <row r="168" spans="1:2">
      <c r="A168" s="4" t="s">
        <v>6132</v>
      </c>
      <c r="B168" s="34">
        <v>4.4000000000000004</v>
      </c>
    </row>
    <row r="169" spans="1:2">
      <c r="A169" s="4" t="s">
        <v>3408</v>
      </c>
      <c r="B169" s="34">
        <v>4.4000000000000004</v>
      </c>
    </row>
    <row r="170" spans="1:2">
      <c r="A170" s="4" t="s">
        <v>7379</v>
      </c>
      <c r="B170" s="34">
        <v>4.4000000000000004</v>
      </c>
    </row>
    <row r="171" spans="1:2">
      <c r="A171" s="4" t="s">
        <v>6397</v>
      </c>
      <c r="B171" s="34">
        <v>4.4000000000000004</v>
      </c>
    </row>
    <row r="172" spans="1:2">
      <c r="A172" s="4" t="s">
        <v>7359</v>
      </c>
      <c r="B172" s="34">
        <v>4.4000000000000004</v>
      </c>
    </row>
    <row r="173" spans="1:2">
      <c r="A173" s="4" t="s">
        <v>11217</v>
      </c>
      <c r="B173" s="34">
        <v>4.4000000000000004</v>
      </c>
    </row>
    <row r="174" spans="1:2">
      <c r="A174" s="4" t="s">
        <v>9802</v>
      </c>
      <c r="B174" s="34">
        <v>4.4000000000000004</v>
      </c>
    </row>
    <row r="175" spans="1:2">
      <c r="A175" s="4" t="s">
        <v>6387</v>
      </c>
      <c r="B175" s="34">
        <v>4.4000000000000004</v>
      </c>
    </row>
    <row r="176" spans="1:2">
      <c r="A176" s="4" t="s">
        <v>2136</v>
      </c>
      <c r="B176" s="34">
        <v>4.4000000000000004</v>
      </c>
    </row>
    <row r="177" spans="1:2">
      <c r="A177" s="4" t="s">
        <v>7369</v>
      </c>
      <c r="B177" s="34">
        <v>4.4000000000000004</v>
      </c>
    </row>
    <row r="178" spans="1:2">
      <c r="A178" s="4" t="s">
        <v>9048</v>
      </c>
      <c r="B178" s="34">
        <v>4.4000000000000004</v>
      </c>
    </row>
    <row r="179" spans="1:2">
      <c r="A179" s="4" t="s">
        <v>1935</v>
      </c>
      <c r="B179" s="34">
        <v>4.4000000000000004</v>
      </c>
    </row>
    <row r="180" spans="1:2">
      <c r="A180" s="4" t="s">
        <v>356</v>
      </c>
      <c r="B180" s="34">
        <v>4.4000000000000004</v>
      </c>
    </row>
    <row r="181" spans="1:2">
      <c r="A181" s="4" t="s">
        <v>456</v>
      </c>
      <c r="B181" s="34">
        <v>4.4000000000000004</v>
      </c>
    </row>
    <row r="182" spans="1:2">
      <c r="A182" s="4" t="s">
        <v>1631</v>
      </c>
      <c r="B182" s="34">
        <v>4.4000000000000004</v>
      </c>
    </row>
    <row r="183" spans="1:2">
      <c r="A183" s="4" t="s">
        <v>12678</v>
      </c>
      <c r="B183" s="34">
        <v>4.4000000000000004</v>
      </c>
    </row>
    <row r="184" spans="1:2">
      <c r="A184" s="4" t="s">
        <v>2052</v>
      </c>
      <c r="B184" s="34">
        <v>4.4000000000000004</v>
      </c>
    </row>
    <row r="185" spans="1:2">
      <c r="A185" s="4" t="s">
        <v>618</v>
      </c>
      <c r="B185" s="34">
        <v>4.4000000000000004</v>
      </c>
    </row>
    <row r="186" spans="1:2">
      <c r="A186" s="4" t="s">
        <v>6704</v>
      </c>
      <c r="B186" s="34">
        <v>4.4000000000000004</v>
      </c>
    </row>
    <row r="187" spans="1:2">
      <c r="A187" s="4" t="s">
        <v>11518</v>
      </c>
      <c r="B187" s="34">
        <v>4.4000000000000004</v>
      </c>
    </row>
    <row r="188" spans="1:2">
      <c r="A188" s="4" t="s">
        <v>2685</v>
      </c>
      <c r="B188" s="34">
        <v>4.4000000000000004</v>
      </c>
    </row>
    <row r="189" spans="1:2">
      <c r="A189" s="4" t="s">
        <v>1400</v>
      </c>
      <c r="B189" s="34">
        <v>4.4000000000000004</v>
      </c>
    </row>
    <row r="190" spans="1:2">
      <c r="A190" s="4" t="s">
        <v>6377</v>
      </c>
      <c r="B190" s="34">
        <v>4.4000000000000004</v>
      </c>
    </row>
    <row r="191" spans="1:2">
      <c r="A191" s="4" t="s">
        <v>1089</v>
      </c>
      <c r="B191" s="34">
        <v>4.4000000000000004</v>
      </c>
    </row>
    <row r="192" spans="1:2">
      <c r="A192" s="4" t="s">
        <v>10692</v>
      </c>
      <c r="B192" s="34">
        <v>4.4000000000000004</v>
      </c>
    </row>
    <row r="193" spans="1:2">
      <c r="A193" s="4" t="s">
        <v>1741</v>
      </c>
      <c r="B193" s="34">
        <v>4.4000000000000004</v>
      </c>
    </row>
    <row r="194" spans="1:2">
      <c r="A194" s="4" t="s">
        <v>10541</v>
      </c>
      <c r="B194" s="34">
        <v>4.4000000000000004</v>
      </c>
    </row>
    <row r="195" spans="1:2">
      <c r="A195" s="4" t="s">
        <v>2312</v>
      </c>
      <c r="B195" s="34">
        <v>4.4000000000000004</v>
      </c>
    </row>
    <row r="196" spans="1:2">
      <c r="A196" s="4" t="s">
        <v>124</v>
      </c>
      <c r="B196" s="34">
        <v>4.4000000000000004</v>
      </c>
    </row>
    <row r="197" spans="1:2">
      <c r="A197" s="4" t="s">
        <v>2297</v>
      </c>
      <c r="B197" s="34">
        <v>4.4000000000000004</v>
      </c>
    </row>
    <row r="198" spans="1:2">
      <c r="A198" s="4" t="s">
        <v>2353</v>
      </c>
      <c r="B198" s="34">
        <v>4.4000000000000004</v>
      </c>
    </row>
    <row r="199" spans="1:2">
      <c r="A199" s="4" t="s">
        <v>6048</v>
      </c>
      <c r="B199" s="34">
        <v>4.4000000000000004</v>
      </c>
    </row>
    <row r="200" spans="1:2">
      <c r="A200" s="4" t="s">
        <v>5285</v>
      </c>
      <c r="B200" s="34">
        <v>4.4000000000000004</v>
      </c>
    </row>
    <row r="201" spans="1:2">
      <c r="A201" s="4" t="s">
        <v>1174</v>
      </c>
      <c r="B201" s="34">
        <v>4.4000000000000004</v>
      </c>
    </row>
    <row r="202" spans="1:2">
      <c r="A202" s="4" t="s">
        <v>7786</v>
      </c>
      <c r="B202" s="34">
        <v>4.4000000000000004</v>
      </c>
    </row>
    <row r="203" spans="1:2">
      <c r="A203" s="4" t="s">
        <v>2739</v>
      </c>
      <c r="B203" s="34">
        <v>4.4000000000000004</v>
      </c>
    </row>
    <row r="204" spans="1:2">
      <c r="A204" s="4" t="s">
        <v>5807</v>
      </c>
      <c r="B204" s="34">
        <v>4.4000000000000004</v>
      </c>
    </row>
    <row r="205" spans="1:2">
      <c r="A205" s="4" t="s">
        <v>1801</v>
      </c>
      <c r="B205" s="34">
        <v>4.4000000000000004</v>
      </c>
    </row>
    <row r="206" spans="1:2">
      <c r="A206" s="4" t="s">
        <v>4679</v>
      </c>
      <c r="B206" s="34">
        <v>4.4000000000000004</v>
      </c>
    </row>
    <row r="207" spans="1:2">
      <c r="A207" s="4" t="s">
        <v>2185</v>
      </c>
      <c r="B207" s="34">
        <v>4.4000000000000004</v>
      </c>
    </row>
    <row r="208" spans="1:2">
      <c r="A208" s="4" t="s">
        <v>7292</v>
      </c>
      <c r="B208" s="34">
        <v>4.4000000000000004</v>
      </c>
    </row>
    <row r="209" spans="1:2">
      <c r="A209" s="4" t="s">
        <v>781</v>
      </c>
      <c r="B209" s="34">
        <v>4.4000000000000004</v>
      </c>
    </row>
    <row r="210" spans="1:2">
      <c r="A210" s="4" t="s">
        <v>9965</v>
      </c>
      <c r="B210" s="34">
        <v>4.4000000000000004</v>
      </c>
    </row>
    <row r="211" spans="1:2">
      <c r="A211" s="4" t="s">
        <v>8976</v>
      </c>
      <c r="B211" s="34">
        <v>4.4000000000000004</v>
      </c>
    </row>
    <row r="212" spans="1:2">
      <c r="A212" s="4" t="s">
        <v>10391</v>
      </c>
      <c r="B212" s="34">
        <v>4.4000000000000004</v>
      </c>
    </row>
    <row r="213" spans="1:2">
      <c r="A213" s="4" t="s">
        <v>1656</v>
      </c>
      <c r="B213" s="34">
        <v>4.4000000000000004</v>
      </c>
    </row>
    <row r="214" spans="1:2">
      <c r="A214" s="4" t="s">
        <v>4545</v>
      </c>
      <c r="B214" s="34">
        <v>4.3</v>
      </c>
    </row>
    <row r="215" spans="1:2">
      <c r="A215" s="4" t="s">
        <v>1545</v>
      </c>
      <c r="B215" s="34">
        <v>4.3</v>
      </c>
    </row>
    <row r="216" spans="1:2">
      <c r="A216" s="4" t="s">
        <v>1109</v>
      </c>
      <c r="B216" s="34">
        <v>4.3</v>
      </c>
    </row>
    <row r="217" spans="1:2">
      <c r="A217" s="4" t="s">
        <v>3439</v>
      </c>
      <c r="B217" s="34">
        <v>4.3</v>
      </c>
    </row>
    <row r="218" spans="1:2">
      <c r="A218" s="4" t="s">
        <v>10350</v>
      </c>
      <c r="B218" s="34">
        <v>4.3</v>
      </c>
    </row>
    <row r="219" spans="1:2">
      <c r="A219" s="4" t="s">
        <v>2073</v>
      </c>
      <c r="B219" s="34">
        <v>4.3</v>
      </c>
    </row>
    <row r="220" spans="1:2">
      <c r="A220" s="4" t="s">
        <v>12285</v>
      </c>
      <c r="B220" s="34">
        <v>4.3</v>
      </c>
    </row>
    <row r="221" spans="1:2">
      <c r="A221" s="4" t="s">
        <v>3580</v>
      </c>
      <c r="B221" s="34">
        <v>4.3</v>
      </c>
    </row>
    <row r="222" spans="1:2">
      <c r="A222" s="4" t="s">
        <v>7709</v>
      </c>
      <c r="B222" s="34">
        <v>4.3</v>
      </c>
    </row>
    <row r="223" spans="1:2">
      <c r="A223" s="4" t="s">
        <v>6694</v>
      </c>
      <c r="B223" s="34">
        <v>4.3</v>
      </c>
    </row>
    <row r="224" spans="1:2">
      <c r="A224" s="4" t="s">
        <v>6152</v>
      </c>
      <c r="B224" s="34">
        <v>4.3</v>
      </c>
    </row>
    <row r="225" spans="1:2">
      <c r="A225" s="4" t="s">
        <v>8304</v>
      </c>
      <c r="B225" s="34">
        <v>4.3</v>
      </c>
    </row>
    <row r="226" spans="1:2">
      <c r="A226" s="4" t="s">
        <v>220</v>
      </c>
      <c r="B226" s="34">
        <v>4.3</v>
      </c>
    </row>
    <row r="227" spans="1:2">
      <c r="A227" s="4" t="s">
        <v>5638</v>
      </c>
      <c r="B227" s="34">
        <v>4.3</v>
      </c>
    </row>
    <row r="228" spans="1:2">
      <c r="A228" s="4" t="s">
        <v>10561</v>
      </c>
      <c r="B228" s="34">
        <v>4.3</v>
      </c>
    </row>
    <row r="229" spans="1:2">
      <c r="A229" s="4" t="s">
        <v>5564</v>
      </c>
      <c r="B229" s="34">
        <v>4.3</v>
      </c>
    </row>
    <row r="230" spans="1:2">
      <c r="A230" s="4" t="s">
        <v>988</v>
      </c>
      <c r="B230" s="34">
        <v>4.3</v>
      </c>
    </row>
    <row r="231" spans="1:2">
      <c r="A231" s="4" t="s">
        <v>2900</v>
      </c>
      <c r="B231" s="34">
        <v>4.3</v>
      </c>
    </row>
    <row r="232" spans="1:2">
      <c r="A232" s="4" t="s">
        <v>5171</v>
      </c>
      <c r="B232" s="34">
        <v>4.3</v>
      </c>
    </row>
    <row r="233" spans="1:2">
      <c r="A233" s="4" t="s">
        <v>2770</v>
      </c>
      <c r="B233" s="34">
        <v>4.3</v>
      </c>
    </row>
    <row r="234" spans="1:2">
      <c r="A234" s="4" t="s">
        <v>1661</v>
      </c>
      <c r="B234" s="34">
        <v>4.3</v>
      </c>
    </row>
    <row r="235" spans="1:2">
      <c r="A235" s="4" t="s">
        <v>2724</v>
      </c>
      <c r="B235" s="34">
        <v>4.3</v>
      </c>
    </row>
    <row r="236" spans="1:2">
      <c r="A236" s="4" t="s">
        <v>2151</v>
      </c>
      <c r="B236" s="34">
        <v>4.3</v>
      </c>
    </row>
    <row r="237" spans="1:2">
      <c r="A237" s="4" t="s">
        <v>12638</v>
      </c>
      <c r="B237" s="34">
        <v>4.3</v>
      </c>
    </row>
    <row r="238" spans="1:2">
      <c r="A238" s="4" t="s">
        <v>3484</v>
      </c>
      <c r="B238" s="34">
        <v>4.3</v>
      </c>
    </row>
    <row r="239" spans="1:2">
      <c r="A239" s="4" t="s">
        <v>5065</v>
      </c>
      <c r="B239" s="34">
        <v>4.3</v>
      </c>
    </row>
    <row r="240" spans="1:2">
      <c r="A240" s="4" t="s">
        <v>5086</v>
      </c>
      <c r="B240" s="34">
        <v>4.3</v>
      </c>
    </row>
    <row r="241" spans="1:2">
      <c r="A241" s="4" t="s">
        <v>6488</v>
      </c>
      <c r="B241" s="34">
        <v>4.3</v>
      </c>
    </row>
    <row r="242" spans="1:2">
      <c r="A242" s="4" t="s">
        <v>1370</v>
      </c>
      <c r="B242" s="34">
        <v>4.3</v>
      </c>
    </row>
    <row r="243" spans="1:2">
      <c r="A243" s="4" t="s">
        <v>330</v>
      </c>
      <c r="B243" s="34">
        <v>4.3</v>
      </c>
    </row>
    <row r="244" spans="1:2">
      <c r="A244" s="4" t="s">
        <v>12034</v>
      </c>
      <c r="B244" s="34">
        <v>4.3</v>
      </c>
    </row>
    <row r="245" spans="1:2">
      <c r="A245" s="4" t="s">
        <v>1991</v>
      </c>
      <c r="B245" s="34">
        <v>4.3</v>
      </c>
    </row>
    <row r="246" spans="1:2">
      <c r="A246" s="4" t="s">
        <v>2524</v>
      </c>
      <c r="B246" s="34">
        <v>4.3</v>
      </c>
    </row>
    <row r="247" spans="1:2">
      <c r="A247" s="4" t="s">
        <v>320</v>
      </c>
      <c r="B247" s="34">
        <v>4.3</v>
      </c>
    </row>
    <row r="248" spans="1:2">
      <c r="A248" s="4" t="s">
        <v>8926</v>
      </c>
      <c r="B248" s="34">
        <v>4.3</v>
      </c>
    </row>
    <row r="249" spans="1:2">
      <c r="A249" s="4" t="s">
        <v>1365</v>
      </c>
      <c r="B249" s="34">
        <v>4.3</v>
      </c>
    </row>
    <row r="250" spans="1:2">
      <c r="A250" s="4" t="s">
        <v>2264</v>
      </c>
      <c r="B250" s="34">
        <v>4.3</v>
      </c>
    </row>
    <row r="251" spans="1:2">
      <c r="A251" s="4" t="s">
        <v>9561</v>
      </c>
      <c r="B251" s="34">
        <v>4.3</v>
      </c>
    </row>
    <row r="252" spans="1:2">
      <c r="A252" s="4" t="s">
        <v>2945</v>
      </c>
      <c r="B252" s="34">
        <v>4.3</v>
      </c>
    </row>
    <row r="253" spans="1:2">
      <c r="A253" s="4" t="s">
        <v>2465</v>
      </c>
      <c r="B253" s="34">
        <v>4.3</v>
      </c>
    </row>
    <row r="254" spans="1:2">
      <c r="A254" s="4" t="s">
        <v>1446</v>
      </c>
      <c r="B254" s="34">
        <v>4.3</v>
      </c>
    </row>
    <row r="255" spans="1:2">
      <c r="A255" s="4" t="s">
        <v>5554</v>
      </c>
      <c r="B255" s="34">
        <v>4.3</v>
      </c>
    </row>
    <row r="256" spans="1:2">
      <c r="A256" s="4" t="s">
        <v>964</v>
      </c>
      <c r="B256" s="34">
        <v>4.3</v>
      </c>
    </row>
    <row r="257" spans="1:2">
      <c r="A257" s="4" t="s">
        <v>8814</v>
      </c>
      <c r="B257" s="34">
        <v>4.3</v>
      </c>
    </row>
    <row r="258" spans="1:2">
      <c r="A258" s="4" t="s">
        <v>1189</v>
      </c>
      <c r="B258" s="34">
        <v>4.3</v>
      </c>
    </row>
    <row r="259" spans="1:2">
      <c r="A259" s="4" t="s">
        <v>578</v>
      </c>
      <c r="B259" s="34">
        <v>4.3</v>
      </c>
    </row>
    <row r="260" spans="1:2">
      <c r="A260" s="4" t="s">
        <v>2278</v>
      </c>
      <c r="B260" s="34">
        <v>4.3</v>
      </c>
    </row>
    <row r="261" spans="1:2">
      <c r="A261" s="4" t="s">
        <v>811</v>
      </c>
      <c r="B261" s="34">
        <v>4.3</v>
      </c>
    </row>
    <row r="262" spans="1:2">
      <c r="A262" s="4" t="s">
        <v>4280</v>
      </c>
      <c r="B262" s="34">
        <v>4.3</v>
      </c>
    </row>
    <row r="263" spans="1:2">
      <c r="A263" s="4" t="s">
        <v>6070</v>
      </c>
      <c r="B263" s="34">
        <v>4.3</v>
      </c>
    </row>
    <row r="264" spans="1:2">
      <c r="A264" s="4" t="s">
        <v>4837</v>
      </c>
      <c r="B264" s="34">
        <v>4.3</v>
      </c>
    </row>
    <row r="265" spans="1:2">
      <c r="A265" s="4" t="s">
        <v>1697</v>
      </c>
      <c r="B265" s="34">
        <v>4.3</v>
      </c>
    </row>
    <row r="266" spans="1:2">
      <c r="A266" s="4" t="s">
        <v>7529</v>
      </c>
      <c r="B266" s="34">
        <v>4.3</v>
      </c>
    </row>
    <row r="267" spans="1:2">
      <c r="A267" s="4" t="s">
        <v>421</v>
      </c>
      <c r="B267" s="34">
        <v>4.3</v>
      </c>
    </row>
    <row r="268" spans="1:2">
      <c r="A268" s="4" t="s">
        <v>5751</v>
      </c>
      <c r="B268" s="34">
        <v>4.3</v>
      </c>
    </row>
    <row r="269" spans="1:2">
      <c r="A269" s="4" t="s">
        <v>2435</v>
      </c>
      <c r="B269" s="34">
        <v>4.3</v>
      </c>
    </row>
    <row r="270" spans="1:2">
      <c r="A270" s="4" t="s">
        <v>6142</v>
      </c>
      <c r="B270" s="34">
        <v>4.3</v>
      </c>
    </row>
    <row r="271" spans="1:2">
      <c r="A271" s="4" t="s">
        <v>4773</v>
      </c>
      <c r="B271" s="34">
        <v>4.3</v>
      </c>
    </row>
    <row r="272" spans="1:2">
      <c r="A272" s="4" t="s">
        <v>2704</v>
      </c>
      <c r="B272" s="34">
        <v>4.3</v>
      </c>
    </row>
    <row r="273" spans="1:2">
      <c r="A273" s="4" t="s">
        <v>5543</v>
      </c>
      <c r="B273" s="34">
        <v>4.3</v>
      </c>
    </row>
    <row r="274" spans="1:2">
      <c r="A274" s="4" t="s">
        <v>7212</v>
      </c>
      <c r="B274" s="34">
        <v>4.3</v>
      </c>
    </row>
    <row r="275" spans="1:2">
      <c r="A275" s="4" t="s">
        <v>5431</v>
      </c>
      <c r="B275" s="34">
        <v>4.3</v>
      </c>
    </row>
    <row r="276" spans="1:2">
      <c r="A276" s="4" t="s">
        <v>12054</v>
      </c>
      <c r="B276" s="34">
        <v>4.3</v>
      </c>
    </row>
    <row r="277" spans="1:2">
      <c r="A277" s="4" t="s">
        <v>6173</v>
      </c>
      <c r="B277" s="34">
        <v>4.3</v>
      </c>
    </row>
    <row r="278" spans="1:2">
      <c r="A278" s="4" t="s">
        <v>5889</v>
      </c>
      <c r="B278" s="34">
        <v>4.3</v>
      </c>
    </row>
    <row r="279" spans="1:2">
      <c r="A279" s="4" t="s">
        <v>558</v>
      </c>
      <c r="B279" s="34">
        <v>4.3</v>
      </c>
    </row>
    <row r="280" spans="1:2">
      <c r="A280" s="4" t="s">
        <v>3731</v>
      </c>
      <c r="B280" s="34">
        <v>4.3</v>
      </c>
    </row>
    <row r="281" spans="1:2">
      <c r="A281" s="4" t="s">
        <v>3793</v>
      </c>
      <c r="B281" s="34">
        <v>4.3</v>
      </c>
    </row>
    <row r="282" spans="1:2">
      <c r="A282" s="4" t="s">
        <v>2063</v>
      </c>
      <c r="B282" s="34">
        <v>4.3</v>
      </c>
    </row>
    <row r="283" spans="1:2">
      <c r="A283" s="4" t="s">
        <v>7457</v>
      </c>
      <c r="B283" s="34">
        <v>4.3</v>
      </c>
    </row>
    <row r="284" spans="1:2">
      <c r="A284" s="4" t="s">
        <v>10865</v>
      </c>
      <c r="B284" s="34">
        <v>4.3</v>
      </c>
    </row>
    <row r="285" spans="1:2">
      <c r="A285" s="4" t="s">
        <v>2840</v>
      </c>
      <c r="B285" s="34">
        <v>4.3</v>
      </c>
    </row>
    <row r="286" spans="1:2">
      <c r="A286" s="4" t="s">
        <v>3143</v>
      </c>
      <c r="B286" s="34">
        <v>4.3</v>
      </c>
    </row>
    <row r="287" spans="1:2">
      <c r="A287" s="4" t="s">
        <v>9872</v>
      </c>
      <c r="B287" s="34">
        <v>4.3</v>
      </c>
    </row>
    <row r="288" spans="1:2">
      <c r="A288" s="4" t="s">
        <v>7744</v>
      </c>
      <c r="B288" s="34">
        <v>4.3</v>
      </c>
    </row>
    <row r="289" spans="1:2">
      <c r="A289" s="4" t="s">
        <v>11166</v>
      </c>
      <c r="B289" s="34">
        <v>4.3</v>
      </c>
    </row>
    <row r="290" spans="1:2">
      <c r="A290" s="4" t="s">
        <v>7906</v>
      </c>
      <c r="B290" s="34">
        <v>4.3</v>
      </c>
    </row>
    <row r="291" spans="1:2">
      <c r="A291" s="4" t="s">
        <v>2986</v>
      </c>
      <c r="B291" s="34">
        <v>4.3</v>
      </c>
    </row>
    <row r="292" spans="1:2">
      <c r="A292" s="4" t="s">
        <v>5421</v>
      </c>
      <c r="B292" s="34">
        <v>4.3</v>
      </c>
    </row>
    <row r="293" spans="1:2">
      <c r="A293" s="4" t="s">
        <v>4571</v>
      </c>
      <c r="B293" s="34">
        <v>4.3</v>
      </c>
    </row>
    <row r="294" spans="1:2">
      <c r="A294" s="4" t="s">
        <v>8681</v>
      </c>
      <c r="B294" s="34">
        <v>4.3</v>
      </c>
    </row>
    <row r="295" spans="1:2">
      <c r="A295" s="4" t="s">
        <v>83</v>
      </c>
      <c r="B295" s="34">
        <v>4.3</v>
      </c>
    </row>
    <row r="296" spans="1:2">
      <c r="A296" s="4" t="s">
        <v>3153</v>
      </c>
      <c r="B296" s="34">
        <v>4.3</v>
      </c>
    </row>
    <row r="297" spans="1:2">
      <c r="A297" s="4" t="s">
        <v>1375</v>
      </c>
      <c r="B297" s="34">
        <v>4.3</v>
      </c>
    </row>
    <row r="298" spans="1:2">
      <c r="A298" s="4" t="s">
        <v>4596</v>
      </c>
      <c r="B298" s="34">
        <v>4.3</v>
      </c>
    </row>
    <row r="299" spans="1:2">
      <c r="A299" s="4" t="s">
        <v>10015</v>
      </c>
      <c r="B299" s="34">
        <v>4.3</v>
      </c>
    </row>
    <row r="300" spans="1:2">
      <c r="A300" s="4" t="s">
        <v>6428</v>
      </c>
      <c r="B300" s="34">
        <v>4.3</v>
      </c>
    </row>
    <row r="301" spans="1:2">
      <c r="A301" s="4" t="s">
        <v>10814</v>
      </c>
      <c r="B301" s="34">
        <v>4.3</v>
      </c>
    </row>
    <row r="302" spans="1:2">
      <c r="A302" s="4" t="s">
        <v>11196</v>
      </c>
      <c r="B302" s="34">
        <v>4.3</v>
      </c>
    </row>
    <row r="303" spans="1:2">
      <c r="A303" s="4" t="s">
        <v>6417</v>
      </c>
      <c r="B303" s="34">
        <v>4.3</v>
      </c>
    </row>
    <row r="304" spans="1:2">
      <c r="A304" s="4" t="s">
        <v>7688</v>
      </c>
      <c r="B304" s="34">
        <v>4.3</v>
      </c>
    </row>
    <row r="305" spans="1:2">
      <c r="A305" s="4" t="s">
        <v>4186</v>
      </c>
      <c r="B305" s="34">
        <v>4.3</v>
      </c>
    </row>
    <row r="306" spans="1:2">
      <c r="A306" s="4" t="s">
        <v>7807</v>
      </c>
      <c r="B306" s="34">
        <v>4.3</v>
      </c>
    </row>
    <row r="307" spans="1:2">
      <c r="A307" s="4" t="s">
        <v>2675</v>
      </c>
      <c r="B307" s="34">
        <v>4.3</v>
      </c>
    </row>
    <row r="308" spans="1:2">
      <c r="A308" s="4" t="s">
        <v>2935</v>
      </c>
      <c r="B308" s="34">
        <v>4.3</v>
      </c>
    </row>
    <row r="309" spans="1:2">
      <c r="A309" s="4" t="s">
        <v>4346</v>
      </c>
      <c r="B309" s="34">
        <v>4.3</v>
      </c>
    </row>
    <row r="310" spans="1:2">
      <c r="A310" s="4" t="s">
        <v>10672</v>
      </c>
      <c r="B310" s="34">
        <v>4.3</v>
      </c>
    </row>
    <row r="311" spans="1:2">
      <c r="A311" s="4" t="s">
        <v>3018</v>
      </c>
      <c r="B311" s="34">
        <v>4.3</v>
      </c>
    </row>
    <row r="312" spans="1:2">
      <c r="A312" s="4" t="s">
        <v>8876</v>
      </c>
      <c r="B312" s="34">
        <v>4.3</v>
      </c>
    </row>
    <row r="313" spans="1:2">
      <c r="A313" s="4" t="s">
        <v>3505</v>
      </c>
      <c r="B313" s="34">
        <v>4.3</v>
      </c>
    </row>
    <row r="314" spans="1:2">
      <c r="A314" s="4" t="s">
        <v>10220</v>
      </c>
      <c r="B314" s="34">
        <v>4.3</v>
      </c>
    </row>
    <row r="315" spans="1:2">
      <c r="A315" s="4" t="s">
        <v>3008</v>
      </c>
      <c r="B315" s="34">
        <v>4.3</v>
      </c>
    </row>
    <row r="316" spans="1:2">
      <c r="A316" s="4" t="s">
        <v>11176</v>
      </c>
      <c r="B316" s="34">
        <v>4.3</v>
      </c>
    </row>
    <row r="317" spans="1:2">
      <c r="A317" s="4" t="s">
        <v>4301</v>
      </c>
      <c r="B317" s="34">
        <v>4.3</v>
      </c>
    </row>
    <row r="318" spans="1:2">
      <c r="A318" s="4" t="s">
        <v>10360</v>
      </c>
      <c r="B318" s="34">
        <v>4.3</v>
      </c>
    </row>
    <row r="319" spans="1:2">
      <c r="A319" s="4" t="s">
        <v>190</v>
      </c>
      <c r="B319" s="34">
        <v>4.3</v>
      </c>
    </row>
    <row r="320" spans="1:2">
      <c r="A320" s="4" t="s">
        <v>6971</v>
      </c>
      <c r="B320" s="34">
        <v>4.3</v>
      </c>
    </row>
    <row r="321" spans="1:2">
      <c r="A321" s="4" t="s">
        <v>10451</v>
      </c>
      <c r="B321" s="34">
        <v>4.3</v>
      </c>
    </row>
    <row r="322" spans="1:2">
      <c r="A322" s="4" t="s">
        <v>4482</v>
      </c>
      <c r="B322" s="34">
        <v>4.3</v>
      </c>
    </row>
    <row r="323" spans="1:2">
      <c r="A323" s="4" t="s">
        <v>12376</v>
      </c>
      <c r="B323" s="34">
        <v>4.3</v>
      </c>
    </row>
    <row r="324" spans="1:2">
      <c r="A324" s="4" t="s">
        <v>109</v>
      </c>
      <c r="B324" s="34">
        <v>4.3</v>
      </c>
    </row>
    <row r="325" spans="1:2">
      <c r="A325" s="4" t="s">
        <v>7856</v>
      </c>
      <c r="B325" s="34">
        <v>4.3</v>
      </c>
    </row>
    <row r="326" spans="1:2">
      <c r="A326" s="4" t="s">
        <v>6593</v>
      </c>
      <c r="B326" s="34">
        <v>4.3</v>
      </c>
    </row>
    <row r="327" spans="1:2">
      <c r="A327" s="4" t="s">
        <v>4401</v>
      </c>
      <c r="B327" s="34">
        <v>4.3</v>
      </c>
    </row>
    <row r="328" spans="1:2">
      <c r="A328" s="4" t="s">
        <v>1925</v>
      </c>
      <c r="B328" s="34">
        <v>4.3</v>
      </c>
    </row>
    <row r="329" spans="1:2">
      <c r="A329" s="4" t="s">
        <v>5792</v>
      </c>
      <c r="B329" s="34">
        <v>4.3</v>
      </c>
    </row>
    <row r="330" spans="1:2">
      <c r="A330" s="4" t="s">
        <v>6898</v>
      </c>
      <c r="B330" s="34">
        <v>4.3</v>
      </c>
    </row>
    <row r="331" spans="1:2">
      <c r="A331" s="4" t="s">
        <v>2495</v>
      </c>
      <c r="B331" s="34">
        <v>4.3</v>
      </c>
    </row>
    <row r="332" spans="1:2">
      <c r="A332" s="4" t="s">
        <v>406</v>
      </c>
      <c r="B332" s="34">
        <v>4.3</v>
      </c>
    </row>
    <row r="333" spans="1:2">
      <c r="A333" s="4" t="s">
        <v>6162</v>
      </c>
      <c r="B333" s="34">
        <v>4.3</v>
      </c>
    </row>
    <row r="334" spans="1:2">
      <c r="A334" s="4" t="s">
        <v>5976</v>
      </c>
      <c r="B334" s="34">
        <v>4.3</v>
      </c>
    </row>
    <row r="335" spans="1:2">
      <c r="A335" s="4" t="s">
        <v>7162</v>
      </c>
      <c r="B335" s="34">
        <v>4.3</v>
      </c>
    </row>
    <row r="336" spans="1:2">
      <c r="A336" s="4" t="s">
        <v>1019</v>
      </c>
      <c r="B336" s="34">
        <v>4.3</v>
      </c>
    </row>
    <row r="337" spans="1:2">
      <c r="A337" s="4" t="s">
        <v>6080</v>
      </c>
      <c r="B337" s="34">
        <v>4.3</v>
      </c>
    </row>
    <row r="338" spans="1:2">
      <c r="A338" s="4" t="s">
        <v>10491</v>
      </c>
      <c r="B338" s="34">
        <v>4.3</v>
      </c>
    </row>
    <row r="339" spans="1:2">
      <c r="A339" s="4" t="s">
        <v>5522</v>
      </c>
      <c r="B339" s="34">
        <v>4.3</v>
      </c>
    </row>
    <row r="340" spans="1:2">
      <c r="A340" s="4" t="s">
        <v>4126</v>
      </c>
      <c r="B340" s="34">
        <v>4.3</v>
      </c>
    </row>
    <row r="341" spans="1:2">
      <c r="A341" s="4" t="s">
        <v>6458</v>
      </c>
      <c r="B341" s="34">
        <v>4.3</v>
      </c>
    </row>
    <row r="342" spans="1:2">
      <c r="A342" s="4" t="s">
        <v>8504</v>
      </c>
      <c r="B342" s="34">
        <v>4.3</v>
      </c>
    </row>
    <row r="343" spans="1:2">
      <c r="A343" s="4" t="s">
        <v>5837</v>
      </c>
      <c r="B343" s="34">
        <v>4.3</v>
      </c>
    </row>
    <row r="344" spans="1:2">
      <c r="A344" s="4" t="s">
        <v>6007</v>
      </c>
      <c r="B344" s="34">
        <v>4.3</v>
      </c>
    </row>
    <row r="345" spans="1:2">
      <c r="A345" s="4" t="s">
        <v>4030</v>
      </c>
      <c r="B345" s="34">
        <v>4.3</v>
      </c>
    </row>
    <row r="346" spans="1:2">
      <c r="A346" s="4" t="s">
        <v>3287</v>
      </c>
      <c r="B346" s="34">
        <v>4.3</v>
      </c>
    </row>
    <row r="347" spans="1:2">
      <c r="A347" s="4" t="s">
        <v>4442</v>
      </c>
      <c r="B347" s="34">
        <v>4.3</v>
      </c>
    </row>
    <row r="348" spans="1:2">
      <c r="A348" s="4" t="s">
        <v>7549</v>
      </c>
      <c r="B348" s="34">
        <v>4.3</v>
      </c>
    </row>
    <row r="349" spans="1:2">
      <c r="A349" s="4" t="s">
        <v>4102</v>
      </c>
      <c r="B349" s="34">
        <v>4.3</v>
      </c>
    </row>
    <row r="350" spans="1:2">
      <c r="A350" s="4" t="s">
        <v>7998</v>
      </c>
      <c r="B350" s="34">
        <v>4.3</v>
      </c>
    </row>
    <row r="351" spans="1:2">
      <c r="A351" s="4" t="s">
        <v>4927</v>
      </c>
      <c r="B351" s="34">
        <v>4.3</v>
      </c>
    </row>
    <row r="352" spans="1:2">
      <c r="A352" s="4" t="s">
        <v>8181</v>
      </c>
      <c r="B352" s="34">
        <v>4.3</v>
      </c>
    </row>
    <row r="353" spans="1:2">
      <c r="A353" s="4" t="s">
        <v>11934</v>
      </c>
      <c r="B353" s="34">
        <v>4.3</v>
      </c>
    </row>
    <row r="354" spans="1:2">
      <c r="A354" s="4" t="s">
        <v>10501</v>
      </c>
      <c r="B354" s="34">
        <v>4.3</v>
      </c>
    </row>
    <row r="355" spans="1:2">
      <c r="A355" s="4" t="s">
        <v>7755</v>
      </c>
      <c r="B355" s="34">
        <v>4.3</v>
      </c>
    </row>
    <row r="356" spans="1:2">
      <c r="A356" s="4" t="s">
        <v>8112</v>
      </c>
      <c r="B356" s="34">
        <v>4.3</v>
      </c>
    </row>
    <row r="357" spans="1:2">
      <c r="A357" s="4" t="s">
        <v>5782</v>
      </c>
      <c r="B357" s="34">
        <v>4.3</v>
      </c>
    </row>
    <row r="358" spans="1:2">
      <c r="A358" s="4" t="s">
        <v>8040</v>
      </c>
      <c r="B358" s="34">
        <v>4.3</v>
      </c>
    </row>
    <row r="359" spans="1:2">
      <c r="A359" s="4" t="s">
        <v>9894</v>
      </c>
      <c r="B359" s="34">
        <v>4.3</v>
      </c>
    </row>
    <row r="360" spans="1:2">
      <c r="A360" s="4" t="s">
        <v>4897</v>
      </c>
      <c r="B360" s="34">
        <v>4.3</v>
      </c>
    </row>
    <row r="361" spans="1:2">
      <c r="A361" s="4" t="s">
        <v>3783</v>
      </c>
      <c r="B361" s="34">
        <v>4.3</v>
      </c>
    </row>
    <row r="362" spans="1:2">
      <c r="A362" s="4" t="s">
        <v>9203</v>
      </c>
      <c r="B362" s="34">
        <v>4.3</v>
      </c>
    </row>
    <row r="363" spans="1:2">
      <c r="A363" s="4" t="s">
        <v>7001</v>
      </c>
      <c r="B363" s="34">
        <v>4.3</v>
      </c>
    </row>
    <row r="364" spans="1:2">
      <c r="A364" s="4" t="s">
        <v>10996</v>
      </c>
      <c r="B364" s="34">
        <v>4.3</v>
      </c>
    </row>
    <row r="365" spans="1:2">
      <c r="A365" s="4" t="s">
        <v>3845</v>
      </c>
      <c r="B365" s="34">
        <v>4.3</v>
      </c>
    </row>
    <row r="366" spans="1:2">
      <c r="A366" s="4" t="s">
        <v>8233</v>
      </c>
      <c r="B366" s="34">
        <v>4.3</v>
      </c>
    </row>
    <row r="367" spans="1:2">
      <c r="A367" s="4" t="s">
        <v>10371</v>
      </c>
      <c r="B367" s="34">
        <v>4.3</v>
      </c>
    </row>
    <row r="368" spans="1:2">
      <c r="A368" s="4" t="s">
        <v>920</v>
      </c>
      <c r="B368" s="34">
        <v>4.3</v>
      </c>
    </row>
    <row r="369" spans="1:2">
      <c r="A369" s="4" t="s">
        <v>11863</v>
      </c>
      <c r="B369" s="34">
        <v>4.3</v>
      </c>
    </row>
    <row r="370" spans="1:2">
      <c r="A370" s="4" t="s">
        <v>7447</v>
      </c>
      <c r="B370" s="34">
        <v>4.3</v>
      </c>
    </row>
    <row r="371" spans="1:2">
      <c r="A371" s="4" t="s">
        <v>11377</v>
      </c>
      <c r="B371" s="34">
        <v>4.3</v>
      </c>
    </row>
    <row r="372" spans="1:2">
      <c r="A372" s="4" t="s">
        <v>12607</v>
      </c>
      <c r="B372" s="34">
        <v>4.3</v>
      </c>
    </row>
    <row r="373" spans="1:2">
      <c r="A373" s="4" t="s">
        <v>2966</v>
      </c>
      <c r="B373" s="34">
        <v>4.3</v>
      </c>
    </row>
    <row r="374" spans="1:2">
      <c r="A374" s="4" t="s">
        <v>11913</v>
      </c>
      <c r="B374" s="34">
        <v>4.3</v>
      </c>
    </row>
    <row r="375" spans="1:2">
      <c r="A375" s="4" t="s">
        <v>1225</v>
      </c>
      <c r="B375" s="34">
        <v>4.3</v>
      </c>
    </row>
    <row r="376" spans="1:2">
      <c r="A376" s="4" t="s">
        <v>978</v>
      </c>
      <c r="B376" s="34">
        <v>4.3</v>
      </c>
    </row>
    <row r="377" spans="1:2">
      <c r="A377" s="4" t="s">
        <v>9027</v>
      </c>
      <c r="B377" s="34">
        <v>4.3</v>
      </c>
    </row>
    <row r="378" spans="1:2">
      <c r="A378" s="4" t="s">
        <v>11699</v>
      </c>
      <c r="B378" s="34">
        <v>4.3</v>
      </c>
    </row>
    <row r="379" spans="1:2">
      <c r="A379" s="4" t="s">
        <v>6344</v>
      </c>
      <c r="B379" s="34">
        <v>4.3</v>
      </c>
    </row>
    <row r="380" spans="1:2">
      <c r="A380" s="4" t="s">
        <v>9213</v>
      </c>
      <c r="B380" s="34">
        <v>4.3</v>
      </c>
    </row>
    <row r="381" spans="1:2">
      <c r="A381" s="4" t="s">
        <v>1506</v>
      </c>
      <c r="B381" s="34">
        <v>4.3</v>
      </c>
    </row>
    <row r="382" spans="1:2">
      <c r="A382" s="4" t="s">
        <v>806</v>
      </c>
      <c r="B382" s="34">
        <v>4.3</v>
      </c>
    </row>
    <row r="383" spans="1:2">
      <c r="A383" s="4" t="s">
        <v>6438</v>
      </c>
      <c r="B383" s="34">
        <v>4.3</v>
      </c>
    </row>
    <row r="384" spans="1:2">
      <c r="A384" s="4" t="s">
        <v>1144</v>
      </c>
      <c r="B384" s="34">
        <v>4.3</v>
      </c>
    </row>
    <row r="385" spans="1:2">
      <c r="A385" s="4" t="s">
        <v>1536</v>
      </c>
      <c r="B385" s="34">
        <v>4.3</v>
      </c>
    </row>
    <row r="386" spans="1:2">
      <c r="A386" s="4" t="s">
        <v>1390</v>
      </c>
      <c r="B386" s="34">
        <v>4.3</v>
      </c>
    </row>
    <row r="387" spans="1:2">
      <c r="A387" s="4" t="s">
        <v>654</v>
      </c>
      <c r="B387" s="34">
        <v>4.3</v>
      </c>
    </row>
    <row r="388" spans="1:2">
      <c r="A388" s="4" t="s">
        <v>12144</v>
      </c>
      <c r="B388" s="34">
        <v>4.3</v>
      </c>
    </row>
    <row r="389" spans="1:2">
      <c r="A389" s="4" t="s">
        <v>1185</v>
      </c>
      <c r="B389" s="34">
        <v>4.3</v>
      </c>
    </row>
    <row r="390" spans="1:2">
      <c r="A390" s="4" t="s">
        <v>1636</v>
      </c>
      <c r="B390" s="34">
        <v>4.3</v>
      </c>
    </row>
    <row r="391" spans="1:2">
      <c r="A391" s="4" t="s">
        <v>4606</v>
      </c>
      <c r="B391" s="34">
        <v>4.3</v>
      </c>
    </row>
    <row r="392" spans="1:2">
      <c r="A392" s="4" t="s">
        <v>2544</v>
      </c>
      <c r="B392" s="34">
        <v>4.3</v>
      </c>
    </row>
    <row r="393" spans="1:2">
      <c r="A393" s="4" t="s">
        <v>9681</v>
      </c>
      <c r="B393" s="34">
        <v>4.3</v>
      </c>
    </row>
    <row r="394" spans="1:2">
      <c r="A394" s="4" t="s">
        <v>12487</v>
      </c>
      <c r="B394" s="34">
        <v>4.3</v>
      </c>
    </row>
    <row r="395" spans="1:2">
      <c r="A395" s="4" t="s">
        <v>1646</v>
      </c>
      <c r="B395" s="34">
        <v>4.3</v>
      </c>
    </row>
    <row r="396" spans="1:2">
      <c r="A396" s="4" t="s">
        <v>290</v>
      </c>
      <c r="B396" s="34">
        <v>4.3</v>
      </c>
    </row>
    <row r="397" spans="1:2">
      <c r="A397" s="4" t="s">
        <v>2042</v>
      </c>
      <c r="B397" s="34">
        <v>4.3</v>
      </c>
    </row>
    <row r="398" spans="1:2">
      <c r="A398" s="4" t="s">
        <v>5700</v>
      </c>
      <c r="B398" s="34">
        <v>4.3</v>
      </c>
    </row>
    <row r="399" spans="1:2">
      <c r="A399" s="4" t="s">
        <v>1761</v>
      </c>
      <c r="B399" s="34">
        <v>4.3</v>
      </c>
    </row>
    <row r="400" spans="1:2">
      <c r="A400" s="4" t="s">
        <v>1014</v>
      </c>
      <c r="B400" s="34">
        <v>4.3</v>
      </c>
    </row>
    <row r="401" spans="1:2">
      <c r="A401" s="4" t="s">
        <v>2915</v>
      </c>
      <c r="B401" s="34">
        <v>4.3</v>
      </c>
    </row>
    <row r="402" spans="1:2">
      <c r="A402" s="4" t="s">
        <v>1260</v>
      </c>
      <c r="B402" s="34">
        <v>4.3</v>
      </c>
    </row>
    <row r="403" spans="1:2">
      <c r="A403" s="4" t="s">
        <v>2385</v>
      </c>
      <c r="B403" s="34">
        <v>4.3</v>
      </c>
    </row>
    <row r="404" spans="1:2">
      <c r="A404" s="4" t="s">
        <v>9171</v>
      </c>
      <c r="B404" s="34">
        <v>4.3</v>
      </c>
    </row>
    <row r="405" spans="1:2">
      <c r="A405" s="4" t="s">
        <v>6940</v>
      </c>
      <c r="B405" s="34">
        <v>4.3</v>
      </c>
    </row>
    <row r="406" spans="1:2">
      <c r="A406" s="4" t="s">
        <v>497</v>
      </c>
      <c r="B406" s="34">
        <v>4.3</v>
      </c>
    </row>
    <row r="407" spans="1:2">
      <c r="A407" s="4" t="s">
        <v>240</v>
      </c>
      <c r="B407" s="34">
        <v>4.3</v>
      </c>
    </row>
    <row r="408" spans="1:2">
      <c r="A408" s="4" t="s">
        <v>12808</v>
      </c>
      <c r="B408" s="34">
        <v>4.3</v>
      </c>
    </row>
    <row r="409" spans="1:2">
      <c r="A409" s="4" t="s">
        <v>633</v>
      </c>
      <c r="B409" s="34">
        <v>4.3</v>
      </c>
    </row>
    <row r="410" spans="1:2">
      <c r="A410" s="4" t="s">
        <v>2338</v>
      </c>
      <c r="B410" s="34">
        <v>4.3</v>
      </c>
    </row>
    <row r="411" spans="1:2">
      <c r="A411" s="4" t="s">
        <v>930</v>
      </c>
      <c r="B411" s="34">
        <v>4.3</v>
      </c>
    </row>
    <row r="412" spans="1:2">
      <c r="A412" s="4" t="s">
        <v>6059</v>
      </c>
      <c r="B412" s="34">
        <v>4.3</v>
      </c>
    </row>
    <row r="413" spans="1:2">
      <c r="A413" s="4" t="s">
        <v>4970</v>
      </c>
      <c r="B413" s="34">
        <v>4.3</v>
      </c>
    </row>
    <row r="414" spans="1:2">
      <c r="A414" s="4" t="s">
        <v>7539</v>
      </c>
      <c r="B414" s="34">
        <v>4.3</v>
      </c>
    </row>
    <row r="415" spans="1:2">
      <c r="A415" s="4" t="s">
        <v>3280</v>
      </c>
      <c r="B415" s="34">
        <v>4.3</v>
      </c>
    </row>
    <row r="416" spans="1:2">
      <c r="A416" s="4" t="s">
        <v>6551</v>
      </c>
      <c r="B416" s="34">
        <v>4.3</v>
      </c>
    </row>
    <row r="417" spans="1:2">
      <c r="A417" s="4" t="s">
        <v>12235</v>
      </c>
      <c r="B417" s="34">
        <v>4.3</v>
      </c>
    </row>
    <row r="418" spans="1:2">
      <c r="A418" s="4" t="s">
        <v>7631</v>
      </c>
      <c r="B418" s="34">
        <v>4.3</v>
      </c>
    </row>
    <row r="419" spans="1:2">
      <c r="A419" s="4" t="s">
        <v>9955</v>
      </c>
      <c r="B419" s="34">
        <v>4.3</v>
      </c>
    </row>
    <row r="420" spans="1:2">
      <c r="A420" s="4" t="s">
        <v>759</v>
      </c>
      <c r="B420" s="34">
        <v>4.2</v>
      </c>
    </row>
    <row r="421" spans="1:2">
      <c r="A421" s="4" t="s">
        <v>7426</v>
      </c>
      <c r="B421" s="34">
        <v>4.2</v>
      </c>
    </row>
    <row r="422" spans="1:2">
      <c r="A422" s="4" t="s">
        <v>5879</v>
      </c>
      <c r="B422" s="34">
        <v>4.2</v>
      </c>
    </row>
    <row r="423" spans="1:2">
      <c r="A423" s="4" t="s">
        <v>2780</v>
      </c>
      <c r="B423" s="34">
        <v>4.2</v>
      </c>
    </row>
    <row r="424" spans="1:2">
      <c r="A424" s="4" t="s">
        <v>7303</v>
      </c>
      <c r="B424" s="34">
        <v>4.2</v>
      </c>
    </row>
    <row r="425" spans="1:2">
      <c r="A425" s="4" t="s">
        <v>9701</v>
      </c>
      <c r="B425" s="34">
        <v>4.2</v>
      </c>
    </row>
    <row r="426" spans="1:2">
      <c r="A426" s="4" t="s">
        <v>3910</v>
      </c>
      <c r="B426" s="34">
        <v>4.2</v>
      </c>
    </row>
    <row r="427" spans="1:2">
      <c r="A427" s="4" t="s">
        <v>3084</v>
      </c>
      <c r="B427" s="34">
        <v>4.2</v>
      </c>
    </row>
    <row r="428" spans="1:2">
      <c r="A428" s="4" t="s">
        <v>5761</v>
      </c>
      <c r="B428" s="34">
        <v>4.2</v>
      </c>
    </row>
    <row r="429" spans="1:2">
      <c r="A429" s="4" t="s">
        <v>10340</v>
      </c>
      <c r="B429" s="34">
        <v>4.2</v>
      </c>
    </row>
    <row r="430" spans="1:2">
      <c r="A430" s="4" t="s">
        <v>93</v>
      </c>
      <c r="B430" s="34">
        <v>4.2</v>
      </c>
    </row>
    <row r="431" spans="1:2">
      <c r="A431" s="4" t="s">
        <v>2165</v>
      </c>
      <c r="B431" s="34">
        <v>4.2</v>
      </c>
    </row>
    <row r="432" spans="1:2">
      <c r="A432" s="4" t="s">
        <v>4260</v>
      </c>
      <c r="B432" s="34">
        <v>4.2</v>
      </c>
    </row>
    <row r="433" spans="1:2">
      <c r="A433" s="4" t="s">
        <v>10116</v>
      </c>
      <c r="B433" s="34">
        <v>4.2</v>
      </c>
    </row>
    <row r="434" spans="1:2">
      <c r="A434" s="4" t="s">
        <v>2022</v>
      </c>
      <c r="B434" s="34">
        <v>4.2</v>
      </c>
    </row>
    <row r="435" spans="1:2">
      <c r="A435" s="4" t="s">
        <v>9883</v>
      </c>
      <c r="B435" s="34">
        <v>4.2</v>
      </c>
    </row>
    <row r="436" spans="1:2">
      <c r="A436" s="4" t="s">
        <v>4246</v>
      </c>
      <c r="B436" s="34">
        <v>4.2</v>
      </c>
    </row>
    <row r="437" spans="1:2">
      <c r="A437" s="4" t="s">
        <v>860</v>
      </c>
      <c r="B437" s="34">
        <v>4.2</v>
      </c>
    </row>
    <row r="438" spans="1:2">
      <c r="A438" s="4" t="s">
        <v>4006</v>
      </c>
      <c r="B438" s="34">
        <v>4.2</v>
      </c>
    </row>
    <row r="439" spans="1:2">
      <c r="A439" s="4" t="s">
        <v>9772</v>
      </c>
      <c r="B439" s="34">
        <v>4.2</v>
      </c>
    </row>
    <row r="440" spans="1:2">
      <c r="A440" s="4" t="s">
        <v>8141</v>
      </c>
      <c r="B440" s="34">
        <v>4.2</v>
      </c>
    </row>
    <row r="441" spans="1:2">
      <c r="A441" s="4" t="s">
        <v>9068</v>
      </c>
      <c r="B441" s="34">
        <v>4.2</v>
      </c>
    </row>
    <row r="442" spans="1:2">
      <c r="A442" s="4" t="s">
        <v>5243</v>
      </c>
      <c r="B442" s="34">
        <v>4.2</v>
      </c>
    </row>
    <row r="443" spans="1:2">
      <c r="A443" s="4" t="s">
        <v>2860</v>
      </c>
      <c r="B443" s="34">
        <v>4.2</v>
      </c>
    </row>
    <row r="444" spans="1:2">
      <c r="A444" s="4" t="s">
        <v>2578</v>
      </c>
      <c r="B444" s="34">
        <v>4.2</v>
      </c>
    </row>
    <row r="445" spans="1:2">
      <c r="A445" s="4" t="s">
        <v>1821</v>
      </c>
      <c r="B445" s="34">
        <v>4.2</v>
      </c>
    </row>
    <row r="446" spans="1:2">
      <c r="A446" s="4" t="s">
        <v>3890</v>
      </c>
      <c r="B446" s="34">
        <v>4.2</v>
      </c>
    </row>
    <row r="447" spans="1:2">
      <c r="A447" s="4" t="s">
        <v>2655</v>
      </c>
      <c r="B447" s="34">
        <v>4.2</v>
      </c>
    </row>
    <row r="448" spans="1:2">
      <c r="A448" s="4" t="s">
        <v>11852</v>
      </c>
      <c r="B448" s="34">
        <v>4.2</v>
      </c>
    </row>
    <row r="449" spans="1:2">
      <c r="A449" s="4" t="s">
        <v>1681</v>
      </c>
      <c r="B449" s="34">
        <v>4.2</v>
      </c>
    </row>
    <row r="450" spans="1:2">
      <c r="A450" s="4" t="s">
        <v>2239</v>
      </c>
      <c r="B450" s="34">
        <v>4.2</v>
      </c>
    </row>
    <row r="451" spans="1:2">
      <c r="A451" s="4" t="s">
        <v>507</v>
      </c>
      <c r="B451" s="34">
        <v>4.2</v>
      </c>
    </row>
    <row r="452" spans="1:2">
      <c r="A452" s="4" t="s">
        <v>791</v>
      </c>
      <c r="B452" s="34">
        <v>4.2</v>
      </c>
    </row>
    <row r="453" spans="1:2">
      <c r="A453" s="4" t="s">
        <v>3139</v>
      </c>
      <c r="B453" s="34">
        <v>4.2</v>
      </c>
    </row>
    <row r="454" spans="1:2">
      <c r="A454" s="4" t="s">
        <v>5117</v>
      </c>
      <c r="B454" s="34">
        <v>4.2</v>
      </c>
    </row>
    <row r="455" spans="1:2">
      <c r="A455" s="4" t="s">
        <v>4635</v>
      </c>
      <c r="B455" s="34">
        <v>4.2</v>
      </c>
    </row>
    <row r="456" spans="1:2">
      <c r="A456" s="4" t="s">
        <v>7668</v>
      </c>
      <c r="B456" s="34">
        <v>4.2</v>
      </c>
    </row>
    <row r="457" spans="1:2">
      <c r="A457" s="4" t="s">
        <v>250</v>
      </c>
      <c r="B457" s="34">
        <v>4.2</v>
      </c>
    </row>
    <row r="458" spans="1:2">
      <c r="A458" s="4" t="s">
        <v>548</v>
      </c>
      <c r="B458" s="34">
        <v>4.2</v>
      </c>
    </row>
    <row r="459" spans="1:2">
      <c r="A459" s="4" t="s">
        <v>826</v>
      </c>
      <c r="B459" s="34">
        <v>4.2</v>
      </c>
    </row>
    <row r="460" spans="1:2">
      <c r="A460" s="4" t="s">
        <v>1290</v>
      </c>
      <c r="B460" s="34">
        <v>4.2</v>
      </c>
    </row>
    <row r="461" spans="1:2">
      <c r="A461" s="4" t="s">
        <v>974</v>
      </c>
      <c r="B461" s="34">
        <v>4.2</v>
      </c>
    </row>
    <row r="462" spans="1:2">
      <c r="A462" s="4" t="s">
        <v>5606</v>
      </c>
      <c r="B462" s="34">
        <v>4.2</v>
      </c>
    </row>
    <row r="463" spans="1:2">
      <c r="A463" s="4" t="s">
        <v>416</v>
      </c>
      <c r="B463" s="34">
        <v>4.2</v>
      </c>
    </row>
    <row r="464" spans="1:2">
      <c r="A464" s="4" t="s">
        <v>11116</v>
      </c>
      <c r="B464" s="34">
        <v>4.2</v>
      </c>
    </row>
    <row r="465" spans="1:2">
      <c r="A465" s="4" t="s">
        <v>1491</v>
      </c>
      <c r="B465" s="34">
        <v>4.2</v>
      </c>
    </row>
    <row r="466" spans="1:2">
      <c r="A466" s="4" t="s">
        <v>6091</v>
      </c>
      <c r="B466" s="34">
        <v>4.2</v>
      </c>
    </row>
    <row r="467" spans="1:2">
      <c r="A467" s="4" t="s">
        <v>954</v>
      </c>
      <c r="B467" s="34">
        <v>4.2</v>
      </c>
    </row>
    <row r="468" spans="1:2">
      <c r="A468" s="4" t="s">
        <v>6447</v>
      </c>
      <c r="B468" s="34">
        <v>4.2</v>
      </c>
    </row>
    <row r="469" spans="1:2">
      <c r="A469" s="4" t="s">
        <v>1956</v>
      </c>
      <c r="B469" s="34">
        <v>4.2</v>
      </c>
    </row>
    <row r="470" spans="1:2">
      <c r="A470" s="4" t="s">
        <v>538</v>
      </c>
      <c r="B470" s="34">
        <v>4.2</v>
      </c>
    </row>
    <row r="471" spans="1:2">
      <c r="A471" s="4" t="s">
        <v>12</v>
      </c>
      <c r="B471" s="34">
        <v>4.2</v>
      </c>
    </row>
    <row r="472" spans="1:2">
      <c r="A472" s="4" t="s">
        <v>7724</v>
      </c>
      <c r="B472" s="34">
        <v>4.2</v>
      </c>
    </row>
    <row r="473" spans="1:2">
      <c r="A473" s="4" t="s">
        <v>2307</v>
      </c>
      <c r="B473" s="34">
        <v>4.2</v>
      </c>
    </row>
    <row r="474" spans="1:2">
      <c r="A474" s="4" t="s">
        <v>7621</v>
      </c>
      <c r="B474" s="34">
        <v>4.2</v>
      </c>
    </row>
    <row r="475" spans="1:2">
      <c r="A475" s="4" t="s">
        <v>2650</v>
      </c>
      <c r="B475" s="34">
        <v>4.2</v>
      </c>
    </row>
    <row r="476" spans="1:2">
      <c r="A476" s="4" t="s">
        <v>3359</v>
      </c>
      <c r="B476" s="34">
        <v>4.2</v>
      </c>
    </row>
    <row r="477" spans="1:2">
      <c r="A477" s="4" t="s">
        <v>4145</v>
      </c>
      <c r="B477" s="34">
        <v>4.2</v>
      </c>
    </row>
    <row r="478" spans="1:2">
      <c r="A478" s="4" t="s">
        <v>8161</v>
      </c>
      <c r="B478" s="34">
        <v>4.2</v>
      </c>
    </row>
    <row r="479" spans="1:2">
      <c r="A479" s="4" t="s">
        <v>801</v>
      </c>
      <c r="B479" s="34">
        <v>4.2</v>
      </c>
    </row>
    <row r="480" spans="1:2">
      <c r="A480" s="4" t="s">
        <v>8845</v>
      </c>
      <c r="B480" s="34">
        <v>4.2</v>
      </c>
    </row>
    <row r="481" spans="1:2">
      <c r="A481" s="4" t="s">
        <v>8856</v>
      </c>
      <c r="B481" s="34">
        <v>4.2</v>
      </c>
    </row>
    <row r="482" spans="1:2">
      <c r="A482" s="4" t="s">
        <v>3334</v>
      </c>
      <c r="B482" s="34">
        <v>4.2</v>
      </c>
    </row>
    <row r="483" spans="1:2">
      <c r="A483" s="4" t="s">
        <v>9753</v>
      </c>
      <c r="B483" s="34">
        <v>4.2</v>
      </c>
    </row>
    <row r="484" spans="1:2">
      <c r="A484" s="4" t="s">
        <v>608</v>
      </c>
      <c r="B484" s="34">
        <v>4.2</v>
      </c>
    </row>
    <row r="485" spans="1:2">
      <c r="A485" s="4" t="s">
        <v>11487</v>
      </c>
      <c r="B485" s="34">
        <v>4.2</v>
      </c>
    </row>
    <row r="486" spans="1:2">
      <c r="A486" s="4" t="s">
        <v>12315</v>
      </c>
      <c r="B486" s="34">
        <v>4.2</v>
      </c>
    </row>
    <row r="487" spans="1:2">
      <c r="A487" s="4" t="s">
        <v>8764</v>
      </c>
      <c r="B487" s="34">
        <v>4.2</v>
      </c>
    </row>
    <row r="488" spans="1:2">
      <c r="A488" s="4" t="s">
        <v>164</v>
      </c>
      <c r="B488" s="34">
        <v>4.2</v>
      </c>
    </row>
    <row r="489" spans="1:2">
      <c r="A489" s="4" t="s">
        <v>9193</v>
      </c>
      <c r="B489" s="34">
        <v>4.2</v>
      </c>
    </row>
    <row r="490" spans="1:2">
      <c r="A490" s="4" t="s">
        <v>11822</v>
      </c>
      <c r="B490" s="34">
        <v>4.2</v>
      </c>
    </row>
    <row r="491" spans="1:2">
      <c r="A491" s="4" t="s">
        <v>841</v>
      </c>
      <c r="B491" s="34">
        <v>4.2</v>
      </c>
    </row>
    <row r="492" spans="1:2">
      <c r="A492" s="4" t="s">
        <v>3754</v>
      </c>
      <c r="B492" s="34">
        <v>4.2</v>
      </c>
    </row>
    <row r="493" spans="1:2">
      <c r="A493" s="4" t="s">
        <v>9356</v>
      </c>
      <c r="B493" s="34">
        <v>4.2</v>
      </c>
    </row>
    <row r="494" spans="1:2">
      <c r="A494" s="4" t="s">
        <v>684</v>
      </c>
      <c r="B494" s="34">
        <v>4.2</v>
      </c>
    </row>
    <row r="495" spans="1:2">
      <c r="A495" s="4" t="s">
        <v>8659</v>
      </c>
      <c r="B495" s="34">
        <v>4.2</v>
      </c>
    </row>
    <row r="496" spans="1:2">
      <c r="A496" s="4" t="s">
        <v>2734</v>
      </c>
      <c r="B496" s="34">
        <v>4.2</v>
      </c>
    </row>
    <row r="497" spans="1:2">
      <c r="A497" s="4" t="s">
        <v>3534</v>
      </c>
      <c r="B497" s="34">
        <v>4.2</v>
      </c>
    </row>
    <row r="498" spans="1:2">
      <c r="A498" s="4" t="s">
        <v>6756</v>
      </c>
      <c r="B498" s="34">
        <v>4.2</v>
      </c>
    </row>
    <row r="499" spans="1:2">
      <c r="A499" s="4" t="s">
        <v>3611</v>
      </c>
      <c r="B499" s="34">
        <v>4.2</v>
      </c>
    </row>
    <row r="500" spans="1:2">
      <c r="A500" s="4" t="s">
        <v>12185</v>
      </c>
      <c r="B500" s="34">
        <v>4.2</v>
      </c>
    </row>
    <row r="501" spans="1:2">
      <c r="A501" s="4" t="s">
        <v>376</v>
      </c>
      <c r="B501" s="34">
        <v>4.2</v>
      </c>
    </row>
    <row r="502" spans="1:2">
      <c r="A502" s="4" t="s">
        <v>9904</v>
      </c>
      <c r="B502" s="34">
        <v>4.2</v>
      </c>
    </row>
    <row r="503" spans="1:2">
      <c r="A503" s="4" t="s">
        <v>1736</v>
      </c>
      <c r="B503" s="34">
        <v>4.2</v>
      </c>
    </row>
    <row r="504" spans="1:2">
      <c r="A504" s="4" t="s">
        <v>2665</v>
      </c>
      <c r="B504" s="34">
        <v>4.2</v>
      </c>
    </row>
    <row r="505" spans="1:2">
      <c r="A505" s="4" t="s">
        <v>3856</v>
      </c>
      <c r="B505" s="34">
        <v>4.2</v>
      </c>
    </row>
    <row r="506" spans="1:2">
      <c r="A506" s="4" t="s">
        <v>11689</v>
      </c>
      <c r="B506" s="34">
        <v>4.2</v>
      </c>
    </row>
    <row r="507" spans="1:2">
      <c r="A507" s="4" t="s">
        <v>135</v>
      </c>
      <c r="B507" s="34">
        <v>4.2</v>
      </c>
    </row>
    <row r="508" spans="1:2">
      <c r="A508" s="4" t="s">
        <v>948</v>
      </c>
      <c r="B508" s="34">
        <v>4.2</v>
      </c>
    </row>
    <row r="509" spans="1:2">
      <c r="A509" s="4" t="s">
        <v>53</v>
      </c>
      <c r="B509" s="34">
        <v>4.2</v>
      </c>
    </row>
    <row r="510" spans="1:2">
      <c r="A510" s="4" t="s">
        <v>3992</v>
      </c>
      <c r="B510" s="34">
        <v>4.2</v>
      </c>
    </row>
    <row r="511" spans="1:2">
      <c r="A511" s="4" t="s">
        <v>8191</v>
      </c>
      <c r="B511" s="34">
        <v>4.2</v>
      </c>
    </row>
    <row r="512" spans="1:2">
      <c r="A512" s="4" t="s">
        <v>643</v>
      </c>
      <c r="B512" s="34">
        <v>4.2</v>
      </c>
    </row>
    <row r="513" spans="1:2">
      <c r="A513" s="4" t="s">
        <v>260</v>
      </c>
      <c r="B513" s="34">
        <v>4.2</v>
      </c>
    </row>
    <row r="514" spans="1:2">
      <c r="A514" s="4" t="s">
        <v>5858</v>
      </c>
      <c r="B514" s="34">
        <v>4.2</v>
      </c>
    </row>
    <row r="515" spans="1:2">
      <c r="A515" s="4" t="s">
        <v>543</v>
      </c>
      <c r="B515" s="34">
        <v>4.2</v>
      </c>
    </row>
    <row r="516" spans="1:2">
      <c r="A516" s="4" t="s">
        <v>1129</v>
      </c>
      <c r="B516" s="34">
        <v>4.2</v>
      </c>
    </row>
    <row r="517" spans="1:2">
      <c r="A517" s="4" t="s">
        <v>6027</v>
      </c>
      <c r="B517" s="34">
        <v>4.2</v>
      </c>
    </row>
    <row r="518" spans="1:2">
      <c r="A518" s="4" t="s">
        <v>2450</v>
      </c>
      <c r="B518" s="34">
        <v>4.2</v>
      </c>
    </row>
    <row r="519" spans="1:2">
      <c r="A519" s="4" t="s">
        <v>10096</v>
      </c>
      <c r="B519" s="34">
        <v>4.2</v>
      </c>
    </row>
    <row r="520" spans="1:2">
      <c r="A520" s="4" t="s">
        <v>3803</v>
      </c>
      <c r="B520" s="34">
        <v>4.2</v>
      </c>
    </row>
    <row r="521" spans="1:2">
      <c r="A521" s="4" t="s">
        <v>11437</v>
      </c>
      <c r="B521" s="34">
        <v>4.2</v>
      </c>
    </row>
    <row r="522" spans="1:2">
      <c r="A522" s="4" t="s">
        <v>386</v>
      </c>
      <c r="B522" s="34">
        <v>4.2</v>
      </c>
    </row>
    <row r="523" spans="1:2">
      <c r="A523" s="4" t="s">
        <v>9429</v>
      </c>
      <c r="B523" s="34">
        <v>4.2</v>
      </c>
    </row>
    <row r="524" spans="1:2">
      <c r="A524" s="4" t="s">
        <v>6724</v>
      </c>
      <c r="B524" s="34">
        <v>4.2</v>
      </c>
    </row>
    <row r="525" spans="1:2">
      <c r="A525" s="4" t="s">
        <v>4739</v>
      </c>
      <c r="B525" s="34">
        <v>4.2</v>
      </c>
    </row>
    <row r="526" spans="1:2">
      <c r="A526" s="4" t="s">
        <v>2343</v>
      </c>
      <c r="B526" s="34">
        <v>4.2</v>
      </c>
    </row>
    <row r="527" spans="1:2">
      <c r="A527" s="4" t="s">
        <v>8122</v>
      </c>
      <c r="B527" s="34">
        <v>4.2</v>
      </c>
    </row>
    <row r="528" spans="1:2">
      <c r="A528" s="4" t="s">
        <v>4581</v>
      </c>
      <c r="B528" s="34">
        <v>4.2</v>
      </c>
    </row>
    <row r="529" spans="1:2">
      <c r="A529" s="4" t="s">
        <v>12366</v>
      </c>
      <c r="B529" s="34">
        <v>4.2</v>
      </c>
    </row>
    <row r="530" spans="1:2">
      <c r="A530" s="4" t="s">
        <v>12668</v>
      </c>
      <c r="B530" s="34">
        <v>4.2</v>
      </c>
    </row>
    <row r="531" spans="1:2">
      <c r="A531" s="4" t="s">
        <v>6314</v>
      </c>
      <c r="B531" s="34">
        <v>4.2</v>
      </c>
    </row>
    <row r="532" spans="1:2">
      <c r="A532" s="4" t="s">
        <v>7021</v>
      </c>
      <c r="B532" s="34">
        <v>4.2</v>
      </c>
    </row>
    <row r="533" spans="1:2">
      <c r="A533" s="4" t="s">
        <v>5740</v>
      </c>
      <c r="B533" s="34">
        <v>4.2</v>
      </c>
    </row>
    <row r="534" spans="1:2">
      <c r="A534" s="4" t="s">
        <v>11589</v>
      </c>
      <c r="B534" s="34">
        <v>4.2</v>
      </c>
    </row>
    <row r="535" spans="1:2">
      <c r="A535" s="4" t="s">
        <v>11457</v>
      </c>
      <c r="B535" s="34">
        <v>4.2</v>
      </c>
    </row>
    <row r="536" spans="1:2">
      <c r="A536" s="4" t="s">
        <v>5012</v>
      </c>
      <c r="B536" s="34">
        <v>4.2</v>
      </c>
    </row>
    <row r="537" spans="1:2">
      <c r="A537" s="4" t="s">
        <v>12587</v>
      </c>
      <c r="B537" s="34">
        <v>4.2</v>
      </c>
    </row>
    <row r="538" spans="1:2">
      <c r="A538" s="4" t="s">
        <v>3190</v>
      </c>
      <c r="B538" s="34">
        <v>4.2</v>
      </c>
    </row>
    <row r="539" spans="1:2">
      <c r="A539" s="4" t="s">
        <v>6766</v>
      </c>
      <c r="B539" s="34">
        <v>4.2</v>
      </c>
    </row>
    <row r="540" spans="1:2">
      <c r="A540" s="4" t="s">
        <v>12305</v>
      </c>
      <c r="B540" s="34">
        <v>4.2</v>
      </c>
    </row>
    <row r="541" spans="1:2">
      <c r="A541" s="4" t="s">
        <v>10168</v>
      </c>
      <c r="B541" s="34">
        <v>4.2</v>
      </c>
    </row>
    <row r="542" spans="1:2">
      <c r="A542" s="4" t="s">
        <v>1295</v>
      </c>
      <c r="B542" s="34">
        <v>4.2</v>
      </c>
    </row>
    <row r="543" spans="1:2">
      <c r="A543" s="4" t="s">
        <v>11873</v>
      </c>
      <c r="B543" s="34">
        <v>4.2</v>
      </c>
    </row>
    <row r="544" spans="1:2">
      <c r="A544" s="4" t="s">
        <v>12397</v>
      </c>
      <c r="B544" s="34">
        <v>4.2</v>
      </c>
    </row>
    <row r="545" spans="1:2">
      <c r="A545" s="4" t="s">
        <v>8692</v>
      </c>
      <c r="B545" s="34">
        <v>4.2</v>
      </c>
    </row>
    <row r="546" spans="1:2">
      <c r="A546" s="4" t="s">
        <v>6334</v>
      </c>
      <c r="B546" s="34">
        <v>4.2</v>
      </c>
    </row>
    <row r="547" spans="1:2">
      <c r="A547" s="4" t="s">
        <v>11417</v>
      </c>
      <c r="B547" s="34">
        <v>4.2</v>
      </c>
    </row>
    <row r="548" spans="1:2">
      <c r="A548" s="4" t="s">
        <v>10300</v>
      </c>
      <c r="B548" s="34">
        <v>4.2</v>
      </c>
    </row>
    <row r="549" spans="1:2">
      <c r="A549" s="4" t="s">
        <v>12477</v>
      </c>
      <c r="B549" s="34">
        <v>4.2</v>
      </c>
    </row>
    <row r="550" spans="1:2">
      <c r="A550" s="4" t="s">
        <v>7202</v>
      </c>
      <c r="B550" s="34">
        <v>4.2</v>
      </c>
    </row>
    <row r="551" spans="1:2">
      <c r="A551" s="4" t="s">
        <v>11497</v>
      </c>
      <c r="B551" s="34">
        <v>4.2</v>
      </c>
    </row>
    <row r="552" spans="1:2">
      <c r="A552" s="4" t="s">
        <v>1345</v>
      </c>
      <c r="B552" s="34">
        <v>4.2</v>
      </c>
    </row>
    <row r="553" spans="1:2">
      <c r="A553" s="4" t="s">
        <v>5575</v>
      </c>
      <c r="B553" s="34">
        <v>4.2</v>
      </c>
    </row>
    <row r="554" spans="1:2">
      <c r="A554" s="4" t="s">
        <v>3229</v>
      </c>
      <c r="B554" s="34">
        <v>4.2</v>
      </c>
    </row>
    <row r="555" spans="1:2">
      <c r="A555" s="4" t="s">
        <v>8243</v>
      </c>
      <c r="B555" s="34">
        <v>4.2</v>
      </c>
    </row>
    <row r="556" spans="1:2">
      <c r="A556" s="4" t="s">
        <v>4221</v>
      </c>
      <c r="B556" s="34">
        <v>4.2</v>
      </c>
    </row>
    <row r="557" spans="1:2">
      <c r="A557" s="4" t="s">
        <v>4887</v>
      </c>
      <c r="B557" s="34">
        <v>4.2</v>
      </c>
    </row>
    <row r="558" spans="1:2">
      <c r="A558" s="4" t="s">
        <v>2955</v>
      </c>
      <c r="B558" s="34">
        <v>4.2</v>
      </c>
    </row>
    <row r="559" spans="1:2">
      <c r="A559" s="4" t="s">
        <v>2390</v>
      </c>
      <c r="B559" s="34">
        <v>4.2</v>
      </c>
    </row>
    <row r="560" spans="1:2">
      <c r="A560" s="4" t="s">
        <v>12536</v>
      </c>
      <c r="B560" s="34">
        <v>4.2</v>
      </c>
    </row>
    <row r="561" spans="1:2">
      <c r="A561" s="4" t="s">
        <v>5306</v>
      </c>
      <c r="B561" s="34">
        <v>4.2</v>
      </c>
    </row>
    <row r="562" spans="1:2">
      <c r="A562" s="4" t="s">
        <v>3929</v>
      </c>
      <c r="B562" s="34">
        <v>4.2</v>
      </c>
    </row>
    <row r="563" spans="1:2">
      <c r="A563" s="4" t="s">
        <v>6468</v>
      </c>
      <c r="B563" s="34">
        <v>4.2</v>
      </c>
    </row>
    <row r="564" spans="1:2">
      <c r="A564" s="4" t="s">
        <v>2694</v>
      </c>
      <c r="B564" s="34">
        <v>4.2</v>
      </c>
    </row>
    <row r="565" spans="1:2">
      <c r="A565" s="4" t="s">
        <v>9862</v>
      </c>
      <c r="B565" s="34">
        <v>4.2</v>
      </c>
    </row>
    <row r="566" spans="1:2">
      <c r="A566" s="4" t="s">
        <v>2895</v>
      </c>
      <c r="B566" s="34">
        <v>4.2</v>
      </c>
    </row>
    <row r="567" spans="1:2">
      <c r="A567" s="4" t="s">
        <v>10834</v>
      </c>
      <c r="B567" s="34">
        <v>4.2</v>
      </c>
    </row>
    <row r="568" spans="1:2">
      <c r="A568" s="4" t="s">
        <v>1154</v>
      </c>
      <c r="B568" s="34">
        <v>4.2</v>
      </c>
    </row>
    <row r="569" spans="1:2">
      <c r="A569" s="4" t="s">
        <v>12275</v>
      </c>
      <c r="B569" s="34">
        <v>4.2</v>
      </c>
    </row>
    <row r="570" spans="1:2">
      <c r="A570" s="4" t="s">
        <v>11126</v>
      </c>
      <c r="B570" s="34">
        <v>4.2</v>
      </c>
    </row>
    <row r="571" spans="1:2">
      <c r="A571" s="4" t="s">
        <v>2194</v>
      </c>
      <c r="B571" s="34">
        <v>4.2</v>
      </c>
    </row>
    <row r="572" spans="1:2">
      <c r="A572" s="4" t="s">
        <v>5002</v>
      </c>
      <c r="B572" s="34">
        <v>4.2</v>
      </c>
    </row>
    <row r="573" spans="1:2">
      <c r="A573" s="4" t="s">
        <v>8557</v>
      </c>
      <c r="B573" s="34">
        <v>4.2</v>
      </c>
    </row>
    <row r="574" spans="1:2">
      <c r="A574" s="4" t="s">
        <v>8284</v>
      </c>
      <c r="B574" s="34">
        <v>4.2</v>
      </c>
    </row>
    <row r="575" spans="1:2">
      <c r="A575" s="4" t="s">
        <v>2415</v>
      </c>
      <c r="B575" s="34">
        <v>4.2</v>
      </c>
    </row>
    <row r="576" spans="1:2">
      <c r="A576" s="4" t="s">
        <v>846</v>
      </c>
      <c r="B576" s="34">
        <v>4.2</v>
      </c>
    </row>
    <row r="577" spans="1:2">
      <c r="A577" s="4" t="s">
        <v>7282</v>
      </c>
      <c r="B577" s="34">
        <v>4.2</v>
      </c>
    </row>
    <row r="578" spans="1:2">
      <c r="A578" s="4" t="s">
        <v>43</v>
      </c>
      <c r="B578" s="34">
        <v>4.2</v>
      </c>
    </row>
    <row r="579" spans="1:2">
      <c r="A579" s="4" t="s">
        <v>7437</v>
      </c>
      <c r="B579" s="34">
        <v>4.2</v>
      </c>
    </row>
    <row r="580" spans="1:2">
      <c r="A580" s="4" t="s">
        <v>11367</v>
      </c>
      <c r="B580" s="34">
        <v>4.2</v>
      </c>
    </row>
    <row r="581" spans="1:2">
      <c r="A581" s="4" t="s">
        <v>1164</v>
      </c>
      <c r="B581" s="34">
        <v>4.2</v>
      </c>
    </row>
    <row r="582" spans="1:2">
      <c r="A582" s="4" t="s">
        <v>10471</v>
      </c>
      <c r="B582" s="34">
        <v>4.2</v>
      </c>
    </row>
    <row r="583" spans="1:2">
      <c r="A583" s="4" t="s">
        <v>1885</v>
      </c>
      <c r="B583" s="34">
        <v>4.2</v>
      </c>
    </row>
    <row r="584" spans="1:2">
      <c r="A584" s="4" t="s">
        <v>2282</v>
      </c>
      <c r="B584" s="34">
        <v>4.2</v>
      </c>
    </row>
    <row r="585" spans="1:2">
      <c r="A585" s="4" t="s">
        <v>12225</v>
      </c>
      <c r="B585" s="34">
        <v>4.2</v>
      </c>
    </row>
    <row r="586" spans="1:2">
      <c r="A586" s="4" t="s">
        <v>119</v>
      </c>
      <c r="B586" s="34">
        <v>4.2</v>
      </c>
    </row>
    <row r="587" spans="1:2">
      <c r="A587" s="4" t="s">
        <v>11579</v>
      </c>
      <c r="B587" s="34">
        <v>4.2</v>
      </c>
    </row>
    <row r="588" spans="1:2">
      <c r="A588" s="4" t="s">
        <v>8151</v>
      </c>
      <c r="B588" s="34">
        <v>4.2</v>
      </c>
    </row>
    <row r="589" spans="1:2">
      <c r="A589" s="4" t="s">
        <v>7766</v>
      </c>
      <c r="B589" s="34">
        <v>4.2</v>
      </c>
    </row>
    <row r="590" spans="1:2">
      <c r="A590" s="4" t="s">
        <v>6510</v>
      </c>
      <c r="B590" s="34">
        <v>4.2</v>
      </c>
    </row>
    <row r="591" spans="1:2">
      <c r="A591" s="4" t="s">
        <v>3939</v>
      </c>
      <c r="B591" s="34">
        <v>4.2</v>
      </c>
    </row>
    <row r="592" spans="1:2">
      <c r="A592" s="4" t="s">
        <v>492</v>
      </c>
      <c r="B592" s="34">
        <v>4.2</v>
      </c>
    </row>
    <row r="593" spans="1:2">
      <c r="A593" s="4" t="s">
        <v>8784</v>
      </c>
      <c r="B593" s="34">
        <v>4.2</v>
      </c>
    </row>
    <row r="594" spans="1:2">
      <c r="A594" s="4" t="s">
        <v>3418</v>
      </c>
      <c r="B594" s="34">
        <v>4.2</v>
      </c>
    </row>
    <row r="595" spans="1:2">
      <c r="A595" s="4" t="s">
        <v>8588</v>
      </c>
      <c r="B595" s="34">
        <v>4.2</v>
      </c>
    </row>
    <row r="596" spans="1:2">
      <c r="A596" s="4" t="s">
        <v>472</v>
      </c>
      <c r="B596" s="34">
        <v>4.2</v>
      </c>
    </row>
    <row r="597" spans="1:2">
      <c r="A597" s="4" t="s">
        <v>2287</v>
      </c>
      <c r="B597" s="34">
        <v>4.2</v>
      </c>
    </row>
    <row r="598" spans="1:2">
      <c r="A598" s="4" t="s">
        <v>1215</v>
      </c>
      <c r="B598" s="34">
        <v>4.2</v>
      </c>
    </row>
    <row r="599" spans="1:2">
      <c r="A599" s="4" t="s">
        <v>11539</v>
      </c>
      <c r="B599" s="34">
        <v>4.2</v>
      </c>
    </row>
    <row r="600" spans="1:2">
      <c r="A600" s="4" t="s">
        <v>9651</v>
      </c>
      <c r="B600" s="34">
        <v>4.2</v>
      </c>
    </row>
    <row r="601" spans="1:2">
      <c r="A601" s="4" t="s">
        <v>5678</v>
      </c>
      <c r="B601" s="34">
        <v>4.2</v>
      </c>
    </row>
    <row r="602" spans="1:2">
      <c r="A602" s="4" t="s">
        <v>12577</v>
      </c>
      <c r="B602" s="34">
        <v>4.2</v>
      </c>
    </row>
    <row r="603" spans="1:2">
      <c r="A603" s="4" t="s">
        <v>11096</v>
      </c>
      <c r="B603" s="34">
        <v>4.2</v>
      </c>
    </row>
    <row r="604" spans="1:2">
      <c r="A604" s="4" t="s">
        <v>11629</v>
      </c>
      <c r="B604" s="34">
        <v>4.2</v>
      </c>
    </row>
    <row r="605" spans="1:2">
      <c r="A605" s="4" t="s">
        <v>598</v>
      </c>
      <c r="B605" s="34">
        <v>4.2</v>
      </c>
    </row>
    <row r="606" spans="1:2">
      <c r="A606" s="4" t="s">
        <v>10240</v>
      </c>
      <c r="B606" s="34">
        <v>4.2</v>
      </c>
    </row>
    <row r="607" spans="1:2">
      <c r="A607" s="4" t="s">
        <v>1324</v>
      </c>
      <c r="B607" s="34">
        <v>4.2</v>
      </c>
    </row>
    <row r="608" spans="1:2">
      <c r="A608" s="4" t="s">
        <v>9151</v>
      </c>
      <c r="B608" s="34">
        <v>4.2</v>
      </c>
    </row>
    <row r="609" spans="1:2">
      <c r="A609" s="4" t="s">
        <v>1334</v>
      </c>
      <c r="B609" s="34">
        <v>4.2</v>
      </c>
    </row>
    <row r="610" spans="1:2">
      <c r="A610" s="4" t="s">
        <v>8482</v>
      </c>
      <c r="B610" s="34">
        <v>4.2</v>
      </c>
    </row>
    <row r="611" spans="1:2">
      <c r="A611" s="4" t="s">
        <v>1676</v>
      </c>
      <c r="B611" s="34">
        <v>4.2</v>
      </c>
    </row>
    <row r="612" spans="1:2">
      <c r="A612" s="4" t="s">
        <v>8896</v>
      </c>
      <c r="B612" s="34">
        <v>4.2</v>
      </c>
    </row>
    <row r="613" spans="1:2">
      <c r="A613" s="4" t="s">
        <v>6909</v>
      </c>
      <c r="B613" s="34">
        <v>4.2</v>
      </c>
    </row>
    <row r="614" spans="1:2">
      <c r="A614" s="4" t="s">
        <v>8956</v>
      </c>
      <c r="B614" s="34">
        <v>4.2</v>
      </c>
    </row>
    <row r="615" spans="1:2">
      <c r="A615" s="4" t="s">
        <v>8702</v>
      </c>
      <c r="B615" s="34">
        <v>4.2</v>
      </c>
    </row>
    <row r="616" spans="1:2">
      <c r="A616" s="4" t="s">
        <v>2268</v>
      </c>
      <c r="B616" s="34">
        <v>4.2</v>
      </c>
    </row>
    <row r="617" spans="1:2">
      <c r="A617" s="4" t="s">
        <v>6961</v>
      </c>
      <c r="B617" s="34">
        <v>4.2</v>
      </c>
    </row>
    <row r="618" spans="1:2">
      <c r="A618" s="4" t="s">
        <v>7714</v>
      </c>
      <c r="B618" s="34">
        <v>4.2</v>
      </c>
    </row>
    <row r="619" spans="1:2">
      <c r="A619" s="4" t="s">
        <v>8578</v>
      </c>
      <c r="B619" s="34">
        <v>4.2</v>
      </c>
    </row>
    <row r="620" spans="1:2">
      <c r="A620" s="4" t="s">
        <v>9038</v>
      </c>
      <c r="B620" s="34">
        <v>4.2</v>
      </c>
    </row>
    <row r="621" spans="1:2">
      <c r="A621" s="4" t="s">
        <v>9460</v>
      </c>
      <c r="B621" s="34">
        <v>4.0999999999999996</v>
      </c>
    </row>
    <row r="622" spans="1:2">
      <c r="A622" s="4" t="s">
        <v>7734</v>
      </c>
      <c r="B622" s="34">
        <v>4.0999999999999996</v>
      </c>
    </row>
    <row r="623" spans="1:2">
      <c r="A623" s="4" t="s">
        <v>7560</v>
      </c>
      <c r="B623" s="34">
        <v>4.0999999999999996</v>
      </c>
    </row>
    <row r="624" spans="1:2">
      <c r="A624" s="4" t="s">
        <v>3530</v>
      </c>
      <c r="B624" s="34">
        <v>4.0999999999999996</v>
      </c>
    </row>
    <row r="625" spans="1:2">
      <c r="A625" s="4" t="s">
        <v>910</v>
      </c>
      <c r="B625" s="34">
        <v>4.0999999999999996</v>
      </c>
    </row>
    <row r="626" spans="1:2">
      <c r="A626" s="4" t="s">
        <v>1611</v>
      </c>
      <c r="B626" s="34">
        <v>4.0999999999999996</v>
      </c>
    </row>
    <row r="627" spans="1:2">
      <c r="A627" s="4" t="s">
        <v>1751</v>
      </c>
      <c r="B627" s="34">
        <v>4.0999999999999996</v>
      </c>
    </row>
    <row r="628" spans="1:2">
      <c r="A628" s="4" t="s">
        <v>3215</v>
      </c>
      <c r="B628" s="34">
        <v>4.0999999999999996</v>
      </c>
    </row>
    <row r="629" spans="1:2">
      <c r="A629" s="4" t="s">
        <v>12215</v>
      </c>
      <c r="B629" s="34">
        <v>4.0999999999999996</v>
      </c>
    </row>
    <row r="630" spans="1:2">
      <c r="A630" s="4" t="s">
        <v>3594</v>
      </c>
      <c r="B630" s="34">
        <v>4.0999999999999996</v>
      </c>
    </row>
    <row r="631" spans="1:2">
      <c r="A631" s="4" t="s">
        <v>11649</v>
      </c>
      <c r="B631" s="34">
        <v>4.0999999999999996</v>
      </c>
    </row>
    <row r="632" spans="1:2">
      <c r="A632" s="4" t="s">
        <v>3750</v>
      </c>
      <c r="B632" s="34">
        <v>4.0999999999999996</v>
      </c>
    </row>
    <row r="633" spans="1:2">
      <c r="A633" s="4" t="s">
        <v>4321</v>
      </c>
      <c r="B633" s="34">
        <v>4.0999999999999996</v>
      </c>
    </row>
    <row r="634" spans="1:2">
      <c r="A634" s="4" t="s">
        <v>3459</v>
      </c>
      <c r="B634" s="34">
        <v>4.0999999999999996</v>
      </c>
    </row>
    <row r="635" spans="1:2">
      <c r="A635" s="4" t="s">
        <v>5349</v>
      </c>
      <c r="B635" s="34">
        <v>4.0999999999999996</v>
      </c>
    </row>
    <row r="636" spans="1:2">
      <c r="A636" s="4" t="s">
        <v>4735</v>
      </c>
      <c r="B636" s="34">
        <v>4.0999999999999996</v>
      </c>
    </row>
    <row r="637" spans="1:2">
      <c r="A637" s="4" t="s">
        <v>6274</v>
      </c>
      <c r="B637" s="34">
        <v>4.0999999999999996</v>
      </c>
    </row>
    <row r="638" spans="1:2">
      <c r="A638" s="4" t="s">
        <v>4106</v>
      </c>
      <c r="B638" s="34">
        <v>4.0999999999999996</v>
      </c>
    </row>
    <row r="639" spans="1:2">
      <c r="A639" s="4" t="s">
        <v>1581</v>
      </c>
      <c r="B639" s="34">
        <v>4.0999999999999996</v>
      </c>
    </row>
    <row r="640" spans="1:2">
      <c r="A640" s="4" t="s">
        <v>4265</v>
      </c>
      <c r="B640" s="34">
        <v>4.0999999999999996</v>
      </c>
    </row>
    <row r="641" spans="1:2">
      <c r="A641" s="4" t="s">
        <v>1355</v>
      </c>
      <c r="B641" s="34">
        <v>4.0999999999999996</v>
      </c>
    </row>
    <row r="642" spans="1:2">
      <c r="A642" s="4" t="s">
        <v>3239</v>
      </c>
      <c r="B642" s="34">
        <v>4.0999999999999996</v>
      </c>
    </row>
    <row r="643" spans="1:2">
      <c r="A643" s="4" t="s">
        <v>8451</v>
      </c>
      <c r="B643" s="34">
        <v>4.0999999999999996</v>
      </c>
    </row>
    <row r="644" spans="1:2">
      <c r="A644" s="4" t="s">
        <v>6223</v>
      </c>
      <c r="B644" s="34">
        <v>4.0999999999999996</v>
      </c>
    </row>
    <row r="645" spans="1:2">
      <c r="A645" s="4" t="s">
        <v>2400</v>
      </c>
      <c r="B645" s="34">
        <v>4.0999999999999996</v>
      </c>
    </row>
    <row r="646" spans="1:2">
      <c r="A646" s="4" t="s">
        <v>12718</v>
      </c>
      <c r="B646" s="34">
        <v>4.0999999999999996</v>
      </c>
    </row>
    <row r="647" spans="1:2">
      <c r="A647" s="4" t="s">
        <v>729</v>
      </c>
      <c r="B647" s="34">
        <v>4.0999999999999996</v>
      </c>
    </row>
    <row r="648" spans="1:2">
      <c r="A648" s="4" t="s">
        <v>4709</v>
      </c>
      <c r="B648" s="34">
        <v>4.0999999999999996</v>
      </c>
    </row>
    <row r="649" spans="1:2">
      <c r="A649" s="4" t="s">
        <v>11529</v>
      </c>
      <c r="B649" s="34">
        <v>4.0999999999999996</v>
      </c>
    </row>
    <row r="650" spans="1:2">
      <c r="A650" s="4" t="s">
        <v>9501</v>
      </c>
      <c r="B650" s="34">
        <v>4.0999999999999996</v>
      </c>
    </row>
    <row r="651" spans="1:2">
      <c r="A651" s="4" t="s">
        <v>10702</v>
      </c>
      <c r="B651" s="34">
        <v>4.0999999999999996</v>
      </c>
    </row>
    <row r="652" spans="1:2">
      <c r="A652" s="4" t="s">
        <v>8357</v>
      </c>
      <c r="B652" s="34">
        <v>4.0999999999999996</v>
      </c>
    </row>
    <row r="653" spans="1:2">
      <c r="A653" s="4" t="s">
        <v>4291</v>
      </c>
      <c r="B653" s="34">
        <v>4.0999999999999996</v>
      </c>
    </row>
    <row r="654" spans="1:2">
      <c r="A654" s="4" t="s">
        <v>10422</v>
      </c>
      <c r="B654" s="34">
        <v>4.0999999999999996</v>
      </c>
    </row>
    <row r="655" spans="1:2">
      <c r="A655" s="4" t="s">
        <v>1416</v>
      </c>
      <c r="B655" s="34">
        <v>4.0999999999999996</v>
      </c>
    </row>
    <row r="656" spans="1:2">
      <c r="A656" s="4" t="s">
        <v>3200</v>
      </c>
      <c r="B656" s="34">
        <v>4.0999999999999996</v>
      </c>
    </row>
    <row r="657" spans="1:2">
      <c r="A657" s="4" t="s">
        <v>7652</v>
      </c>
      <c r="B657" s="34">
        <v>4.0999999999999996</v>
      </c>
    </row>
    <row r="658" spans="1:2">
      <c r="A658" s="4" t="s">
        <v>6846</v>
      </c>
      <c r="B658" s="34">
        <v>4.0999999999999996</v>
      </c>
    </row>
    <row r="659" spans="1:2">
      <c r="A659" s="4" t="s">
        <v>1265</v>
      </c>
      <c r="B659" s="34">
        <v>4.0999999999999996</v>
      </c>
    </row>
    <row r="660" spans="1:2">
      <c r="A660" s="4" t="s">
        <v>10712</v>
      </c>
      <c r="B660" s="34">
        <v>4.0999999999999996</v>
      </c>
    </row>
    <row r="661" spans="1:2">
      <c r="A661" s="4" t="s">
        <v>7978</v>
      </c>
      <c r="B661" s="34">
        <v>4.0999999999999996</v>
      </c>
    </row>
    <row r="662" spans="1:2">
      <c r="A662" s="4" t="s">
        <v>5847</v>
      </c>
      <c r="B662" s="34">
        <v>4.0999999999999996</v>
      </c>
    </row>
    <row r="663" spans="1:2">
      <c r="A663" s="4" t="s">
        <v>6541</v>
      </c>
      <c r="B663" s="34">
        <v>4.0999999999999996</v>
      </c>
    </row>
    <row r="664" spans="1:2">
      <c r="A664" s="4" t="s">
        <v>3257</v>
      </c>
      <c r="B664" s="34">
        <v>4.0999999999999996</v>
      </c>
    </row>
    <row r="665" spans="1:2">
      <c r="A665" s="4" t="s">
        <v>9090</v>
      </c>
      <c r="B665" s="34">
        <v>4.0999999999999996</v>
      </c>
    </row>
    <row r="666" spans="1:2">
      <c r="A666" s="4" t="s">
        <v>6101</v>
      </c>
      <c r="B666" s="34">
        <v>4.0999999999999996</v>
      </c>
    </row>
    <row r="667" spans="1:2">
      <c r="A667" s="4" t="s">
        <v>4116</v>
      </c>
      <c r="B667" s="34">
        <v>4.0999999999999996</v>
      </c>
    </row>
    <row r="668" spans="1:2">
      <c r="A668" s="4" t="s">
        <v>9661</v>
      </c>
      <c r="B668" s="34">
        <v>4.0999999999999996</v>
      </c>
    </row>
    <row r="669" spans="1:2">
      <c r="A669" s="4" t="s">
        <v>7421</v>
      </c>
      <c r="B669" s="34">
        <v>4.0999999999999996</v>
      </c>
    </row>
    <row r="670" spans="1:2">
      <c r="A670" s="4" t="s">
        <v>9079</v>
      </c>
      <c r="B670" s="34">
        <v>4.0999999999999996</v>
      </c>
    </row>
    <row r="671" spans="1:2">
      <c r="A671" s="4" t="s">
        <v>11883</v>
      </c>
      <c r="B671" s="34">
        <v>4.0999999999999996</v>
      </c>
    </row>
    <row r="672" spans="1:2">
      <c r="A672" s="4" t="s">
        <v>8461</v>
      </c>
      <c r="B672" s="34">
        <v>4.0999999999999996</v>
      </c>
    </row>
    <row r="673" spans="1:2">
      <c r="A673" s="4" t="s">
        <v>4130</v>
      </c>
      <c r="B673" s="34">
        <v>4.0999999999999996</v>
      </c>
    </row>
    <row r="674" spans="1:2">
      <c r="A674" s="4" t="s">
        <v>11842</v>
      </c>
      <c r="B674" s="34">
        <v>4.0999999999999996</v>
      </c>
    </row>
    <row r="675" spans="1:2">
      <c r="A675" s="4" t="s">
        <v>6836</v>
      </c>
      <c r="B675" s="34">
        <v>4.0999999999999996</v>
      </c>
    </row>
    <row r="676" spans="1:2">
      <c r="A676" s="4" t="s">
        <v>12467</v>
      </c>
      <c r="B676" s="34">
        <v>4.0999999999999996</v>
      </c>
    </row>
    <row r="677" spans="1:2">
      <c r="A677" s="4" t="s">
        <v>4366</v>
      </c>
      <c r="B677" s="34">
        <v>4.0999999999999996</v>
      </c>
    </row>
    <row r="678" spans="1:2">
      <c r="A678" s="4" t="s">
        <v>9376</v>
      </c>
      <c r="B678" s="34">
        <v>4.0999999999999996</v>
      </c>
    </row>
    <row r="679" spans="1:2">
      <c r="A679" s="4" t="s">
        <v>4135</v>
      </c>
      <c r="B679" s="34">
        <v>4.0999999999999996</v>
      </c>
    </row>
    <row r="680" spans="1:2">
      <c r="A680" s="4" t="s">
        <v>4689</v>
      </c>
      <c r="B680" s="34">
        <v>4.0999999999999996</v>
      </c>
    </row>
    <row r="681" spans="1:2">
      <c r="A681" s="4" t="s">
        <v>7349</v>
      </c>
      <c r="B681" s="34">
        <v>4.0999999999999996</v>
      </c>
    </row>
    <row r="682" spans="1:2">
      <c r="A682" s="4" t="s">
        <v>8071</v>
      </c>
      <c r="B682" s="34">
        <v>4.0999999999999996</v>
      </c>
    </row>
    <row r="683" spans="1:2">
      <c r="A683" s="4" t="s">
        <v>8722</v>
      </c>
      <c r="B683" s="34">
        <v>4.0999999999999996</v>
      </c>
    </row>
    <row r="684" spans="1:2">
      <c r="A684" s="4" t="s">
        <v>6919</v>
      </c>
      <c r="B684" s="34">
        <v>4.0999999999999996</v>
      </c>
    </row>
    <row r="685" spans="1:2">
      <c r="A685" s="4" t="s">
        <v>3267</v>
      </c>
      <c r="B685" s="34">
        <v>4.0999999999999996</v>
      </c>
    </row>
    <row r="686" spans="1:2">
      <c r="A686" s="4" t="s">
        <v>10320</v>
      </c>
      <c r="B686" s="34">
        <v>4.0999999999999996</v>
      </c>
    </row>
    <row r="687" spans="1:2">
      <c r="A687" s="4" t="s">
        <v>4168</v>
      </c>
      <c r="B687" s="34">
        <v>4.0999999999999996</v>
      </c>
    </row>
    <row r="688" spans="1:2">
      <c r="A688" s="4" t="s">
        <v>12386</v>
      </c>
      <c r="B688" s="34">
        <v>4.0999999999999996</v>
      </c>
    </row>
    <row r="689" spans="1:2">
      <c r="A689" s="4" t="s">
        <v>4533</v>
      </c>
      <c r="B689" s="34">
        <v>4.0999999999999996</v>
      </c>
    </row>
    <row r="690" spans="1:2">
      <c r="A690" s="4" t="s">
        <v>11337</v>
      </c>
      <c r="B690" s="34">
        <v>4.0999999999999996</v>
      </c>
    </row>
    <row r="691" spans="1:2">
      <c r="A691" s="4" t="s">
        <v>1915</v>
      </c>
      <c r="B691" s="34">
        <v>4.0999999999999996</v>
      </c>
    </row>
    <row r="692" spans="1:2">
      <c r="A692" s="4" t="s">
        <v>10916</v>
      </c>
      <c r="B692" s="34">
        <v>4.0999999999999996</v>
      </c>
    </row>
    <row r="693" spans="1:2">
      <c r="A693" s="4" t="s">
        <v>4907</v>
      </c>
      <c r="B693" s="34">
        <v>4.0999999999999996</v>
      </c>
    </row>
    <row r="694" spans="1:2">
      <c r="A694" s="4" t="s">
        <v>9275</v>
      </c>
      <c r="B694" s="34">
        <v>4.0999999999999996</v>
      </c>
    </row>
    <row r="695" spans="1:2">
      <c r="A695" s="4" t="s">
        <v>9450</v>
      </c>
      <c r="B695" s="34">
        <v>4.0999999999999996</v>
      </c>
    </row>
    <row r="696" spans="1:2">
      <c r="A696" s="4" t="s">
        <v>10178</v>
      </c>
      <c r="B696" s="34">
        <v>4.0999999999999996</v>
      </c>
    </row>
    <row r="697" spans="1:2">
      <c r="A697" s="4" t="s">
        <v>12778</v>
      </c>
      <c r="B697" s="34">
        <v>4.0999999999999996</v>
      </c>
    </row>
    <row r="698" spans="1:2">
      <c r="A698" s="4" t="s">
        <v>8389</v>
      </c>
      <c r="B698" s="34">
        <v>4.0999999999999996</v>
      </c>
    </row>
    <row r="699" spans="1:2">
      <c r="A699" s="4" t="s">
        <v>8649</v>
      </c>
      <c r="B699" s="34">
        <v>4.0999999999999996</v>
      </c>
    </row>
    <row r="700" spans="1:2">
      <c r="A700" s="4" t="s">
        <v>8091</v>
      </c>
      <c r="B700" s="34">
        <v>4.0999999999999996</v>
      </c>
    </row>
    <row r="701" spans="1:2">
      <c r="A701" s="4" t="s">
        <v>3042</v>
      </c>
      <c r="B701" s="34">
        <v>4.0999999999999996</v>
      </c>
    </row>
    <row r="702" spans="1:2">
      <c r="A702" s="4" t="s">
        <v>3449</v>
      </c>
      <c r="B702" s="34">
        <v>4.0999999999999996</v>
      </c>
    </row>
    <row r="703" spans="1:2">
      <c r="A703" s="4" t="s">
        <v>8618</v>
      </c>
      <c r="B703" s="34">
        <v>4.0999999999999996</v>
      </c>
    </row>
    <row r="704" spans="1:2">
      <c r="A704" s="4" t="s">
        <v>7242</v>
      </c>
      <c r="B704" s="34">
        <v>4.0999999999999996</v>
      </c>
    </row>
    <row r="705" spans="1:2">
      <c r="A705" s="4" t="s">
        <v>7590</v>
      </c>
      <c r="B705" s="34">
        <v>4.0999999999999996</v>
      </c>
    </row>
    <row r="706" spans="1:2">
      <c r="A706" s="4" t="s">
        <v>3297</v>
      </c>
      <c r="B706" s="34">
        <v>4.0999999999999996</v>
      </c>
    </row>
    <row r="707" spans="1:2">
      <c r="A707" s="4" t="s">
        <v>5316</v>
      </c>
      <c r="B707" s="34">
        <v>4.0999999999999996</v>
      </c>
    </row>
    <row r="708" spans="1:2">
      <c r="A708" s="4" t="s">
        <v>145</v>
      </c>
      <c r="B708" s="34">
        <v>4.0999999999999996</v>
      </c>
    </row>
    <row r="709" spans="1:2">
      <c r="A709" s="4" t="s">
        <v>3924</v>
      </c>
      <c r="B709" s="34">
        <v>4.0999999999999996</v>
      </c>
    </row>
    <row r="710" spans="1:2">
      <c r="A710" s="4" t="s">
        <v>623</v>
      </c>
      <c r="B710" s="34">
        <v>4.0999999999999996</v>
      </c>
    </row>
    <row r="711" spans="1:2">
      <c r="A711" s="4" t="s">
        <v>4621</v>
      </c>
      <c r="B711" s="34">
        <v>4.0999999999999996</v>
      </c>
    </row>
    <row r="712" spans="1:2">
      <c r="A712" s="4" t="s">
        <v>1981</v>
      </c>
      <c r="B712" s="34">
        <v>4.0999999999999996</v>
      </c>
    </row>
    <row r="713" spans="1:2">
      <c r="A713" s="4" t="s">
        <v>3634</v>
      </c>
      <c r="B713" s="34">
        <v>4.0999999999999996</v>
      </c>
    </row>
    <row r="714" spans="1:2">
      <c r="A714" s="4" t="s">
        <v>1044</v>
      </c>
      <c r="B714" s="34">
        <v>4.0999999999999996</v>
      </c>
    </row>
    <row r="715" spans="1:2">
      <c r="A715" s="4" t="s">
        <v>4181</v>
      </c>
      <c r="B715" s="34">
        <v>4.0999999999999996</v>
      </c>
    </row>
    <row r="716" spans="1:2">
      <c r="A716" s="4" t="s">
        <v>3711</v>
      </c>
      <c r="B716" s="34">
        <v>4.0999999999999996</v>
      </c>
    </row>
    <row r="717" spans="1:2">
      <c r="A717" s="4" t="s">
        <v>4341</v>
      </c>
      <c r="B717" s="34">
        <v>4.0999999999999996</v>
      </c>
    </row>
    <row r="718" spans="1:2">
      <c r="A718" s="4" t="s">
        <v>2880</v>
      </c>
      <c r="B718" s="34">
        <v>4.0999999999999996</v>
      </c>
    </row>
    <row r="719" spans="1:2">
      <c r="A719" s="4" t="s">
        <v>7011</v>
      </c>
      <c r="B719" s="34">
        <v>4.0999999999999996</v>
      </c>
    </row>
    <row r="720" spans="1:2">
      <c r="A720" s="4" t="s">
        <v>3970</v>
      </c>
      <c r="B720" s="34">
        <v>4.0999999999999996</v>
      </c>
    </row>
    <row r="721" spans="1:2">
      <c r="A721" s="4" t="s">
        <v>7091</v>
      </c>
      <c r="B721" s="34">
        <v>4.0999999999999996</v>
      </c>
    </row>
    <row r="722" spans="1:2">
      <c r="A722" s="4" t="s">
        <v>10270</v>
      </c>
      <c r="B722" s="34">
        <v>4.0999999999999996</v>
      </c>
    </row>
    <row r="723" spans="1:2">
      <c r="A723" s="4" t="s">
        <v>12195</v>
      </c>
      <c r="B723" s="34">
        <v>4.0999999999999996</v>
      </c>
    </row>
    <row r="724" spans="1:2">
      <c r="A724" s="4" t="s">
        <v>3623</v>
      </c>
      <c r="B724" s="34">
        <v>4.0999999999999996</v>
      </c>
    </row>
    <row r="725" spans="1:2">
      <c r="A725" s="4" t="s">
        <v>11397</v>
      </c>
      <c r="B725" s="34">
        <v>4.0999999999999996</v>
      </c>
    </row>
    <row r="726" spans="1:2">
      <c r="A726" s="4" t="s">
        <v>6745</v>
      </c>
      <c r="B726" s="34">
        <v>4.0999999999999996</v>
      </c>
    </row>
    <row r="727" spans="1:2">
      <c r="A727" s="4" t="s">
        <v>10230</v>
      </c>
      <c r="B727" s="34">
        <v>4.0999999999999996</v>
      </c>
    </row>
    <row r="728" spans="1:2">
      <c r="A728" s="4" t="s">
        <v>8050</v>
      </c>
      <c r="B728" s="34">
        <v>4.0999999999999996</v>
      </c>
    </row>
    <row r="729" spans="1:2">
      <c r="A729" s="4" t="s">
        <v>12356</v>
      </c>
      <c r="B729" s="34">
        <v>4.0999999999999996</v>
      </c>
    </row>
    <row r="730" spans="1:2">
      <c r="A730" s="4" t="s">
        <v>12114</v>
      </c>
      <c r="B730" s="34">
        <v>4.0999999999999996</v>
      </c>
    </row>
    <row r="731" spans="1:2">
      <c r="A731" s="4" t="s">
        <v>10986</v>
      </c>
      <c r="B731" s="34">
        <v>4.0999999999999996</v>
      </c>
    </row>
    <row r="732" spans="1:2">
      <c r="A732" s="4" t="s">
        <v>6867</v>
      </c>
      <c r="B732" s="34">
        <v>4.0999999999999996</v>
      </c>
    </row>
    <row r="733" spans="1:2">
      <c r="A733" s="4" t="s">
        <v>7152</v>
      </c>
      <c r="B733" s="34">
        <v>4.0999999999999996</v>
      </c>
    </row>
    <row r="734" spans="1:2">
      <c r="A734" s="4" t="s">
        <v>7122</v>
      </c>
      <c r="B734" s="34">
        <v>4.0999999999999996</v>
      </c>
    </row>
    <row r="735" spans="1:2">
      <c r="A735" s="4" t="s">
        <v>8639</v>
      </c>
      <c r="B735" s="34">
        <v>4.0999999999999996</v>
      </c>
    </row>
    <row r="736" spans="1:2">
      <c r="A736" s="4" t="s">
        <v>9511</v>
      </c>
      <c r="B736" s="34">
        <v>4.0999999999999996</v>
      </c>
    </row>
    <row r="737" spans="1:2">
      <c r="A737" s="4" t="s">
        <v>12567</v>
      </c>
      <c r="B737" s="34">
        <v>4.0999999999999996</v>
      </c>
    </row>
    <row r="738" spans="1:2">
      <c r="A738" s="4" t="s">
        <v>12407</v>
      </c>
      <c r="B738" s="34">
        <v>4.0999999999999996</v>
      </c>
    </row>
    <row r="739" spans="1:2">
      <c r="A739" s="4" t="s">
        <v>10005</v>
      </c>
      <c r="B739" s="34">
        <v>4.0999999999999996</v>
      </c>
    </row>
    <row r="740" spans="1:2">
      <c r="A740" s="4" t="s">
        <v>9397</v>
      </c>
      <c r="B740" s="34">
        <v>4.0999999999999996</v>
      </c>
    </row>
    <row r="741" spans="1:2">
      <c r="A741" s="4" t="s">
        <v>6037</v>
      </c>
      <c r="B741" s="34">
        <v>4.0999999999999996</v>
      </c>
    </row>
    <row r="742" spans="1:2">
      <c r="A742" s="4" t="s">
        <v>9418</v>
      </c>
      <c r="B742" s="34">
        <v>4.0999999999999996</v>
      </c>
    </row>
    <row r="743" spans="1:2">
      <c r="A743" s="4" t="s">
        <v>9621</v>
      </c>
      <c r="B743" s="34">
        <v>4.0999999999999996</v>
      </c>
    </row>
    <row r="744" spans="1:2">
      <c r="A744" s="4" t="s">
        <v>11549</v>
      </c>
      <c r="B744" s="34">
        <v>4.0999999999999996</v>
      </c>
    </row>
    <row r="745" spans="1:2">
      <c r="A745" s="4" t="s">
        <v>1119</v>
      </c>
      <c r="B745" s="34">
        <v>4.0999999999999996</v>
      </c>
    </row>
    <row r="746" spans="1:2">
      <c r="A746" s="4" t="s">
        <v>10521</v>
      </c>
      <c r="B746" s="34">
        <v>4.0999999999999996</v>
      </c>
    </row>
    <row r="747" spans="1:2">
      <c r="A747" s="4" t="s">
        <v>11447</v>
      </c>
      <c r="B747" s="34">
        <v>4.0999999999999996</v>
      </c>
    </row>
    <row r="748" spans="1:2">
      <c r="A748" s="4" t="s">
        <v>3073</v>
      </c>
      <c r="B748" s="34">
        <v>4.0999999999999996</v>
      </c>
    </row>
    <row r="749" spans="1:2">
      <c r="A749" s="4" t="s">
        <v>9491</v>
      </c>
      <c r="B749" s="34">
        <v>4.0999999999999996</v>
      </c>
    </row>
    <row r="750" spans="1:2">
      <c r="A750" s="4" t="s">
        <v>5668</v>
      </c>
      <c r="B750" s="34">
        <v>4.0999999999999996</v>
      </c>
    </row>
    <row r="751" spans="1:2">
      <c r="A751" s="4" t="s">
        <v>2568</v>
      </c>
      <c r="B751" s="34">
        <v>4.0999999999999996</v>
      </c>
    </row>
    <row r="752" spans="1:2">
      <c r="A752" s="4" t="s">
        <v>10147</v>
      </c>
      <c r="B752" s="34">
        <v>4.0999999999999996</v>
      </c>
    </row>
    <row r="753" spans="1:2">
      <c r="A753" s="4" t="s">
        <v>9541</v>
      </c>
      <c r="B753" s="34">
        <v>4.0999999999999996</v>
      </c>
    </row>
    <row r="754" spans="1:2">
      <c r="A754" s="4" t="s">
        <v>10956</v>
      </c>
      <c r="B754" s="34">
        <v>4.0999999999999996</v>
      </c>
    </row>
    <row r="755" spans="1:2">
      <c r="A755" s="4" t="s">
        <v>11066</v>
      </c>
      <c r="B755" s="34">
        <v>4.0999999999999996</v>
      </c>
    </row>
    <row r="756" spans="1:2">
      <c r="A756" s="4" t="s">
        <v>6499</v>
      </c>
      <c r="B756" s="34">
        <v>4.0999999999999996</v>
      </c>
    </row>
    <row r="757" spans="1:2">
      <c r="A757" s="4" t="s">
        <v>5997</v>
      </c>
      <c r="B757" s="34">
        <v>4.0999999999999996</v>
      </c>
    </row>
    <row r="758" spans="1:2">
      <c r="A758" s="4" t="s">
        <v>11228</v>
      </c>
      <c r="B758" s="34">
        <v>4.0999999999999996</v>
      </c>
    </row>
    <row r="759" spans="1:2">
      <c r="A759" s="4" t="s">
        <v>6366</v>
      </c>
      <c r="B759" s="34">
        <v>4.0999999999999996</v>
      </c>
    </row>
    <row r="760" spans="1:2">
      <c r="A760" s="4" t="s">
        <v>9531</v>
      </c>
      <c r="B760" s="34">
        <v>4.0999999999999996</v>
      </c>
    </row>
    <row r="761" spans="1:2">
      <c r="A761" s="4" t="s">
        <v>3469</v>
      </c>
      <c r="B761" s="34">
        <v>4.0999999999999996</v>
      </c>
    </row>
    <row r="762" spans="1:2">
      <c r="A762" s="4" t="s">
        <v>6786</v>
      </c>
      <c r="B762" s="34">
        <v>4.0999999999999996</v>
      </c>
    </row>
    <row r="763" spans="1:2">
      <c r="A763" s="4" t="s">
        <v>3689</v>
      </c>
      <c r="B763" s="34">
        <v>4.0999999999999996</v>
      </c>
    </row>
    <row r="764" spans="1:2">
      <c r="A764" s="4" t="s">
        <v>446</v>
      </c>
      <c r="B764" s="34">
        <v>4.0999999999999996</v>
      </c>
    </row>
    <row r="765" spans="1:2">
      <c r="A765" s="4" t="s">
        <v>3741</v>
      </c>
      <c r="B765" s="34">
        <v>4.0999999999999996</v>
      </c>
    </row>
    <row r="766" spans="1:2">
      <c r="A766" s="4" t="s">
        <v>12688</v>
      </c>
      <c r="B766" s="34">
        <v>4.0999999999999996</v>
      </c>
    </row>
    <row r="767" spans="1:2">
      <c r="A767" s="4" t="s">
        <v>4040</v>
      </c>
      <c r="B767" s="34">
        <v>4.0999999999999996</v>
      </c>
    </row>
    <row r="768" spans="1:2">
      <c r="A768" s="4" t="s">
        <v>11136</v>
      </c>
      <c r="B768" s="34">
        <v>4.0999999999999996</v>
      </c>
    </row>
    <row r="769" spans="1:2">
      <c r="A769" s="4" t="s">
        <v>3693</v>
      </c>
      <c r="B769" s="34">
        <v>4.0999999999999996</v>
      </c>
    </row>
    <row r="770" spans="1:2">
      <c r="A770" s="4" t="s">
        <v>10773</v>
      </c>
      <c r="B770" s="34">
        <v>4.0999999999999996</v>
      </c>
    </row>
    <row r="771" spans="1:2">
      <c r="A771" s="4" t="s">
        <v>3307</v>
      </c>
      <c r="B771" s="34">
        <v>4.0999999999999996</v>
      </c>
    </row>
    <row r="772" spans="1:2">
      <c r="A772" s="4" t="s">
        <v>9285</v>
      </c>
      <c r="B772" s="34">
        <v>4.0999999999999996</v>
      </c>
    </row>
    <row r="773" spans="1:2">
      <c r="A773" s="4" t="s">
        <v>9641</v>
      </c>
      <c r="B773" s="34">
        <v>4.0999999999999996</v>
      </c>
    </row>
    <row r="774" spans="1:2">
      <c r="A774" s="4" t="s">
        <v>7797</v>
      </c>
      <c r="B774" s="34">
        <v>4.0999999999999996</v>
      </c>
    </row>
    <row r="775" spans="1:2">
      <c r="A775" s="4" t="s">
        <v>4878</v>
      </c>
      <c r="B775" s="34">
        <v>4.0999999999999996</v>
      </c>
    </row>
    <row r="776" spans="1:2">
      <c r="A776" s="4" t="s">
        <v>1711</v>
      </c>
      <c r="B776" s="34">
        <v>4.0999999999999996</v>
      </c>
    </row>
    <row r="777" spans="1:2">
      <c r="A777" s="4" t="s">
        <v>850</v>
      </c>
      <c r="B777" s="34">
        <v>4.0999999999999996</v>
      </c>
    </row>
    <row r="778" spans="1:2">
      <c r="A778" s="4" t="s">
        <v>7947</v>
      </c>
      <c r="B778" s="34">
        <v>4.0999999999999996</v>
      </c>
    </row>
    <row r="779" spans="1:2">
      <c r="A779" s="4" t="s">
        <v>10794</v>
      </c>
      <c r="B779" s="34">
        <v>4.0999999999999996</v>
      </c>
    </row>
    <row r="780" spans="1:2">
      <c r="A780" s="4" t="s">
        <v>8314</v>
      </c>
      <c r="B780" s="34">
        <v>4.0999999999999996</v>
      </c>
    </row>
    <row r="781" spans="1:2">
      <c r="A781" s="4" t="s">
        <v>5096</v>
      </c>
      <c r="B781" s="34">
        <v>4.0999999999999996</v>
      </c>
    </row>
    <row r="782" spans="1:2">
      <c r="A782" s="4" t="s">
        <v>518</v>
      </c>
      <c r="B782" s="34">
        <v>4.0999999999999996</v>
      </c>
    </row>
    <row r="783" spans="1:2">
      <c r="A783" s="4" t="s">
        <v>2588</v>
      </c>
      <c r="B783" s="34">
        <v>4.0999999999999996</v>
      </c>
    </row>
    <row r="784" spans="1:2">
      <c r="A784" s="4" t="s">
        <v>1687</v>
      </c>
      <c r="B784" s="34">
        <v>4.0999999999999996</v>
      </c>
    </row>
    <row r="785" spans="1:2">
      <c r="A785" s="4" t="s">
        <v>6583</v>
      </c>
      <c r="B785" s="34">
        <v>4.0999999999999996</v>
      </c>
    </row>
    <row r="786" spans="1:2">
      <c r="A786" s="4" t="s">
        <v>9763</v>
      </c>
      <c r="B786" s="34">
        <v>4.0999999999999996</v>
      </c>
    </row>
    <row r="787" spans="1:2">
      <c r="A787" s="4" t="s">
        <v>6531</v>
      </c>
      <c r="B787" s="34">
        <v>4.0999999999999996</v>
      </c>
    </row>
    <row r="788" spans="1:2">
      <c r="A788" s="4" t="s">
        <v>9935</v>
      </c>
      <c r="B788" s="34">
        <v>4.0999999999999996</v>
      </c>
    </row>
    <row r="789" spans="1:2">
      <c r="A789" s="4" t="s">
        <v>4699</v>
      </c>
      <c r="B789" s="34">
        <v>4.0999999999999996</v>
      </c>
    </row>
    <row r="790" spans="1:2">
      <c r="A790" s="4" t="s">
        <v>8628</v>
      </c>
      <c r="B790" s="34">
        <v>4.0999999999999996</v>
      </c>
    </row>
    <row r="791" spans="1:2">
      <c r="A791" s="4" t="s">
        <v>674</v>
      </c>
      <c r="B791" s="34">
        <v>4.0999999999999996</v>
      </c>
    </row>
    <row r="792" spans="1:2">
      <c r="A792" s="4" t="s">
        <v>12255</v>
      </c>
      <c r="B792" s="34">
        <v>4.0999999999999996</v>
      </c>
    </row>
    <row r="793" spans="1:2">
      <c r="A793" s="4" t="s">
        <v>10936</v>
      </c>
      <c r="B793" s="34">
        <v>4.0999999999999996</v>
      </c>
    </row>
    <row r="794" spans="1:2">
      <c r="A794" s="4" t="s">
        <v>9100</v>
      </c>
      <c r="B794" s="34">
        <v>4.0999999999999996</v>
      </c>
    </row>
    <row r="795" spans="1:2">
      <c r="A795" s="4" t="s">
        <v>4858</v>
      </c>
      <c r="B795" s="34">
        <v>4.0999999999999996</v>
      </c>
    </row>
    <row r="796" spans="1:2">
      <c r="A796" s="4" t="s">
        <v>8906</v>
      </c>
      <c r="B796" s="34">
        <v>4.0999999999999996</v>
      </c>
    </row>
    <row r="797" spans="1:2">
      <c r="A797" s="4" t="s">
        <v>1029</v>
      </c>
      <c r="B797" s="34">
        <v>4.0999999999999996</v>
      </c>
    </row>
    <row r="798" spans="1:2">
      <c r="A798" s="4" t="s">
        <v>9366</v>
      </c>
      <c r="B798" s="34">
        <v>4.0999999999999996</v>
      </c>
    </row>
    <row r="799" spans="1:2">
      <c r="A799" s="4" t="s">
        <v>709</v>
      </c>
      <c r="B799" s="34">
        <v>4.0999999999999996</v>
      </c>
    </row>
    <row r="800" spans="1:2">
      <c r="A800" s="4" t="s">
        <v>10783</v>
      </c>
      <c r="B800" s="34">
        <v>4.0999999999999996</v>
      </c>
    </row>
    <row r="801" spans="1:2">
      <c r="A801" s="4" t="s">
        <v>9743</v>
      </c>
      <c r="B801" s="34">
        <v>4.0999999999999996</v>
      </c>
    </row>
    <row r="802" spans="1:2">
      <c r="A802" s="4" t="s">
        <v>8536</v>
      </c>
      <c r="B802" s="34">
        <v>4.0999999999999996</v>
      </c>
    </row>
    <row r="803" spans="1:2">
      <c r="A803" s="4" t="s">
        <v>1971</v>
      </c>
      <c r="B803" s="34">
        <v>4.0999999999999996</v>
      </c>
    </row>
    <row r="804" spans="1:2">
      <c r="A804" s="4" t="s">
        <v>9161</v>
      </c>
      <c r="B804" s="34">
        <v>4.0999999999999996</v>
      </c>
    </row>
    <row r="805" spans="1:2">
      <c r="A805" s="4" t="s">
        <v>10642</v>
      </c>
      <c r="B805" s="34">
        <v>4.0999999999999996</v>
      </c>
    </row>
    <row r="806" spans="1:2">
      <c r="A806" s="4" t="s">
        <v>2760</v>
      </c>
      <c r="B806" s="34">
        <v>4.0999999999999996</v>
      </c>
    </row>
    <row r="807" spans="1:2">
      <c r="A807" s="4" t="s">
        <v>9571</v>
      </c>
      <c r="B807" s="34">
        <v>4.0999999999999996</v>
      </c>
    </row>
    <row r="808" spans="1:2">
      <c r="A808" s="4" t="s">
        <v>10209</v>
      </c>
      <c r="B808" s="34">
        <v>4.0999999999999996</v>
      </c>
    </row>
    <row r="809" spans="1:2">
      <c r="A809" s="4" t="s">
        <v>4827</v>
      </c>
      <c r="B809" s="34">
        <v>4.0999999999999996</v>
      </c>
    </row>
    <row r="810" spans="1:2">
      <c r="A810" s="4" t="s">
        <v>12004</v>
      </c>
      <c r="B810" s="34">
        <v>4.0999999999999996</v>
      </c>
    </row>
    <row r="811" spans="1:2">
      <c r="A811" s="4" t="s">
        <v>4376</v>
      </c>
      <c r="B811" s="34">
        <v>4.0999999999999996</v>
      </c>
    </row>
    <row r="812" spans="1:2">
      <c r="A812" s="4" t="s">
        <v>1134</v>
      </c>
      <c r="B812" s="34">
        <v>4.0999999999999996</v>
      </c>
    </row>
    <row r="813" spans="1:2">
      <c r="A813" s="4" t="s">
        <v>5338</v>
      </c>
      <c r="B813" s="34">
        <v>4.0999999999999996</v>
      </c>
    </row>
    <row r="814" spans="1:2">
      <c r="A814" s="4" t="s">
        <v>12556</v>
      </c>
      <c r="B814" s="34">
        <v>4.0999999999999996</v>
      </c>
    </row>
    <row r="815" spans="1:2">
      <c r="A815" s="4" t="s">
        <v>180</v>
      </c>
      <c r="B815" s="34">
        <v>4.0999999999999996</v>
      </c>
    </row>
    <row r="816" spans="1:2">
      <c r="A816" s="4" t="s">
        <v>3464</v>
      </c>
      <c r="B816" s="34">
        <v>4.0999999999999996</v>
      </c>
    </row>
    <row r="817" spans="1:2">
      <c r="A817" s="4" t="s">
        <v>699</v>
      </c>
      <c r="B817" s="34">
        <v>4.0999999999999996</v>
      </c>
    </row>
    <row r="818" spans="1:2">
      <c r="A818" s="4" t="s">
        <v>3125</v>
      </c>
      <c r="B818" s="34">
        <v>4.0999999999999996</v>
      </c>
    </row>
    <row r="819" spans="1:2">
      <c r="A819" s="4" t="s">
        <v>3598</v>
      </c>
      <c r="B819" s="34">
        <v>4.0999999999999996</v>
      </c>
    </row>
    <row r="820" spans="1:2">
      <c r="A820" s="4" t="s">
        <v>4759</v>
      </c>
      <c r="B820" s="34">
        <v>4.0999999999999996</v>
      </c>
    </row>
    <row r="821" spans="1:2">
      <c r="A821" s="4" t="s">
        <v>3584</v>
      </c>
      <c r="B821" s="34">
        <v>4.0999999999999996</v>
      </c>
    </row>
    <row r="822" spans="1:2">
      <c r="A822" s="4" t="s">
        <v>4492</v>
      </c>
      <c r="B822" s="34">
        <v>4.0999999999999996</v>
      </c>
    </row>
    <row r="823" spans="1:2">
      <c r="A823" s="4" t="s">
        <v>9058</v>
      </c>
      <c r="B823" s="34">
        <v>4.0999999999999996</v>
      </c>
    </row>
    <row r="824" spans="1:2">
      <c r="A824" s="4" t="s">
        <v>4992</v>
      </c>
      <c r="B824" s="34">
        <v>4.0999999999999996</v>
      </c>
    </row>
    <row r="825" spans="1:2">
      <c r="A825" s="4" t="s">
        <v>3546</v>
      </c>
      <c r="B825" s="34">
        <v>4.0999999999999996</v>
      </c>
    </row>
    <row r="826" spans="1:2">
      <c r="A826" s="4" t="s">
        <v>6111</v>
      </c>
      <c r="B826" s="34">
        <v>4.0999999999999996</v>
      </c>
    </row>
    <row r="827" spans="1:2">
      <c r="A827" s="4" t="s">
        <v>8201</v>
      </c>
      <c r="B827" s="34">
        <v>4.0999999999999996</v>
      </c>
    </row>
    <row r="828" spans="1:2">
      <c r="A828" s="4" t="s">
        <v>3701</v>
      </c>
      <c r="B828" s="34">
        <v>4.0999999999999996</v>
      </c>
    </row>
    <row r="829" spans="1:2">
      <c r="A829" s="4" t="s">
        <v>8212</v>
      </c>
      <c r="B829" s="34">
        <v>4.0999999999999996</v>
      </c>
    </row>
    <row r="830" spans="1:2">
      <c r="A830" s="4" t="s">
        <v>5128</v>
      </c>
      <c r="B830" s="34">
        <v>4.0999999999999996</v>
      </c>
    </row>
    <row r="831" spans="1:2">
      <c r="A831" s="4" t="s">
        <v>11056</v>
      </c>
      <c r="B831" s="34">
        <v>4.0999999999999996</v>
      </c>
    </row>
    <row r="832" spans="1:2">
      <c r="A832" s="4" t="s">
        <v>2032</v>
      </c>
      <c r="B832" s="34">
        <v>4.0999999999999996</v>
      </c>
    </row>
    <row r="833" spans="1:2">
      <c r="A833" s="4" t="s">
        <v>5940</v>
      </c>
      <c r="B833" s="34">
        <v>4.0999999999999996</v>
      </c>
    </row>
    <row r="834" spans="1:2">
      <c r="A834" s="4" t="s">
        <v>1621</v>
      </c>
      <c r="B834" s="34">
        <v>4.0999999999999996</v>
      </c>
    </row>
    <row r="835" spans="1:2">
      <c r="A835" s="4" t="s">
        <v>5616</v>
      </c>
      <c r="B835" s="34">
        <v>4.0999999999999996</v>
      </c>
    </row>
    <row r="836" spans="1:2">
      <c r="A836" s="4" t="s">
        <v>73</v>
      </c>
      <c r="B836" s="34">
        <v>4.0999999999999996</v>
      </c>
    </row>
    <row r="837" spans="1:2">
      <c r="A837" s="4" t="s">
        <v>1004</v>
      </c>
      <c r="B837" s="34">
        <v>4.0999999999999996</v>
      </c>
    </row>
    <row r="838" spans="1:2">
      <c r="A838" s="4" t="s">
        <v>4275</v>
      </c>
      <c r="B838" s="34">
        <v>4.0999999999999996</v>
      </c>
    </row>
    <row r="839" spans="1:2">
      <c r="A839" s="4" t="s">
        <v>8966</v>
      </c>
      <c r="B839" s="34">
        <v>4.0999999999999996</v>
      </c>
    </row>
    <row r="840" spans="1:2">
      <c r="A840" s="4" t="s">
        <v>3866</v>
      </c>
      <c r="B840" s="34">
        <v>4.0999999999999996</v>
      </c>
    </row>
    <row r="841" spans="1:2">
      <c r="A841" s="4" t="s">
        <v>11507</v>
      </c>
      <c r="B841" s="34">
        <v>4.0999999999999996</v>
      </c>
    </row>
    <row r="842" spans="1:2">
      <c r="A842" s="4" t="s">
        <v>11207</v>
      </c>
      <c r="B842" s="34">
        <v>4</v>
      </c>
    </row>
    <row r="843" spans="1:2">
      <c r="A843" s="4" t="s">
        <v>10086</v>
      </c>
      <c r="B843" s="34">
        <v>4</v>
      </c>
    </row>
    <row r="844" spans="1:2">
      <c r="A844" s="4" t="s">
        <v>3669</v>
      </c>
      <c r="B844" s="34">
        <v>4</v>
      </c>
    </row>
    <row r="845" spans="1:2">
      <c r="A845" s="4" t="s">
        <v>11258</v>
      </c>
      <c r="B845" s="34">
        <v>4</v>
      </c>
    </row>
    <row r="846" spans="1:2">
      <c r="A846" s="4" t="s">
        <v>3649</v>
      </c>
      <c r="B846" s="34">
        <v>4</v>
      </c>
    </row>
    <row r="847" spans="1:2">
      <c r="A847" s="4" t="s">
        <v>7580</v>
      </c>
      <c r="B847" s="34">
        <v>4</v>
      </c>
    </row>
    <row r="848" spans="1:2">
      <c r="A848" s="4" t="s">
        <v>7182</v>
      </c>
      <c r="B848" s="34">
        <v>4</v>
      </c>
    </row>
    <row r="849" spans="1:2">
      <c r="A849" s="4" t="s">
        <v>8008</v>
      </c>
      <c r="B849" s="34">
        <v>4</v>
      </c>
    </row>
    <row r="850" spans="1:2">
      <c r="A850" s="4" t="s">
        <v>4422</v>
      </c>
      <c r="B850" s="34">
        <v>4</v>
      </c>
    </row>
    <row r="851" spans="1:2">
      <c r="A851" s="4" t="s">
        <v>2514</v>
      </c>
      <c r="B851" s="34">
        <v>4</v>
      </c>
    </row>
    <row r="852" spans="1:2">
      <c r="A852" s="4" t="s">
        <v>4331</v>
      </c>
      <c r="B852" s="34">
        <v>4</v>
      </c>
    </row>
    <row r="853" spans="1:2">
      <c r="A853" s="4" t="s">
        <v>3495</v>
      </c>
      <c r="B853" s="34">
        <v>4</v>
      </c>
    </row>
    <row r="854" spans="1:2">
      <c r="A854" s="4" t="s">
        <v>1860</v>
      </c>
      <c r="B854" s="34">
        <v>4</v>
      </c>
    </row>
    <row r="855" spans="1:2">
      <c r="A855" s="4" t="s">
        <v>10601</v>
      </c>
      <c r="B855" s="34">
        <v>4</v>
      </c>
    </row>
    <row r="856" spans="1:2">
      <c r="A856" s="4" t="s">
        <v>6951</v>
      </c>
      <c r="B856" s="34">
        <v>4</v>
      </c>
    </row>
    <row r="857" spans="1:2">
      <c r="A857" s="4" t="s">
        <v>2405</v>
      </c>
      <c r="B857" s="34">
        <v>4</v>
      </c>
    </row>
    <row r="858" spans="1:2">
      <c r="A858" s="4" t="s">
        <v>7570</v>
      </c>
      <c r="B858" s="34">
        <v>4</v>
      </c>
    </row>
    <row r="859" spans="1:2">
      <c r="A859" s="4" t="s">
        <v>10188</v>
      </c>
      <c r="B859" s="34">
        <v>4</v>
      </c>
    </row>
    <row r="860" spans="1:2">
      <c r="A860" s="4" t="s">
        <v>8061</v>
      </c>
      <c r="B860" s="34">
        <v>4</v>
      </c>
    </row>
    <row r="861" spans="1:2">
      <c r="A861" s="4" t="s">
        <v>6644</v>
      </c>
      <c r="B861" s="34">
        <v>4</v>
      </c>
    </row>
    <row r="862" spans="1:2">
      <c r="A862" s="4" t="s">
        <v>7344</v>
      </c>
      <c r="B862" s="34">
        <v>4</v>
      </c>
    </row>
    <row r="863" spans="1:2">
      <c r="A863" s="4" t="s">
        <v>2116</v>
      </c>
      <c r="B863" s="34">
        <v>4</v>
      </c>
    </row>
    <row r="864" spans="1:2">
      <c r="A864" s="4" t="s">
        <v>5481</v>
      </c>
      <c r="B864" s="34">
        <v>4</v>
      </c>
    </row>
    <row r="865" spans="1:2">
      <c r="A865" s="4" t="s">
        <v>9007</v>
      </c>
      <c r="B865" s="34">
        <v>4</v>
      </c>
    </row>
    <row r="866" spans="1:2">
      <c r="A866" s="4" t="s">
        <v>4512</v>
      </c>
      <c r="B866" s="34">
        <v>4</v>
      </c>
    </row>
    <row r="867" spans="1:2">
      <c r="A867" s="4" t="s">
        <v>7600</v>
      </c>
      <c r="B867" s="34">
        <v>4</v>
      </c>
    </row>
    <row r="868" spans="1:2">
      <c r="A868" s="4" t="s">
        <v>8936</v>
      </c>
      <c r="B868" s="34">
        <v>4</v>
      </c>
    </row>
    <row r="869" spans="1:2">
      <c r="A869" s="4" t="s">
        <v>12104</v>
      </c>
      <c r="B869" s="34">
        <v>4</v>
      </c>
    </row>
    <row r="870" spans="1:2">
      <c r="A870" s="4" t="s">
        <v>7836</v>
      </c>
      <c r="B870" s="34">
        <v>4</v>
      </c>
    </row>
    <row r="871" spans="1:2">
      <c r="A871" s="4" t="s">
        <v>9842</v>
      </c>
      <c r="B871" s="34">
        <v>4</v>
      </c>
    </row>
    <row r="872" spans="1:2">
      <c r="A872" s="4" t="s">
        <v>6856</v>
      </c>
      <c r="B872" s="34">
        <v>4</v>
      </c>
    </row>
    <row r="873" spans="1:2">
      <c r="A873" s="4" t="s">
        <v>3428</v>
      </c>
      <c r="B873" s="34">
        <v>4</v>
      </c>
    </row>
    <row r="874" spans="1:2">
      <c r="A874" s="4" t="s">
        <v>366</v>
      </c>
      <c r="B874" s="34">
        <v>4</v>
      </c>
    </row>
    <row r="875" spans="1:2">
      <c r="A875" s="4" t="s">
        <v>3509</v>
      </c>
      <c r="B875" s="34">
        <v>4</v>
      </c>
    </row>
    <row r="876" spans="1:2">
      <c r="A876" s="4" t="s">
        <v>1194</v>
      </c>
      <c r="B876" s="34">
        <v>4</v>
      </c>
    </row>
    <row r="877" spans="1:2">
      <c r="A877" s="4" t="s">
        <v>2012</v>
      </c>
      <c r="B877" s="34">
        <v>4</v>
      </c>
    </row>
    <row r="878" spans="1:2">
      <c r="A878" s="4" t="s">
        <v>3023</v>
      </c>
      <c r="B878" s="34">
        <v>4</v>
      </c>
    </row>
    <row r="879" spans="1:2">
      <c r="A879" s="4" t="s">
        <v>9611</v>
      </c>
      <c r="B879" s="34">
        <v>4</v>
      </c>
    </row>
    <row r="880" spans="1:2">
      <c r="A880" s="4" t="s">
        <v>9812</v>
      </c>
      <c r="B880" s="34">
        <v>4</v>
      </c>
    </row>
    <row r="881" spans="1:2">
      <c r="A881" s="4" t="s">
        <v>4555</v>
      </c>
      <c r="B881" s="34">
        <v>4</v>
      </c>
    </row>
    <row r="882" spans="1:2">
      <c r="A882" s="4" t="s">
        <v>689</v>
      </c>
      <c r="B882" s="34">
        <v>4</v>
      </c>
    </row>
    <row r="883" spans="1:2">
      <c r="A883" s="4" t="s">
        <v>11771</v>
      </c>
      <c r="B883" s="34">
        <v>4</v>
      </c>
    </row>
    <row r="884" spans="1:2">
      <c r="A884" s="4" t="s">
        <v>4068</v>
      </c>
      <c r="B884" s="34">
        <v>4</v>
      </c>
    </row>
    <row r="885" spans="1:2">
      <c r="A885" s="4" t="s">
        <v>8670</v>
      </c>
      <c r="B885" s="34">
        <v>4</v>
      </c>
    </row>
    <row r="886" spans="1:2">
      <c r="A886" s="4" t="s">
        <v>6714</v>
      </c>
      <c r="B886" s="34">
        <v>4</v>
      </c>
    </row>
    <row r="887" spans="1:2">
      <c r="A887" s="4" t="s">
        <v>2620</v>
      </c>
      <c r="B887" s="34">
        <v>4</v>
      </c>
    </row>
    <row r="888" spans="1:2">
      <c r="A888" s="4" t="s">
        <v>3276</v>
      </c>
      <c r="B888" s="34">
        <v>4</v>
      </c>
    </row>
    <row r="889" spans="1:2">
      <c r="A889" s="4" t="s">
        <v>3780</v>
      </c>
      <c r="B889" s="34">
        <v>4</v>
      </c>
    </row>
    <row r="890" spans="1:2">
      <c r="A890" s="4" t="s">
        <v>4171</v>
      </c>
      <c r="B890" s="34">
        <v>4</v>
      </c>
    </row>
    <row r="891" spans="1:2">
      <c r="A891" s="4" t="s">
        <v>3114</v>
      </c>
      <c r="B891" s="34">
        <v>4</v>
      </c>
    </row>
    <row r="892" spans="1:2">
      <c r="A892" s="4" t="s">
        <v>3027</v>
      </c>
      <c r="B892" s="34">
        <v>4</v>
      </c>
    </row>
    <row r="893" spans="1:2">
      <c r="A893" s="4" t="s">
        <v>4078</v>
      </c>
      <c r="B893" s="34">
        <v>4</v>
      </c>
    </row>
    <row r="894" spans="1:2">
      <c r="A894" s="4" t="s">
        <v>8916</v>
      </c>
      <c r="B894" s="34">
        <v>4</v>
      </c>
    </row>
    <row r="895" spans="1:2">
      <c r="A895" s="4" t="s">
        <v>3736</v>
      </c>
      <c r="B895" s="34">
        <v>4</v>
      </c>
    </row>
    <row r="896" spans="1:2">
      <c r="A896" s="4" t="s">
        <v>7699</v>
      </c>
      <c r="B896" s="34">
        <v>4</v>
      </c>
    </row>
    <row r="897" spans="1:2">
      <c r="A897" s="4" t="s">
        <v>4665</v>
      </c>
      <c r="B897" s="34">
        <v>4</v>
      </c>
    </row>
    <row r="898" spans="1:2">
      <c r="A898" s="4" t="s">
        <v>5585</v>
      </c>
      <c r="B898" s="34">
        <v>4</v>
      </c>
    </row>
    <row r="899" spans="1:2">
      <c r="A899" s="4" t="s">
        <v>12597</v>
      </c>
      <c r="B899" s="34">
        <v>4</v>
      </c>
    </row>
    <row r="900" spans="1:2">
      <c r="A900" s="4" t="s">
        <v>3104</v>
      </c>
      <c r="B900" s="34">
        <v>4</v>
      </c>
    </row>
    <row r="901" spans="1:2">
      <c r="A901" s="4" t="s">
        <v>3566</v>
      </c>
      <c r="B901" s="34">
        <v>4</v>
      </c>
    </row>
    <row r="902" spans="1:2">
      <c r="A902" s="4" t="s">
        <v>3320</v>
      </c>
      <c r="B902" s="34">
        <v>4</v>
      </c>
    </row>
    <row r="903" spans="1:2">
      <c r="A903" s="4" t="s">
        <v>3052</v>
      </c>
      <c r="B903" s="34">
        <v>4</v>
      </c>
    </row>
    <row r="904" spans="1:2">
      <c r="A904" s="4" t="s">
        <v>1456</v>
      </c>
      <c r="B904" s="34">
        <v>4</v>
      </c>
    </row>
    <row r="905" spans="1:2">
      <c r="A905" s="4" t="s">
        <v>12768</v>
      </c>
      <c r="B905" s="34">
        <v>4</v>
      </c>
    </row>
    <row r="906" spans="1:2">
      <c r="A906" s="4" t="s">
        <v>4216</v>
      </c>
      <c r="B906" s="34">
        <v>4</v>
      </c>
    </row>
    <row r="907" spans="1:2">
      <c r="A907" s="4" t="s">
        <v>1516</v>
      </c>
      <c r="B907" s="34">
        <v>4</v>
      </c>
    </row>
    <row r="908" spans="1:2">
      <c r="A908" s="4" t="s">
        <v>2997</v>
      </c>
      <c r="B908" s="34">
        <v>4</v>
      </c>
    </row>
    <row r="909" spans="1:2">
      <c r="A909" s="4" t="s">
        <v>3389</v>
      </c>
      <c r="B909" s="34">
        <v>4</v>
      </c>
    </row>
    <row r="910" spans="1:2">
      <c r="A910" s="4" t="s">
        <v>5961</v>
      </c>
      <c r="B910" s="34">
        <v>4</v>
      </c>
    </row>
    <row r="911" spans="1:2">
      <c r="A911" s="4" t="s">
        <v>10531</v>
      </c>
      <c r="B911" s="34">
        <v>4</v>
      </c>
    </row>
    <row r="912" spans="1:2">
      <c r="A912" s="4" t="s">
        <v>3817</v>
      </c>
      <c r="B912" s="34">
        <v>4</v>
      </c>
    </row>
    <row r="913" spans="1:2">
      <c r="A913" s="4" t="s">
        <v>3721</v>
      </c>
      <c r="B913" s="34">
        <v>4</v>
      </c>
    </row>
    <row r="914" spans="1:2">
      <c r="A914" s="4" t="s">
        <v>7497</v>
      </c>
      <c r="B914" s="34">
        <v>4</v>
      </c>
    </row>
    <row r="915" spans="1:2">
      <c r="A915" s="4" t="s">
        <v>3770</v>
      </c>
      <c r="B915" s="34">
        <v>4</v>
      </c>
    </row>
    <row r="916" spans="1:2">
      <c r="A916" s="4" t="s">
        <v>3399</v>
      </c>
      <c r="B916" s="34">
        <v>4</v>
      </c>
    </row>
    <row r="917" spans="1:2">
      <c r="A917" s="4" t="s">
        <v>8515</v>
      </c>
      <c r="B917" s="34">
        <v>4</v>
      </c>
    </row>
    <row r="918" spans="1:2">
      <c r="A918" s="4" t="s">
        <v>3180</v>
      </c>
      <c r="B918" s="34">
        <v>4</v>
      </c>
    </row>
    <row r="919" spans="1:2">
      <c r="A919" s="4" t="s">
        <v>431</v>
      </c>
      <c r="B919" s="34">
        <v>4</v>
      </c>
    </row>
    <row r="920" spans="1:2">
      <c r="A920" s="4" t="s">
        <v>10621</v>
      </c>
      <c r="B920" s="34">
        <v>4</v>
      </c>
    </row>
    <row r="921" spans="1:2">
      <c r="A921" s="4" t="s">
        <v>1731</v>
      </c>
      <c r="B921" s="34">
        <v>4</v>
      </c>
    </row>
    <row r="922" spans="1:2">
      <c r="A922" s="4" t="s">
        <v>6520</v>
      </c>
      <c r="B922" s="34">
        <v>4</v>
      </c>
    </row>
    <row r="923" spans="1:2">
      <c r="A923" s="4" t="s">
        <v>12518</v>
      </c>
      <c r="B923" s="34">
        <v>4</v>
      </c>
    </row>
    <row r="924" spans="1:2">
      <c r="A924" s="4" t="s">
        <v>10025</v>
      </c>
      <c r="B924" s="34">
        <v>4</v>
      </c>
    </row>
    <row r="925" spans="1:2">
      <c r="A925" s="4" t="s">
        <v>3813</v>
      </c>
      <c r="B925" s="34">
        <v>4</v>
      </c>
    </row>
    <row r="926" spans="1:2">
      <c r="A926" s="4" t="s">
        <v>938</v>
      </c>
      <c r="B926" s="34">
        <v>4</v>
      </c>
    </row>
    <row r="927" spans="1:2">
      <c r="A927" s="4" t="s">
        <v>230</v>
      </c>
      <c r="B927" s="34">
        <v>4</v>
      </c>
    </row>
    <row r="928" spans="1:2">
      <c r="A928" s="4" t="s">
        <v>5512</v>
      </c>
      <c r="B928" s="34">
        <v>4</v>
      </c>
    </row>
    <row r="929" spans="1:2">
      <c r="A929" s="4" t="s">
        <v>11186</v>
      </c>
      <c r="B929" s="34">
        <v>4</v>
      </c>
    </row>
    <row r="930" spans="1:2">
      <c r="A930" s="4" t="s">
        <v>3679</v>
      </c>
      <c r="B930" s="34">
        <v>4</v>
      </c>
    </row>
    <row r="931" spans="1:2">
      <c r="A931" s="4" t="s">
        <v>1586</v>
      </c>
      <c r="B931" s="34">
        <v>4</v>
      </c>
    </row>
    <row r="932" spans="1:2">
      <c r="A932" s="4" t="s">
        <v>12798</v>
      </c>
      <c r="B932" s="34">
        <v>4</v>
      </c>
    </row>
    <row r="933" spans="1:2">
      <c r="A933" s="4" t="s">
        <v>1575</v>
      </c>
      <c r="B933" s="34">
        <v>4</v>
      </c>
    </row>
    <row r="934" spans="1:2">
      <c r="A934" s="4" t="s">
        <v>11781</v>
      </c>
      <c r="B934" s="34">
        <v>4</v>
      </c>
    </row>
    <row r="935" spans="1:2">
      <c r="A935" s="4" t="s">
        <v>11026</v>
      </c>
      <c r="B935" s="34">
        <v>4</v>
      </c>
    </row>
    <row r="936" spans="1:2">
      <c r="A936" s="4" t="s">
        <v>2790</v>
      </c>
      <c r="B936" s="34">
        <v>4</v>
      </c>
    </row>
    <row r="937" spans="1:2">
      <c r="A937" s="4" t="s">
        <v>765</v>
      </c>
      <c r="B937" s="34">
        <v>4</v>
      </c>
    </row>
    <row r="938" spans="1:2">
      <c r="A938" s="4" t="s">
        <v>5930</v>
      </c>
      <c r="B938" s="34">
        <v>4</v>
      </c>
    </row>
    <row r="939" spans="1:2">
      <c r="A939" s="4" t="s">
        <v>7988</v>
      </c>
      <c r="B939" s="34">
        <v>4</v>
      </c>
    </row>
    <row r="940" spans="1:2">
      <c r="A940" s="4" t="s">
        <v>5149</v>
      </c>
      <c r="B940" s="34">
        <v>4</v>
      </c>
    </row>
    <row r="941" spans="1:2">
      <c r="A941" s="4" t="s">
        <v>11802</v>
      </c>
      <c r="B941" s="34">
        <v>4</v>
      </c>
    </row>
    <row r="942" spans="1:2">
      <c r="A942" s="4" t="s">
        <v>2363</v>
      </c>
      <c r="B942" s="34">
        <v>4</v>
      </c>
    </row>
    <row r="943" spans="1:2">
      <c r="A943" s="4" t="s">
        <v>10137</v>
      </c>
      <c r="B943" s="34">
        <v>4</v>
      </c>
    </row>
    <row r="944" spans="1:2">
      <c r="A944" s="4" t="s">
        <v>9316</v>
      </c>
      <c r="B944" s="34">
        <v>4</v>
      </c>
    </row>
    <row r="945" spans="1:2">
      <c r="A945" s="4" t="s">
        <v>2126</v>
      </c>
      <c r="B945" s="34">
        <v>4</v>
      </c>
    </row>
    <row r="946" spans="1:2">
      <c r="A946" s="4" t="s">
        <v>8546</v>
      </c>
      <c r="B946" s="34">
        <v>4</v>
      </c>
    </row>
    <row r="947" spans="1:2">
      <c r="A947" s="4" t="s">
        <v>588</v>
      </c>
      <c r="B947" s="34">
        <v>4</v>
      </c>
    </row>
    <row r="948" spans="1:2">
      <c r="A948" s="4" t="s">
        <v>8987</v>
      </c>
      <c r="B948" s="34">
        <v>4</v>
      </c>
    </row>
    <row r="949" spans="1:2">
      <c r="A949" s="4" t="s">
        <v>1074</v>
      </c>
      <c r="B949" s="34">
        <v>4</v>
      </c>
    </row>
    <row r="950" spans="1:2">
      <c r="A950" s="4" t="s">
        <v>10722</v>
      </c>
      <c r="B950" s="34">
        <v>4</v>
      </c>
    </row>
    <row r="951" spans="1:2">
      <c r="A951" s="4" t="s">
        <v>3244</v>
      </c>
      <c r="B951" s="34">
        <v>4</v>
      </c>
    </row>
    <row r="952" spans="1:2">
      <c r="A952" s="4" t="s">
        <v>11710</v>
      </c>
      <c r="B952" s="34">
        <v>4</v>
      </c>
    </row>
    <row r="953" spans="1:2">
      <c r="A953" s="4" t="s">
        <v>3886</v>
      </c>
      <c r="B953" s="34">
        <v>4</v>
      </c>
    </row>
    <row r="954" spans="1:2">
      <c r="A954" s="4" t="s">
        <v>11639</v>
      </c>
      <c r="B954" s="34">
        <v>4</v>
      </c>
    </row>
    <row r="955" spans="1:2">
      <c r="A955" s="4" t="s">
        <v>2249</v>
      </c>
      <c r="B955" s="34">
        <v>4</v>
      </c>
    </row>
    <row r="956" spans="1:2">
      <c r="A956" s="4" t="s">
        <v>6194</v>
      </c>
      <c r="B956" s="34">
        <v>4</v>
      </c>
    </row>
    <row r="957" spans="1:2">
      <c r="A957" s="4" t="s">
        <v>4016</v>
      </c>
      <c r="B957" s="34">
        <v>4</v>
      </c>
    </row>
    <row r="958" spans="1:2">
      <c r="A958" s="4" t="s">
        <v>10280</v>
      </c>
      <c r="B958" s="34">
        <v>4</v>
      </c>
    </row>
    <row r="959" spans="1:2">
      <c r="A959" s="4" t="s">
        <v>8273</v>
      </c>
      <c r="B959" s="34">
        <v>4</v>
      </c>
    </row>
    <row r="960" spans="1:2">
      <c r="A960" s="4" t="s">
        <v>9792</v>
      </c>
      <c r="B960" s="34">
        <v>4</v>
      </c>
    </row>
    <row r="961" spans="1:2">
      <c r="A961" s="4" t="s">
        <v>7042</v>
      </c>
      <c r="B961" s="34">
        <v>4</v>
      </c>
    </row>
    <row r="962" spans="1:2">
      <c r="A962" s="4" t="s">
        <v>1496</v>
      </c>
      <c r="B962" s="34">
        <v>4</v>
      </c>
    </row>
    <row r="963" spans="1:2">
      <c r="A963" s="4" t="s">
        <v>11407</v>
      </c>
      <c r="B963" s="34">
        <v>4</v>
      </c>
    </row>
    <row r="964" spans="1:2">
      <c r="A964" s="4" t="s">
        <v>2155</v>
      </c>
      <c r="B964" s="34">
        <v>4</v>
      </c>
    </row>
    <row r="965" spans="1:2">
      <c r="A965" s="4" t="s">
        <v>8753</v>
      </c>
      <c r="B965" s="34">
        <v>4</v>
      </c>
    </row>
    <row r="966" spans="1:2">
      <c r="A966" s="4" t="s">
        <v>9141</v>
      </c>
      <c r="B966" s="34">
        <v>4</v>
      </c>
    </row>
    <row r="967" spans="1:2">
      <c r="A967" s="4" t="s">
        <v>6877</v>
      </c>
      <c r="B967" s="34">
        <v>4</v>
      </c>
    </row>
    <row r="968" spans="1:2">
      <c r="A968" s="4" t="s">
        <v>8835</v>
      </c>
      <c r="B968" s="34">
        <v>4</v>
      </c>
    </row>
    <row r="969" spans="1:2">
      <c r="A969" s="4" t="s">
        <v>8493</v>
      </c>
      <c r="B969" s="34">
        <v>4</v>
      </c>
    </row>
    <row r="970" spans="1:2">
      <c r="A970" s="4" t="s">
        <v>3556</v>
      </c>
      <c r="B970" s="34">
        <v>4</v>
      </c>
    </row>
    <row r="971" spans="1:2">
      <c r="A971" s="4" t="s">
        <v>2830</v>
      </c>
      <c r="B971" s="34">
        <v>4</v>
      </c>
    </row>
    <row r="972" spans="1:2">
      <c r="A972" s="4" t="s">
        <v>3745</v>
      </c>
      <c r="B972" s="34">
        <v>4</v>
      </c>
    </row>
    <row r="973" spans="1:2">
      <c r="A973" s="4" t="s">
        <v>1811</v>
      </c>
      <c r="B973" s="34">
        <v>4</v>
      </c>
    </row>
    <row r="974" spans="1:2">
      <c r="A974" s="4" t="s">
        <v>12165</v>
      </c>
      <c r="B974" s="34">
        <v>4</v>
      </c>
    </row>
    <row r="975" spans="1:2">
      <c r="A975" s="4" t="s">
        <v>11317</v>
      </c>
      <c r="B975" s="34">
        <v>4</v>
      </c>
    </row>
    <row r="976" spans="1:2">
      <c r="A976" s="4" t="s">
        <v>8794</v>
      </c>
      <c r="B976" s="34">
        <v>4</v>
      </c>
    </row>
    <row r="977" spans="1:2">
      <c r="A977" s="4" t="s">
        <v>10895</v>
      </c>
      <c r="B977" s="34">
        <v>4</v>
      </c>
    </row>
    <row r="978" spans="1:2">
      <c r="A978" s="4" t="s">
        <v>4088</v>
      </c>
      <c r="B978" s="34">
        <v>4</v>
      </c>
    </row>
    <row r="979" spans="1:2">
      <c r="A979" s="4" t="s">
        <v>1436</v>
      </c>
      <c r="B979" s="34">
        <v>4</v>
      </c>
    </row>
    <row r="980" spans="1:2">
      <c r="A980" s="4" t="s">
        <v>4948</v>
      </c>
      <c r="B980" s="34">
        <v>4</v>
      </c>
    </row>
    <row r="981" spans="1:2">
      <c r="A981" s="4" t="s">
        <v>23</v>
      </c>
      <c r="B981" s="34">
        <v>4</v>
      </c>
    </row>
    <row r="982" spans="1:2">
      <c r="A982" s="4" t="s">
        <v>1540</v>
      </c>
      <c r="B982" s="34">
        <v>4</v>
      </c>
    </row>
    <row r="983" spans="1:2">
      <c r="A983" s="4" t="s">
        <v>175</v>
      </c>
      <c r="B983" s="34">
        <v>4</v>
      </c>
    </row>
    <row r="984" spans="1:2">
      <c r="A984" s="4" t="s">
        <v>719</v>
      </c>
      <c r="B984" s="34">
        <v>4</v>
      </c>
    </row>
    <row r="985" spans="1:2">
      <c r="A985" s="4" t="s">
        <v>12295</v>
      </c>
      <c r="B985" s="34">
        <v>4</v>
      </c>
    </row>
    <row r="986" spans="1:2">
      <c r="A986" s="4" t="s">
        <v>2147</v>
      </c>
      <c r="B986" s="34">
        <v>4</v>
      </c>
    </row>
    <row r="987" spans="1:2">
      <c r="A987" s="4" t="s">
        <v>11477</v>
      </c>
      <c r="B987" s="34">
        <v>4</v>
      </c>
    </row>
    <row r="988" spans="1:2">
      <c r="A988" s="4" t="s">
        <v>9995</v>
      </c>
      <c r="B988" s="34">
        <v>4</v>
      </c>
    </row>
    <row r="989" spans="1:2">
      <c r="A989" s="4" t="s">
        <v>5389</v>
      </c>
      <c r="B989" s="34">
        <v>4</v>
      </c>
    </row>
    <row r="990" spans="1:2">
      <c r="A990" s="4" t="s">
        <v>8886</v>
      </c>
      <c r="B990" s="34">
        <v>4</v>
      </c>
    </row>
    <row r="991" spans="1:2">
      <c r="A991" s="4" t="s">
        <v>9822</v>
      </c>
      <c r="B991" s="34">
        <v>4</v>
      </c>
    </row>
    <row r="992" spans="1:2">
      <c r="A992" s="4" t="s">
        <v>310</v>
      </c>
      <c r="B992" s="34">
        <v>4</v>
      </c>
    </row>
    <row r="993" spans="1:2">
      <c r="A993" s="4" t="s">
        <v>8346</v>
      </c>
      <c r="B993" s="34">
        <v>4</v>
      </c>
    </row>
    <row r="994" spans="1:2">
      <c r="A994" s="4" t="s">
        <v>9470</v>
      </c>
      <c r="B994" s="34">
        <v>4</v>
      </c>
    </row>
    <row r="995" spans="1:2">
      <c r="A995" s="4" t="s">
        <v>1791</v>
      </c>
      <c r="B995" s="34">
        <v>4</v>
      </c>
    </row>
    <row r="996" spans="1:2">
      <c r="A996" s="4" t="s">
        <v>270</v>
      </c>
      <c r="B996" s="34">
        <v>4</v>
      </c>
    </row>
    <row r="997" spans="1:2">
      <c r="A997" s="4" t="s">
        <v>11669</v>
      </c>
      <c r="B997" s="34">
        <v>4</v>
      </c>
    </row>
    <row r="998" spans="1:2">
      <c r="A998" s="4" t="s">
        <v>5899</v>
      </c>
      <c r="B998" s="34">
        <v>4</v>
      </c>
    </row>
    <row r="999" spans="1:2">
      <c r="A999" s="4" t="s">
        <v>104</v>
      </c>
      <c r="B999" s="34">
        <v>4</v>
      </c>
    </row>
    <row r="1000" spans="1:2">
      <c r="A1000" s="4" t="s">
        <v>739</v>
      </c>
      <c r="B1000" s="34">
        <v>3.9</v>
      </c>
    </row>
    <row r="1001" spans="1:2">
      <c r="A1001" s="4" t="s">
        <v>5399</v>
      </c>
      <c r="B1001" s="34">
        <v>3.9</v>
      </c>
    </row>
    <row r="1002" spans="1:2">
      <c r="A1002" s="4" t="s">
        <v>5720</v>
      </c>
      <c r="B1002" s="34">
        <v>3.9</v>
      </c>
    </row>
    <row r="1003" spans="1:2">
      <c r="A1003" s="4" t="s">
        <v>9945</v>
      </c>
      <c r="B1003" s="34">
        <v>3.9</v>
      </c>
    </row>
    <row r="1004" spans="1:2">
      <c r="A1004" s="4" t="s">
        <v>6633</v>
      </c>
      <c r="B1004" s="34">
        <v>3.9</v>
      </c>
    </row>
    <row r="1005" spans="1:2">
      <c r="A1005" s="4" t="s">
        <v>2850</v>
      </c>
      <c r="B1005" s="34">
        <v>3.9</v>
      </c>
    </row>
    <row r="1006" spans="1:2">
      <c r="A1006" s="4" t="s">
        <v>33</v>
      </c>
      <c r="B1006" s="34">
        <v>3.9</v>
      </c>
    </row>
    <row r="1007" spans="1:2">
      <c r="A1007" s="4" t="s">
        <v>4432</v>
      </c>
      <c r="B1007" s="34">
        <v>3.9</v>
      </c>
    </row>
    <row r="1008" spans="1:2">
      <c r="A1008" s="4" t="s">
        <v>10402</v>
      </c>
      <c r="B1008" s="34">
        <v>3.9</v>
      </c>
    </row>
    <row r="1009" spans="1:2">
      <c r="A1009" s="4" t="s">
        <v>10035</v>
      </c>
      <c r="B1009" s="34">
        <v>3.9</v>
      </c>
    </row>
    <row r="1010" spans="1:2">
      <c r="A1010" s="4" t="s">
        <v>5710</v>
      </c>
      <c r="B1010" s="34">
        <v>3.9</v>
      </c>
    </row>
    <row r="1011" spans="1:2">
      <c r="A1011" s="4" t="s">
        <v>8946</v>
      </c>
      <c r="B1011" s="34">
        <v>3.9</v>
      </c>
    </row>
    <row r="1012" spans="1:2">
      <c r="A1012" s="4" t="s">
        <v>11559</v>
      </c>
      <c r="B1012" s="34">
        <v>3.9</v>
      </c>
    </row>
    <row r="1013" spans="1:2">
      <c r="A1013" s="4" t="s">
        <v>11994</v>
      </c>
      <c r="B1013" s="34">
        <v>3.9</v>
      </c>
    </row>
    <row r="1014" spans="1:2">
      <c r="A1014" s="4" t="s">
        <v>11467</v>
      </c>
      <c r="B1014" s="34">
        <v>3.9</v>
      </c>
    </row>
    <row r="1015" spans="1:2">
      <c r="A1015" s="4" t="s">
        <v>2093</v>
      </c>
      <c r="B1015" s="34">
        <v>3.9</v>
      </c>
    </row>
    <row r="1016" spans="1:2">
      <c r="A1016" s="4" t="s">
        <v>10844</v>
      </c>
      <c r="B1016" s="34">
        <v>3.9</v>
      </c>
    </row>
    <row r="1017" spans="1:2">
      <c r="A1017" s="4" t="s">
        <v>1721</v>
      </c>
      <c r="B1017" s="34">
        <v>3.9</v>
      </c>
    </row>
    <row r="1018" spans="1:2">
      <c r="A1018" s="4" t="s">
        <v>4522</v>
      </c>
      <c r="B1018" s="34">
        <v>3.9</v>
      </c>
    </row>
    <row r="1019" spans="1:2">
      <c r="A1019" s="4" t="s">
        <v>12124</v>
      </c>
      <c r="B1019" s="34">
        <v>3.9</v>
      </c>
    </row>
    <row r="1020" spans="1:2">
      <c r="A1020" s="4" t="s">
        <v>4655</v>
      </c>
      <c r="B1020" s="34">
        <v>3.9</v>
      </c>
    </row>
    <row r="1021" spans="1:2">
      <c r="A1021" s="4" t="s">
        <v>9336</v>
      </c>
      <c r="B1021" s="34">
        <v>3.9</v>
      </c>
    </row>
    <row r="1022" spans="1:2">
      <c r="A1022" s="4" t="s">
        <v>1205</v>
      </c>
      <c r="B1022" s="34">
        <v>3.9</v>
      </c>
    </row>
    <row r="1023" spans="1:2">
      <c r="A1023" s="4" t="s">
        <v>1481</v>
      </c>
      <c r="B1023" s="34">
        <v>3.9</v>
      </c>
    </row>
    <row r="1024" spans="1:2">
      <c r="A1024" s="4" t="s">
        <v>8400</v>
      </c>
      <c r="B1024" s="34">
        <v>3.9</v>
      </c>
    </row>
    <row r="1025" spans="1:2">
      <c r="A1025" s="4" t="s">
        <v>3644</v>
      </c>
      <c r="B1025" s="34">
        <v>3.9</v>
      </c>
    </row>
    <row r="1026" spans="1:2">
      <c r="A1026" s="4" t="s">
        <v>8420</v>
      </c>
      <c r="B1026" s="34">
        <v>3.9</v>
      </c>
    </row>
    <row r="1027" spans="1:2">
      <c r="A1027" s="4" t="s">
        <v>4356</v>
      </c>
      <c r="B1027" s="34">
        <v>3.9</v>
      </c>
    </row>
    <row r="1028" spans="1:2">
      <c r="A1028" s="4" t="s">
        <v>9440</v>
      </c>
      <c r="B1028" s="34">
        <v>3.9</v>
      </c>
    </row>
    <row r="1029" spans="1:2">
      <c r="A1029" s="4" t="s">
        <v>12074</v>
      </c>
      <c r="B1029" s="34">
        <v>3.9</v>
      </c>
    </row>
    <row r="1030" spans="1:2">
      <c r="A1030" s="4" t="s">
        <v>5802</v>
      </c>
      <c r="B1030" s="34">
        <v>3.9</v>
      </c>
    </row>
    <row r="1031" spans="1:2">
      <c r="A1031" s="4" t="s">
        <v>4251</v>
      </c>
      <c r="B1031" s="34">
        <v>3.9</v>
      </c>
    </row>
    <row r="1032" spans="1:2">
      <c r="A1032" s="4" t="s">
        <v>4053</v>
      </c>
      <c r="B1032" s="34">
        <v>3.9</v>
      </c>
    </row>
    <row r="1033" spans="1:2">
      <c r="A1033" s="4" t="s">
        <v>11924</v>
      </c>
      <c r="B1033" s="34">
        <v>3.9</v>
      </c>
    </row>
    <row r="1034" spans="1:2">
      <c r="A1034" s="4" t="s">
        <v>8324</v>
      </c>
      <c r="B1034" s="34">
        <v>3.9</v>
      </c>
    </row>
    <row r="1035" spans="1:2">
      <c r="A1035" s="4" t="s">
        <v>9121</v>
      </c>
      <c r="B1035" s="34">
        <v>3.9</v>
      </c>
    </row>
    <row r="1036" spans="1:2">
      <c r="A1036" s="4" t="s">
        <v>9691</v>
      </c>
      <c r="B1036" s="34">
        <v>3.9</v>
      </c>
    </row>
    <row r="1037" spans="1:2">
      <c r="A1037" s="4" t="s">
        <v>2800</v>
      </c>
      <c r="B1037" s="34">
        <v>3.9</v>
      </c>
    </row>
    <row r="1038" spans="1:2">
      <c r="A1038" s="4" t="s">
        <v>1235</v>
      </c>
      <c r="B1038" s="34">
        <v>3.9</v>
      </c>
    </row>
    <row r="1039" spans="1:2">
      <c r="A1039" s="4" t="s">
        <v>5648</v>
      </c>
      <c r="B1039" s="34">
        <v>3.9</v>
      </c>
    </row>
    <row r="1040" spans="1:2">
      <c r="A1040" s="4" t="s">
        <v>2189</v>
      </c>
      <c r="B1040" s="34">
        <v>3.9</v>
      </c>
    </row>
    <row r="1041" spans="1:2">
      <c r="A1041" s="4" t="s">
        <v>5827</v>
      </c>
      <c r="B1041" s="34">
        <v>3.9</v>
      </c>
    </row>
    <row r="1042" spans="1:2">
      <c r="A1042" s="4" t="s">
        <v>350</v>
      </c>
      <c r="B1042" s="34">
        <v>3.9</v>
      </c>
    </row>
    <row r="1043" spans="1:2">
      <c r="A1043" s="4" t="s">
        <v>1830</v>
      </c>
      <c r="B1043" s="34">
        <v>3.9</v>
      </c>
    </row>
    <row r="1044" spans="1:2">
      <c r="A1044" s="4" t="s">
        <v>2509</v>
      </c>
      <c r="B1044" s="34">
        <v>3.9</v>
      </c>
    </row>
    <row r="1045" spans="1:2">
      <c r="A1045" s="4" t="s">
        <v>4043</v>
      </c>
      <c r="B1045" s="34">
        <v>3.9</v>
      </c>
    </row>
    <row r="1046" spans="1:2">
      <c r="A1046" s="4" t="s">
        <v>998</v>
      </c>
      <c r="B1046" s="34">
        <v>3.9</v>
      </c>
    </row>
    <row r="1047" spans="1:2">
      <c r="A1047" s="4" t="s">
        <v>12508</v>
      </c>
      <c r="B1047" s="34">
        <v>3.9</v>
      </c>
    </row>
    <row r="1048" spans="1:2">
      <c r="A1048" s="4" t="s">
        <v>340</v>
      </c>
      <c r="B1048" s="34">
        <v>3.9</v>
      </c>
    </row>
    <row r="1049" spans="1:2">
      <c r="A1049" s="4" t="s">
        <v>11659</v>
      </c>
      <c r="B1049" s="34">
        <v>3.9</v>
      </c>
    </row>
    <row r="1050" spans="1:2">
      <c r="A1050" s="4" t="s">
        <v>63</v>
      </c>
      <c r="B1050" s="34">
        <v>3.9</v>
      </c>
    </row>
    <row r="1051" spans="1:2">
      <c r="A1051" s="4" t="s">
        <v>10752</v>
      </c>
      <c r="B1051" s="34">
        <v>3.9</v>
      </c>
    </row>
    <row r="1052" spans="1:2">
      <c r="A1052" s="4" t="s">
        <v>3094</v>
      </c>
      <c r="B1052" s="34">
        <v>3.9</v>
      </c>
    </row>
    <row r="1053" spans="1:2">
      <c r="A1053" s="4" t="s">
        <v>3369</v>
      </c>
      <c r="B1053" s="34">
        <v>3.9</v>
      </c>
    </row>
    <row r="1054" spans="1:2">
      <c r="A1054" s="4" t="s">
        <v>3697</v>
      </c>
      <c r="B1054" s="34">
        <v>3.9</v>
      </c>
    </row>
    <row r="1055" spans="1:2">
      <c r="A1055" s="4" t="s">
        <v>1250</v>
      </c>
      <c r="B1055" s="34">
        <v>3.9</v>
      </c>
    </row>
    <row r="1056" spans="1:2">
      <c r="A1056" s="4" t="s">
        <v>7333</v>
      </c>
      <c r="B1056" s="34">
        <v>3.9</v>
      </c>
    </row>
    <row r="1057" spans="1:2">
      <c r="A1057" s="4" t="s">
        <v>2475</v>
      </c>
      <c r="B1057" s="34">
        <v>3.9</v>
      </c>
    </row>
    <row r="1058" spans="1:2">
      <c r="A1058" s="4" t="s">
        <v>5138</v>
      </c>
      <c r="B1058" s="34">
        <v>3.9</v>
      </c>
    </row>
    <row r="1059" spans="1:2">
      <c r="A1059" s="4" t="s">
        <v>12427</v>
      </c>
      <c r="B1059" s="34">
        <v>3.9</v>
      </c>
    </row>
    <row r="1060" spans="1:2">
      <c r="A1060" s="4" t="s">
        <v>8379</v>
      </c>
      <c r="B1060" s="34">
        <v>3.9</v>
      </c>
    </row>
    <row r="1061" spans="1:2">
      <c r="A1061" s="4" t="s">
        <v>11287</v>
      </c>
      <c r="B1061" s="34">
        <v>3.9</v>
      </c>
    </row>
    <row r="1062" spans="1:2">
      <c r="A1062" s="4" t="s">
        <v>1405</v>
      </c>
      <c r="B1062" s="34">
        <v>3.9</v>
      </c>
    </row>
    <row r="1063" spans="1:2">
      <c r="A1063" s="4" t="s">
        <v>11006</v>
      </c>
      <c r="B1063" s="34">
        <v>3.9</v>
      </c>
    </row>
    <row r="1064" spans="1:2">
      <c r="A1064" s="4" t="s">
        <v>11893</v>
      </c>
      <c r="B1064" s="34">
        <v>3.9</v>
      </c>
    </row>
    <row r="1065" spans="1:2">
      <c r="A1065" s="4" t="s">
        <v>4616</v>
      </c>
      <c r="B1065" s="34">
        <v>3.9</v>
      </c>
    </row>
    <row r="1066" spans="1:2">
      <c r="A1066" s="4" t="s">
        <v>10885</v>
      </c>
      <c r="B1066" s="34">
        <v>3.9</v>
      </c>
    </row>
    <row r="1067" spans="1:2">
      <c r="A1067" s="4" t="s">
        <v>12417</v>
      </c>
      <c r="B1067" s="34">
        <v>3.9</v>
      </c>
    </row>
    <row r="1068" spans="1:2">
      <c r="A1068" s="4" t="s">
        <v>9832</v>
      </c>
      <c r="B1068" s="34">
        <v>3.9</v>
      </c>
    </row>
    <row r="1069" spans="1:2">
      <c r="A1069" s="4" t="s">
        <v>9110</v>
      </c>
      <c r="B1069" s="34">
        <v>3.9</v>
      </c>
    </row>
    <row r="1070" spans="1:2">
      <c r="A1070" s="4" t="s">
        <v>6806</v>
      </c>
      <c r="B1070" s="34">
        <v>3.9</v>
      </c>
    </row>
    <row r="1071" spans="1:2">
      <c r="A1071" s="4" t="s">
        <v>7678</v>
      </c>
      <c r="B1071" s="34">
        <v>3.9</v>
      </c>
    </row>
    <row r="1072" spans="1:2">
      <c r="A1072" s="4" t="s">
        <v>4226</v>
      </c>
      <c r="B1072" s="34">
        <v>3.9</v>
      </c>
    </row>
    <row r="1073" spans="1:2">
      <c r="A1073" s="4" t="s">
        <v>1666</v>
      </c>
      <c r="B1073" s="34">
        <v>3.9</v>
      </c>
    </row>
    <row r="1074" spans="1:2">
      <c r="A1074" s="4" t="s">
        <v>10127</v>
      </c>
      <c r="B1074" s="34">
        <v>3.9</v>
      </c>
    </row>
    <row r="1075" spans="1:2">
      <c r="A1075" s="4" t="s">
        <v>3158</v>
      </c>
      <c r="B1075" s="34">
        <v>3.9</v>
      </c>
    </row>
    <row r="1076" spans="1:2">
      <c r="A1076" s="4" t="s">
        <v>5986</v>
      </c>
      <c r="B1076" s="34">
        <v>3.9</v>
      </c>
    </row>
    <row r="1077" spans="1:2">
      <c r="A1077" s="4" t="s">
        <v>11761</v>
      </c>
      <c r="B1077" s="34">
        <v>3.9</v>
      </c>
    </row>
    <row r="1078" spans="1:2">
      <c r="A1078" s="4" t="s">
        <v>12064</v>
      </c>
      <c r="B1078" s="34">
        <v>3.9</v>
      </c>
    </row>
    <row r="1079" spans="1:2">
      <c r="A1079" s="4" t="s">
        <v>11964</v>
      </c>
      <c r="B1079" s="34">
        <v>3.9</v>
      </c>
    </row>
    <row r="1080" spans="1:2">
      <c r="A1080" s="4" t="s">
        <v>4868</v>
      </c>
      <c r="B1080" s="34">
        <v>3.9</v>
      </c>
    </row>
    <row r="1081" spans="1:2">
      <c r="A1081" s="4" t="s">
        <v>10742</v>
      </c>
      <c r="B1081" s="34">
        <v>3.9</v>
      </c>
    </row>
    <row r="1082" spans="1:2">
      <c r="A1082" s="4" t="s">
        <v>8410</v>
      </c>
      <c r="B1082" s="34">
        <v>3.9</v>
      </c>
    </row>
    <row r="1083" spans="1:2">
      <c r="A1083" s="4" t="s">
        <v>5076</v>
      </c>
      <c r="B1083" s="34">
        <v>3.9</v>
      </c>
    </row>
    <row r="1084" spans="1:2">
      <c r="A1084" s="4" t="s">
        <v>9631</v>
      </c>
      <c r="B1084" s="34">
        <v>3.9</v>
      </c>
    </row>
    <row r="1085" spans="1:2">
      <c r="A1085" s="4" t="s">
        <v>10966</v>
      </c>
      <c r="B1085" s="34">
        <v>3.9</v>
      </c>
    </row>
    <row r="1086" spans="1:2">
      <c r="A1086" s="4" t="s">
        <v>10875</v>
      </c>
      <c r="B1086" s="34">
        <v>3.9</v>
      </c>
    </row>
    <row r="1087" spans="1:2">
      <c r="A1087" s="4" t="s">
        <v>7896</v>
      </c>
      <c r="B1087" s="34">
        <v>3.9</v>
      </c>
    </row>
    <row r="1088" spans="1:2">
      <c r="A1088" s="4" t="s">
        <v>10250</v>
      </c>
      <c r="B1088" s="34">
        <v>3.9</v>
      </c>
    </row>
    <row r="1089" spans="1:2">
      <c r="A1089" s="4" t="s">
        <v>11679</v>
      </c>
      <c r="B1089" s="34">
        <v>3.9</v>
      </c>
    </row>
    <row r="1090" spans="1:2">
      <c r="A1090" s="4" t="s">
        <v>4981</v>
      </c>
      <c r="B1090" s="34">
        <v>3.9</v>
      </c>
    </row>
    <row r="1091" spans="1:2">
      <c r="A1091" s="4" t="s">
        <v>8804</v>
      </c>
      <c r="B1091" s="34">
        <v>3.9</v>
      </c>
    </row>
    <row r="1092" spans="1:2">
      <c r="A1092" s="4" t="s">
        <v>7477</v>
      </c>
      <c r="B1092" s="34">
        <v>3.9</v>
      </c>
    </row>
    <row r="1093" spans="1:2">
      <c r="A1093" s="4" t="s">
        <v>1426</v>
      </c>
      <c r="B1093" s="34">
        <v>3.9</v>
      </c>
    </row>
    <row r="1094" spans="1:2">
      <c r="A1094" s="4" t="s">
        <v>6991</v>
      </c>
      <c r="B1094" s="34">
        <v>3.9</v>
      </c>
    </row>
    <row r="1095" spans="1:2">
      <c r="A1095" s="4" t="s">
        <v>4917</v>
      </c>
      <c r="B1095" s="34">
        <v>3.9</v>
      </c>
    </row>
    <row r="1096" spans="1:2">
      <c r="A1096" s="4" t="s">
        <v>12498</v>
      </c>
      <c r="B1096" s="34">
        <v>3.9</v>
      </c>
    </row>
    <row r="1097" spans="1:2">
      <c r="A1097" s="4" t="s">
        <v>10198</v>
      </c>
      <c r="B1097" s="34">
        <v>3.9</v>
      </c>
    </row>
    <row r="1098" spans="1:2">
      <c r="A1098" s="4" t="s">
        <v>2885</v>
      </c>
      <c r="B1098" s="34">
        <v>3.9</v>
      </c>
    </row>
    <row r="1099" spans="1:2">
      <c r="A1099" s="4" t="s">
        <v>1461</v>
      </c>
      <c r="B1099" s="34">
        <v>3.9</v>
      </c>
    </row>
    <row r="1100" spans="1:2">
      <c r="A1100" s="4" t="s">
        <v>5920</v>
      </c>
      <c r="B1100" s="34">
        <v>3.9</v>
      </c>
    </row>
    <row r="1101" spans="1:2">
      <c r="A1101" s="4" t="s">
        <v>1946</v>
      </c>
      <c r="B1101" s="34">
        <v>3.9</v>
      </c>
    </row>
    <row r="1102" spans="1:2">
      <c r="A1102" s="4" t="s">
        <v>11106</v>
      </c>
      <c r="B1102" s="34">
        <v>3.9</v>
      </c>
    </row>
    <row r="1103" spans="1:2">
      <c r="A1103" s="4" t="s">
        <v>4763</v>
      </c>
      <c r="B1103" s="34">
        <v>3.9</v>
      </c>
    </row>
    <row r="1104" spans="1:2">
      <c r="A1104" s="4" t="s">
        <v>2199</v>
      </c>
      <c r="B1104" s="34">
        <v>3.9</v>
      </c>
    </row>
    <row r="1105" spans="1:2">
      <c r="A1105" s="4" t="s">
        <v>8263</v>
      </c>
      <c r="B1105" s="34">
        <v>3.9</v>
      </c>
    </row>
    <row r="1106" spans="1:2">
      <c r="A1106" s="4" t="s">
        <v>2610</v>
      </c>
      <c r="B1106" s="34">
        <v>3.9</v>
      </c>
    </row>
    <row r="1107" spans="1:2">
      <c r="A1107" s="4" t="s">
        <v>4098</v>
      </c>
      <c r="B1107" s="34">
        <v>3.9</v>
      </c>
    </row>
    <row r="1108" spans="1:2">
      <c r="A1108" s="4" t="s">
        <v>11569</v>
      </c>
      <c r="B1108" s="34">
        <v>3.9</v>
      </c>
    </row>
    <row r="1109" spans="1:2">
      <c r="A1109" s="4" t="s">
        <v>6253</v>
      </c>
      <c r="B1109" s="34">
        <v>3.9</v>
      </c>
    </row>
    <row r="1110" spans="1:2">
      <c r="A1110" s="4" t="s">
        <v>12175</v>
      </c>
      <c r="B1110" s="34">
        <v>3.9</v>
      </c>
    </row>
    <row r="1111" spans="1:2">
      <c r="A1111" s="4" t="s">
        <v>5772</v>
      </c>
      <c r="B1111" s="34">
        <v>3.9</v>
      </c>
    </row>
    <row r="1112" spans="1:2">
      <c r="A1112" s="4" t="s">
        <v>3063</v>
      </c>
      <c r="B1112" s="34">
        <v>3.9</v>
      </c>
    </row>
    <row r="1113" spans="1:2">
      <c r="A1113" s="4" t="s">
        <v>3827</v>
      </c>
      <c r="B1113" s="34">
        <v>3.9</v>
      </c>
    </row>
    <row r="1114" spans="1:2">
      <c r="A1114" s="4" t="s">
        <v>12698</v>
      </c>
      <c r="B1114" s="34">
        <v>3.8</v>
      </c>
    </row>
    <row r="1115" spans="1:2">
      <c r="A1115" s="4" t="s">
        <v>11730</v>
      </c>
      <c r="B1115" s="34">
        <v>3.8</v>
      </c>
    </row>
    <row r="1116" spans="1:2">
      <c r="A1116" s="4" t="s">
        <v>3987</v>
      </c>
      <c r="B1116" s="34">
        <v>3.8</v>
      </c>
    </row>
    <row r="1117" spans="1:2">
      <c r="A1117" s="4" t="s">
        <v>5295</v>
      </c>
      <c r="B1117" s="34">
        <v>3.8</v>
      </c>
    </row>
    <row r="1118" spans="1:2">
      <c r="A1118" s="4" t="s">
        <v>11954</v>
      </c>
      <c r="B1118" s="34">
        <v>3.8</v>
      </c>
    </row>
    <row r="1119" spans="1:2">
      <c r="A1119" s="4" t="s">
        <v>1771</v>
      </c>
      <c r="B1119" s="34">
        <v>3.8</v>
      </c>
    </row>
    <row r="1120" spans="1:2">
      <c r="A1120" s="4" t="s">
        <v>9264</v>
      </c>
      <c r="B1120" s="34">
        <v>3.8</v>
      </c>
    </row>
    <row r="1121" spans="1:2">
      <c r="A1121" s="4" t="s">
        <v>3975</v>
      </c>
      <c r="B1121" s="34">
        <v>3.8</v>
      </c>
    </row>
    <row r="1122" spans="1:2">
      <c r="A1122" s="4" t="s">
        <v>7323</v>
      </c>
      <c r="B1122" s="34">
        <v>3.8</v>
      </c>
    </row>
    <row r="1123" spans="1:2">
      <c r="A1123" s="4" t="s">
        <v>5379</v>
      </c>
      <c r="B1123" s="34">
        <v>3.8</v>
      </c>
    </row>
    <row r="1124" spans="1:2">
      <c r="A1124" s="4" t="s">
        <v>7507</v>
      </c>
      <c r="B1124" s="34">
        <v>3.8</v>
      </c>
    </row>
    <row r="1125" spans="1:2">
      <c r="A1125" s="4" t="s">
        <v>10551</v>
      </c>
      <c r="B1125" s="34">
        <v>3.8</v>
      </c>
    </row>
    <row r="1126" spans="1:2">
      <c r="A1126" s="4" t="s">
        <v>9387</v>
      </c>
      <c r="B1126" s="34">
        <v>3.8</v>
      </c>
    </row>
    <row r="1127" spans="1:2">
      <c r="A1127" s="4" t="s">
        <v>3960</v>
      </c>
      <c r="B1127" s="34">
        <v>3.8</v>
      </c>
    </row>
    <row r="1128" spans="1:2">
      <c r="A1128" s="4" t="s">
        <v>10290</v>
      </c>
      <c r="B1128" s="34">
        <v>3.8</v>
      </c>
    </row>
    <row r="1129" spans="1:2">
      <c r="A1129" s="4" t="s">
        <v>3344</v>
      </c>
      <c r="B1129" s="34">
        <v>3.8</v>
      </c>
    </row>
    <row r="1130" spans="1:2">
      <c r="A1130" s="4" t="s">
        <v>4795</v>
      </c>
      <c r="B1130" s="34">
        <v>3.8</v>
      </c>
    </row>
    <row r="1131" spans="1:2">
      <c r="A1131" s="4" t="s">
        <v>5461</v>
      </c>
      <c r="B1131" s="34">
        <v>3.8</v>
      </c>
    </row>
    <row r="1132" spans="1:2">
      <c r="A1132" s="4" t="s">
        <v>1601</v>
      </c>
      <c r="B1132" s="34">
        <v>3.8</v>
      </c>
    </row>
    <row r="1133" spans="1:2">
      <c r="A1133" s="4" t="s">
        <v>6294</v>
      </c>
      <c r="B1133" s="34">
        <v>3.8</v>
      </c>
    </row>
    <row r="1134" spans="1:2">
      <c r="A1134" s="4" t="s">
        <v>7610</v>
      </c>
      <c r="B1134" s="34">
        <v>3.8</v>
      </c>
    </row>
    <row r="1135" spans="1:2">
      <c r="A1135" s="4" t="s">
        <v>8997</v>
      </c>
      <c r="B1135" s="34">
        <v>3.8</v>
      </c>
    </row>
    <row r="1136" spans="1:2">
      <c r="A1136" s="4" t="s">
        <v>9295</v>
      </c>
      <c r="B1136" s="34">
        <v>3.8</v>
      </c>
    </row>
    <row r="1137" spans="1:2">
      <c r="A1137" s="4" t="s">
        <v>880</v>
      </c>
      <c r="B1137" s="34">
        <v>3.8</v>
      </c>
    </row>
    <row r="1138" spans="1:2">
      <c r="A1138" s="4" t="s">
        <v>4462</v>
      </c>
      <c r="B1138" s="34">
        <v>3.8</v>
      </c>
    </row>
    <row r="1139" spans="1:2">
      <c r="A1139" s="4" t="s">
        <v>8608</v>
      </c>
      <c r="B1139" s="34">
        <v>3.8</v>
      </c>
    </row>
    <row r="1140" spans="1:2">
      <c r="A1140" s="4" t="s">
        <v>6324</v>
      </c>
      <c r="B1140" s="34">
        <v>3.8</v>
      </c>
    </row>
    <row r="1141" spans="1:2">
      <c r="A1141" s="4" t="s">
        <v>1079</v>
      </c>
      <c r="B1141" s="34">
        <v>3.8</v>
      </c>
    </row>
    <row r="1142" spans="1:2">
      <c r="A1142" s="4" t="s">
        <v>6478</v>
      </c>
      <c r="B1142" s="34">
        <v>3.8</v>
      </c>
    </row>
    <row r="1143" spans="1:2">
      <c r="A1143" s="4" t="s">
        <v>10763</v>
      </c>
      <c r="B1143" s="34">
        <v>3.8</v>
      </c>
    </row>
    <row r="1144" spans="1:2">
      <c r="A1144" s="4" t="s">
        <v>12335</v>
      </c>
      <c r="B1144" s="34">
        <v>3.8</v>
      </c>
    </row>
    <row r="1145" spans="1:2">
      <c r="A1145" s="4" t="s">
        <v>9131</v>
      </c>
      <c r="B1145" s="34">
        <v>3.8</v>
      </c>
    </row>
    <row r="1146" spans="1:2">
      <c r="A1146" s="4" t="s">
        <v>8825</v>
      </c>
      <c r="B1146" s="34">
        <v>3.8</v>
      </c>
    </row>
    <row r="1147" spans="1:2">
      <c r="A1147" s="4" t="s">
        <v>9233</v>
      </c>
      <c r="B1147" s="34">
        <v>3.8</v>
      </c>
    </row>
    <row r="1148" spans="1:2">
      <c r="A1148" s="4" t="s">
        <v>8774</v>
      </c>
      <c r="B1148" s="34">
        <v>3.8</v>
      </c>
    </row>
    <row r="1149" spans="1:2">
      <c r="A1149" s="4" t="s">
        <v>8441</v>
      </c>
      <c r="B1149" s="34">
        <v>3.8</v>
      </c>
    </row>
    <row r="1150" spans="1:2">
      <c r="A1150" s="4" t="s">
        <v>4196</v>
      </c>
      <c r="B1150" s="34">
        <v>3.8</v>
      </c>
    </row>
    <row r="1151" spans="1:2">
      <c r="A1151" s="4" t="s">
        <v>10804</v>
      </c>
      <c r="B1151" s="34">
        <v>3.8</v>
      </c>
    </row>
    <row r="1152" spans="1:2">
      <c r="A1152" s="4" t="s">
        <v>8568</v>
      </c>
      <c r="B1152" s="34">
        <v>3.8</v>
      </c>
    </row>
    <row r="1153" spans="1:2">
      <c r="A1153" s="4" t="s">
        <v>11984</v>
      </c>
      <c r="B1153" s="34">
        <v>3.8</v>
      </c>
    </row>
    <row r="1154" spans="1:2">
      <c r="A1154" s="4" t="s">
        <v>2820</v>
      </c>
      <c r="B1154" s="34">
        <v>3.8</v>
      </c>
    </row>
    <row r="1155" spans="1:2">
      <c r="A1155" s="4" t="s">
        <v>10106</v>
      </c>
      <c r="B1155" s="34">
        <v>3.8</v>
      </c>
    </row>
    <row r="1156" spans="1:2">
      <c r="A1156" s="4" t="s">
        <v>9711</v>
      </c>
      <c r="B1156" s="34">
        <v>3.8</v>
      </c>
    </row>
    <row r="1157" spans="1:2">
      <c r="A1157" s="4" t="s">
        <v>5471</v>
      </c>
      <c r="B1157" s="34">
        <v>3.8</v>
      </c>
    </row>
    <row r="1158" spans="1:2">
      <c r="A1158" s="4" t="s">
        <v>8430</v>
      </c>
      <c r="B1158" s="34">
        <v>3.8</v>
      </c>
    </row>
    <row r="1159" spans="1:2">
      <c r="A1159" s="4" t="s">
        <v>7957</v>
      </c>
      <c r="B1159" s="34">
        <v>3.8</v>
      </c>
    </row>
    <row r="1160" spans="1:2">
      <c r="A1160" s="4" t="s">
        <v>2175</v>
      </c>
      <c r="B1160" s="34">
        <v>3.8</v>
      </c>
    </row>
    <row r="1161" spans="1:2">
      <c r="A1161" s="4" t="s">
        <v>1895</v>
      </c>
      <c r="B1161" s="34">
        <v>3.8</v>
      </c>
    </row>
    <row r="1162" spans="1:2">
      <c r="A1162" s="4" t="s">
        <v>10926</v>
      </c>
      <c r="B1162" s="34">
        <v>3.8</v>
      </c>
    </row>
    <row r="1163" spans="1:2">
      <c r="A1163" s="4" t="s">
        <v>11387</v>
      </c>
      <c r="B1163" s="34">
        <v>3.8</v>
      </c>
    </row>
    <row r="1164" spans="1:2">
      <c r="A1164" s="4" t="s">
        <v>4391</v>
      </c>
      <c r="B1164" s="34">
        <v>3.8</v>
      </c>
    </row>
    <row r="1165" spans="1:2">
      <c r="A1165" s="4" t="s">
        <v>4586</v>
      </c>
      <c r="B1165" s="34">
        <v>3.8</v>
      </c>
    </row>
    <row r="1166" spans="1:2">
      <c r="A1166" s="4" t="s">
        <v>9985</v>
      </c>
      <c r="B1166" s="34">
        <v>3.8</v>
      </c>
    </row>
    <row r="1167" spans="1:2">
      <c r="A1167" s="4" t="s">
        <v>10976</v>
      </c>
      <c r="B1167" s="34">
        <v>3.8</v>
      </c>
    </row>
    <row r="1168" spans="1:2">
      <c r="A1168" s="4" t="s">
        <v>11277</v>
      </c>
      <c r="B1168" s="34">
        <v>3.8</v>
      </c>
    </row>
    <row r="1169" spans="1:2">
      <c r="A1169" s="4" t="s">
        <v>11832</v>
      </c>
      <c r="B1169" s="34">
        <v>3.8</v>
      </c>
    </row>
    <row r="1170" spans="1:2">
      <c r="A1170" s="4" t="s">
        <v>6887</v>
      </c>
      <c r="B1170" s="34">
        <v>3.8</v>
      </c>
    </row>
    <row r="1171" spans="1:2">
      <c r="A1171" s="4" t="s">
        <v>5689</v>
      </c>
      <c r="B1171" s="34">
        <v>3.8</v>
      </c>
    </row>
    <row r="1172" spans="1:2">
      <c r="A1172" s="4" t="s">
        <v>2534</v>
      </c>
      <c r="B1172" s="34">
        <v>3.8</v>
      </c>
    </row>
    <row r="1173" spans="1:2">
      <c r="A1173" s="4" t="s">
        <v>1905</v>
      </c>
      <c r="B1173" s="34">
        <v>3.8</v>
      </c>
    </row>
    <row r="1174" spans="1:2">
      <c r="A1174" s="4" t="s">
        <v>9732</v>
      </c>
      <c r="B1174" s="34">
        <v>3.8</v>
      </c>
    </row>
    <row r="1175" spans="1:2">
      <c r="A1175" s="4" t="s">
        <v>9254</v>
      </c>
      <c r="B1175" s="34">
        <v>3.8</v>
      </c>
    </row>
    <row r="1176" spans="1:2">
      <c r="A1176" s="4" t="s">
        <v>2374</v>
      </c>
      <c r="B1176" s="34">
        <v>3.8</v>
      </c>
    </row>
    <row r="1177" spans="1:2">
      <c r="A1177" s="4" t="s">
        <v>9852</v>
      </c>
      <c r="B1177" s="34">
        <v>3.8</v>
      </c>
    </row>
    <row r="1178" spans="1:2">
      <c r="A1178" s="4" t="s">
        <v>8743</v>
      </c>
      <c r="B1178" s="34">
        <v>3.8</v>
      </c>
    </row>
    <row r="1179" spans="1:2">
      <c r="A1179" s="4" t="s">
        <v>7101</v>
      </c>
      <c r="B1179" s="34">
        <v>3.8</v>
      </c>
    </row>
    <row r="1180" spans="1:2">
      <c r="A1180" s="4" t="s">
        <v>12437</v>
      </c>
      <c r="B1180" s="34">
        <v>3.8</v>
      </c>
    </row>
    <row r="1181" spans="1:2">
      <c r="A1181" s="4" t="s">
        <v>5275</v>
      </c>
      <c r="B1181" s="34">
        <v>3.8</v>
      </c>
    </row>
    <row r="1182" spans="1:2">
      <c r="A1182" s="4" t="s">
        <v>4806</v>
      </c>
      <c r="B1182" s="34">
        <v>3.8</v>
      </c>
    </row>
    <row r="1183" spans="1:2">
      <c r="A1183" s="4" t="s">
        <v>1961</v>
      </c>
      <c r="B1183" s="34">
        <v>3.8</v>
      </c>
    </row>
    <row r="1184" spans="1:2">
      <c r="A1184" s="4" t="s">
        <v>5533</v>
      </c>
      <c r="B1184" s="34">
        <v>3.8</v>
      </c>
    </row>
    <row r="1185" spans="1:2">
      <c r="A1185" s="4" t="s">
        <v>3404</v>
      </c>
      <c r="B1185" s="34">
        <v>3.8</v>
      </c>
    </row>
    <row r="1186" spans="1:2">
      <c r="A1186" s="4" t="s">
        <v>8223</v>
      </c>
      <c r="B1186" s="34">
        <v>3.8</v>
      </c>
    </row>
    <row r="1187" spans="1:2">
      <c r="A1187" s="4" t="s">
        <v>2976</v>
      </c>
      <c r="B1187" s="34">
        <v>3.8</v>
      </c>
    </row>
    <row r="1188" spans="1:2">
      <c r="A1188" s="4" t="s">
        <v>10432</v>
      </c>
      <c r="B1188" s="34">
        <v>3.8</v>
      </c>
    </row>
    <row r="1189" spans="1:2">
      <c r="A1189" s="4" t="s">
        <v>9925</v>
      </c>
      <c r="B1189" s="34">
        <v>3.8</v>
      </c>
    </row>
    <row r="1190" spans="1:2">
      <c r="A1190" s="4" t="s">
        <v>6734</v>
      </c>
      <c r="B1190" s="34">
        <v>3.8</v>
      </c>
    </row>
    <row r="1191" spans="1:2">
      <c r="A1191" s="4" t="s">
        <v>2905</v>
      </c>
      <c r="B1191" s="34">
        <v>3.8</v>
      </c>
    </row>
    <row r="1192" spans="1:2">
      <c r="A1192" s="4" t="s">
        <v>10571</v>
      </c>
      <c r="B1192" s="34">
        <v>3.8</v>
      </c>
    </row>
    <row r="1193" spans="1:2">
      <c r="A1193" s="4" t="s">
        <v>3607</v>
      </c>
      <c r="B1193" s="34">
        <v>3.8</v>
      </c>
    </row>
    <row r="1194" spans="1:2">
      <c r="A1194" s="4" t="s">
        <v>2440</v>
      </c>
      <c r="B1194" s="34">
        <v>3.8</v>
      </c>
    </row>
    <row r="1195" spans="1:2">
      <c r="A1195" s="4" t="s">
        <v>3831</v>
      </c>
      <c r="B1195" s="34">
        <v>3.8</v>
      </c>
    </row>
    <row r="1196" spans="1:2">
      <c r="A1196" s="4" t="s">
        <v>5265</v>
      </c>
      <c r="B1196" s="34">
        <v>3.8</v>
      </c>
    </row>
    <row r="1197" spans="1:2">
      <c r="A1197" s="4" t="s">
        <v>5181</v>
      </c>
      <c r="B1197" s="34">
        <v>3.8</v>
      </c>
    </row>
    <row r="1198" spans="1:2">
      <c r="A1198" s="4" t="s">
        <v>1099</v>
      </c>
      <c r="B1198" s="34">
        <v>3.7</v>
      </c>
    </row>
    <row r="1199" spans="1:2">
      <c r="A1199" s="4" t="s">
        <v>10481</v>
      </c>
      <c r="B1199" s="34">
        <v>3.7</v>
      </c>
    </row>
    <row r="1200" spans="1:2">
      <c r="A1200" s="4" t="s">
        <v>10076</v>
      </c>
      <c r="B1200" s="34">
        <v>3.7</v>
      </c>
    </row>
    <row r="1201" spans="1:2">
      <c r="A1201" s="4" t="s">
        <v>3913</v>
      </c>
      <c r="B1201" s="34">
        <v>3.7</v>
      </c>
    </row>
    <row r="1202" spans="1:2">
      <c r="A1202" s="4" t="s">
        <v>8294</v>
      </c>
      <c r="B1202" s="34">
        <v>3.7</v>
      </c>
    </row>
    <row r="1203" spans="1:2">
      <c r="A1203" s="4" t="s">
        <v>528</v>
      </c>
      <c r="B1203" s="34">
        <v>3.7</v>
      </c>
    </row>
    <row r="1204" spans="1:2">
      <c r="A1204" s="4" t="s">
        <v>870</v>
      </c>
      <c r="B1204" s="34">
        <v>3.7</v>
      </c>
    </row>
    <row r="1205" spans="1:2">
      <c r="A1205" s="4" t="s">
        <v>7467</v>
      </c>
      <c r="B1205" s="34">
        <v>3.7</v>
      </c>
    </row>
    <row r="1206" spans="1:2">
      <c r="A1206" s="4" t="s">
        <v>2714</v>
      </c>
      <c r="B1206" s="34">
        <v>3.7</v>
      </c>
    </row>
    <row r="1207" spans="1:2">
      <c r="A1207" s="4" t="s">
        <v>1565</v>
      </c>
      <c r="B1207" s="34">
        <v>3.7</v>
      </c>
    </row>
    <row r="1208" spans="1:2">
      <c r="A1208" s="4" t="s">
        <v>10260</v>
      </c>
      <c r="B1208" s="34">
        <v>3.7</v>
      </c>
    </row>
    <row r="1209" spans="1:2">
      <c r="A1209" s="4" t="s">
        <v>210</v>
      </c>
      <c r="B1209" s="34">
        <v>3.7</v>
      </c>
    </row>
    <row r="1210" spans="1:2">
      <c r="A1210" s="4" t="s">
        <v>11609</v>
      </c>
      <c r="B1210" s="34">
        <v>3.7</v>
      </c>
    </row>
    <row r="1211" spans="1:2">
      <c r="A1211" s="4" t="s">
        <v>4206</v>
      </c>
      <c r="B1211" s="34">
        <v>3.7</v>
      </c>
    </row>
    <row r="1212" spans="1:2">
      <c r="A1212" s="4" t="s">
        <v>1701</v>
      </c>
      <c r="B1212" s="34">
        <v>3.7</v>
      </c>
    </row>
    <row r="1213" spans="1:2">
      <c r="A1213" s="4" t="s">
        <v>10611</v>
      </c>
      <c r="B1213" s="34">
        <v>3.7</v>
      </c>
    </row>
    <row r="1214" spans="1:2">
      <c r="A1214" s="4" t="s">
        <v>8712</v>
      </c>
      <c r="B1214" s="34">
        <v>3.7</v>
      </c>
    </row>
    <row r="1215" spans="1:2">
      <c r="A1215" s="4" t="s">
        <v>1840</v>
      </c>
      <c r="B1215" s="34">
        <v>3.7</v>
      </c>
    </row>
    <row r="1216" spans="1:2">
      <c r="A1216" s="4" t="s">
        <v>11599</v>
      </c>
      <c r="B1216" s="34">
        <v>3.7</v>
      </c>
    </row>
    <row r="1217" spans="1:2">
      <c r="A1217" s="4" t="s">
        <v>4625</v>
      </c>
      <c r="B1217" s="34">
        <v>3.7</v>
      </c>
    </row>
    <row r="1218" spans="1:2">
      <c r="A1218" s="4" t="s">
        <v>2002</v>
      </c>
      <c r="B1218" s="34">
        <v>3.7</v>
      </c>
    </row>
    <row r="1219" spans="1:2">
      <c r="A1219" s="4" t="s">
        <v>9581</v>
      </c>
      <c r="B1219" s="34">
        <v>3.7</v>
      </c>
    </row>
    <row r="1220" spans="1:2">
      <c r="A1220" s="4" t="s">
        <v>12205</v>
      </c>
      <c r="B1220" s="34">
        <v>3.7</v>
      </c>
    </row>
    <row r="1221" spans="1:2">
      <c r="A1221" s="4" t="s">
        <v>5034</v>
      </c>
      <c r="B1221" s="34">
        <v>3.7</v>
      </c>
    </row>
    <row r="1222" spans="1:2">
      <c r="A1222" s="4" t="s">
        <v>11268</v>
      </c>
      <c r="B1222" s="34">
        <v>3.7</v>
      </c>
    </row>
    <row r="1223" spans="1:2">
      <c r="A1223" s="4" t="s">
        <v>2640</v>
      </c>
      <c r="B1223" s="34">
        <v>3.7</v>
      </c>
    </row>
    <row r="1224" spans="1:2">
      <c r="A1224" s="4" t="s">
        <v>9480</v>
      </c>
      <c r="B1224" s="34">
        <v>3.7</v>
      </c>
    </row>
    <row r="1225" spans="1:2">
      <c r="A1225" s="4" t="s">
        <v>890</v>
      </c>
      <c r="B1225" s="34">
        <v>3.7</v>
      </c>
    </row>
    <row r="1226" spans="1:2">
      <c r="A1226" s="4" t="s">
        <v>5730</v>
      </c>
      <c r="B1226" s="34">
        <v>3.7</v>
      </c>
    </row>
    <row r="1227" spans="1:2">
      <c r="A1227" s="4" t="s">
        <v>12084</v>
      </c>
      <c r="B1227" s="34">
        <v>3.7</v>
      </c>
    </row>
    <row r="1228" spans="1:2">
      <c r="A1228" s="4" t="s">
        <v>2455</v>
      </c>
      <c r="B1228" s="34">
        <v>3.7</v>
      </c>
    </row>
    <row r="1229" spans="1:2">
      <c r="A1229" s="4" t="s">
        <v>9182</v>
      </c>
      <c r="B1229" s="34">
        <v>3.7</v>
      </c>
    </row>
    <row r="1230" spans="1:2">
      <c r="A1230" s="4" t="s">
        <v>9346</v>
      </c>
      <c r="B1230" s="34">
        <v>3.7</v>
      </c>
    </row>
    <row r="1231" spans="1:2">
      <c r="A1231" s="4" t="s">
        <v>568</v>
      </c>
      <c r="B1231" s="34">
        <v>3.7</v>
      </c>
    </row>
    <row r="1232" spans="1:2">
      <c r="A1232" s="4" t="s">
        <v>6214</v>
      </c>
      <c r="B1232" s="34">
        <v>3.7</v>
      </c>
    </row>
    <row r="1233" spans="1:2">
      <c r="A1233" s="4" t="s">
        <v>6981</v>
      </c>
      <c r="B1233" s="34">
        <v>3.7</v>
      </c>
    </row>
    <row r="1234" spans="1:2">
      <c r="A1234" s="4" t="s">
        <v>5201</v>
      </c>
      <c r="B1234" s="34">
        <v>3.7</v>
      </c>
    </row>
    <row r="1235" spans="1:2">
      <c r="A1235" s="4" t="s">
        <v>2229</v>
      </c>
      <c r="B1235" s="34">
        <v>3.7</v>
      </c>
    </row>
    <row r="1236" spans="1:2">
      <c r="A1236" s="4" t="s">
        <v>1305</v>
      </c>
      <c r="B1236" s="34">
        <v>3.7</v>
      </c>
    </row>
    <row r="1237" spans="1:2">
      <c r="A1237" s="4" t="s">
        <v>8368</v>
      </c>
      <c r="B1237" s="34">
        <v>3.7</v>
      </c>
    </row>
    <row r="1238" spans="1:2">
      <c r="A1238" s="4" t="s">
        <v>10055</v>
      </c>
      <c r="B1238" s="34">
        <v>3.7</v>
      </c>
    </row>
    <row r="1239" spans="1:2">
      <c r="A1239" s="4" t="s">
        <v>749</v>
      </c>
      <c r="B1239" s="34">
        <v>3.65</v>
      </c>
    </row>
    <row r="1240" spans="1:2">
      <c r="A1240" s="4" t="s">
        <v>10066</v>
      </c>
      <c r="B1240" s="34">
        <v>3.6</v>
      </c>
    </row>
    <row r="1241" spans="1:2">
      <c r="A1241" s="4" t="s">
        <v>11944</v>
      </c>
      <c r="B1241" s="34">
        <v>3.6</v>
      </c>
    </row>
    <row r="1242" spans="1:2">
      <c r="A1242" s="4" t="s">
        <v>12245</v>
      </c>
      <c r="B1242" s="34">
        <v>3.6</v>
      </c>
    </row>
    <row r="1243" spans="1:2">
      <c r="A1243" s="4" t="s">
        <v>11347</v>
      </c>
      <c r="B1243" s="34">
        <v>3.6</v>
      </c>
    </row>
    <row r="1244" spans="1:2">
      <c r="A1244" s="4" t="s">
        <v>6603</v>
      </c>
      <c r="B1244" s="34">
        <v>3.6</v>
      </c>
    </row>
    <row r="1245" spans="1:2">
      <c r="A1245" s="4" t="s">
        <v>1850</v>
      </c>
      <c r="B1245" s="34">
        <v>3.6</v>
      </c>
    </row>
    <row r="1246" spans="1:2">
      <c r="A1246" s="4" t="s">
        <v>2254</v>
      </c>
      <c r="B1246" s="34">
        <v>3.6</v>
      </c>
    </row>
    <row r="1247" spans="1:2">
      <c r="A1247" s="4" t="s">
        <v>5369</v>
      </c>
      <c r="B1247" s="34">
        <v>3.6</v>
      </c>
    </row>
    <row r="1248" spans="1:2">
      <c r="A1248" s="4" t="s">
        <v>7172</v>
      </c>
      <c r="B1248" s="34">
        <v>3.6</v>
      </c>
    </row>
    <row r="1249" spans="1:2">
      <c r="A1249" s="4" t="s">
        <v>12457</v>
      </c>
      <c r="B1249" s="34">
        <v>3.6</v>
      </c>
    </row>
    <row r="1250" spans="1:2">
      <c r="A1250" s="4" t="s">
        <v>8335</v>
      </c>
      <c r="B1250" s="34">
        <v>3.6</v>
      </c>
    </row>
    <row r="1251" spans="1:2">
      <c r="A1251" s="4" t="s">
        <v>6816</v>
      </c>
      <c r="B1251" s="34">
        <v>3.6</v>
      </c>
    </row>
    <row r="1252" spans="1:2">
      <c r="A1252" s="4" t="s">
        <v>12014</v>
      </c>
      <c r="B1252" s="34">
        <v>3.6</v>
      </c>
    </row>
    <row r="1253" spans="1:2">
      <c r="A1253" s="4" t="s">
        <v>3520</v>
      </c>
      <c r="B1253" s="34">
        <v>3.6</v>
      </c>
    </row>
    <row r="1254" spans="1:2">
      <c r="A1254" s="4" t="s">
        <v>12748</v>
      </c>
      <c r="B1254" s="34">
        <v>3.6</v>
      </c>
    </row>
    <row r="1255" spans="1:2">
      <c r="A1255" s="4" t="s">
        <v>11427</v>
      </c>
      <c r="B1255" s="34">
        <v>3.6</v>
      </c>
    </row>
    <row r="1256" spans="1:2">
      <c r="A1256" s="4" t="s">
        <v>8598</v>
      </c>
      <c r="B1256" s="34">
        <v>3.6</v>
      </c>
    </row>
    <row r="1257" spans="1:2">
      <c r="A1257" s="4" t="s">
        <v>8866</v>
      </c>
      <c r="B1257" s="34">
        <v>3.6</v>
      </c>
    </row>
    <row r="1258" spans="1:2">
      <c r="A1258" s="4" t="s">
        <v>9975</v>
      </c>
      <c r="B1258" s="34">
        <v>3.6</v>
      </c>
    </row>
    <row r="1259" spans="1:2">
      <c r="A1259" s="4" t="s">
        <v>1054</v>
      </c>
      <c r="B1259" s="34">
        <v>3.6</v>
      </c>
    </row>
    <row r="1260" spans="1:2">
      <c r="A1260" s="4" t="s">
        <v>4311</v>
      </c>
      <c r="B1260" s="34">
        <v>3.6</v>
      </c>
    </row>
    <row r="1261" spans="1:2">
      <c r="A1261" s="4" t="s">
        <v>831</v>
      </c>
      <c r="B1261" s="34">
        <v>3.6</v>
      </c>
    </row>
    <row r="1262" spans="1:2">
      <c r="A1262" s="4" t="s">
        <v>7826</v>
      </c>
      <c r="B1262" s="34">
        <v>3.6</v>
      </c>
    </row>
    <row r="1263" spans="1:2">
      <c r="A1263" s="4" t="s">
        <v>6304</v>
      </c>
      <c r="B1263" s="34">
        <v>3.6</v>
      </c>
    </row>
    <row r="1264" spans="1:2">
      <c r="A1264" s="4" t="s">
        <v>12648</v>
      </c>
      <c r="B1264" s="34">
        <v>3.6</v>
      </c>
    </row>
    <row r="1265" spans="1:2">
      <c r="A1265" s="4" t="s">
        <v>8132</v>
      </c>
      <c r="B1265" s="34">
        <v>3.6</v>
      </c>
    </row>
    <row r="1266" spans="1:2">
      <c r="A1266" s="4" t="s">
        <v>12618</v>
      </c>
      <c r="B1266" s="34">
        <v>3.6</v>
      </c>
    </row>
    <row r="1267" spans="1:2">
      <c r="A1267" s="4" t="s">
        <v>10732</v>
      </c>
      <c r="B1267" s="34">
        <v>3.6</v>
      </c>
    </row>
    <row r="1268" spans="1:2">
      <c r="A1268" s="4" t="s">
        <v>7937</v>
      </c>
      <c r="B1268" s="34">
        <v>3.6</v>
      </c>
    </row>
    <row r="1269" spans="1:2">
      <c r="A1269" s="4" t="s">
        <v>2219</v>
      </c>
      <c r="B1269" s="34">
        <v>3.6</v>
      </c>
    </row>
    <row r="1270" spans="1:2">
      <c r="A1270" s="4" t="s">
        <v>6284</v>
      </c>
      <c r="B1270" s="34">
        <v>3.6</v>
      </c>
    </row>
    <row r="1271" spans="1:2">
      <c r="A1271" s="4" t="s">
        <v>12788</v>
      </c>
      <c r="B1271" s="34">
        <v>3.6</v>
      </c>
    </row>
    <row r="1272" spans="1:2">
      <c r="A1272" s="4" t="s">
        <v>461</v>
      </c>
      <c r="B1272" s="34">
        <v>3.6</v>
      </c>
    </row>
    <row r="1273" spans="1:2">
      <c r="A1273" s="4" t="s">
        <v>11238</v>
      </c>
      <c r="B1273" s="34">
        <v>3.6</v>
      </c>
    </row>
    <row r="1274" spans="1:2">
      <c r="A1274" s="4" t="s">
        <v>5359</v>
      </c>
      <c r="B1274" s="34">
        <v>3.5</v>
      </c>
    </row>
    <row r="1275" spans="1:2">
      <c r="A1275" s="4" t="s">
        <v>7262</v>
      </c>
      <c r="B1275" s="34">
        <v>3.5</v>
      </c>
    </row>
    <row r="1276" spans="1:2">
      <c r="A1276" s="4" t="s">
        <v>2499</v>
      </c>
      <c r="B1276" s="34">
        <v>3.5</v>
      </c>
    </row>
    <row r="1277" spans="1:2">
      <c r="A1277" s="4" t="s">
        <v>4848</v>
      </c>
      <c r="B1277" s="34">
        <v>3.5</v>
      </c>
    </row>
    <row r="1278" spans="1:2">
      <c r="A1278" s="4" t="s">
        <v>5055</v>
      </c>
      <c r="B1278" s="34">
        <v>3.5</v>
      </c>
    </row>
    <row r="1279" spans="1:2">
      <c r="A1279" s="4" t="s">
        <v>5045</v>
      </c>
      <c r="B1279" s="34">
        <v>3.5</v>
      </c>
    </row>
    <row r="1280" spans="1:2">
      <c r="A1280" s="4" t="s">
        <v>4816</v>
      </c>
      <c r="B1280" s="34">
        <v>3.5</v>
      </c>
    </row>
    <row r="1281" spans="1:2">
      <c r="A1281" s="4" t="s">
        <v>3570</v>
      </c>
      <c r="B1281" s="34">
        <v>3.5</v>
      </c>
    </row>
    <row r="1282" spans="1:2">
      <c r="A1282" s="4" t="s">
        <v>4020</v>
      </c>
      <c r="B1282" s="34">
        <v>3.5</v>
      </c>
    </row>
    <row r="1283" spans="1:2">
      <c r="A1283" s="4" t="s">
        <v>4412</v>
      </c>
      <c r="B1283" s="34">
        <v>3.5</v>
      </c>
    </row>
    <row r="1284" spans="1:2">
      <c r="A1284" s="4" t="s">
        <v>2083</v>
      </c>
      <c r="B1284" s="34">
        <v>3.5</v>
      </c>
    </row>
    <row r="1285" spans="1:2">
      <c r="A1285" s="4" t="s">
        <v>9671</v>
      </c>
      <c r="B1285" s="34">
        <v>3.5</v>
      </c>
    </row>
    <row r="1286" spans="1:2">
      <c r="A1286" s="4" t="s">
        <v>10854</v>
      </c>
      <c r="B1286" s="34">
        <v>3.5</v>
      </c>
    </row>
    <row r="1287" spans="1:2">
      <c r="A1287" s="4" t="s">
        <v>5160</v>
      </c>
      <c r="B1287" s="34">
        <v>3.5</v>
      </c>
    </row>
    <row r="1288" spans="1:2">
      <c r="A1288" s="4" t="s">
        <v>6826</v>
      </c>
      <c r="B1288" s="34">
        <v>3.5</v>
      </c>
    </row>
    <row r="1289" spans="1:2">
      <c r="A1289" s="4" t="s">
        <v>11751</v>
      </c>
      <c r="B1289" s="34">
        <v>3.5</v>
      </c>
    </row>
    <row r="1290" spans="1:2">
      <c r="A1290" s="4" t="s">
        <v>1064</v>
      </c>
      <c r="B1290" s="34">
        <v>3.5</v>
      </c>
    </row>
    <row r="1291" spans="1:2">
      <c r="A1291" s="4" t="s">
        <v>7389</v>
      </c>
      <c r="B1291" s="34">
        <v>3.5</v>
      </c>
    </row>
    <row r="1292" spans="1:2">
      <c r="A1292" s="4" t="s">
        <v>12628</v>
      </c>
      <c r="B1292" s="34">
        <v>3.5</v>
      </c>
    </row>
    <row r="1293" spans="1:2">
      <c r="A1293" s="4" t="s">
        <v>2749</v>
      </c>
      <c r="B1293" s="34">
        <v>3.5</v>
      </c>
    </row>
    <row r="1294" spans="1:2">
      <c r="A1294" s="4" t="s">
        <v>7111</v>
      </c>
      <c r="B1294" s="34">
        <v>3.5</v>
      </c>
    </row>
    <row r="1295" spans="1:2">
      <c r="A1295" s="4" t="s">
        <v>12708</v>
      </c>
      <c r="B1295" s="34">
        <v>3.5</v>
      </c>
    </row>
    <row r="1296" spans="1:2">
      <c r="A1296" s="4" t="s">
        <v>1870</v>
      </c>
      <c r="B1296" s="34">
        <v>3.5</v>
      </c>
    </row>
    <row r="1297" spans="1:2">
      <c r="A1297" s="4" t="s">
        <v>12094</v>
      </c>
      <c r="B1297" s="34">
        <v>3.5</v>
      </c>
    </row>
    <row r="1298" spans="1:2">
      <c r="A1298" s="4" t="s">
        <v>11792</v>
      </c>
      <c r="B1298" s="34">
        <v>3.5</v>
      </c>
    </row>
    <row r="1299" spans="1:2">
      <c r="A1299" s="4" t="s">
        <v>7062</v>
      </c>
      <c r="B1299" s="34">
        <v>3.5</v>
      </c>
    </row>
    <row r="1300" spans="1:2">
      <c r="A1300" s="4" t="s">
        <v>5950</v>
      </c>
      <c r="B1300" s="34">
        <v>3.4</v>
      </c>
    </row>
    <row r="1301" spans="1:2">
      <c r="A1301" s="4" t="s">
        <v>5966</v>
      </c>
      <c r="B1301" s="34">
        <v>3.4</v>
      </c>
    </row>
    <row r="1302" spans="1:2">
      <c r="A1302" s="4" t="s">
        <v>771</v>
      </c>
      <c r="B1302" s="34">
        <v>3.4</v>
      </c>
    </row>
    <row r="1303" spans="1:2">
      <c r="A1303" s="4" t="s">
        <v>11619</v>
      </c>
      <c r="B1303" s="34">
        <v>3.4</v>
      </c>
    </row>
    <row r="1304" spans="1:2">
      <c r="A1304" s="4" t="s">
        <v>11812</v>
      </c>
      <c r="B1304" s="34">
        <v>3.4</v>
      </c>
    </row>
    <row r="1305" spans="1:2">
      <c r="A1305" s="4" t="s">
        <v>1380</v>
      </c>
      <c r="B1305" s="34">
        <v>3.4</v>
      </c>
    </row>
    <row r="1306" spans="1:2">
      <c r="A1306" s="4" t="s">
        <v>10461</v>
      </c>
      <c r="B1306" s="34">
        <v>3.4</v>
      </c>
    </row>
    <row r="1307" spans="1:2">
      <c r="A1307" s="4" t="s">
        <v>2106</v>
      </c>
      <c r="B1307" s="34">
        <v>3.4</v>
      </c>
    </row>
    <row r="1308" spans="1:2">
      <c r="A1308" s="4" t="s">
        <v>11076</v>
      </c>
      <c r="B1308" s="34">
        <v>3.4</v>
      </c>
    </row>
    <row r="1309" spans="1:2">
      <c r="A1309" s="4" t="s">
        <v>7518</v>
      </c>
      <c r="B1309" s="34">
        <v>3.4</v>
      </c>
    </row>
    <row r="1310" spans="1:2">
      <c r="A1310" s="4" t="s">
        <v>436</v>
      </c>
      <c r="B1310" s="34">
        <v>3.3</v>
      </c>
    </row>
    <row r="1311" spans="1:2">
      <c r="A1311" s="4" t="s">
        <v>9521</v>
      </c>
      <c r="B1311" s="34">
        <v>3.3</v>
      </c>
    </row>
    <row r="1312" spans="1:2">
      <c r="A1312" s="4" t="s">
        <v>7081</v>
      </c>
      <c r="B1312" s="34">
        <v>3.3</v>
      </c>
    </row>
    <row r="1313" spans="1:2">
      <c r="A1313" s="4" t="s">
        <v>4063</v>
      </c>
      <c r="B1313" s="34">
        <v>3.3</v>
      </c>
    </row>
    <row r="1314" spans="1:2">
      <c r="A1314" s="4" t="s">
        <v>3876</v>
      </c>
      <c r="B1314" s="34">
        <v>3.3</v>
      </c>
    </row>
    <row r="1315" spans="1:2">
      <c r="A1315" s="4" t="s">
        <v>8471</v>
      </c>
      <c r="B1315" s="34">
        <v>3.3</v>
      </c>
    </row>
    <row r="1316" spans="1:2">
      <c r="A1316" s="4" t="s">
        <v>4155</v>
      </c>
      <c r="B1316" s="34">
        <v>3.3</v>
      </c>
    </row>
    <row r="1317" spans="1:2">
      <c r="A1317" s="4" t="s">
        <v>2425</v>
      </c>
      <c r="B1317" s="34">
        <v>3.3</v>
      </c>
    </row>
    <row r="1318" spans="1:2">
      <c r="A1318" s="4" t="s">
        <v>11903</v>
      </c>
      <c r="B1318" s="34">
        <v>3.3</v>
      </c>
    </row>
    <row r="1319" spans="1:2">
      <c r="A1319" s="4" t="s">
        <v>6204</v>
      </c>
      <c r="B1319" s="34">
        <v>3.3</v>
      </c>
    </row>
    <row r="1320" spans="1:2">
      <c r="A1320" s="4" t="s">
        <v>9305</v>
      </c>
      <c r="B1320" s="34">
        <v>3.3</v>
      </c>
    </row>
    <row r="1321" spans="1:2">
      <c r="A1321" s="4" t="s">
        <v>10330</v>
      </c>
      <c r="B1321" s="34">
        <v>3.3</v>
      </c>
    </row>
    <row r="1322" spans="1:2">
      <c r="A1322" s="4" t="s">
        <v>2810</v>
      </c>
      <c r="B1322" s="34">
        <v>3.3</v>
      </c>
    </row>
    <row r="1323" spans="1:2">
      <c r="A1323" s="4" t="s">
        <v>1591</v>
      </c>
      <c r="B1323" s="34">
        <v>3.3</v>
      </c>
    </row>
    <row r="1324" spans="1:2">
      <c r="A1324" s="4" t="s">
        <v>1280</v>
      </c>
      <c r="B1324" s="34">
        <v>3.2</v>
      </c>
    </row>
    <row r="1325" spans="1:2">
      <c r="A1325" s="4" t="s">
        <v>12728</v>
      </c>
      <c r="B1325" s="34">
        <v>3.2</v>
      </c>
    </row>
    <row r="1326" spans="1:2">
      <c r="A1326" s="4" t="s">
        <v>11297</v>
      </c>
      <c r="B1326" s="34">
        <v>3.1</v>
      </c>
    </row>
    <row r="1327" spans="1:2">
      <c r="A1327" s="4" t="s">
        <v>12758</v>
      </c>
      <c r="B1327" s="34">
        <v>3.1</v>
      </c>
    </row>
    <row r="1328" spans="1:2">
      <c r="A1328" s="4" t="s">
        <v>10662</v>
      </c>
      <c r="B1328" s="34">
        <v>3.1</v>
      </c>
    </row>
    <row r="1329" spans="1:2">
      <c r="A1329" s="4" t="s">
        <v>9017</v>
      </c>
      <c r="B1329" s="34">
        <v>3.1</v>
      </c>
    </row>
    <row r="1330" spans="1:2">
      <c r="A1330" s="4" t="s">
        <v>4502</v>
      </c>
      <c r="B1330" s="34">
        <v>3</v>
      </c>
    </row>
    <row r="1331" spans="1:2">
      <c r="A1331" s="4" t="s">
        <v>11307</v>
      </c>
      <c r="B1331" s="34">
        <v>3</v>
      </c>
    </row>
    <row r="1332" spans="1:2">
      <c r="A1332" s="4" t="s">
        <v>2485</v>
      </c>
      <c r="B1332" s="34">
        <v>3</v>
      </c>
    </row>
    <row r="1333" spans="1:2">
      <c r="A1333" s="4" t="s">
        <v>2317</v>
      </c>
      <c r="B1333" s="34">
        <v>3</v>
      </c>
    </row>
    <row r="1334" spans="1:2">
      <c r="A1334" s="4" t="s">
        <v>12658</v>
      </c>
      <c r="B1334" s="34">
        <v>2.9</v>
      </c>
    </row>
    <row r="1335" spans="1:2">
      <c r="A1335" s="4" t="s">
        <v>4452</v>
      </c>
      <c r="B1335" s="34">
        <v>2.8</v>
      </c>
    </row>
    <row r="1336" spans="1:2">
      <c r="A1336" s="4" t="s">
        <v>11016</v>
      </c>
      <c r="B1336" s="34">
        <v>2.8</v>
      </c>
    </row>
    <row r="1337" spans="1:2">
      <c r="A1337" s="4" t="s">
        <v>11720</v>
      </c>
      <c r="B1337" s="34">
        <v>2.6</v>
      </c>
    </row>
    <row r="1338" spans="1:2">
      <c r="A1338" s="4" t="s">
        <v>10581</v>
      </c>
      <c r="B1338" s="34">
        <v>2.2999999999999998</v>
      </c>
    </row>
    <row r="1339" spans="1:2">
      <c r="A1339" s="4" t="s">
        <v>11248</v>
      </c>
      <c r="B1339" s="34">
        <v>2</v>
      </c>
    </row>
    <row r="1340" spans="1:2">
      <c r="A1340" s="4" t="s">
        <v>13068</v>
      </c>
      <c r="B1340" s="34"/>
    </row>
    <row r="1341" spans="1:2">
      <c r="A1341" s="4" t="s">
        <v>10946</v>
      </c>
      <c r="B1341" s="34">
        <v>0</v>
      </c>
    </row>
    <row r="1342" spans="1:2">
      <c r="A1342" s="4" t="s">
        <v>13069</v>
      </c>
      <c r="B1342" s="34">
        <v>4.0888230940044537</v>
      </c>
    </row>
  </sheetData>
  <phoneticPr fontId="8" type="noConversion"/>
  <pageMargins left="0.7" right="0.7" top="0.75" bottom="0.75" header="0.3" footer="0.3"/>
  <ignoredErrors>
    <ignoredError sqref="D5:D8"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62C4-E8E4-4341-94FE-0D95B73E0DE2}">
  <dimension ref="A3:C216"/>
  <sheetViews>
    <sheetView topLeftCell="A125" zoomScale="51" zoomScaleNormal="51" workbookViewId="0">
      <selection activeCell="F17" sqref="F17"/>
    </sheetView>
  </sheetViews>
  <sheetFormatPr defaultRowHeight="15"/>
  <cols>
    <col min="1" max="1" width="112" bestFit="1" customWidth="1"/>
    <col min="2" max="2" width="13" style="6" bestFit="1" customWidth="1"/>
    <col min="3" max="3" width="26.33203125" style="6" customWidth="1"/>
  </cols>
  <sheetData>
    <row r="3" spans="1:3">
      <c r="A3" s="3" t="s">
        <v>13105</v>
      </c>
      <c r="B3" s="6" t="s">
        <v>13116</v>
      </c>
      <c r="C3" s="6" t="s">
        <v>13117</v>
      </c>
    </row>
    <row r="4" spans="1:3">
      <c r="A4" s="4" t="s">
        <v>9712</v>
      </c>
      <c r="B4" s="6">
        <v>4000</v>
      </c>
      <c r="C4" s="6">
        <v>2339</v>
      </c>
    </row>
    <row r="5" spans="1:3">
      <c r="A5" s="4" t="s">
        <v>5565</v>
      </c>
      <c r="B5" s="6">
        <v>2699</v>
      </c>
      <c r="C5" s="6">
        <v>221.5</v>
      </c>
    </row>
    <row r="6" spans="1:3">
      <c r="A6" s="4" t="s">
        <v>7390</v>
      </c>
      <c r="B6" s="6">
        <v>999</v>
      </c>
      <c r="C6" s="6">
        <v>649</v>
      </c>
    </row>
    <row r="7" spans="1:3">
      <c r="A7" s="4" t="s">
        <v>5987</v>
      </c>
      <c r="B7" s="6">
        <v>1249.5</v>
      </c>
      <c r="C7" s="6">
        <v>574</v>
      </c>
    </row>
    <row r="8" spans="1:3">
      <c r="A8" s="4" t="s">
        <v>6857</v>
      </c>
      <c r="B8" s="6">
        <v>1399.5</v>
      </c>
      <c r="C8" s="6">
        <v>749</v>
      </c>
    </row>
    <row r="9" spans="1:3">
      <c r="A9" s="4" t="s">
        <v>6418</v>
      </c>
      <c r="B9" s="6">
        <v>4042.5</v>
      </c>
      <c r="C9" s="6">
        <v>1940</v>
      </c>
    </row>
    <row r="10" spans="1:3">
      <c r="A10" s="4" t="s">
        <v>3510</v>
      </c>
      <c r="B10" s="6">
        <v>999</v>
      </c>
      <c r="C10" s="6">
        <v>99</v>
      </c>
    </row>
    <row r="11" spans="1:3">
      <c r="A11" s="4" t="s">
        <v>2053</v>
      </c>
      <c r="B11" s="6">
        <v>1100</v>
      </c>
      <c r="C11" s="6">
        <v>499</v>
      </c>
    </row>
    <row r="12" spans="1:3">
      <c r="A12" s="4" t="s">
        <v>6184</v>
      </c>
      <c r="B12" s="6">
        <v>599</v>
      </c>
      <c r="C12" s="6">
        <v>262.5</v>
      </c>
    </row>
    <row r="13" spans="1:3">
      <c r="A13" s="4" t="s">
        <v>7334</v>
      </c>
      <c r="B13" s="6">
        <v>999</v>
      </c>
      <c r="C13" s="6">
        <v>349</v>
      </c>
    </row>
    <row r="14" spans="1:3">
      <c r="A14" s="4" t="s">
        <v>13</v>
      </c>
      <c r="B14" s="6">
        <v>944.28981366459629</v>
      </c>
      <c r="C14" s="6">
        <v>378.00223602484471</v>
      </c>
    </row>
    <row r="15" spans="1:3">
      <c r="A15" s="4" t="s">
        <v>5255</v>
      </c>
      <c r="B15" s="6">
        <v>665.66666666666663</v>
      </c>
      <c r="C15" s="6">
        <v>298.33333333333331</v>
      </c>
    </row>
    <row r="16" spans="1:3">
      <c r="A16" s="4" t="s">
        <v>8213</v>
      </c>
      <c r="B16" s="6">
        <v>799</v>
      </c>
      <c r="C16" s="6">
        <v>199</v>
      </c>
    </row>
    <row r="17" spans="1:3">
      <c r="A17" s="4" t="s">
        <v>4796</v>
      </c>
      <c r="B17" s="6">
        <v>1320.8181818181818</v>
      </c>
      <c r="C17" s="6">
        <v>569.81818181818187</v>
      </c>
    </row>
    <row r="18" spans="1:3">
      <c r="A18" s="4" t="s">
        <v>5161</v>
      </c>
      <c r="B18" s="6">
        <v>649</v>
      </c>
      <c r="C18" s="6">
        <v>77</v>
      </c>
    </row>
    <row r="19" spans="1:3">
      <c r="A19" s="4" t="s">
        <v>5244</v>
      </c>
      <c r="B19" s="6">
        <v>959.875</v>
      </c>
      <c r="C19" s="6">
        <v>368.625</v>
      </c>
    </row>
    <row r="20" spans="1:3">
      <c r="A20" s="4" t="s">
        <v>5013</v>
      </c>
      <c r="B20" s="6">
        <v>1777.6</v>
      </c>
      <c r="C20" s="6">
        <v>1188.7</v>
      </c>
    </row>
    <row r="21" spans="1:3">
      <c r="A21" s="4" t="s">
        <v>4928</v>
      </c>
      <c r="B21" s="6">
        <v>1857.4</v>
      </c>
      <c r="C21" s="6">
        <v>1282.4000000000001</v>
      </c>
    </row>
    <row r="22" spans="1:3">
      <c r="A22" s="4" t="s">
        <v>4785</v>
      </c>
      <c r="B22" s="6">
        <v>1055.7916666666667</v>
      </c>
      <c r="C22" s="6">
        <v>609.33333333333337</v>
      </c>
    </row>
    <row r="23" spans="1:3">
      <c r="A23" s="4" t="s">
        <v>6489</v>
      </c>
      <c r="B23" s="6">
        <v>2490</v>
      </c>
      <c r="C23" s="6">
        <v>1399</v>
      </c>
    </row>
    <row r="24" spans="1:3">
      <c r="A24" s="4" t="s">
        <v>6049</v>
      </c>
      <c r="B24" s="6">
        <v>1015.6666666666666</v>
      </c>
      <c r="C24" s="6">
        <v>360.66666666666669</v>
      </c>
    </row>
    <row r="25" spans="1:3">
      <c r="A25" s="4" t="s">
        <v>4402</v>
      </c>
      <c r="B25" s="6">
        <v>224</v>
      </c>
      <c r="C25" s="6">
        <v>109</v>
      </c>
    </row>
    <row r="26" spans="1:3">
      <c r="A26" s="4" t="s">
        <v>6448</v>
      </c>
      <c r="B26" s="6">
        <v>1499</v>
      </c>
      <c r="C26" s="6">
        <v>799</v>
      </c>
    </row>
    <row r="27" spans="1:3">
      <c r="A27" s="4" t="s">
        <v>4817</v>
      </c>
      <c r="B27" s="6">
        <v>1945.4285714285713</v>
      </c>
      <c r="C27" s="6">
        <v>672.57142857142856</v>
      </c>
    </row>
    <row r="28" spans="1:3">
      <c r="A28" s="4" t="s">
        <v>6746</v>
      </c>
      <c r="B28" s="6">
        <v>1868</v>
      </c>
      <c r="C28" s="6">
        <v>809.2</v>
      </c>
    </row>
    <row r="29" spans="1:3">
      <c r="A29" s="4" t="s">
        <v>4838</v>
      </c>
      <c r="B29" s="6">
        <v>1665.6666666666667</v>
      </c>
      <c r="C29" s="6">
        <v>415.66666666666669</v>
      </c>
    </row>
    <row r="30" spans="1:3">
      <c r="A30" s="4" t="s">
        <v>5859</v>
      </c>
      <c r="B30" s="6">
        <v>2013</v>
      </c>
      <c r="C30" s="6">
        <v>899</v>
      </c>
    </row>
    <row r="31" spans="1:3">
      <c r="A31" s="4" t="s">
        <v>7401</v>
      </c>
      <c r="B31" s="6">
        <v>2932.6666666666665</v>
      </c>
      <c r="C31" s="6">
        <v>1772.3333333333333</v>
      </c>
    </row>
    <row r="32" spans="1:3">
      <c r="A32" s="4" t="s">
        <v>5222</v>
      </c>
      <c r="B32" s="6">
        <v>1622.8333333333333</v>
      </c>
      <c r="C32" s="6">
        <v>943.66666666666663</v>
      </c>
    </row>
    <row r="33" spans="1:3">
      <c r="A33" s="4" t="s">
        <v>7611</v>
      </c>
      <c r="B33" s="6">
        <v>3432.3333333333335</v>
      </c>
      <c r="C33" s="6">
        <v>1312.6666666666667</v>
      </c>
    </row>
    <row r="34" spans="1:3">
      <c r="A34" s="4" t="s">
        <v>6899</v>
      </c>
      <c r="B34" s="6">
        <v>1999</v>
      </c>
      <c r="C34" s="6">
        <v>549</v>
      </c>
    </row>
    <row r="35" spans="1:3">
      <c r="A35" s="4" t="s">
        <v>5848</v>
      </c>
      <c r="B35" s="6">
        <v>1519</v>
      </c>
      <c r="C35" s="6">
        <v>558</v>
      </c>
    </row>
    <row r="36" spans="1:3">
      <c r="A36" s="4" t="s">
        <v>6500</v>
      </c>
      <c r="B36" s="6">
        <v>499</v>
      </c>
      <c r="C36" s="6">
        <v>149</v>
      </c>
    </row>
    <row r="37" spans="1:3">
      <c r="A37" s="4" t="s">
        <v>6254</v>
      </c>
      <c r="B37" s="6">
        <v>4100</v>
      </c>
      <c r="C37" s="6">
        <v>3299</v>
      </c>
    </row>
    <row r="38" spans="1:3">
      <c r="A38" s="4" t="s">
        <v>5690</v>
      </c>
      <c r="B38" s="6">
        <v>247</v>
      </c>
      <c r="C38" s="6">
        <v>104.8</v>
      </c>
    </row>
    <row r="39" spans="1:3">
      <c r="A39" s="4" t="s">
        <v>5951</v>
      </c>
      <c r="B39" s="6">
        <v>945</v>
      </c>
      <c r="C39" s="6">
        <v>553</v>
      </c>
    </row>
    <row r="40" spans="1:3">
      <c r="A40" s="4" t="s">
        <v>7022</v>
      </c>
      <c r="B40" s="6">
        <v>999</v>
      </c>
      <c r="C40" s="6">
        <v>199</v>
      </c>
    </row>
    <row r="41" spans="1:3">
      <c r="A41" s="4" t="s">
        <v>6573</v>
      </c>
      <c r="B41" s="6">
        <v>4400</v>
      </c>
      <c r="C41" s="6">
        <v>2277</v>
      </c>
    </row>
    <row r="42" spans="1:3">
      <c r="A42" s="4" t="s">
        <v>6243</v>
      </c>
      <c r="B42" s="6">
        <v>3500</v>
      </c>
      <c r="C42" s="6">
        <v>1792</v>
      </c>
    </row>
    <row r="43" spans="1:3">
      <c r="A43" s="4" t="s">
        <v>5024</v>
      </c>
      <c r="B43" s="6">
        <v>4642.666666666667</v>
      </c>
      <c r="C43" s="6">
        <v>3516.8333333333335</v>
      </c>
    </row>
    <row r="44" spans="1:3">
      <c r="A44" s="4" t="s">
        <v>6060</v>
      </c>
      <c r="B44" s="6">
        <v>999</v>
      </c>
      <c r="C44" s="6">
        <v>549</v>
      </c>
    </row>
    <row r="45" spans="1:3">
      <c r="A45" s="4" t="s">
        <v>7642</v>
      </c>
      <c r="B45" s="6">
        <v>32000</v>
      </c>
      <c r="C45" s="6">
        <v>10389</v>
      </c>
    </row>
    <row r="46" spans="1:3">
      <c r="A46" s="4" t="s">
        <v>4774</v>
      </c>
      <c r="B46" s="6">
        <v>1660</v>
      </c>
      <c r="C46" s="6">
        <v>668.6</v>
      </c>
    </row>
    <row r="47" spans="1:3">
      <c r="A47" s="4" t="s">
        <v>8274</v>
      </c>
      <c r="B47" s="6">
        <v>59890</v>
      </c>
      <c r="C47" s="6">
        <v>37247</v>
      </c>
    </row>
    <row r="48" spans="1:3">
      <c r="A48" s="4" t="s">
        <v>5679</v>
      </c>
      <c r="B48" s="6">
        <v>16430</v>
      </c>
      <c r="C48" s="6">
        <v>8199</v>
      </c>
    </row>
    <row r="49" spans="1:3">
      <c r="A49" s="4" t="s">
        <v>5317</v>
      </c>
      <c r="B49" s="6">
        <v>3490</v>
      </c>
      <c r="C49" s="6">
        <v>1199</v>
      </c>
    </row>
    <row r="50" spans="1:3">
      <c r="A50" s="4" t="s">
        <v>6735</v>
      </c>
      <c r="B50" s="6">
        <v>3250</v>
      </c>
      <c r="C50" s="6">
        <v>2099</v>
      </c>
    </row>
    <row r="51" spans="1:3">
      <c r="A51" s="4" t="s">
        <v>5544</v>
      </c>
      <c r="B51" s="6">
        <v>899</v>
      </c>
      <c r="C51" s="6">
        <v>599</v>
      </c>
    </row>
    <row r="52" spans="1:3">
      <c r="A52" s="4" t="s">
        <v>7663</v>
      </c>
      <c r="B52" s="6">
        <v>1999</v>
      </c>
      <c r="C52" s="6">
        <v>1199</v>
      </c>
    </row>
    <row r="53" spans="1:3">
      <c r="A53" s="4" t="s">
        <v>94</v>
      </c>
      <c r="B53" s="6">
        <v>1370.4285714285713</v>
      </c>
      <c r="C53" s="6">
        <v>716</v>
      </c>
    </row>
    <row r="54" spans="1:3">
      <c r="A54" s="4" t="s">
        <v>5118</v>
      </c>
      <c r="B54" s="6">
        <v>3865.6666666666665</v>
      </c>
      <c r="C54" s="6">
        <v>1652.3333333333333</v>
      </c>
    </row>
    <row r="55" spans="1:3">
      <c r="A55" s="4" t="s">
        <v>5328</v>
      </c>
      <c r="B55" s="6">
        <v>2978.2222222222222</v>
      </c>
      <c r="C55" s="6">
        <v>1626.3333333333333</v>
      </c>
    </row>
    <row r="56" spans="1:3">
      <c r="A56" s="4" t="s">
        <v>5150</v>
      </c>
      <c r="B56" s="6">
        <v>687.25</v>
      </c>
      <c r="C56" s="6">
        <v>612.5</v>
      </c>
    </row>
    <row r="57" spans="1:3">
      <c r="A57" s="4" t="s">
        <v>7689</v>
      </c>
      <c r="B57" s="6">
        <v>1999</v>
      </c>
      <c r="C57" s="6">
        <v>549</v>
      </c>
    </row>
    <row r="58" spans="1:3">
      <c r="A58" s="4" t="s">
        <v>8051</v>
      </c>
      <c r="B58" s="6">
        <v>1150</v>
      </c>
      <c r="C58" s="6">
        <v>598</v>
      </c>
    </row>
    <row r="59" spans="1:3">
      <c r="A59" s="4" t="s">
        <v>7112</v>
      </c>
      <c r="B59" s="6">
        <v>5897.6533333333327</v>
      </c>
      <c r="C59" s="6">
        <v>5065.666666666667</v>
      </c>
    </row>
    <row r="60" spans="1:3">
      <c r="A60" s="4" t="s">
        <v>7519</v>
      </c>
      <c r="B60" s="6">
        <v>6750</v>
      </c>
      <c r="C60" s="6">
        <v>5923.5</v>
      </c>
    </row>
    <row r="61" spans="1:3">
      <c r="A61" s="4" t="s">
        <v>7968</v>
      </c>
      <c r="B61" s="6">
        <v>37999</v>
      </c>
      <c r="C61" s="6">
        <v>26999</v>
      </c>
    </row>
    <row r="62" spans="1:3">
      <c r="A62" s="4" t="s">
        <v>3032</v>
      </c>
      <c r="B62" s="6">
        <v>2159.8000000000002</v>
      </c>
      <c r="C62" s="6">
        <v>892</v>
      </c>
    </row>
    <row r="63" spans="1:3">
      <c r="A63" s="4" t="s">
        <v>6356</v>
      </c>
      <c r="B63" s="6">
        <v>800</v>
      </c>
      <c r="C63" s="6">
        <v>449</v>
      </c>
    </row>
    <row r="64" spans="1:3">
      <c r="A64" s="4" t="s">
        <v>6888</v>
      </c>
      <c r="B64" s="6">
        <v>400</v>
      </c>
      <c r="C64" s="6">
        <v>299</v>
      </c>
    </row>
    <row r="65" spans="1:3">
      <c r="A65" s="4" t="s">
        <v>5741</v>
      </c>
      <c r="B65" s="6">
        <v>499</v>
      </c>
      <c r="C65" s="6">
        <v>299</v>
      </c>
    </row>
    <row r="66" spans="1:3">
      <c r="A66" s="4" t="s">
        <v>5628</v>
      </c>
      <c r="B66" s="6">
        <v>549</v>
      </c>
      <c r="C66" s="6">
        <v>549</v>
      </c>
    </row>
    <row r="67" spans="1:3">
      <c r="A67" s="4" t="s">
        <v>7756</v>
      </c>
      <c r="B67" s="6">
        <v>1299</v>
      </c>
      <c r="C67" s="6">
        <v>699</v>
      </c>
    </row>
    <row r="68" spans="1:3">
      <c r="A68" s="4" t="s">
        <v>5596</v>
      </c>
      <c r="B68" s="6">
        <v>2495</v>
      </c>
      <c r="C68" s="6">
        <v>1549</v>
      </c>
    </row>
    <row r="69" spans="1:3">
      <c r="A69" s="4" t="s">
        <v>5066</v>
      </c>
      <c r="B69" s="6">
        <v>2394.5</v>
      </c>
      <c r="C69" s="6">
        <v>562.5</v>
      </c>
    </row>
    <row r="70" spans="1:3">
      <c r="A70" s="4" t="s">
        <v>5139</v>
      </c>
      <c r="B70" s="6">
        <v>995</v>
      </c>
      <c r="C70" s="6">
        <v>374</v>
      </c>
    </row>
    <row r="71" spans="1:3">
      <c r="A71" s="4" t="s">
        <v>5296</v>
      </c>
      <c r="B71" s="6">
        <v>1999</v>
      </c>
      <c r="C71" s="6">
        <v>799</v>
      </c>
    </row>
    <row r="72" spans="1:3">
      <c r="A72" s="4" t="s">
        <v>5762</v>
      </c>
      <c r="B72" s="6">
        <v>5097.6000000000004</v>
      </c>
      <c r="C72" s="6">
        <v>2757.2</v>
      </c>
    </row>
    <row r="73" spans="1:3">
      <c r="A73" s="4" t="s">
        <v>5035</v>
      </c>
      <c r="B73" s="6">
        <v>1999</v>
      </c>
      <c r="C73" s="6">
        <v>499</v>
      </c>
    </row>
    <row r="74" spans="1:3">
      <c r="A74" s="4" t="s">
        <v>5411</v>
      </c>
      <c r="B74" s="6">
        <v>537.5</v>
      </c>
      <c r="C74" s="6">
        <v>489.25</v>
      </c>
    </row>
    <row r="75" spans="1:3">
      <c r="A75" s="4" t="s">
        <v>4960</v>
      </c>
      <c r="B75" s="6">
        <v>388.42857142857144</v>
      </c>
      <c r="C75" s="6">
        <v>327.42857142857144</v>
      </c>
    </row>
    <row r="76" spans="1:3">
      <c r="A76" s="4" t="s">
        <v>5523</v>
      </c>
      <c r="B76" s="6">
        <v>449.33333333333331</v>
      </c>
      <c r="C76" s="6">
        <v>376</v>
      </c>
    </row>
    <row r="77" spans="1:3">
      <c r="A77" s="4" t="s">
        <v>4523</v>
      </c>
      <c r="B77" s="6">
        <v>999</v>
      </c>
      <c r="C77" s="6">
        <v>120</v>
      </c>
    </row>
    <row r="78" spans="1:3">
      <c r="A78" s="4" t="s">
        <v>6345</v>
      </c>
      <c r="B78" s="6">
        <v>499</v>
      </c>
      <c r="C78" s="6">
        <v>119</v>
      </c>
    </row>
    <row r="79" spans="1:3">
      <c r="A79" s="4" t="s">
        <v>7508</v>
      </c>
      <c r="B79" s="6">
        <v>999</v>
      </c>
      <c r="C79" s="6">
        <v>99</v>
      </c>
    </row>
    <row r="80" spans="1:3">
      <c r="A80" s="4" t="s">
        <v>3074</v>
      </c>
      <c r="B80" s="6">
        <v>2998.5294117647059</v>
      </c>
      <c r="C80" s="6">
        <v>983.56862745098044</v>
      </c>
    </row>
    <row r="81" spans="1:3">
      <c r="A81" s="4" t="s">
        <v>4377</v>
      </c>
      <c r="B81" s="6">
        <v>2594.5714285714284</v>
      </c>
      <c r="C81" s="6">
        <v>1072.8571428571429</v>
      </c>
    </row>
    <row r="82" spans="1:3">
      <c r="A82" s="4" t="s">
        <v>5339</v>
      </c>
      <c r="B82" s="6">
        <v>3749</v>
      </c>
      <c r="C82" s="6">
        <v>1224</v>
      </c>
    </row>
    <row r="83" spans="1:3">
      <c r="A83" s="4" t="s">
        <v>1936</v>
      </c>
      <c r="B83" s="6">
        <v>600</v>
      </c>
      <c r="C83" s="6">
        <v>209</v>
      </c>
    </row>
    <row r="84" spans="1:3">
      <c r="A84" s="4" t="s">
        <v>1195</v>
      </c>
      <c r="B84" s="6">
        <v>1299</v>
      </c>
      <c r="C84" s="6">
        <v>349</v>
      </c>
    </row>
    <row r="85" spans="1:3">
      <c r="A85" s="4" t="s">
        <v>2328</v>
      </c>
      <c r="B85" s="6">
        <v>4699</v>
      </c>
      <c r="C85" s="6">
        <v>4699</v>
      </c>
    </row>
    <row r="86" spans="1:3">
      <c r="A86" s="4" t="s">
        <v>5400</v>
      </c>
      <c r="B86" s="6">
        <v>2746</v>
      </c>
      <c r="C86" s="6">
        <v>1249</v>
      </c>
    </row>
    <row r="87" spans="1:3">
      <c r="A87" s="4" t="s">
        <v>6634</v>
      </c>
      <c r="B87" s="6">
        <v>799</v>
      </c>
      <c r="C87" s="6">
        <v>499</v>
      </c>
    </row>
    <row r="88" spans="1:3">
      <c r="A88" s="4" t="s">
        <v>6038</v>
      </c>
      <c r="B88" s="6">
        <v>2371.75</v>
      </c>
      <c r="C88" s="6">
        <v>1049</v>
      </c>
    </row>
    <row r="89" spans="1:3">
      <c r="A89" s="4" t="s">
        <v>7427</v>
      </c>
      <c r="B89" s="6">
        <v>12499</v>
      </c>
      <c r="C89" s="6">
        <v>4999</v>
      </c>
    </row>
    <row r="90" spans="1:3">
      <c r="A90" s="4" t="s">
        <v>2375</v>
      </c>
      <c r="B90" s="6">
        <v>3999</v>
      </c>
      <c r="C90" s="6">
        <v>2299</v>
      </c>
    </row>
    <row r="91" spans="1:3">
      <c r="A91" s="4" t="s">
        <v>2750</v>
      </c>
      <c r="B91" s="6">
        <v>3500</v>
      </c>
      <c r="C91" s="6">
        <v>2699</v>
      </c>
    </row>
    <row r="92" spans="1:3">
      <c r="A92" s="4" t="s">
        <v>125</v>
      </c>
      <c r="B92" s="6">
        <v>1252.7619047619048</v>
      </c>
      <c r="C92" s="6">
        <v>431.14285714285717</v>
      </c>
    </row>
    <row r="93" spans="1:3">
      <c r="A93" s="4" t="s">
        <v>1335</v>
      </c>
      <c r="B93" s="6">
        <v>1399.3333333333333</v>
      </c>
      <c r="C93" s="6">
        <v>663.66666666666663</v>
      </c>
    </row>
    <row r="94" spans="1:3">
      <c r="A94" s="4" t="s">
        <v>1175</v>
      </c>
      <c r="B94" s="6">
        <v>979</v>
      </c>
      <c r="C94" s="6">
        <v>464</v>
      </c>
    </row>
    <row r="95" spans="1:3">
      <c r="A95" s="4" t="s">
        <v>2137</v>
      </c>
      <c r="B95" s="6">
        <v>795</v>
      </c>
      <c r="C95" s="6">
        <v>399</v>
      </c>
    </row>
    <row r="96" spans="1:3">
      <c r="A96" s="4" t="s">
        <v>462</v>
      </c>
      <c r="B96" s="6">
        <v>1170.4489795918366</v>
      </c>
      <c r="C96" s="6">
        <v>438.9387755102041</v>
      </c>
    </row>
    <row r="97" spans="1:3">
      <c r="A97" s="4" t="s">
        <v>644</v>
      </c>
      <c r="B97" s="6">
        <v>1791.3333333333333</v>
      </c>
      <c r="C97" s="6">
        <v>872.66666666666663</v>
      </c>
    </row>
    <row r="98" spans="1:3">
      <c r="A98" s="4" t="s">
        <v>2364</v>
      </c>
      <c r="B98" s="6">
        <v>3100</v>
      </c>
      <c r="C98" s="6">
        <v>1990</v>
      </c>
    </row>
    <row r="99" spans="1:3">
      <c r="A99" s="4" t="s">
        <v>1406</v>
      </c>
      <c r="B99" s="6">
        <v>18293.333333333332</v>
      </c>
      <c r="C99" s="6">
        <v>9990</v>
      </c>
    </row>
    <row r="100" spans="1:3">
      <c r="A100" s="4" t="s">
        <v>1992</v>
      </c>
      <c r="B100" s="6">
        <v>2365.6666666666665</v>
      </c>
      <c r="C100" s="6">
        <v>1155</v>
      </c>
    </row>
    <row r="101" spans="1:3">
      <c r="A101" s="4" t="s">
        <v>165</v>
      </c>
      <c r="B101" s="6">
        <v>40974.666666666664</v>
      </c>
      <c r="C101" s="6">
        <v>25399.216666666667</v>
      </c>
    </row>
    <row r="102" spans="1:3">
      <c r="A102" s="4" t="s">
        <v>508</v>
      </c>
      <c r="B102" s="6">
        <v>15329.666666666666</v>
      </c>
      <c r="C102" s="6">
        <v>7180.833333333333</v>
      </c>
    </row>
    <row r="103" spans="1:3">
      <c r="A103" s="4" t="s">
        <v>3159</v>
      </c>
      <c r="B103" s="6">
        <v>1332.3333333333333</v>
      </c>
      <c r="C103" s="6">
        <v>479</v>
      </c>
    </row>
    <row r="104" spans="1:3">
      <c r="A104" s="4" t="s">
        <v>3281</v>
      </c>
      <c r="B104" s="6">
        <v>497</v>
      </c>
      <c r="C104" s="6">
        <v>139</v>
      </c>
    </row>
    <row r="105" spans="1:3">
      <c r="A105" s="4" t="s">
        <v>3940</v>
      </c>
      <c r="B105" s="6">
        <v>1949</v>
      </c>
      <c r="C105" s="6">
        <v>637.75</v>
      </c>
    </row>
    <row r="106" spans="1:3">
      <c r="A106" s="4" t="s">
        <v>3115</v>
      </c>
      <c r="B106" s="6">
        <v>1174</v>
      </c>
      <c r="C106" s="6">
        <v>532.5</v>
      </c>
    </row>
    <row r="107" spans="1:3">
      <c r="A107" s="4" t="s">
        <v>2987</v>
      </c>
      <c r="B107" s="6">
        <v>2526.2727272727275</v>
      </c>
      <c r="C107" s="6">
        <v>1529.090909090909</v>
      </c>
    </row>
    <row r="108" spans="1:3">
      <c r="A108" s="4" t="s">
        <v>3170</v>
      </c>
      <c r="B108" s="6">
        <v>1219.8666666666666</v>
      </c>
      <c r="C108" s="6">
        <v>536.73333333333335</v>
      </c>
    </row>
    <row r="109" spans="1:3">
      <c r="A109" s="4" t="s">
        <v>3624</v>
      </c>
      <c r="B109" s="6">
        <v>432.33333333333331</v>
      </c>
      <c r="C109" s="6">
        <v>97.666666666666671</v>
      </c>
    </row>
    <row r="110" spans="1:3">
      <c r="A110" s="4" t="s">
        <v>4561</v>
      </c>
      <c r="B110" s="6">
        <v>999</v>
      </c>
      <c r="C110" s="6">
        <v>99</v>
      </c>
    </row>
    <row r="111" spans="1:3">
      <c r="A111" s="4" t="s">
        <v>3760</v>
      </c>
      <c r="B111" s="6">
        <v>1727.5714285714287</v>
      </c>
      <c r="C111" s="6">
        <v>577.71428571428567</v>
      </c>
    </row>
    <row r="112" spans="1:3">
      <c r="A112" s="4" t="s">
        <v>3914</v>
      </c>
      <c r="B112" s="6">
        <v>1449</v>
      </c>
      <c r="C112" s="6">
        <v>375</v>
      </c>
    </row>
    <row r="113" spans="1:3">
      <c r="A113" s="4" t="s">
        <v>4281</v>
      </c>
      <c r="B113" s="6">
        <v>1999</v>
      </c>
      <c r="C113" s="6">
        <v>689</v>
      </c>
    </row>
    <row r="114" spans="1:3">
      <c r="A114" s="4" t="s">
        <v>4710</v>
      </c>
      <c r="B114" s="6">
        <v>499</v>
      </c>
      <c r="C114" s="6">
        <v>89</v>
      </c>
    </row>
    <row r="115" spans="1:3">
      <c r="A115" s="4" t="s">
        <v>6367</v>
      </c>
      <c r="B115" s="6">
        <v>3495</v>
      </c>
      <c r="C115" s="6">
        <v>1699</v>
      </c>
    </row>
    <row r="116" spans="1:3">
      <c r="A116" s="4" t="s">
        <v>3429</v>
      </c>
      <c r="B116" s="6">
        <v>2465.6666666666665</v>
      </c>
      <c r="C116" s="6">
        <v>932.33333333333337</v>
      </c>
    </row>
    <row r="117" spans="1:3">
      <c r="A117" s="4" t="s">
        <v>3345</v>
      </c>
      <c r="B117" s="6">
        <v>1599</v>
      </c>
      <c r="C117" s="6">
        <v>539</v>
      </c>
    </row>
    <row r="118" spans="1:3">
      <c r="A118" s="4" t="s">
        <v>3485</v>
      </c>
      <c r="B118" s="6">
        <v>809</v>
      </c>
      <c r="C118" s="6">
        <v>179</v>
      </c>
    </row>
    <row r="119" spans="1:3">
      <c r="A119" s="4" t="s">
        <v>3846</v>
      </c>
      <c r="B119" s="6">
        <v>4199</v>
      </c>
      <c r="C119" s="6">
        <v>1484.2</v>
      </c>
    </row>
    <row r="120" spans="1:3">
      <c r="A120" s="4" t="s">
        <v>3053</v>
      </c>
      <c r="B120" s="6">
        <v>2155.8888888888887</v>
      </c>
      <c r="C120" s="6">
        <v>1721.8888888888889</v>
      </c>
    </row>
    <row r="121" spans="1:3">
      <c r="A121" s="4" t="s">
        <v>2998</v>
      </c>
      <c r="B121" s="6">
        <v>20593.397058823528</v>
      </c>
      <c r="C121" s="6">
        <v>15754.441176470587</v>
      </c>
    </row>
    <row r="122" spans="1:3">
      <c r="A122" s="4" t="s">
        <v>7917</v>
      </c>
      <c r="B122" s="6">
        <v>1499</v>
      </c>
      <c r="C122" s="6">
        <v>1289</v>
      </c>
    </row>
    <row r="123" spans="1:3">
      <c r="A123" s="4" t="s">
        <v>2956</v>
      </c>
      <c r="B123" s="6">
        <v>8664.854838709678</v>
      </c>
      <c r="C123" s="6">
        <v>2363.4354838709678</v>
      </c>
    </row>
    <row r="124" spans="1:3">
      <c r="A124" s="4" t="s">
        <v>10622</v>
      </c>
      <c r="B124" s="6">
        <v>1900</v>
      </c>
      <c r="C124" s="6">
        <v>899</v>
      </c>
    </row>
    <row r="125" spans="1:3">
      <c r="A125" s="4" t="s">
        <v>6941</v>
      </c>
      <c r="B125" s="6">
        <v>99</v>
      </c>
      <c r="C125" s="6">
        <v>99</v>
      </c>
    </row>
    <row r="126" spans="1:3">
      <c r="A126" s="4" t="s">
        <v>7293</v>
      </c>
      <c r="B126" s="6">
        <v>100</v>
      </c>
      <c r="C126" s="6">
        <v>90</v>
      </c>
    </row>
    <row r="127" spans="1:3">
      <c r="A127" s="4" t="s">
        <v>8030</v>
      </c>
      <c r="B127" s="6">
        <v>230</v>
      </c>
      <c r="C127" s="6">
        <v>230</v>
      </c>
    </row>
    <row r="128" spans="1:3">
      <c r="A128" s="4" t="s">
        <v>5233</v>
      </c>
      <c r="B128" s="6">
        <v>255</v>
      </c>
      <c r="C128" s="6">
        <v>233.66666666666666</v>
      </c>
    </row>
    <row r="129" spans="1:3">
      <c r="A129" s="4" t="s">
        <v>4982</v>
      </c>
      <c r="B129" s="6">
        <v>165</v>
      </c>
      <c r="C129" s="6">
        <v>130</v>
      </c>
    </row>
    <row r="130" spans="1:3">
      <c r="A130" s="4" t="s">
        <v>11700</v>
      </c>
      <c r="B130" s="6">
        <v>75990</v>
      </c>
      <c r="C130" s="6">
        <v>42990</v>
      </c>
    </row>
    <row r="131" spans="1:3">
      <c r="A131" s="4" t="s">
        <v>9873</v>
      </c>
      <c r="B131" s="6">
        <v>27113.25</v>
      </c>
      <c r="C131" s="6">
        <v>11917</v>
      </c>
    </row>
    <row r="132" spans="1:3">
      <c r="A132" s="4" t="s">
        <v>9080</v>
      </c>
      <c r="B132" s="6">
        <v>3349.909090909091</v>
      </c>
      <c r="C132" s="6">
        <v>2055.909090909091</v>
      </c>
    </row>
    <row r="133" spans="1:3">
      <c r="A133" s="4" t="s">
        <v>9377</v>
      </c>
      <c r="B133" s="6">
        <v>1913.3333333333333</v>
      </c>
      <c r="C133" s="6">
        <v>1465.6666666666667</v>
      </c>
    </row>
    <row r="134" spans="1:3">
      <c r="A134" s="4" t="s">
        <v>12557</v>
      </c>
      <c r="B134" s="6">
        <v>3300</v>
      </c>
      <c r="C134" s="6">
        <v>1982.84</v>
      </c>
    </row>
    <row r="135" spans="1:3">
      <c r="A135" s="4" t="s">
        <v>10784</v>
      </c>
      <c r="B135" s="6">
        <v>2910</v>
      </c>
      <c r="C135" s="6">
        <v>1673.5</v>
      </c>
    </row>
    <row r="136" spans="1:3">
      <c r="A136" s="4" t="s">
        <v>10896</v>
      </c>
      <c r="B136" s="6">
        <v>3382.6666666666665</v>
      </c>
      <c r="C136" s="6">
        <v>2012.6666666666667</v>
      </c>
    </row>
    <row r="137" spans="1:3">
      <c r="A137" s="4" t="s">
        <v>12387</v>
      </c>
      <c r="B137" s="6">
        <v>1690</v>
      </c>
      <c r="C137" s="6">
        <v>699</v>
      </c>
    </row>
    <row r="138" spans="1:3">
      <c r="A138" s="4" t="s">
        <v>8516</v>
      </c>
      <c r="B138" s="6">
        <v>9499.5</v>
      </c>
      <c r="C138" s="6">
        <v>4524</v>
      </c>
    </row>
    <row r="139" spans="1:3">
      <c r="A139" s="4" t="s">
        <v>8336</v>
      </c>
      <c r="B139" s="6">
        <v>3280</v>
      </c>
      <c r="C139" s="6">
        <v>1997.0885000000003</v>
      </c>
    </row>
    <row r="140" spans="1:3">
      <c r="A140" s="4" t="s">
        <v>8347</v>
      </c>
      <c r="B140" s="6">
        <v>4236.25</v>
      </c>
      <c r="C140" s="6">
        <v>2470.15</v>
      </c>
    </row>
    <row r="141" spans="1:3">
      <c r="A141" s="4" t="s">
        <v>9183</v>
      </c>
      <c r="B141" s="6">
        <v>2819</v>
      </c>
      <c r="C141" s="6">
        <v>1804</v>
      </c>
    </row>
    <row r="142" spans="1:3">
      <c r="A142" s="4" t="s">
        <v>9265</v>
      </c>
      <c r="B142" s="6">
        <v>3035</v>
      </c>
      <c r="C142" s="6">
        <v>2209</v>
      </c>
    </row>
    <row r="143" spans="1:3">
      <c r="A143" s="4" t="s">
        <v>8629</v>
      </c>
      <c r="B143" s="6">
        <v>1178.3333333333333</v>
      </c>
      <c r="C143" s="6">
        <v>722.66666666666663</v>
      </c>
    </row>
    <row r="144" spans="1:3">
      <c r="A144" s="4" t="s">
        <v>8505</v>
      </c>
      <c r="B144" s="6">
        <v>4563.347826086957</v>
      </c>
      <c r="C144" s="6">
        <v>2402.1739130434785</v>
      </c>
    </row>
    <row r="145" spans="1:3">
      <c r="A145" s="4" t="s">
        <v>8558</v>
      </c>
      <c r="B145" s="6">
        <v>11738.166666666666</v>
      </c>
      <c r="C145" s="6">
        <v>6323.333333333333</v>
      </c>
    </row>
    <row r="146" spans="1:3">
      <c r="A146" s="4" t="s">
        <v>10117</v>
      </c>
      <c r="B146" s="6">
        <v>249</v>
      </c>
      <c r="C146" s="6">
        <v>137</v>
      </c>
    </row>
    <row r="147" spans="1:3">
      <c r="A147" s="4" t="s">
        <v>9905</v>
      </c>
      <c r="B147" s="6">
        <v>799</v>
      </c>
      <c r="C147" s="6">
        <v>320</v>
      </c>
    </row>
    <row r="148" spans="1:3">
      <c r="A148" s="4" t="s">
        <v>8671</v>
      </c>
      <c r="B148" s="6">
        <v>763.07692307692309</v>
      </c>
      <c r="C148" s="6">
        <v>394.92769230769227</v>
      </c>
    </row>
    <row r="149" spans="1:3">
      <c r="A149" s="4" t="s">
        <v>8390</v>
      </c>
      <c r="B149" s="6">
        <v>495</v>
      </c>
      <c r="C149" s="6">
        <v>199</v>
      </c>
    </row>
    <row r="150" spans="1:3">
      <c r="A150" s="4" t="s">
        <v>9306</v>
      </c>
      <c r="B150" s="6">
        <v>499</v>
      </c>
      <c r="C150" s="6">
        <v>244</v>
      </c>
    </row>
    <row r="151" spans="1:3">
      <c r="A151" s="4" t="s">
        <v>11914</v>
      </c>
      <c r="B151" s="6">
        <v>483</v>
      </c>
      <c r="C151" s="6">
        <v>204</v>
      </c>
    </row>
    <row r="152" spans="1:3">
      <c r="A152" s="4" t="s">
        <v>12155</v>
      </c>
      <c r="B152" s="6">
        <v>1500</v>
      </c>
      <c r="C152" s="6">
        <v>1099</v>
      </c>
    </row>
    <row r="153" spans="1:3">
      <c r="A153" s="4" t="s">
        <v>9398</v>
      </c>
      <c r="B153" s="6">
        <v>1478.6</v>
      </c>
      <c r="C153" s="6">
        <v>1004.4</v>
      </c>
    </row>
    <row r="154" spans="1:3">
      <c r="A154" s="4" t="s">
        <v>10753</v>
      </c>
      <c r="B154" s="6">
        <v>5795</v>
      </c>
      <c r="C154" s="6">
        <v>4799</v>
      </c>
    </row>
    <row r="155" spans="1:3">
      <c r="A155" s="4" t="s">
        <v>10855</v>
      </c>
      <c r="B155" s="6">
        <v>799</v>
      </c>
      <c r="C155" s="6">
        <v>519</v>
      </c>
    </row>
    <row r="156" spans="1:3">
      <c r="A156" s="4" t="s">
        <v>11853</v>
      </c>
      <c r="B156" s="6">
        <v>1299</v>
      </c>
      <c r="C156" s="6">
        <v>599</v>
      </c>
    </row>
    <row r="157" spans="1:3">
      <c r="A157" s="4" t="s">
        <v>10056</v>
      </c>
      <c r="B157" s="6">
        <v>4811.5</v>
      </c>
      <c r="C157" s="6">
        <v>3391.75</v>
      </c>
    </row>
    <row r="158" spans="1:3">
      <c r="A158" s="4" t="s">
        <v>10392</v>
      </c>
      <c r="B158" s="6">
        <v>4290</v>
      </c>
      <c r="C158" s="6">
        <v>2599</v>
      </c>
    </row>
    <row r="159" spans="1:3">
      <c r="A159" s="4" t="s">
        <v>8660</v>
      </c>
      <c r="B159" s="6">
        <v>12116.8</v>
      </c>
      <c r="C159" s="6">
        <v>6276.4</v>
      </c>
    </row>
    <row r="160" spans="1:3">
      <c r="A160" s="4" t="s">
        <v>8369</v>
      </c>
      <c r="B160" s="6">
        <v>1568</v>
      </c>
      <c r="C160" s="6">
        <v>552.9</v>
      </c>
    </row>
    <row r="161" spans="1:3">
      <c r="A161" s="4" t="s">
        <v>9028</v>
      </c>
      <c r="B161" s="6">
        <v>869.5</v>
      </c>
      <c r="C161" s="6">
        <v>519</v>
      </c>
    </row>
    <row r="162" spans="1:3">
      <c r="A162" s="4" t="s">
        <v>8815</v>
      </c>
      <c r="B162" s="6">
        <v>1678.909090909091</v>
      </c>
      <c r="C162" s="6">
        <v>812.72727272727275</v>
      </c>
    </row>
    <row r="163" spans="1:3">
      <c r="A163" s="4" t="s">
        <v>8472</v>
      </c>
      <c r="B163" s="6">
        <v>1570.8421052631579</v>
      </c>
      <c r="C163" s="6">
        <v>1000.5263157894736</v>
      </c>
    </row>
    <row r="164" spans="1:3">
      <c r="A164" s="4" t="s">
        <v>10148</v>
      </c>
      <c r="B164" s="6">
        <v>1631</v>
      </c>
      <c r="C164" s="6">
        <v>984</v>
      </c>
    </row>
    <row r="165" spans="1:3">
      <c r="A165" s="4" t="s">
        <v>8431</v>
      </c>
      <c r="B165" s="6">
        <v>3765.7</v>
      </c>
      <c r="C165" s="6">
        <v>2113.9</v>
      </c>
    </row>
    <row r="166" spans="1:3">
      <c r="A166" s="4" t="s">
        <v>8723</v>
      </c>
      <c r="B166" s="6">
        <v>4466.333333333333</v>
      </c>
      <c r="C166" s="6">
        <v>2745.0833333333335</v>
      </c>
    </row>
    <row r="167" spans="1:3">
      <c r="A167" s="4" t="s">
        <v>10361</v>
      </c>
      <c r="B167" s="6">
        <v>5597</v>
      </c>
      <c r="C167" s="6">
        <v>3499</v>
      </c>
    </row>
    <row r="168" spans="1:3">
      <c r="A168" s="4" t="s">
        <v>11519</v>
      </c>
      <c r="B168" s="6">
        <v>23999</v>
      </c>
      <c r="C168" s="6">
        <v>12609</v>
      </c>
    </row>
    <row r="169" spans="1:3">
      <c r="A169" s="4" t="s">
        <v>8325</v>
      </c>
      <c r="B169" s="6">
        <v>1846.6842105263158</v>
      </c>
      <c r="C169" s="6">
        <v>1117.2631578947369</v>
      </c>
    </row>
    <row r="170" spans="1:3">
      <c r="A170" s="4" t="s">
        <v>8547</v>
      </c>
      <c r="B170" s="6">
        <v>1772.0769230769231</v>
      </c>
      <c r="C170" s="6">
        <v>971.15384615384619</v>
      </c>
    </row>
    <row r="171" spans="1:3">
      <c r="A171" s="4" t="s">
        <v>10199</v>
      </c>
      <c r="B171" s="6">
        <v>4743</v>
      </c>
      <c r="C171" s="6">
        <v>3683.83</v>
      </c>
    </row>
    <row r="172" spans="1:3">
      <c r="A172" s="4" t="s">
        <v>8977</v>
      </c>
      <c r="B172" s="6">
        <v>2210</v>
      </c>
      <c r="C172" s="6">
        <v>1285.375</v>
      </c>
    </row>
    <row r="173" spans="1:3">
      <c r="A173" s="4" t="s">
        <v>8494</v>
      </c>
      <c r="B173" s="6">
        <v>5289.5925925925922</v>
      </c>
      <c r="C173" s="6">
        <v>3004.7214814814815</v>
      </c>
    </row>
    <row r="174" spans="1:3">
      <c r="A174" s="4" t="s">
        <v>10210</v>
      </c>
      <c r="B174" s="6">
        <v>5497</v>
      </c>
      <c r="C174" s="6">
        <v>5149</v>
      </c>
    </row>
    <row r="175" spans="1:3">
      <c r="A175" s="4" t="s">
        <v>9244</v>
      </c>
      <c r="B175" s="6">
        <v>1796.3333333333333</v>
      </c>
      <c r="C175" s="6">
        <v>1564.3333333333333</v>
      </c>
    </row>
    <row r="176" spans="1:3">
      <c r="A176" s="4" t="s">
        <v>9481</v>
      </c>
      <c r="B176" s="6">
        <v>3866</v>
      </c>
      <c r="C176" s="6">
        <v>2651.8</v>
      </c>
    </row>
    <row r="177" spans="1:3">
      <c r="A177" s="4" t="s">
        <v>12346</v>
      </c>
      <c r="B177" s="6">
        <v>2999</v>
      </c>
      <c r="C177" s="6">
        <v>1999</v>
      </c>
    </row>
    <row r="178" spans="1:3">
      <c r="A178" s="4" t="s">
        <v>8846</v>
      </c>
      <c r="B178" s="6">
        <v>2358.4545454545455</v>
      </c>
      <c r="C178" s="6">
        <v>1465.5454545454545</v>
      </c>
    </row>
    <row r="179" spans="1:3">
      <c r="A179" s="4" t="s">
        <v>11741</v>
      </c>
      <c r="B179" s="6">
        <v>747</v>
      </c>
      <c r="C179" s="6">
        <v>688</v>
      </c>
    </row>
    <row r="180" spans="1:3">
      <c r="A180" s="4" t="s">
        <v>11197</v>
      </c>
      <c r="B180" s="6">
        <v>635</v>
      </c>
      <c r="C180" s="6">
        <v>635</v>
      </c>
    </row>
    <row r="181" spans="1:3">
      <c r="A181" s="4" t="s">
        <v>12488</v>
      </c>
      <c r="B181" s="6">
        <v>11495</v>
      </c>
      <c r="C181" s="6">
        <v>5999</v>
      </c>
    </row>
    <row r="182" spans="1:3">
      <c r="A182" s="4" t="s">
        <v>9069</v>
      </c>
      <c r="B182" s="6">
        <v>580.57142857142856</v>
      </c>
      <c r="C182" s="6">
        <v>387.42857142857144</v>
      </c>
    </row>
    <row r="183" spans="1:3">
      <c r="A183" s="4" t="s">
        <v>11782</v>
      </c>
      <c r="B183" s="6">
        <v>2132.6666666666665</v>
      </c>
      <c r="C183" s="6">
        <v>999</v>
      </c>
    </row>
    <row r="184" spans="1:3">
      <c r="A184" s="4" t="s">
        <v>11508</v>
      </c>
      <c r="B184" s="6">
        <v>1295</v>
      </c>
      <c r="C184" s="6">
        <v>587</v>
      </c>
    </row>
    <row r="185" spans="1:3">
      <c r="A185" s="4" t="s">
        <v>8483</v>
      </c>
      <c r="B185" s="6">
        <v>1179.5</v>
      </c>
      <c r="C185" s="6">
        <v>762.16666666666663</v>
      </c>
    </row>
    <row r="186" spans="1:3">
      <c r="A186" s="4" t="s">
        <v>8682</v>
      </c>
      <c r="B186" s="6">
        <v>4139.083333333333</v>
      </c>
      <c r="C186" s="6">
        <v>3071.25</v>
      </c>
    </row>
    <row r="187" spans="1:3">
      <c r="A187" s="4" t="s">
        <v>8358</v>
      </c>
      <c r="B187" s="6">
        <v>1061.6363636363637</v>
      </c>
      <c r="C187" s="6">
        <v>505.63636363636363</v>
      </c>
    </row>
    <row r="188" spans="1:3">
      <c r="A188" s="4" t="s">
        <v>9172</v>
      </c>
      <c r="B188" s="6">
        <v>9329.3333333333339</v>
      </c>
      <c r="C188" s="6">
        <v>5229</v>
      </c>
    </row>
    <row r="189" spans="1:3">
      <c r="A189" s="4" t="s">
        <v>12608</v>
      </c>
      <c r="B189" s="6">
        <v>500</v>
      </c>
      <c r="C189" s="6">
        <v>253</v>
      </c>
    </row>
    <row r="190" spans="1:3">
      <c r="A190" s="4" t="s">
        <v>9111</v>
      </c>
      <c r="B190" s="6">
        <v>7448.25</v>
      </c>
      <c r="C190" s="6">
        <v>5399</v>
      </c>
    </row>
    <row r="191" spans="1:3">
      <c r="A191" s="4" t="s">
        <v>8754</v>
      </c>
      <c r="B191" s="6">
        <v>5059.375</v>
      </c>
      <c r="C191" s="6">
        <v>2780.375</v>
      </c>
    </row>
    <row r="192" spans="1:3">
      <c r="A192" s="4" t="s">
        <v>11218</v>
      </c>
      <c r="B192" s="6">
        <v>44949.5</v>
      </c>
      <c r="C192" s="6">
        <v>23449.5</v>
      </c>
    </row>
    <row r="193" spans="1:3">
      <c r="A193" s="4" t="s">
        <v>9733</v>
      </c>
      <c r="B193" s="6">
        <v>9856.8333333333339</v>
      </c>
      <c r="C193" s="6">
        <v>5646.333333333333</v>
      </c>
    </row>
    <row r="194" spans="1:3">
      <c r="A194" s="4" t="s">
        <v>9430</v>
      </c>
      <c r="B194" s="6">
        <v>813.33333333333337</v>
      </c>
      <c r="C194" s="6">
        <v>793</v>
      </c>
    </row>
    <row r="195" spans="1:3">
      <c r="A195" s="4" t="s">
        <v>9884</v>
      </c>
      <c r="B195" s="6">
        <v>15618.833333333334</v>
      </c>
      <c r="C195" s="6">
        <v>7015.25</v>
      </c>
    </row>
    <row r="196" spans="1:3">
      <c r="A196" s="4" t="s">
        <v>9419</v>
      </c>
      <c r="B196" s="6">
        <v>743.5454545454545</v>
      </c>
      <c r="C196" s="6">
        <v>409.54545454545456</v>
      </c>
    </row>
    <row r="197" spans="1:3">
      <c r="A197" s="4" t="s">
        <v>6521</v>
      </c>
      <c r="B197" s="6">
        <v>999</v>
      </c>
      <c r="C197" s="6">
        <v>425</v>
      </c>
    </row>
    <row r="198" spans="1:3">
      <c r="A198" s="4" t="s">
        <v>8019</v>
      </c>
      <c r="B198" s="6">
        <v>599</v>
      </c>
      <c r="C198" s="6">
        <v>249</v>
      </c>
    </row>
    <row r="199" spans="1:3">
      <c r="A199" s="4" t="s">
        <v>4949</v>
      </c>
      <c r="B199" s="6">
        <v>1347</v>
      </c>
      <c r="C199" s="6">
        <v>638</v>
      </c>
    </row>
    <row r="200" spans="1:3">
      <c r="A200" s="4" t="s">
        <v>5910</v>
      </c>
      <c r="B200" s="6">
        <v>440</v>
      </c>
      <c r="C200" s="6">
        <v>440</v>
      </c>
    </row>
    <row r="201" spans="1:3">
      <c r="A201" s="4" t="s">
        <v>7787</v>
      </c>
      <c r="B201" s="6">
        <v>535</v>
      </c>
      <c r="C201" s="6">
        <v>535</v>
      </c>
    </row>
    <row r="202" spans="1:3">
      <c r="A202" s="4" t="s">
        <v>5107</v>
      </c>
      <c r="B202" s="6">
        <v>922.5</v>
      </c>
      <c r="C202" s="6">
        <v>908.5</v>
      </c>
    </row>
    <row r="203" spans="1:3">
      <c r="A203" s="4" t="s">
        <v>6552</v>
      </c>
      <c r="B203" s="6">
        <v>99</v>
      </c>
      <c r="C203" s="6">
        <v>99</v>
      </c>
    </row>
    <row r="204" spans="1:3">
      <c r="A204" s="4" t="s">
        <v>7745</v>
      </c>
      <c r="B204" s="6">
        <v>2999</v>
      </c>
      <c r="C204" s="6">
        <v>1399</v>
      </c>
    </row>
    <row r="205" spans="1:3">
      <c r="A205" s="4" t="s">
        <v>6122</v>
      </c>
      <c r="B205" s="6">
        <v>267.85714285714283</v>
      </c>
      <c r="C205" s="6">
        <v>227.14285714285714</v>
      </c>
    </row>
    <row r="206" spans="1:3">
      <c r="A206" s="4" t="s">
        <v>5617</v>
      </c>
      <c r="B206" s="6">
        <v>487.5</v>
      </c>
      <c r="C206" s="6">
        <v>144</v>
      </c>
    </row>
    <row r="207" spans="1:3">
      <c r="A207" s="4" t="s">
        <v>5502</v>
      </c>
      <c r="B207" s="6">
        <v>150</v>
      </c>
      <c r="C207" s="6">
        <v>141.25</v>
      </c>
    </row>
    <row r="208" spans="1:3">
      <c r="A208" s="4" t="s">
        <v>6081</v>
      </c>
      <c r="B208" s="6">
        <v>100</v>
      </c>
      <c r="C208" s="6">
        <v>95</v>
      </c>
    </row>
    <row r="209" spans="1:3">
      <c r="A209" s="4" t="s">
        <v>8202</v>
      </c>
      <c r="B209" s="6">
        <v>225</v>
      </c>
      <c r="C209" s="6">
        <v>225</v>
      </c>
    </row>
    <row r="210" spans="1:3">
      <c r="A210" s="4" t="s">
        <v>4971</v>
      </c>
      <c r="B210" s="6">
        <v>150</v>
      </c>
      <c r="C210" s="6">
        <v>150</v>
      </c>
    </row>
    <row r="211" spans="1:3">
      <c r="A211" s="4" t="s">
        <v>8092</v>
      </c>
      <c r="B211" s="6">
        <v>260</v>
      </c>
      <c r="C211" s="6">
        <v>255</v>
      </c>
    </row>
    <row r="212" spans="1:3">
      <c r="A212" s="4" t="s">
        <v>6163</v>
      </c>
      <c r="B212" s="6">
        <v>405</v>
      </c>
      <c r="C212" s="6">
        <v>329</v>
      </c>
    </row>
    <row r="213" spans="1:3">
      <c r="A213" s="4" t="s">
        <v>6920</v>
      </c>
      <c r="B213" s="6">
        <v>296.66666666666669</v>
      </c>
      <c r="C213" s="6">
        <v>244.33333333333334</v>
      </c>
    </row>
    <row r="214" spans="1:3">
      <c r="A214" s="4" t="s">
        <v>7550</v>
      </c>
      <c r="B214" s="6">
        <v>150</v>
      </c>
      <c r="C214" s="6">
        <v>150</v>
      </c>
    </row>
    <row r="215" spans="1:3">
      <c r="A215" s="4" t="s">
        <v>13068</v>
      </c>
    </row>
    <row r="216" spans="1:3">
      <c r="A216" s="4" t="s">
        <v>13069</v>
      </c>
      <c r="B216" s="6">
        <v>5691.1766247224277</v>
      </c>
      <c r="C216" s="6">
        <v>3304.8017542561065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A8A76-F754-475D-8DA4-75E727C521F1}">
  <dimension ref="A1:C9"/>
  <sheetViews>
    <sheetView workbookViewId="0">
      <selection activeCell="H3" sqref="H3"/>
    </sheetView>
  </sheetViews>
  <sheetFormatPr defaultRowHeight="15"/>
  <cols>
    <col min="2" max="2" width="20.6640625" style="8" customWidth="1"/>
    <col min="3" max="3" width="13.21875" customWidth="1"/>
  </cols>
  <sheetData>
    <row r="1" spans="1:3">
      <c r="A1" s="2"/>
      <c r="B1" s="12"/>
    </row>
    <row r="2" spans="1:3" ht="36.75" customHeight="1">
      <c r="A2" s="9" t="s">
        <v>13076</v>
      </c>
      <c r="B2" s="9" t="s">
        <v>13087</v>
      </c>
      <c r="C2" s="9" t="s">
        <v>13085</v>
      </c>
    </row>
    <row r="3" spans="1:3" ht="60">
      <c r="A3" s="14">
        <v>1</v>
      </c>
      <c r="B3" s="10" t="s">
        <v>124</v>
      </c>
      <c r="C3" s="15">
        <v>426973</v>
      </c>
    </row>
    <row r="4" spans="1:3" ht="60">
      <c r="A4" s="16" t="s">
        <v>13079</v>
      </c>
      <c r="B4" s="10" t="s">
        <v>456</v>
      </c>
      <c r="C4" s="17">
        <v>426973</v>
      </c>
    </row>
    <row r="5" spans="1:3" ht="45">
      <c r="A5" s="16" t="s">
        <v>13080</v>
      </c>
      <c r="B5" s="10" t="s">
        <v>618</v>
      </c>
      <c r="C5" s="15">
        <v>426973</v>
      </c>
    </row>
    <row r="6" spans="1:3" ht="45">
      <c r="A6" s="16" t="s">
        <v>13081</v>
      </c>
      <c r="B6" s="11" t="s">
        <v>13088</v>
      </c>
      <c r="C6" s="17">
        <v>363713</v>
      </c>
    </row>
    <row r="7" spans="1:3" ht="45">
      <c r="A7" s="16" t="s">
        <v>13082</v>
      </c>
      <c r="B7" s="11" t="s">
        <v>13089</v>
      </c>
      <c r="C7" s="15">
        <v>363713</v>
      </c>
    </row>
    <row r="8" spans="1:3" ht="45">
      <c r="A8" s="16" t="s">
        <v>13086</v>
      </c>
      <c r="B8" s="11" t="s">
        <v>13090</v>
      </c>
      <c r="C8" s="18">
        <v>363711</v>
      </c>
    </row>
    <row r="9" spans="1:3">
      <c r="B9" s="13"/>
    </row>
  </sheetData>
  <phoneticPr fontId="9" type="noConversion"/>
  <pageMargins left="0.7" right="0.7" top="0.75" bottom="0.75" header="0.3" footer="0.3"/>
  <ignoredErrors>
    <ignoredError sqref="A4:A8"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0DF66-8D3A-4213-9932-37A363E29867}">
  <dimension ref="A2:C10"/>
  <sheetViews>
    <sheetView workbookViewId="0">
      <selection activeCell="G20" sqref="G20"/>
    </sheetView>
  </sheetViews>
  <sheetFormatPr defaultRowHeight="15"/>
  <cols>
    <col min="1" max="1" width="21" customWidth="1"/>
    <col min="2" max="2" width="11.109375" customWidth="1"/>
  </cols>
  <sheetData>
    <row r="2" spans="1:3" ht="15.75">
      <c r="A2" s="1" t="s">
        <v>13095</v>
      </c>
      <c r="B2" s="19" t="s">
        <v>13098</v>
      </c>
    </row>
    <row r="3" spans="1:3">
      <c r="A3" s="2" t="s">
        <v>13096</v>
      </c>
      <c r="B3">
        <v>662</v>
      </c>
    </row>
    <row r="4" spans="1:3">
      <c r="A4" s="2" t="s">
        <v>13097</v>
      </c>
      <c r="B4">
        <v>689</v>
      </c>
    </row>
    <row r="10" spans="1:3" ht="15.75">
      <c r="C10" s="1" t="s">
        <v>13094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431B6-B27C-46EC-8705-59678BA4A8F5}">
  <dimension ref="A3:B10"/>
  <sheetViews>
    <sheetView workbookViewId="0">
      <selection activeCell="F19" sqref="F19"/>
    </sheetView>
  </sheetViews>
  <sheetFormatPr defaultRowHeight="15"/>
  <cols>
    <col min="1" max="1" width="9" bestFit="1" customWidth="1"/>
    <col min="2" max="2" width="15.21875" bestFit="1" customWidth="1"/>
  </cols>
  <sheetData>
    <row r="3" spans="1:2">
      <c r="A3" s="3" t="s">
        <v>13101</v>
      </c>
      <c r="B3" t="s">
        <v>13102</v>
      </c>
    </row>
    <row r="4" spans="1:2">
      <c r="A4" s="4">
        <v>0</v>
      </c>
      <c r="B4" s="34">
        <v>1</v>
      </c>
    </row>
    <row r="5" spans="1:2">
      <c r="A5" s="4">
        <v>2</v>
      </c>
      <c r="B5" s="34">
        <v>2</v>
      </c>
    </row>
    <row r="6" spans="1:2">
      <c r="A6" s="4">
        <v>3</v>
      </c>
      <c r="B6" s="34">
        <v>39</v>
      </c>
    </row>
    <row r="7" spans="1:2">
      <c r="A7" s="4">
        <v>4</v>
      </c>
      <c r="B7" s="34">
        <v>1213</v>
      </c>
    </row>
    <row r="8" spans="1:2">
      <c r="A8" s="4">
        <v>5</v>
      </c>
      <c r="B8" s="34">
        <v>96</v>
      </c>
    </row>
    <row r="9" spans="1:2">
      <c r="A9" s="4" t="s">
        <v>13068</v>
      </c>
      <c r="B9" s="34"/>
    </row>
    <row r="10" spans="1:2">
      <c r="A10" s="4" t="s">
        <v>13069</v>
      </c>
      <c r="B10" s="34">
        <v>1351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5FDF0-CC7C-480B-BD19-79A5DC6B65C5}">
  <dimension ref="A3:B216"/>
  <sheetViews>
    <sheetView zoomScale="70" zoomScaleNormal="70" workbookViewId="0">
      <selection activeCell="A7" sqref="A7"/>
    </sheetView>
  </sheetViews>
  <sheetFormatPr defaultRowHeight="15"/>
  <cols>
    <col min="1" max="1" width="112" bestFit="1" customWidth="1"/>
    <col min="2" max="2" width="20.5546875" style="6" bestFit="1" customWidth="1"/>
  </cols>
  <sheetData>
    <row r="3" spans="1:2">
      <c r="A3" s="3" t="s">
        <v>13105</v>
      </c>
      <c r="B3" s="6" t="s">
        <v>13104</v>
      </c>
    </row>
    <row r="4" spans="1:2">
      <c r="A4" s="4" t="s">
        <v>9712</v>
      </c>
      <c r="B4" s="6">
        <v>4472000</v>
      </c>
    </row>
    <row r="5" spans="1:2">
      <c r="A5" s="4" t="s">
        <v>5565</v>
      </c>
      <c r="B5" s="6">
        <v>22740034</v>
      </c>
    </row>
    <row r="6" spans="1:2">
      <c r="A6" s="4" t="s">
        <v>7390</v>
      </c>
      <c r="B6" s="6">
        <v>7214778</v>
      </c>
    </row>
    <row r="7" spans="1:2">
      <c r="A7" s="4" t="s">
        <v>5987</v>
      </c>
      <c r="B7" s="6">
        <v>31337196</v>
      </c>
    </row>
    <row r="8" spans="1:2">
      <c r="A8" s="4" t="s">
        <v>6857</v>
      </c>
      <c r="B8" s="6">
        <v>17774148</v>
      </c>
    </row>
    <row r="9" spans="1:2">
      <c r="A9" s="4" t="s">
        <v>6418</v>
      </c>
      <c r="B9" s="6">
        <v>113191050</v>
      </c>
    </row>
    <row r="10" spans="1:2">
      <c r="A10" s="4" t="s">
        <v>3510</v>
      </c>
      <c r="B10" s="6">
        <v>10136853</v>
      </c>
    </row>
    <row r="11" spans="1:2">
      <c r="A11" s="4" t="s">
        <v>2053</v>
      </c>
      <c r="B11" s="6">
        <v>27694700</v>
      </c>
    </row>
    <row r="12" spans="1:2">
      <c r="A12" s="4" t="s">
        <v>6184</v>
      </c>
      <c r="B12" s="6">
        <v>9881952</v>
      </c>
    </row>
    <row r="13" spans="1:2">
      <c r="A13" s="4" t="s">
        <v>7334</v>
      </c>
      <c r="B13" s="6">
        <v>816183</v>
      </c>
    </row>
    <row r="14" spans="1:2">
      <c r="A14" s="4" t="s">
        <v>13</v>
      </c>
      <c r="B14" s="6">
        <v>2096797535.8599999</v>
      </c>
    </row>
    <row r="15" spans="1:2">
      <c r="A15" s="4" t="s">
        <v>5255</v>
      </c>
      <c r="B15" s="6">
        <v>21330697</v>
      </c>
    </row>
    <row r="16" spans="1:2">
      <c r="A16" s="4" t="s">
        <v>8213</v>
      </c>
      <c r="B16" s="6">
        <v>5859067</v>
      </c>
    </row>
    <row r="17" spans="1:2">
      <c r="A17" s="4" t="s">
        <v>4796</v>
      </c>
      <c r="B17" s="6">
        <v>79096228</v>
      </c>
    </row>
    <row r="18" spans="1:2">
      <c r="A18" s="4" t="s">
        <v>5161</v>
      </c>
      <c r="B18" s="6">
        <v>10240975</v>
      </c>
    </row>
    <row r="19" spans="1:2">
      <c r="A19" s="4" t="s">
        <v>5244</v>
      </c>
      <c r="B19" s="6">
        <v>30401343</v>
      </c>
    </row>
    <row r="20" spans="1:2">
      <c r="A20" s="4" t="s">
        <v>5013</v>
      </c>
      <c r="B20" s="6">
        <v>288055579</v>
      </c>
    </row>
    <row r="21" spans="1:2">
      <c r="A21" s="4" t="s">
        <v>4928</v>
      </c>
      <c r="B21" s="6">
        <v>193272950</v>
      </c>
    </row>
    <row r="22" spans="1:2">
      <c r="A22" s="4" t="s">
        <v>4785</v>
      </c>
      <c r="B22" s="6">
        <v>384292909</v>
      </c>
    </row>
    <row r="23" spans="1:2">
      <c r="A23" s="4" t="s">
        <v>6489</v>
      </c>
      <c r="B23" s="6">
        <v>27574260</v>
      </c>
    </row>
    <row r="24" spans="1:2">
      <c r="A24" s="4" t="s">
        <v>6049</v>
      </c>
      <c r="B24" s="6">
        <v>47846409</v>
      </c>
    </row>
    <row r="25" spans="1:2">
      <c r="A25" s="4" t="s">
        <v>4402</v>
      </c>
      <c r="B25" s="6">
        <v>1690362</v>
      </c>
    </row>
    <row r="26" spans="1:2">
      <c r="A26" s="4" t="s">
        <v>6448</v>
      </c>
      <c r="B26" s="6">
        <v>62447958</v>
      </c>
    </row>
    <row r="27" spans="1:2">
      <c r="A27" s="4" t="s">
        <v>4817</v>
      </c>
      <c r="B27" s="6">
        <v>235523473</v>
      </c>
    </row>
    <row r="28" spans="1:2">
      <c r="A28" s="4" t="s">
        <v>6746</v>
      </c>
      <c r="B28" s="6">
        <v>51356117</v>
      </c>
    </row>
    <row r="29" spans="1:2">
      <c r="A29" s="4" t="s">
        <v>4838</v>
      </c>
      <c r="B29" s="6">
        <v>47982570</v>
      </c>
    </row>
    <row r="30" spans="1:2">
      <c r="A30" s="4" t="s">
        <v>5859</v>
      </c>
      <c r="B30" s="6">
        <v>128861852</v>
      </c>
    </row>
    <row r="31" spans="1:2">
      <c r="A31" s="4" t="s">
        <v>7401</v>
      </c>
      <c r="B31" s="6">
        <v>14376221</v>
      </c>
    </row>
    <row r="32" spans="1:2">
      <c r="A32" s="4" t="s">
        <v>5222</v>
      </c>
      <c r="B32" s="6">
        <v>100259779</v>
      </c>
    </row>
    <row r="33" spans="1:2">
      <c r="A33" s="4" t="s">
        <v>7611</v>
      </c>
      <c r="B33" s="6">
        <v>77676221</v>
      </c>
    </row>
    <row r="34" spans="1:2">
      <c r="A34" s="4" t="s">
        <v>6899</v>
      </c>
      <c r="B34" s="6">
        <v>30382438</v>
      </c>
    </row>
    <row r="35" spans="1:2">
      <c r="A35" s="4" t="s">
        <v>5848</v>
      </c>
      <c r="B35" s="6">
        <v>43520080</v>
      </c>
    </row>
    <row r="36" spans="1:2">
      <c r="A36" s="4" t="s">
        <v>6500</v>
      </c>
      <c r="B36" s="6">
        <v>12777893</v>
      </c>
    </row>
    <row r="37" spans="1:2">
      <c r="A37" s="4" t="s">
        <v>6254</v>
      </c>
      <c r="B37" s="6">
        <v>64710300</v>
      </c>
    </row>
    <row r="38" spans="1:2">
      <c r="A38" s="4" t="s">
        <v>5690</v>
      </c>
      <c r="B38" s="6">
        <v>2585553</v>
      </c>
    </row>
    <row r="39" spans="1:2">
      <c r="A39" s="4" t="s">
        <v>5951</v>
      </c>
      <c r="B39" s="6">
        <v>17059221</v>
      </c>
    </row>
    <row r="40" spans="1:2">
      <c r="A40" s="4" t="s">
        <v>7022</v>
      </c>
      <c r="B40" s="6">
        <v>361638</v>
      </c>
    </row>
    <row r="41" spans="1:2">
      <c r="A41" s="4" t="s">
        <v>6573</v>
      </c>
      <c r="B41" s="6">
        <v>315525000</v>
      </c>
    </row>
    <row r="42" spans="1:2">
      <c r="A42" s="4" t="s">
        <v>6243</v>
      </c>
      <c r="B42" s="6">
        <v>91679000</v>
      </c>
    </row>
    <row r="43" spans="1:2">
      <c r="A43" s="4" t="s">
        <v>5024</v>
      </c>
      <c r="B43" s="6">
        <v>1350091477</v>
      </c>
    </row>
    <row r="44" spans="1:2">
      <c r="A44" s="4" t="s">
        <v>6060</v>
      </c>
      <c r="B44" s="6">
        <v>7750242</v>
      </c>
    </row>
    <row r="45" spans="1:2">
      <c r="A45" s="4" t="s">
        <v>7642</v>
      </c>
      <c r="B45" s="6">
        <v>1324736000</v>
      </c>
    </row>
    <row r="46" spans="1:2">
      <c r="A46" s="4" t="s">
        <v>4774</v>
      </c>
      <c r="B46" s="6">
        <v>1075113650</v>
      </c>
    </row>
    <row r="47" spans="1:2">
      <c r="A47" s="4" t="s">
        <v>8274</v>
      </c>
      <c r="B47" s="6">
        <v>19344470</v>
      </c>
    </row>
    <row r="48" spans="1:2">
      <c r="A48" s="4" t="s">
        <v>5679</v>
      </c>
      <c r="B48" s="6">
        <v>77818030</v>
      </c>
    </row>
    <row r="49" spans="1:2">
      <c r="A49" s="4" t="s">
        <v>5317</v>
      </c>
      <c r="B49" s="6">
        <v>40888840</v>
      </c>
    </row>
    <row r="50" spans="1:2">
      <c r="A50" s="4" t="s">
        <v>6735</v>
      </c>
      <c r="B50" s="6">
        <v>36442250</v>
      </c>
    </row>
    <row r="51" spans="1:2">
      <c r="A51" s="4" t="s">
        <v>5544</v>
      </c>
      <c r="B51" s="6">
        <v>85509284</v>
      </c>
    </row>
    <row r="52" spans="1:2">
      <c r="A52" s="4" t="s">
        <v>7663</v>
      </c>
      <c r="B52" s="6">
        <v>44817580</v>
      </c>
    </row>
    <row r="53" spans="1:2">
      <c r="A53" s="4" t="s">
        <v>94</v>
      </c>
      <c r="B53" s="6">
        <v>941064468</v>
      </c>
    </row>
    <row r="54" spans="1:2">
      <c r="A54" s="4" t="s">
        <v>5118</v>
      </c>
      <c r="B54" s="6">
        <v>722158329</v>
      </c>
    </row>
    <row r="55" spans="1:2">
      <c r="A55" s="4" t="s">
        <v>5328</v>
      </c>
      <c r="B55" s="6">
        <v>788933678</v>
      </c>
    </row>
    <row r="56" spans="1:2">
      <c r="A56" s="4" t="s">
        <v>5150</v>
      </c>
      <c r="B56" s="6">
        <v>15218019</v>
      </c>
    </row>
    <row r="57" spans="1:2">
      <c r="A57" s="4" t="s">
        <v>7689</v>
      </c>
      <c r="B57" s="6">
        <v>2732633</v>
      </c>
    </row>
    <row r="58" spans="1:2">
      <c r="A58" s="4" t="s">
        <v>8051</v>
      </c>
      <c r="B58" s="6">
        <v>2915250</v>
      </c>
    </row>
    <row r="59" spans="1:2">
      <c r="A59" s="4" t="s">
        <v>7112</v>
      </c>
      <c r="B59" s="6">
        <v>176327270.51999998</v>
      </c>
    </row>
    <row r="60" spans="1:2">
      <c r="A60" s="4" t="s">
        <v>7519</v>
      </c>
      <c r="B60" s="6">
        <v>82367375</v>
      </c>
    </row>
    <row r="61" spans="1:2">
      <c r="A61" s="4" t="s">
        <v>7968</v>
      </c>
      <c r="B61" s="6">
        <v>109665114</v>
      </c>
    </row>
    <row r="62" spans="1:2">
      <c r="A62" s="4" t="s">
        <v>3032</v>
      </c>
      <c r="B62" s="6">
        <v>1936376028</v>
      </c>
    </row>
    <row r="63" spans="1:2">
      <c r="A63" s="4" t="s">
        <v>6356</v>
      </c>
      <c r="B63" s="6">
        <v>55668000</v>
      </c>
    </row>
    <row r="64" spans="1:2">
      <c r="A64" s="4" t="s">
        <v>6888</v>
      </c>
      <c r="B64" s="6">
        <v>16358000</v>
      </c>
    </row>
    <row r="65" spans="1:2">
      <c r="A65" s="4" t="s">
        <v>5741</v>
      </c>
      <c r="B65" s="6">
        <v>12191568</v>
      </c>
    </row>
    <row r="66" spans="1:2">
      <c r="A66" s="4" t="s">
        <v>5628</v>
      </c>
      <c r="B66" s="6">
        <v>2676375</v>
      </c>
    </row>
    <row r="67" spans="1:2">
      <c r="A67" s="4" t="s">
        <v>7756</v>
      </c>
      <c r="B67" s="6">
        <v>8031717</v>
      </c>
    </row>
    <row r="68" spans="1:2">
      <c r="A68" s="4" t="s">
        <v>5596</v>
      </c>
      <c r="B68" s="6">
        <v>37766815</v>
      </c>
    </row>
    <row r="69" spans="1:2">
      <c r="A69" s="4" t="s">
        <v>5066</v>
      </c>
      <c r="B69" s="6">
        <v>116892237</v>
      </c>
    </row>
    <row r="70" spans="1:2">
      <c r="A70" s="4" t="s">
        <v>5139</v>
      </c>
      <c r="B70" s="6">
        <v>27907760</v>
      </c>
    </row>
    <row r="71" spans="1:2">
      <c r="A71" s="4" t="s">
        <v>5296</v>
      </c>
      <c r="B71" s="6">
        <v>25903042</v>
      </c>
    </row>
    <row r="72" spans="1:2">
      <c r="A72" s="4" t="s">
        <v>5762</v>
      </c>
      <c r="B72" s="6">
        <v>640186732</v>
      </c>
    </row>
    <row r="73" spans="1:2">
      <c r="A73" s="4" t="s">
        <v>5035</v>
      </c>
      <c r="B73" s="6">
        <v>6734631</v>
      </c>
    </row>
    <row r="74" spans="1:2">
      <c r="A74" s="4" t="s">
        <v>5411</v>
      </c>
      <c r="B74" s="6">
        <v>45801400</v>
      </c>
    </row>
    <row r="75" spans="1:2">
      <c r="A75" s="4" t="s">
        <v>4960</v>
      </c>
      <c r="B75" s="6">
        <v>51251751</v>
      </c>
    </row>
    <row r="76" spans="1:2">
      <c r="A76" s="4" t="s">
        <v>5523</v>
      </c>
      <c r="B76" s="6">
        <v>24066562</v>
      </c>
    </row>
    <row r="77" spans="1:2">
      <c r="A77" s="4" t="s">
        <v>4523</v>
      </c>
      <c r="B77" s="6">
        <v>6484509</v>
      </c>
    </row>
    <row r="78" spans="1:2">
      <c r="A78" s="4" t="s">
        <v>6345</v>
      </c>
      <c r="B78" s="6">
        <v>7500968</v>
      </c>
    </row>
    <row r="79" spans="1:2">
      <c r="A79" s="4" t="s">
        <v>7508</v>
      </c>
      <c r="B79" s="6">
        <v>593406</v>
      </c>
    </row>
    <row r="80" spans="1:2">
      <c r="A80" s="4" t="s">
        <v>3074</v>
      </c>
      <c r="B80" s="6">
        <v>7699336840</v>
      </c>
    </row>
    <row r="81" spans="1:2">
      <c r="A81" s="4" t="s">
        <v>4377</v>
      </c>
      <c r="B81" s="6">
        <v>1295072490</v>
      </c>
    </row>
    <row r="82" spans="1:2">
      <c r="A82" s="4" t="s">
        <v>5339</v>
      </c>
      <c r="B82" s="6">
        <v>308514259</v>
      </c>
    </row>
    <row r="83" spans="1:2">
      <c r="A83" s="4" t="s">
        <v>1936</v>
      </c>
      <c r="B83" s="6">
        <v>11323200</v>
      </c>
    </row>
    <row r="84" spans="1:2">
      <c r="A84" s="4" t="s">
        <v>1195</v>
      </c>
      <c r="B84" s="6">
        <v>4280205</v>
      </c>
    </row>
    <row r="85" spans="1:2">
      <c r="A85" s="4" t="s">
        <v>2328</v>
      </c>
      <c r="B85" s="6">
        <v>1052576</v>
      </c>
    </row>
    <row r="86" spans="1:2">
      <c r="A86" s="4" t="s">
        <v>5400</v>
      </c>
      <c r="B86" s="6">
        <v>490574426</v>
      </c>
    </row>
    <row r="87" spans="1:2">
      <c r="A87" s="4" t="s">
        <v>6634</v>
      </c>
      <c r="B87" s="6">
        <v>5386858</v>
      </c>
    </row>
    <row r="88" spans="1:2">
      <c r="A88" s="4" t="s">
        <v>6038</v>
      </c>
      <c r="B88" s="6">
        <v>183148041</v>
      </c>
    </row>
    <row r="89" spans="1:2">
      <c r="A89" s="4" t="s">
        <v>7427</v>
      </c>
      <c r="B89" s="6">
        <v>56757959</v>
      </c>
    </row>
    <row r="90" spans="1:2">
      <c r="A90" s="4" t="s">
        <v>2375</v>
      </c>
      <c r="B90" s="6">
        <v>1127718</v>
      </c>
    </row>
    <row r="91" spans="1:2">
      <c r="A91" s="4" t="s">
        <v>2750</v>
      </c>
      <c r="B91" s="6">
        <v>2173500</v>
      </c>
    </row>
    <row r="92" spans="1:2">
      <c r="A92" s="4" t="s">
        <v>125</v>
      </c>
      <c r="B92" s="6">
        <v>1256743160</v>
      </c>
    </row>
    <row r="93" spans="1:2">
      <c r="A93" s="4" t="s">
        <v>1335</v>
      </c>
      <c r="B93" s="6">
        <v>83703754</v>
      </c>
    </row>
    <row r="94" spans="1:2">
      <c r="A94" s="4" t="s">
        <v>1175</v>
      </c>
      <c r="B94" s="6">
        <v>86701968</v>
      </c>
    </row>
    <row r="95" spans="1:2">
      <c r="A95" s="4" t="s">
        <v>2137</v>
      </c>
      <c r="B95" s="6">
        <v>9612345</v>
      </c>
    </row>
    <row r="96" spans="1:2">
      <c r="A96" s="4" t="s">
        <v>462</v>
      </c>
      <c r="B96" s="6">
        <v>32363458</v>
      </c>
    </row>
    <row r="97" spans="1:2">
      <c r="A97" s="4" t="s">
        <v>644</v>
      </c>
      <c r="B97" s="6">
        <v>11996792</v>
      </c>
    </row>
    <row r="98" spans="1:2">
      <c r="A98" s="4" t="s">
        <v>2364</v>
      </c>
      <c r="B98" s="6">
        <v>2780700</v>
      </c>
    </row>
    <row r="99" spans="1:2">
      <c r="A99" s="4" t="s">
        <v>1406</v>
      </c>
      <c r="B99" s="6">
        <v>168047230</v>
      </c>
    </row>
    <row r="100" spans="1:2">
      <c r="A100" s="4" t="s">
        <v>1992</v>
      </c>
      <c r="B100" s="6">
        <v>25894063</v>
      </c>
    </row>
    <row r="101" spans="1:2">
      <c r="A101" s="4" t="s">
        <v>165</v>
      </c>
      <c r="B101" s="6">
        <v>24469582245</v>
      </c>
    </row>
    <row r="102" spans="1:2">
      <c r="A102" s="4" t="s">
        <v>508</v>
      </c>
      <c r="B102" s="6">
        <v>204756305</v>
      </c>
    </row>
    <row r="103" spans="1:2">
      <c r="A103" s="4" t="s">
        <v>3159</v>
      </c>
      <c r="B103" s="6">
        <v>72236321</v>
      </c>
    </row>
    <row r="104" spans="1:2">
      <c r="A104" s="4" t="s">
        <v>3281</v>
      </c>
      <c r="B104" s="6">
        <v>9502104</v>
      </c>
    </row>
    <row r="105" spans="1:2">
      <c r="A105" s="4" t="s">
        <v>3940</v>
      </c>
      <c r="B105" s="6">
        <v>20264159</v>
      </c>
    </row>
    <row r="106" spans="1:2">
      <c r="A106" s="4" t="s">
        <v>3115</v>
      </c>
      <c r="B106" s="6">
        <v>63062748</v>
      </c>
    </row>
    <row r="107" spans="1:2">
      <c r="A107" s="4" t="s">
        <v>2987</v>
      </c>
      <c r="B107" s="6">
        <v>1551171468</v>
      </c>
    </row>
    <row r="108" spans="1:2">
      <c r="A108" s="4" t="s">
        <v>3170</v>
      </c>
      <c r="B108" s="6">
        <v>97280714</v>
      </c>
    </row>
    <row r="109" spans="1:2">
      <c r="A109" s="4" t="s">
        <v>3624</v>
      </c>
      <c r="B109" s="6">
        <v>3738803</v>
      </c>
    </row>
    <row r="110" spans="1:2">
      <c r="A110" s="4" t="s">
        <v>4561</v>
      </c>
      <c r="B110" s="6">
        <v>304695</v>
      </c>
    </row>
    <row r="111" spans="1:2">
      <c r="A111" s="4" t="s">
        <v>3760</v>
      </c>
      <c r="B111" s="6">
        <v>130265514</v>
      </c>
    </row>
    <row r="112" spans="1:2">
      <c r="A112" s="4" t="s">
        <v>3914</v>
      </c>
      <c r="B112" s="6">
        <v>6031791</v>
      </c>
    </row>
    <row r="113" spans="1:2">
      <c r="A113" s="4" t="s">
        <v>4281</v>
      </c>
      <c r="B113" s="6">
        <v>2384807</v>
      </c>
    </row>
    <row r="114" spans="1:2">
      <c r="A114" s="4" t="s">
        <v>4710</v>
      </c>
      <c r="B114" s="6">
        <v>4660660</v>
      </c>
    </row>
    <row r="115" spans="1:2">
      <c r="A115" s="4" t="s">
        <v>6367</v>
      </c>
      <c r="B115" s="6">
        <v>50226645</v>
      </c>
    </row>
    <row r="116" spans="1:2">
      <c r="A116" s="4" t="s">
        <v>3429</v>
      </c>
      <c r="B116" s="6">
        <v>28109813</v>
      </c>
    </row>
    <row r="117" spans="1:2">
      <c r="A117" s="4" t="s">
        <v>3345</v>
      </c>
      <c r="B117" s="6">
        <v>23422152</v>
      </c>
    </row>
    <row r="118" spans="1:2">
      <c r="A118" s="4" t="s">
        <v>3485</v>
      </c>
      <c r="B118" s="6">
        <v>131202703</v>
      </c>
    </row>
    <row r="119" spans="1:2">
      <c r="A119" s="4" t="s">
        <v>3846</v>
      </c>
      <c r="B119" s="6">
        <v>183909998</v>
      </c>
    </row>
    <row r="120" spans="1:2">
      <c r="A120" s="4" t="s">
        <v>3053</v>
      </c>
      <c r="B120" s="6">
        <v>931328677</v>
      </c>
    </row>
    <row r="121" spans="1:2">
      <c r="A121" s="4" t="s">
        <v>2998</v>
      </c>
      <c r="B121" s="6">
        <v>38500723825</v>
      </c>
    </row>
    <row r="122" spans="1:2">
      <c r="A122" s="4" t="s">
        <v>7917</v>
      </c>
      <c r="B122" s="6">
        <v>30981332</v>
      </c>
    </row>
    <row r="123" spans="1:2">
      <c r="A123" s="4" t="s">
        <v>2956</v>
      </c>
      <c r="B123" s="6">
        <v>10049787799</v>
      </c>
    </row>
    <row r="124" spans="1:2">
      <c r="A124" s="4" t="s">
        <v>10622</v>
      </c>
      <c r="B124" s="6">
        <v>6959700</v>
      </c>
    </row>
    <row r="125" spans="1:2">
      <c r="A125" s="4" t="s">
        <v>6941</v>
      </c>
      <c r="B125" s="6">
        <v>498564</v>
      </c>
    </row>
    <row r="126" spans="1:2">
      <c r="A126" s="4" t="s">
        <v>7293</v>
      </c>
      <c r="B126" s="6">
        <v>1071800</v>
      </c>
    </row>
    <row r="127" spans="1:2">
      <c r="A127" s="4" t="s">
        <v>8030</v>
      </c>
      <c r="B127" s="6">
        <v>2168210</v>
      </c>
    </row>
    <row r="128" spans="1:2">
      <c r="A128" s="4" t="s">
        <v>5233</v>
      </c>
      <c r="B128" s="6">
        <v>5783195</v>
      </c>
    </row>
    <row r="129" spans="1:2">
      <c r="A129" s="4" t="s">
        <v>4982</v>
      </c>
      <c r="B129" s="6">
        <v>2438370</v>
      </c>
    </row>
    <row r="130" spans="1:2">
      <c r="A130" s="4" t="s">
        <v>11700</v>
      </c>
      <c r="B130" s="6">
        <v>245523690</v>
      </c>
    </row>
    <row r="131" spans="1:2">
      <c r="A131" s="4" t="s">
        <v>9873</v>
      </c>
      <c r="B131" s="6">
        <v>380063000</v>
      </c>
    </row>
    <row r="132" spans="1:2">
      <c r="A132" s="4" t="s">
        <v>9080</v>
      </c>
      <c r="B132" s="6">
        <v>371016646</v>
      </c>
    </row>
    <row r="133" spans="1:2">
      <c r="A133" s="4" t="s">
        <v>9377</v>
      </c>
      <c r="B133" s="6">
        <v>52957460</v>
      </c>
    </row>
    <row r="134" spans="1:2">
      <c r="A134" s="4" t="s">
        <v>12557</v>
      </c>
      <c r="B134" s="6">
        <v>19380900</v>
      </c>
    </row>
    <row r="135" spans="1:2">
      <c r="A135" s="4" t="s">
        <v>10784</v>
      </c>
      <c r="B135" s="6">
        <v>8746800</v>
      </c>
    </row>
    <row r="136" spans="1:2">
      <c r="A136" s="4" t="s">
        <v>10896</v>
      </c>
      <c r="B136" s="6">
        <v>15247770</v>
      </c>
    </row>
    <row r="137" spans="1:2">
      <c r="A137" s="4" t="s">
        <v>12387</v>
      </c>
      <c r="B137" s="6">
        <v>5955560</v>
      </c>
    </row>
    <row r="138" spans="1:2">
      <c r="A138" s="4" t="s">
        <v>8516</v>
      </c>
      <c r="B138" s="6">
        <v>50896039</v>
      </c>
    </row>
    <row r="139" spans="1:2">
      <c r="A139" s="4" t="s">
        <v>8336</v>
      </c>
      <c r="B139" s="6">
        <v>59548992</v>
      </c>
    </row>
    <row r="140" spans="1:2">
      <c r="A140" s="4" t="s">
        <v>8347</v>
      </c>
      <c r="B140" s="6">
        <v>88342755</v>
      </c>
    </row>
    <row r="141" spans="1:2">
      <c r="A141" s="4" t="s">
        <v>9183</v>
      </c>
      <c r="B141" s="6">
        <v>2649553</v>
      </c>
    </row>
    <row r="142" spans="1:2">
      <c r="A142" s="4" t="s">
        <v>9265</v>
      </c>
      <c r="B142" s="6">
        <v>6099860</v>
      </c>
    </row>
    <row r="143" spans="1:2">
      <c r="A143" s="4" t="s">
        <v>8629</v>
      </c>
      <c r="B143" s="6">
        <v>84971310</v>
      </c>
    </row>
    <row r="144" spans="1:2">
      <c r="A144" s="4" t="s">
        <v>8505</v>
      </c>
      <c r="B144" s="6">
        <v>602542560</v>
      </c>
    </row>
    <row r="145" spans="1:2">
      <c r="A145" s="4" t="s">
        <v>8558</v>
      </c>
      <c r="B145" s="6">
        <v>770004136</v>
      </c>
    </row>
    <row r="146" spans="1:2">
      <c r="A146" s="4" t="s">
        <v>10117</v>
      </c>
      <c r="B146" s="6">
        <v>860551</v>
      </c>
    </row>
    <row r="147" spans="1:2">
      <c r="A147" s="4" t="s">
        <v>9905</v>
      </c>
      <c r="B147" s="6">
        <v>3072954</v>
      </c>
    </row>
    <row r="148" spans="1:2">
      <c r="A148" s="4" t="s">
        <v>8671</v>
      </c>
      <c r="B148" s="6">
        <v>37654672</v>
      </c>
    </row>
    <row r="149" spans="1:2">
      <c r="A149" s="4" t="s">
        <v>8390</v>
      </c>
      <c r="B149" s="6">
        <v>133928685</v>
      </c>
    </row>
    <row r="150" spans="1:2">
      <c r="A150" s="4" t="s">
        <v>9306</v>
      </c>
      <c r="B150" s="6">
        <v>238522</v>
      </c>
    </row>
    <row r="151" spans="1:2">
      <c r="A151" s="4" t="s">
        <v>11914</v>
      </c>
      <c r="B151" s="6">
        <v>5085024</v>
      </c>
    </row>
    <row r="152" spans="1:2">
      <c r="A152" s="4" t="s">
        <v>12155</v>
      </c>
      <c r="B152" s="6">
        <v>1597500</v>
      </c>
    </row>
    <row r="153" spans="1:2">
      <c r="A153" s="4" t="s">
        <v>9398</v>
      </c>
      <c r="B153" s="6">
        <v>5241616</v>
      </c>
    </row>
    <row r="154" spans="1:2">
      <c r="A154" s="4" t="s">
        <v>10753</v>
      </c>
      <c r="B154" s="6">
        <v>22107925</v>
      </c>
    </row>
    <row r="155" spans="1:2">
      <c r="A155" s="4" t="s">
        <v>10855</v>
      </c>
      <c r="B155" s="6">
        <v>6869363</v>
      </c>
    </row>
    <row r="156" spans="1:2">
      <c r="A156" s="4" t="s">
        <v>11853</v>
      </c>
      <c r="B156" s="6">
        <v>766410</v>
      </c>
    </row>
    <row r="157" spans="1:2">
      <c r="A157" s="4" t="s">
        <v>10056</v>
      </c>
      <c r="B157" s="6">
        <v>174409868</v>
      </c>
    </row>
    <row r="158" spans="1:2">
      <c r="A158" s="4" t="s">
        <v>10392</v>
      </c>
      <c r="B158" s="6">
        <v>9077640</v>
      </c>
    </row>
    <row r="159" spans="1:2">
      <c r="A159" s="4" t="s">
        <v>8660</v>
      </c>
      <c r="B159" s="6">
        <v>169846351</v>
      </c>
    </row>
    <row r="160" spans="1:2">
      <c r="A160" s="4" t="s">
        <v>8369</v>
      </c>
      <c r="B160" s="6">
        <v>67439807</v>
      </c>
    </row>
    <row r="161" spans="1:2">
      <c r="A161" s="4" t="s">
        <v>9028</v>
      </c>
      <c r="B161" s="6">
        <v>14544173</v>
      </c>
    </row>
    <row r="162" spans="1:2">
      <c r="A162" s="4" t="s">
        <v>8815</v>
      </c>
      <c r="B162" s="6">
        <v>39626966</v>
      </c>
    </row>
    <row r="163" spans="1:2">
      <c r="A163" s="4" t="s">
        <v>8472</v>
      </c>
      <c r="B163" s="6">
        <v>153904730</v>
      </c>
    </row>
    <row r="164" spans="1:2">
      <c r="A164" s="4" t="s">
        <v>10148</v>
      </c>
      <c r="B164" s="6">
        <v>36352659</v>
      </c>
    </row>
    <row r="165" spans="1:2">
      <c r="A165" s="4" t="s">
        <v>8431</v>
      </c>
      <c r="B165" s="6">
        <v>676608592</v>
      </c>
    </row>
    <row r="166" spans="1:2">
      <c r="A166" s="4" t="s">
        <v>8723</v>
      </c>
      <c r="B166" s="6">
        <v>373214961</v>
      </c>
    </row>
    <row r="167" spans="1:2">
      <c r="A167" s="4" t="s">
        <v>10361</v>
      </c>
      <c r="B167" s="6">
        <v>33031823</v>
      </c>
    </row>
    <row r="168" spans="1:2">
      <c r="A168" s="4" t="s">
        <v>11519</v>
      </c>
      <c r="B168" s="6">
        <v>54909712</v>
      </c>
    </row>
    <row r="169" spans="1:2">
      <c r="A169" s="4" t="s">
        <v>8325</v>
      </c>
      <c r="B169" s="6">
        <v>482835840</v>
      </c>
    </row>
    <row r="170" spans="1:2">
      <c r="A170" s="4" t="s">
        <v>8547</v>
      </c>
      <c r="B170" s="6">
        <v>107472949</v>
      </c>
    </row>
    <row r="171" spans="1:2">
      <c r="A171" s="4" t="s">
        <v>10199</v>
      </c>
      <c r="B171" s="6">
        <v>73384032</v>
      </c>
    </row>
    <row r="172" spans="1:2">
      <c r="A172" s="4" t="s">
        <v>8977</v>
      </c>
      <c r="B172" s="6">
        <v>50617483</v>
      </c>
    </row>
    <row r="173" spans="1:2">
      <c r="A173" s="4" t="s">
        <v>8494</v>
      </c>
      <c r="B173" s="6">
        <v>1641979238</v>
      </c>
    </row>
    <row r="174" spans="1:2">
      <c r="A174" s="4" t="s">
        <v>10210</v>
      </c>
      <c r="B174" s="6">
        <v>105294457</v>
      </c>
    </row>
    <row r="175" spans="1:2">
      <c r="A175" s="4" t="s">
        <v>9244</v>
      </c>
      <c r="B175" s="6">
        <v>38258304</v>
      </c>
    </row>
    <row r="176" spans="1:2">
      <c r="A176" s="4" t="s">
        <v>9481</v>
      </c>
      <c r="B176" s="6">
        <v>83052730</v>
      </c>
    </row>
    <row r="177" spans="1:2">
      <c r="A177" s="4" t="s">
        <v>12346</v>
      </c>
      <c r="B177" s="6">
        <v>1163612</v>
      </c>
    </row>
    <row r="178" spans="1:2">
      <c r="A178" s="4" t="s">
        <v>8846</v>
      </c>
      <c r="B178" s="6">
        <v>119334267</v>
      </c>
    </row>
    <row r="179" spans="1:2">
      <c r="A179" s="4" t="s">
        <v>11741</v>
      </c>
      <c r="B179" s="6">
        <v>1703160</v>
      </c>
    </row>
    <row r="180" spans="1:2">
      <c r="A180" s="4" t="s">
        <v>11197</v>
      </c>
      <c r="B180" s="6">
        <v>2901950</v>
      </c>
    </row>
    <row r="181" spans="1:2">
      <c r="A181" s="4" t="s">
        <v>12488</v>
      </c>
      <c r="B181" s="6">
        <v>6138330</v>
      </c>
    </row>
    <row r="182" spans="1:2">
      <c r="A182" s="4" t="s">
        <v>9069</v>
      </c>
      <c r="B182" s="6">
        <v>8390745</v>
      </c>
    </row>
    <row r="183" spans="1:2">
      <c r="A183" s="4" t="s">
        <v>11782</v>
      </c>
      <c r="B183" s="6">
        <v>4625929</v>
      </c>
    </row>
    <row r="184" spans="1:2">
      <c r="A184" s="4" t="s">
        <v>11508</v>
      </c>
      <c r="B184" s="6">
        <v>721315</v>
      </c>
    </row>
    <row r="185" spans="1:2">
      <c r="A185" s="4" t="s">
        <v>8483</v>
      </c>
      <c r="B185" s="6">
        <v>290256625</v>
      </c>
    </row>
    <row r="186" spans="1:2">
      <c r="A186" s="4" t="s">
        <v>8682</v>
      </c>
      <c r="B186" s="6">
        <v>171517814</v>
      </c>
    </row>
    <row r="187" spans="1:2">
      <c r="A187" s="4" t="s">
        <v>8358</v>
      </c>
      <c r="B187" s="6">
        <v>24956109</v>
      </c>
    </row>
    <row r="188" spans="1:2">
      <c r="A188" s="4" t="s">
        <v>9172</v>
      </c>
      <c r="B188" s="6">
        <v>13515363</v>
      </c>
    </row>
    <row r="189" spans="1:2">
      <c r="A189" s="4" t="s">
        <v>12608</v>
      </c>
      <c r="B189" s="6">
        <v>1332000</v>
      </c>
    </row>
    <row r="190" spans="1:2">
      <c r="A190" s="4" t="s">
        <v>9111</v>
      </c>
      <c r="B190" s="6">
        <v>388473708</v>
      </c>
    </row>
    <row r="191" spans="1:2">
      <c r="A191" s="4" t="s">
        <v>8754</v>
      </c>
      <c r="B191" s="6">
        <v>69654814</v>
      </c>
    </row>
    <row r="192" spans="1:2">
      <c r="A192" s="4" t="s">
        <v>11218</v>
      </c>
      <c r="B192" s="6">
        <v>393427664</v>
      </c>
    </row>
    <row r="193" spans="1:2">
      <c r="A193" s="4" t="s">
        <v>9733</v>
      </c>
      <c r="B193" s="6">
        <v>332857699</v>
      </c>
    </row>
    <row r="194" spans="1:2">
      <c r="A194" s="4" t="s">
        <v>9430</v>
      </c>
      <c r="B194" s="6">
        <v>21848640</v>
      </c>
    </row>
    <row r="195" spans="1:2">
      <c r="A195" s="4" t="s">
        <v>9884</v>
      </c>
      <c r="B195" s="6">
        <v>1208314068</v>
      </c>
    </row>
    <row r="196" spans="1:2">
      <c r="A196" s="4" t="s">
        <v>9419</v>
      </c>
      <c r="B196" s="6">
        <v>19395818</v>
      </c>
    </row>
    <row r="197" spans="1:2">
      <c r="A197" s="4" t="s">
        <v>6521</v>
      </c>
      <c r="B197" s="6">
        <v>2578419</v>
      </c>
    </row>
    <row r="198" spans="1:2">
      <c r="A198" s="4" t="s">
        <v>8019</v>
      </c>
      <c r="B198" s="6">
        <v>3585015</v>
      </c>
    </row>
    <row r="199" spans="1:2">
      <c r="A199" s="4" t="s">
        <v>4949</v>
      </c>
      <c r="B199" s="6">
        <v>151117062</v>
      </c>
    </row>
    <row r="200" spans="1:2">
      <c r="A200" s="4" t="s">
        <v>5910</v>
      </c>
      <c r="B200" s="6">
        <v>3788400</v>
      </c>
    </row>
    <row r="201" spans="1:2">
      <c r="A201" s="4" t="s">
        <v>7787</v>
      </c>
      <c r="B201" s="6">
        <v>2367910</v>
      </c>
    </row>
    <row r="202" spans="1:2">
      <c r="A202" s="4" t="s">
        <v>5107</v>
      </c>
      <c r="B202" s="6">
        <v>14157650</v>
      </c>
    </row>
    <row r="203" spans="1:2">
      <c r="A203" s="4" t="s">
        <v>6552</v>
      </c>
      <c r="B203" s="6">
        <v>38412</v>
      </c>
    </row>
    <row r="204" spans="1:2">
      <c r="A204" s="4" t="s">
        <v>7745</v>
      </c>
      <c r="B204" s="6">
        <v>10586470</v>
      </c>
    </row>
    <row r="205" spans="1:2">
      <c r="A205" s="4" t="s">
        <v>6122</v>
      </c>
      <c r="B205" s="6">
        <v>6024060</v>
      </c>
    </row>
    <row r="206" spans="1:2">
      <c r="A206" s="4" t="s">
        <v>5617</v>
      </c>
      <c r="B206" s="6">
        <v>8775275</v>
      </c>
    </row>
    <row r="207" spans="1:2">
      <c r="A207" s="4" t="s">
        <v>5502</v>
      </c>
      <c r="B207" s="6">
        <v>4205840</v>
      </c>
    </row>
    <row r="208" spans="1:2">
      <c r="A208" s="4" t="s">
        <v>6081</v>
      </c>
      <c r="B208" s="6">
        <v>615600</v>
      </c>
    </row>
    <row r="209" spans="1:2">
      <c r="A209" s="4" t="s">
        <v>8202</v>
      </c>
      <c r="B209" s="6">
        <v>1079550</v>
      </c>
    </row>
    <row r="210" spans="1:2">
      <c r="A210" s="4" t="s">
        <v>4971</v>
      </c>
      <c r="B210" s="6">
        <v>946600</v>
      </c>
    </row>
    <row r="211" spans="1:2">
      <c r="A211" s="4" t="s">
        <v>8092</v>
      </c>
      <c r="B211" s="6">
        <v>1428820</v>
      </c>
    </row>
    <row r="212" spans="1:2">
      <c r="A212" s="4" t="s">
        <v>6163</v>
      </c>
      <c r="B212" s="6">
        <v>3945900</v>
      </c>
    </row>
    <row r="213" spans="1:2">
      <c r="A213" s="4" t="s">
        <v>6920</v>
      </c>
      <c r="B213" s="6">
        <v>2818330</v>
      </c>
    </row>
    <row r="214" spans="1:2">
      <c r="A214" s="4" t="s">
        <v>7550</v>
      </c>
      <c r="B214" s="6">
        <v>2380050</v>
      </c>
    </row>
    <row r="215" spans="1:2">
      <c r="A215" s="4" t="s">
        <v>13068</v>
      </c>
    </row>
    <row r="216" spans="1:2">
      <c r="A216" s="4" t="s">
        <v>13069</v>
      </c>
      <c r="B216" s="6">
        <v>113643736203.38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3A975-0ED4-4F3B-93F5-F27DBF4F61ED}">
  <dimension ref="A3:B8"/>
  <sheetViews>
    <sheetView workbookViewId="0">
      <selection activeCell="B3" sqref="B3"/>
    </sheetView>
  </sheetViews>
  <sheetFormatPr defaultRowHeight="15"/>
  <cols>
    <col min="1" max="1" width="16.6640625" bestFit="1" customWidth="1"/>
    <col min="2" max="2" width="17.44140625" bestFit="1" customWidth="1"/>
  </cols>
  <sheetData>
    <row r="3" spans="1:2">
      <c r="A3" s="3" t="s">
        <v>13066</v>
      </c>
      <c r="B3" t="s">
        <v>13100</v>
      </c>
    </row>
    <row r="4" spans="1:2">
      <c r="A4" s="4" t="s">
        <v>13083</v>
      </c>
      <c r="B4" s="34">
        <v>342</v>
      </c>
    </row>
    <row r="5" spans="1:2">
      <c r="A5" s="4" t="s">
        <v>13106</v>
      </c>
      <c r="B5" s="34">
        <v>159</v>
      </c>
    </row>
    <row r="6" spans="1:2">
      <c r="A6" s="4" t="s">
        <v>13107</v>
      </c>
      <c r="B6" s="34">
        <v>850</v>
      </c>
    </row>
    <row r="7" spans="1:2">
      <c r="A7" s="4" t="s">
        <v>13068</v>
      </c>
      <c r="B7" s="34"/>
    </row>
    <row r="8" spans="1:2">
      <c r="A8" s="4" t="s">
        <v>13069</v>
      </c>
      <c r="B8" s="34">
        <v>1351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21BA2-BC02-4458-939D-B1E491AE69A6}">
  <dimension ref="B4:G20"/>
  <sheetViews>
    <sheetView workbookViewId="0">
      <selection activeCell="G20" sqref="G20"/>
    </sheetView>
  </sheetViews>
  <sheetFormatPr defaultRowHeight="15"/>
  <cols>
    <col min="1" max="1" width="11" bestFit="1" customWidth="1"/>
    <col min="2" max="2" width="22.109375" bestFit="1" customWidth="1"/>
    <col min="3" max="3" width="15.21875" bestFit="1" customWidth="1"/>
    <col min="7" max="7" width="26.6640625" customWidth="1"/>
  </cols>
  <sheetData>
    <row r="4" spans="7:7">
      <c r="G4" s="2"/>
    </row>
    <row r="19" spans="2:2" ht="15.75">
      <c r="B19" s="1" t="s">
        <v>13110</v>
      </c>
    </row>
    <row r="20" spans="2:2" ht="165">
      <c r="B20" s="7" t="s">
        <v>13111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1EB70-965B-4D94-844E-55692195E84A}">
  <dimension ref="A3:B7"/>
  <sheetViews>
    <sheetView workbookViewId="0">
      <selection activeCell="F17" sqref="F17"/>
    </sheetView>
  </sheetViews>
  <sheetFormatPr defaultRowHeight="15"/>
  <cols>
    <col min="1" max="1" width="14" bestFit="1" customWidth="1"/>
    <col min="2" max="2" width="5.109375" bestFit="1" customWidth="1"/>
  </cols>
  <sheetData>
    <row r="3" spans="1:2">
      <c r="A3" s="3" t="s">
        <v>13112</v>
      </c>
      <c r="B3" t="s">
        <v>13098</v>
      </c>
    </row>
    <row r="4" spans="1:2">
      <c r="A4" s="4" t="s">
        <v>13097</v>
      </c>
      <c r="B4">
        <v>1041</v>
      </c>
    </row>
    <row r="5" spans="1:2">
      <c r="A5" s="4" t="s">
        <v>13096</v>
      </c>
      <c r="B5">
        <v>310</v>
      </c>
    </row>
    <row r="6" spans="1:2">
      <c r="A6" s="4" t="s">
        <v>13068</v>
      </c>
    </row>
    <row r="7" spans="1:2">
      <c r="A7" s="4" t="s">
        <v>13069</v>
      </c>
      <c r="B7">
        <v>1351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1810F-D476-4342-8C69-937C28B968F1}">
  <dimension ref="A3:B216"/>
  <sheetViews>
    <sheetView topLeftCell="A205" zoomScale="80" zoomScaleNormal="80" workbookViewId="0">
      <selection activeCell="E16" sqref="E16"/>
    </sheetView>
  </sheetViews>
  <sheetFormatPr defaultRowHeight="15"/>
  <cols>
    <col min="1" max="1" width="112" bestFit="1" customWidth="1"/>
    <col min="2" max="2" width="20" bestFit="1" customWidth="1"/>
  </cols>
  <sheetData>
    <row r="3" spans="1:2">
      <c r="A3" s="3" t="s">
        <v>13105</v>
      </c>
      <c r="B3" t="s">
        <v>13113</v>
      </c>
    </row>
    <row r="4" spans="1:2">
      <c r="A4" s="4" t="s">
        <v>5565</v>
      </c>
      <c r="B4">
        <v>0.94</v>
      </c>
    </row>
    <row r="5" spans="1:2">
      <c r="A5" s="4" t="s">
        <v>2956</v>
      </c>
      <c r="B5">
        <v>0.91</v>
      </c>
    </row>
    <row r="6" spans="1:2">
      <c r="A6" s="4" t="s">
        <v>3510</v>
      </c>
      <c r="B6">
        <v>0.9</v>
      </c>
    </row>
    <row r="7" spans="1:2">
      <c r="A7" s="4" t="s">
        <v>3940</v>
      </c>
      <c r="B7">
        <v>0.9</v>
      </c>
    </row>
    <row r="8" spans="1:2">
      <c r="A8" s="4" t="s">
        <v>7508</v>
      </c>
      <c r="B8">
        <v>0.9</v>
      </c>
    </row>
    <row r="9" spans="1:2">
      <c r="A9" s="4" t="s">
        <v>13</v>
      </c>
      <c r="B9">
        <v>0.9</v>
      </c>
    </row>
    <row r="10" spans="1:2">
      <c r="A10" s="4" t="s">
        <v>4561</v>
      </c>
      <c r="B10">
        <v>0.9</v>
      </c>
    </row>
    <row r="11" spans="1:2">
      <c r="A11" s="4" t="s">
        <v>8369</v>
      </c>
      <c r="B11">
        <v>0.9</v>
      </c>
    </row>
    <row r="12" spans="1:2">
      <c r="A12" s="4" t="s">
        <v>5161</v>
      </c>
      <c r="B12">
        <v>0.88</v>
      </c>
    </row>
    <row r="13" spans="1:2">
      <c r="A13" s="4" t="s">
        <v>4523</v>
      </c>
      <c r="B13">
        <v>0.88</v>
      </c>
    </row>
    <row r="14" spans="1:2">
      <c r="A14" s="4" t="s">
        <v>125</v>
      </c>
      <c r="B14">
        <v>0.88</v>
      </c>
    </row>
    <row r="15" spans="1:2">
      <c r="A15" s="4" t="s">
        <v>5244</v>
      </c>
      <c r="B15">
        <v>0.87</v>
      </c>
    </row>
    <row r="16" spans="1:2">
      <c r="A16" s="4" t="s">
        <v>9419</v>
      </c>
      <c r="B16">
        <v>0.86</v>
      </c>
    </row>
    <row r="17" spans="1:2">
      <c r="A17" s="4" t="s">
        <v>4817</v>
      </c>
      <c r="B17">
        <v>0.85</v>
      </c>
    </row>
    <row r="18" spans="1:2">
      <c r="A18" s="4" t="s">
        <v>3485</v>
      </c>
      <c r="B18">
        <v>0.85</v>
      </c>
    </row>
    <row r="19" spans="1:2">
      <c r="A19" s="4" t="s">
        <v>4796</v>
      </c>
      <c r="B19">
        <v>0.85</v>
      </c>
    </row>
    <row r="20" spans="1:2">
      <c r="A20" s="4" t="s">
        <v>3074</v>
      </c>
      <c r="B20">
        <v>0.85</v>
      </c>
    </row>
    <row r="21" spans="1:2">
      <c r="A21" s="4" t="s">
        <v>6746</v>
      </c>
      <c r="B21">
        <v>0.85</v>
      </c>
    </row>
    <row r="22" spans="1:2">
      <c r="A22" s="4" t="s">
        <v>3624</v>
      </c>
      <c r="B22">
        <v>0.84</v>
      </c>
    </row>
    <row r="23" spans="1:2">
      <c r="A23" s="4" t="s">
        <v>462</v>
      </c>
      <c r="B23">
        <v>0.83</v>
      </c>
    </row>
    <row r="24" spans="1:2">
      <c r="A24" s="4" t="s">
        <v>3170</v>
      </c>
      <c r="B24">
        <v>0.82</v>
      </c>
    </row>
    <row r="25" spans="1:2">
      <c r="A25" s="4" t="s">
        <v>4710</v>
      </c>
      <c r="B25">
        <v>0.82</v>
      </c>
    </row>
    <row r="26" spans="1:2">
      <c r="A26" s="4" t="s">
        <v>4838</v>
      </c>
      <c r="B26">
        <v>0.8</v>
      </c>
    </row>
    <row r="27" spans="1:2">
      <c r="A27" s="4" t="s">
        <v>8358</v>
      </c>
      <c r="B27">
        <v>0.8</v>
      </c>
    </row>
    <row r="28" spans="1:2">
      <c r="A28" s="4" t="s">
        <v>6049</v>
      </c>
      <c r="B28">
        <v>0.8</v>
      </c>
    </row>
    <row r="29" spans="1:2">
      <c r="A29" s="4" t="s">
        <v>3429</v>
      </c>
      <c r="B29">
        <v>0.8</v>
      </c>
    </row>
    <row r="30" spans="1:2">
      <c r="A30" s="4" t="s">
        <v>7022</v>
      </c>
      <c r="B30">
        <v>0.8</v>
      </c>
    </row>
    <row r="31" spans="1:2">
      <c r="A31" s="4" t="s">
        <v>5066</v>
      </c>
      <c r="B31">
        <v>0.8</v>
      </c>
    </row>
    <row r="32" spans="1:2">
      <c r="A32" s="4" t="s">
        <v>9884</v>
      </c>
      <c r="B32">
        <v>0.8</v>
      </c>
    </row>
    <row r="33" spans="1:2">
      <c r="A33" s="4" t="s">
        <v>5222</v>
      </c>
      <c r="B33">
        <v>0.79</v>
      </c>
    </row>
    <row r="34" spans="1:2">
      <c r="A34" s="4" t="s">
        <v>7611</v>
      </c>
      <c r="B34">
        <v>0.78</v>
      </c>
    </row>
    <row r="35" spans="1:2">
      <c r="A35" s="4" t="s">
        <v>94</v>
      </c>
      <c r="B35">
        <v>0.78</v>
      </c>
    </row>
    <row r="36" spans="1:2">
      <c r="A36" s="4" t="s">
        <v>6899</v>
      </c>
      <c r="B36">
        <v>0.78</v>
      </c>
    </row>
    <row r="37" spans="1:2">
      <c r="A37" s="4" t="s">
        <v>4402</v>
      </c>
      <c r="B37">
        <v>0.77</v>
      </c>
    </row>
    <row r="38" spans="1:2">
      <c r="A38" s="4" t="s">
        <v>3032</v>
      </c>
      <c r="B38">
        <v>0.77</v>
      </c>
    </row>
    <row r="39" spans="1:2">
      <c r="A39" s="4" t="s">
        <v>8723</v>
      </c>
      <c r="B39">
        <v>0.77</v>
      </c>
    </row>
    <row r="40" spans="1:2">
      <c r="A40" s="4" t="s">
        <v>10361</v>
      </c>
      <c r="B40">
        <v>0.77</v>
      </c>
    </row>
    <row r="41" spans="1:2">
      <c r="A41" s="4" t="s">
        <v>9873</v>
      </c>
      <c r="B41">
        <v>0.76</v>
      </c>
    </row>
    <row r="42" spans="1:2">
      <c r="A42" s="4" t="s">
        <v>6345</v>
      </c>
      <c r="B42">
        <v>0.76</v>
      </c>
    </row>
    <row r="43" spans="1:2">
      <c r="A43" s="4" t="s">
        <v>1335</v>
      </c>
      <c r="B43">
        <v>0.76</v>
      </c>
    </row>
    <row r="44" spans="1:2">
      <c r="A44" s="4" t="s">
        <v>8547</v>
      </c>
      <c r="B44">
        <v>0.76</v>
      </c>
    </row>
    <row r="45" spans="1:2">
      <c r="A45" s="4" t="s">
        <v>644</v>
      </c>
      <c r="B45">
        <v>0.76</v>
      </c>
    </row>
    <row r="46" spans="1:2">
      <c r="A46" s="4" t="s">
        <v>3159</v>
      </c>
      <c r="B46">
        <v>0.76</v>
      </c>
    </row>
    <row r="47" spans="1:2">
      <c r="A47" s="4" t="s">
        <v>3760</v>
      </c>
      <c r="B47">
        <v>0.75</v>
      </c>
    </row>
    <row r="48" spans="1:2">
      <c r="A48" s="4" t="s">
        <v>5035</v>
      </c>
      <c r="B48">
        <v>0.75</v>
      </c>
    </row>
    <row r="49" spans="1:2">
      <c r="A49" s="4" t="s">
        <v>3914</v>
      </c>
      <c r="B49">
        <v>0.75</v>
      </c>
    </row>
    <row r="50" spans="1:2">
      <c r="A50" s="4" t="s">
        <v>8660</v>
      </c>
      <c r="B50">
        <v>0.75</v>
      </c>
    </row>
    <row r="51" spans="1:2">
      <c r="A51" s="4" t="s">
        <v>5848</v>
      </c>
      <c r="B51">
        <v>0.75</v>
      </c>
    </row>
    <row r="52" spans="1:2">
      <c r="A52" s="4" t="s">
        <v>5617</v>
      </c>
      <c r="B52">
        <v>0.75</v>
      </c>
    </row>
    <row r="53" spans="1:2">
      <c r="A53" s="4" t="s">
        <v>8213</v>
      </c>
      <c r="B53">
        <v>0.75</v>
      </c>
    </row>
    <row r="54" spans="1:2">
      <c r="A54" s="4" t="s">
        <v>8472</v>
      </c>
      <c r="B54">
        <v>0.74</v>
      </c>
    </row>
    <row r="55" spans="1:2">
      <c r="A55" s="4" t="s">
        <v>5339</v>
      </c>
      <c r="B55">
        <v>0.74</v>
      </c>
    </row>
    <row r="56" spans="1:2">
      <c r="A56" s="4" t="s">
        <v>1195</v>
      </c>
      <c r="B56">
        <v>0.73</v>
      </c>
    </row>
    <row r="57" spans="1:2">
      <c r="A57" s="4" t="s">
        <v>3115</v>
      </c>
      <c r="B57">
        <v>0.73</v>
      </c>
    </row>
    <row r="58" spans="1:2">
      <c r="A58" s="4" t="s">
        <v>7689</v>
      </c>
      <c r="B58">
        <v>0.73</v>
      </c>
    </row>
    <row r="59" spans="1:2">
      <c r="A59" s="4" t="s">
        <v>3281</v>
      </c>
      <c r="B59">
        <v>0.72</v>
      </c>
    </row>
    <row r="60" spans="1:2">
      <c r="A60" s="4" t="s">
        <v>8815</v>
      </c>
      <c r="B60">
        <v>0.71</v>
      </c>
    </row>
    <row r="61" spans="1:2">
      <c r="A61" s="4" t="s">
        <v>8505</v>
      </c>
      <c r="B61">
        <v>0.71</v>
      </c>
    </row>
    <row r="62" spans="1:2">
      <c r="A62" s="4" t="s">
        <v>5690</v>
      </c>
      <c r="B62">
        <v>0.7</v>
      </c>
    </row>
    <row r="63" spans="1:2">
      <c r="A63" s="4" t="s">
        <v>6500</v>
      </c>
      <c r="B63">
        <v>0.7</v>
      </c>
    </row>
    <row r="64" spans="1:2">
      <c r="A64" s="4" t="s">
        <v>5400</v>
      </c>
      <c r="B64">
        <v>0.7</v>
      </c>
    </row>
    <row r="65" spans="1:2">
      <c r="A65" s="4" t="s">
        <v>5762</v>
      </c>
      <c r="B65">
        <v>0.69</v>
      </c>
    </row>
    <row r="66" spans="1:2">
      <c r="A66" s="4" t="s">
        <v>4377</v>
      </c>
      <c r="B66">
        <v>0.69</v>
      </c>
    </row>
    <row r="67" spans="1:2">
      <c r="A67" s="4" t="s">
        <v>4928</v>
      </c>
      <c r="B67">
        <v>0.69</v>
      </c>
    </row>
    <row r="68" spans="1:2">
      <c r="A68" s="4" t="s">
        <v>4774</v>
      </c>
      <c r="B68">
        <v>0.68</v>
      </c>
    </row>
    <row r="69" spans="1:2">
      <c r="A69" s="4" t="s">
        <v>8846</v>
      </c>
      <c r="B69">
        <v>0.68</v>
      </c>
    </row>
    <row r="70" spans="1:2">
      <c r="A70" s="4" t="s">
        <v>7642</v>
      </c>
      <c r="B70">
        <v>0.68</v>
      </c>
    </row>
    <row r="71" spans="1:2">
      <c r="A71" s="4" t="s">
        <v>8671</v>
      </c>
      <c r="B71">
        <v>0.68</v>
      </c>
    </row>
    <row r="72" spans="1:2">
      <c r="A72" s="4" t="s">
        <v>5255</v>
      </c>
      <c r="B72">
        <v>0.67</v>
      </c>
    </row>
    <row r="73" spans="1:2">
      <c r="A73" s="4" t="s">
        <v>8347</v>
      </c>
      <c r="B73">
        <v>0.67</v>
      </c>
    </row>
    <row r="74" spans="1:2">
      <c r="A74" s="4" t="s">
        <v>4281</v>
      </c>
      <c r="B74">
        <v>0.66</v>
      </c>
    </row>
    <row r="75" spans="1:2">
      <c r="A75" s="4" t="s">
        <v>5118</v>
      </c>
      <c r="B75">
        <v>0.66</v>
      </c>
    </row>
    <row r="76" spans="1:2">
      <c r="A76" s="4" t="s">
        <v>3345</v>
      </c>
      <c r="B76">
        <v>0.66</v>
      </c>
    </row>
    <row r="77" spans="1:2">
      <c r="A77" s="4" t="s">
        <v>6184</v>
      </c>
      <c r="B77">
        <v>0.66</v>
      </c>
    </row>
    <row r="78" spans="1:2">
      <c r="A78" s="4" t="s">
        <v>4785</v>
      </c>
      <c r="B78">
        <v>0.66</v>
      </c>
    </row>
    <row r="79" spans="1:2">
      <c r="A79" s="4" t="s">
        <v>5317</v>
      </c>
      <c r="B79">
        <v>0.66</v>
      </c>
    </row>
    <row r="80" spans="1:2">
      <c r="A80" s="4" t="s">
        <v>6418</v>
      </c>
      <c r="B80">
        <v>0.66</v>
      </c>
    </row>
    <row r="81" spans="1:2">
      <c r="A81" s="4" t="s">
        <v>3846</v>
      </c>
      <c r="B81">
        <v>0.66</v>
      </c>
    </row>
    <row r="82" spans="1:2">
      <c r="A82" s="4" t="s">
        <v>5139</v>
      </c>
      <c r="B82">
        <v>0.65</v>
      </c>
    </row>
    <row r="83" spans="1:2">
      <c r="A83" s="4" t="s">
        <v>165</v>
      </c>
      <c r="B83">
        <v>0.65</v>
      </c>
    </row>
    <row r="84" spans="1:2">
      <c r="A84" s="4" t="s">
        <v>1936</v>
      </c>
      <c r="B84">
        <v>0.65</v>
      </c>
    </row>
    <row r="85" spans="1:2">
      <c r="A85" s="4" t="s">
        <v>7334</v>
      </c>
      <c r="B85">
        <v>0.65</v>
      </c>
    </row>
    <row r="86" spans="1:2">
      <c r="A86" s="4" t="s">
        <v>10148</v>
      </c>
      <c r="B86">
        <v>0.64</v>
      </c>
    </row>
    <row r="87" spans="1:2">
      <c r="A87" s="4" t="s">
        <v>5951</v>
      </c>
      <c r="B87">
        <v>0.64</v>
      </c>
    </row>
    <row r="88" spans="1:2">
      <c r="A88" s="4" t="s">
        <v>2987</v>
      </c>
      <c r="B88">
        <v>0.64</v>
      </c>
    </row>
    <row r="89" spans="1:2">
      <c r="A89" s="4" t="s">
        <v>9733</v>
      </c>
      <c r="B89">
        <v>0.63</v>
      </c>
    </row>
    <row r="90" spans="1:2">
      <c r="A90" s="4" t="s">
        <v>508</v>
      </c>
      <c r="B90">
        <v>0.63</v>
      </c>
    </row>
    <row r="91" spans="1:2">
      <c r="A91" s="4" t="s">
        <v>8494</v>
      </c>
      <c r="B91">
        <v>0.63</v>
      </c>
    </row>
    <row r="92" spans="1:2">
      <c r="A92" s="4" t="s">
        <v>8682</v>
      </c>
      <c r="B92">
        <v>0.62</v>
      </c>
    </row>
    <row r="93" spans="1:2">
      <c r="A93" s="4" t="s">
        <v>1992</v>
      </c>
      <c r="B93">
        <v>0.6</v>
      </c>
    </row>
    <row r="94" spans="1:2">
      <c r="A94" s="4" t="s">
        <v>5296</v>
      </c>
      <c r="B94">
        <v>0.6</v>
      </c>
    </row>
    <row r="95" spans="1:2">
      <c r="A95" s="4" t="s">
        <v>8325</v>
      </c>
      <c r="B95">
        <v>0.6</v>
      </c>
    </row>
    <row r="96" spans="1:2">
      <c r="A96" s="4" t="s">
        <v>5328</v>
      </c>
      <c r="B96">
        <v>0.6</v>
      </c>
    </row>
    <row r="97" spans="1:2">
      <c r="A97" s="4" t="s">
        <v>7427</v>
      </c>
      <c r="B97">
        <v>0.6</v>
      </c>
    </row>
    <row r="98" spans="1:2">
      <c r="A98" s="4" t="s">
        <v>4949</v>
      </c>
      <c r="B98">
        <v>0.6</v>
      </c>
    </row>
    <row r="99" spans="1:2">
      <c r="A99" s="4" t="s">
        <v>9069</v>
      </c>
      <c r="B99">
        <v>0.6</v>
      </c>
    </row>
    <row r="100" spans="1:2">
      <c r="A100" s="4" t="s">
        <v>11914</v>
      </c>
      <c r="B100">
        <v>0.6</v>
      </c>
    </row>
    <row r="101" spans="1:2">
      <c r="A101" s="4" t="s">
        <v>6038</v>
      </c>
      <c r="B101">
        <v>0.6</v>
      </c>
    </row>
    <row r="102" spans="1:2">
      <c r="A102" s="4" t="s">
        <v>5987</v>
      </c>
      <c r="B102">
        <v>0.6</v>
      </c>
    </row>
    <row r="103" spans="1:2">
      <c r="A103" s="4" t="s">
        <v>8336</v>
      </c>
      <c r="B103">
        <v>0.6</v>
      </c>
    </row>
    <row r="104" spans="1:2">
      <c r="A104" s="4" t="s">
        <v>9905</v>
      </c>
      <c r="B104">
        <v>0.6</v>
      </c>
    </row>
    <row r="105" spans="1:2">
      <c r="A105" s="4" t="s">
        <v>8390</v>
      </c>
      <c r="B105">
        <v>0.6</v>
      </c>
    </row>
    <row r="106" spans="1:2">
      <c r="A106" s="4" t="s">
        <v>8431</v>
      </c>
      <c r="B106">
        <v>0.59</v>
      </c>
    </row>
    <row r="107" spans="1:2">
      <c r="A107" s="4" t="s">
        <v>1175</v>
      </c>
      <c r="B107">
        <v>0.59</v>
      </c>
    </row>
    <row r="108" spans="1:2">
      <c r="A108" s="4" t="s">
        <v>12387</v>
      </c>
      <c r="B108">
        <v>0.59</v>
      </c>
    </row>
    <row r="109" spans="1:2">
      <c r="A109" s="4" t="s">
        <v>8558</v>
      </c>
      <c r="B109">
        <v>0.59</v>
      </c>
    </row>
    <row r="110" spans="1:2">
      <c r="A110" s="4" t="s">
        <v>8977</v>
      </c>
      <c r="B110">
        <v>0.59</v>
      </c>
    </row>
    <row r="111" spans="1:2">
      <c r="A111" s="4" t="s">
        <v>5859</v>
      </c>
      <c r="B111">
        <v>0.57999999999999996</v>
      </c>
    </row>
    <row r="112" spans="1:2">
      <c r="A112" s="4" t="s">
        <v>8019</v>
      </c>
      <c r="B112">
        <v>0.57999999999999996</v>
      </c>
    </row>
    <row r="113" spans="1:2">
      <c r="A113" s="4" t="s">
        <v>9080</v>
      </c>
      <c r="B113">
        <v>0.57999999999999996</v>
      </c>
    </row>
    <row r="114" spans="1:2">
      <c r="A114" s="4" t="s">
        <v>8629</v>
      </c>
      <c r="B114">
        <v>0.56999999999999995</v>
      </c>
    </row>
    <row r="115" spans="1:2">
      <c r="A115" s="4" t="s">
        <v>7401</v>
      </c>
      <c r="B115">
        <v>0.56999999999999995</v>
      </c>
    </row>
    <row r="116" spans="1:2">
      <c r="A116" s="4" t="s">
        <v>10117</v>
      </c>
      <c r="B116">
        <v>0.56999999999999995</v>
      </c>
    </row>
    <row r="117" spans="1:2">
      <c r="A117" s="4" t="s">
        <v>6573</v>
      </c>
      <c r="B117">
        <v>0.56999999999999995</v>
      </c>
    </row>
    <row r="118" spans="1:2">
      <c r="A118" s="4" t="s">
        <v>6521</v>
      </c>
      <c r="B118">
        <v>0.56999999999999995</v>
      </c>
    </row>
    <row r="119" spans="1:2">
      <c r="A119" s="4" t="s">
        <v>8483</v>
      </c>
      <c r="B119">
        <v>0.55000000000000004</v>
      </c>
    </row>
    <row r="120" spans="1:2">
      <c r="A120" s="4" t="s">
        <v>11508</v>
      </c>
      <c r="B120">
        <v>0.55000000000000004</v>
      </c>
    </row>
    <row r="121" spans="1:2">
      <c r="A121" s="4" t="s">
        <v>8754</v>
      </c>
      <c r="B121">
        <v>0.55000000000000004</v>
      </c>
    </row>
    <row r="122" spans="1:2">
      <c r="A122" s="4" t="s">
        <v>2053</v>
      </c>
      <c r="B122">
        <v>0.55000000000000004</v>
      </c>
    </row>
    <row r="123" spans="1:2">
      <c r="A123" s="4" t="s">
        <v>11782</v>
      </c>
      <c r="B123">
        <v>0.55000000000000004</v>
      </c>
    </row>
    <row r="124" spans="1:2">
      <c r="A124" s="4" t="s">
        <v>11853</v>
      </c>
      <c r="B124">
        <v>0.54</v>
      </c>
    </row>
    <row r="125" spans="1:2">
      <c r="A125" s="4" t="s">
        <v>5679</v>
      </c>
      <c r="B125">
        <v>0.54</v>
      </c>
    </row>
    <row r="126" spans="1:2">
      <c r="A126" s="4" t="s">
        <v>10855</v>
      </c>
      <c r="B126">
        <v>0.54</v>
      </c>
    </row>
    <row r="127" spans="1:2">
      <c r="A127" s="4" t="s">
        <v>8516</v>
      </c>
      <c r="B127">
        <v>0.53</v>
      </c>
    </row>
    <row r="128" spans="1:2">
      <c r="A128" s="4" t="s">
        <v>10622</v>
      </c>
      <c r="B128">
        <v>0.53</v>
      </c>
    </row>
    <row r="129" spans="1:2">
      <c r="A129" s="4" t="s">
        <v>11218</v>
      </c>
      <c r="B129">
        <v>0.53</v>
      </c>
    </row>
    <row r="130" spans="1:2">
      <c r="A130" s="4" t="s">
        <v>7745</v>
      </c>
      <c r="B130">
        <v>0.53</v>
      </c>
    </row>
    <row r="131" spans="1:2">
      <c r="A131" s="4" t="s">
        <v>1406</v>
      </c>
      <c r="B131">
        <v>0.52</v>
      </c>
    </row>
    <row r="132" spans="1:2">
      <c r="A132" s="4" t="s">
        <v>10056</v>
      </c>
      <c r="B132">
        <v>0.52</v>
      </c>
    </row>
    <row r="133" spans="1:2">
      <c r="A133" s="4" t="s">
        <v>9306</v>
      </c>
      <c r="B133">
        <v>0.51</v>
      </c>
    </row>
    <row r="134" spans="1:2">
      <c r="A134" s="4" t="s">
        <v>6367</v>
      </c>
      <c r="B134">
        <v>0.51</v>
      </c>
    </row>
    <row r="135" spans="1:2">
      <c r="A135" s="4" t="s">
        <v>9398</v>
      </c>
      <c r="B135">
        <v>0.5</v>
      </c>
    </row>
    <row r="136" spans="1:2">
      <c r="A136" s="4" t="s">
        <v>6857</v>
      </c>
      <c r="B136">
        <v>0.5</v>
      </c>
    </row>
    <row r="137" spans="1:2">
      <c r="A137" s="4" t="s">
        <v>6448</v>
      </c>
      <c r="B137">
        <v>0.5</v>
      </c>
    </row>
    <row r="138" spans="1:2">
      <c r="A138" s="4" t="s">
        <v>2137</v>
      </c>
      <c r="B138">
        <v>0.5</v>
      </c>
    </row>
    <row r="139" spans="1:2">
      <c r="A139" s="4" t="s">
        <v>12608</v>
      </c>
      <c r="B139">
        <v>0.49</v>
      </c>
    </row>
    <row r="140" spans="1:2">
      <c r="A140" s="4" t="s">
        <v>2998</v>
      </c>
      <c r="B140">
        <v>0.49</v>
      </c>
    </row>
    <row r="141" spans="1:2">
      <c r="A141" s="4" t="s">
        <v>6243</v>
      </c>
      <c r="B141">
        <v>0.49</v>
      </c>
    </row>
    <row r="142" spans="1:2">
      <c r="A142" s="4" t="s">
        <v>12488</v>
      </c>
      <c r="B142">
        <v>0.48</v>
      </c>
    </row>
    <row r="143" spans="1:2">
      <c r="A143" s="4" t="s">
        <v>8051</v>
      </c>
      <c r="B143">
        <v>0.48</v>
      </c>
    </row>
    <row r="144" spans="1:2">
      <c r="A144" s="4" t="s">
        <v>9172</v>
      </c>
      <c r="B144">
        <v>0.47</v>
      </c>
    </row>
    <row r="145" spans="1:2">
      <c r="A145" s="4" t="s">
        <v>9028</v>
      </c>
      <c r="B145">
        <v>0.47</v>
      </c>
    </row>
    <row r="146" spans="1:2">
      <c r="A146" s="4" t="s">
        <v>11519</v>
      </c>
      <c r="B146">
        <v>0.47</v>
      </c>
    </row>
    <row r="147" spans="1:2">
      <c r="A147" s="4" t="s">
        <v>7756</v>
      </c>
      <c r="B147">
        <v>0.46</v>
      </c>
    </row>
    <row r="148" spans="1:2">
      <c r="A148" s="4" t="s">
        <v>9183</v>
      </c>
      <c r="B148">
        <v>0.45</v>
      </c>
    </row>
    <row r="149" spans="1:2">
      <c r="A149" s="4" t="s">
        <v>6060</v>
      </c>
      <c r="B149">
        <v>0.45</v>
      </c>
    </row>
    <row r="150" spans="1:2">
      <c r="A150" s="4" t="s">
        <v>9481</v>
      </c>
      <c r="B150">
        <v>0.45</v>
      </c>
    </row>
    <row r="151" spans="1:2">
      <c r="A151" s="4" t="s">
        <v>5013</v>
      </c>
      <c r="B151">
        <v>0.44</v>
      </c>
    </row>
    <row r="152" spans="1:2">
      <c r="A152" s="4" t="s">
        <v>6356</v>
      </c>
      <c r="B152">
        <v>0.44</v>
      </c>
    </row>
    <row r="153" spans="1:2">
      <c r="A153" s="4" t="s">
        <v>6489</v>
      </c>
      <c r="B153">
        <v>0.44</v>
      </c>
    </row>
    <row r="154" spans="1:2">
      <c r="A154" s="4" t="s">
        <v>10784</v>
      </c>
      <c r="B154">
        <v>0.43</v>
      </c>
    </row>
    <row r="155" spans="1:2">
      <c r="A155" s="4" t="s">
        <v>10896</v>
      </c>
      <c r="B155">
        <v>0.43</v>
      </c>
    </row>
    <row r="156" spans="1:2">
      <c r="A156" s="4" t="s">
        <v>2375</v>
      </c>
      <c r="B156">
        <v>0.43</v>
      </c>
    </row>
    <row r="157" spans="1:2">
      <c r="A157" s="4" t="s">
        <v>11700</v>
      </c>
      <c r="B157">
        <v>0.43</v>
      </c>
    </row>
    <row r="158" spans="1:2">
      <c r="A158" s="4" t="s">
        <v>5411</v>
      </c>
      <c r="B158">
        <v>0.42</v>
      </c>
    </row>
    <row r="159" spans="1:2">
      <c r="A159" s="4" t="s">
        <v>9712</v>
      </c>
      <c r="B159">
        <v>0.42</v>
      </c>
    </row>
    <row r="160" spans="1:2">
      <c r="A160" s="4" t="s">
        <v>7663</v>
      </c>
      <c r="B160">
        <v>0.4</v>
      </c>
    </row>
    <row r="161" spans="1:2">
      <c r="A161" s="4" t="s">
        <v>5741</v>
      </c>
      <c r="B161">
        <v>0.4</v>
      </c>
    </row>
    <row r="162" spans="1:2">
      <c r="A162" s="4" t="s">
        <v>12557</v>
      </c>
      <c r="B162">
        <v>0.4</v>
      </c>
    </row>
    <row r="163" spans="1:2">
      <c r="A163" s="4" t="s">
        <v>9111</v>
      </c>
      <c r="B163">
        <v>0.4</v>
      </c>
    </row>
    <row r="164" spans="1:2">
      <c r="A164" s="4" t="s">
        <v>10392</v>
      </c>
      <c r="B164">
        <v>0.39</v>
      </c>
    </row>
    <row r="165" spans="1:2">
      <c r="A165" s="4" t="s">
        <v>9244</v>
      </c>
      <c r="B165">
        <v>0.39</v>
      </c>
    </row>
    <row r="166" spans="1:2">
      <c r="A166" s="4" t="s">
        <v>5596</v>
      </c>
      <c r="B166">
        <v>0.38</v>
      </c>
    </row>
    <row r="167" spans="1:2">
      <c r="A167" s="4" t="s">
        <v>6634</v>
      </c>
      <c r="B167">
        <v>0.38</v>
      </c>
    </row>
    <row r="168" spans="1:2">
      <c r="A168" s="4" t="s">
        <v>8274</v>
      </c>
      <c r="B168">
        <v>0.38</v>
      </c>
    </row>
    <row r="169" spans="1:2">
      <c r="A169" s="4" t="s">
        <v>5024</v>
      </c>
      <c r="B169">
        <v>0.36</v>
      </c>
    </row>
    <row r="170" spans="1:2">
      <c r="A170" s="4" t="s">
        <v>2364</v>
      </c>
      <c r="B170">
        <v>0.36</v>
      </c>
    </row>
    <row r="171" spans="1:2">
      <c r="A171" s="4" t="s">
        <v>7390</v>
      </c>
      <c r="B171">
        <v>0.35</v>
      </c>
    </row>
    <row r="172" spans="1:2">
      <c r="A172" s="4" t="s">
        <v>6735</v>
      </c>
      <c r="B172">
        <v>0.35</v>
      </c>
    </row>
    <row r="173" spans="1:2">
      <c r="A173" s="4" t="s">
        <v>5544</v>
      </c>
      <c r="B173">
        <v>0.33</v>
      </c>
    </row>
    <row r="174" spans="1:2">
      <c r="A174" s="4" t="s">
        <v>9377</v>
      </c>
      <c r="B174">
        <v>0.33</v>
      </c>
    </row>
    <row r="175" spans="1:2">
      <c r="A175" s="4" t="s">
        <v>12346</v>
      </c>
      <c r="B175">
        <v>0.33</v>
      </c>
    </row>
    <row r="176" spans="1:2">
      <c r="A176" s="4" t="s">
        <v>6122</v>
      </c>
      <c r="B176">
        <v>0.31</v>
      </c>
    </row>
    <row r="177" spans="1:2">
      <c r="A177" s="4" t="s">
        <v>7968</v>
      </c>
      <c r="B177">
        <v>0.28999999999999998</v>
      </c>
    </row>
    <row r="178" spans="1:2">
      <c r="A178" s="4" t="s">
        <v>10199</v>
      </c>
      <c r="B178">
        <v>0.28999999999999998</v>
      </c>
    </row>
    <row r="179" spans="1:2">
      <c r="A179" s="4" t="s">
        <v>3053</v>
      </c>
      <c r="B179">
        <v>0.28000000000000003</v>
      </c>
    </row>
    <row r="180" spans="1:2">
      <c r="A180" s="4" t="s">
        <v>9265</v>
      </c>
      <c r="B180">
        <v>0.28000000000000003</v>
      </c>
    </row>
    <row r="181" spans="1:2">
      <c r="A181" s="4" t="s">
        <v>12155</v>
      </c>
      <c r="B181">
        <v>0.27</v>
      </c>
    </row>
    <row r="182" spans="1:2">
      <c r="A182" s="4" t="s">
        <v>6888</v>
      </c>
      <c r="B182">
        <v>0.25</v>
      </c>
    </row>
    <row r="183" spans="1:2">
      <c r="A183" s="4" t="s">
        <v>6920</v>
      </c>
      <c r="B183">
        <v>0.24</v>
      </c>
    </row>
    <row r="184" spans="1:2">
      <c r="A184" s="4" t="s">
        <v>5150</v>
      </c>
      <c r="B184">
        <v>0.24</v>
      </c>
    </row>
    <row r="185" spans="1:2">
      <c r="A185" s="4" t="s">
        <v>2750</v>
      </c>
      <c r="B185">
        <v>0.23</v>
      </c>
    </row>
    <row r="186" spans="1:2">
      <c r="A186" s="4" t="s">
        <v>4960</v>
      </c>
      <c r="B186">
        <v>0.21</v>
      </c>
    </row>
    <row r="187" spans="1:2">
      <c r="A187" s="4" t="s">
        <v>4982</v>
      </c>
      <c r="B187">
        <v>0.21</v>
      </c>
    </row>
    <row r="188" spans="1:2">
      <c r="A188" s="4" t="s">
        <v>6254</v>
      </c>
      <c r="B188">
        <v>0.2</v>
      </c>
    </row>
    <row r="189" spans="1:2">
      <c r="A189" s="4" t="s">
        <v>6163</v>
      </c>
      <c r="B189">
        <v>0.2</v>
      </c>
    </row>
    <row r="190" spans="1:2">
      <c r="A190" s="4" t="s">
        <v>5523</v>
      </c>
      <c r="B190">
        <v>0.2</v>
      </c>
    </row>
    <row r="191" spans="1:2">
      <c r="A191" s="4" t="s">
        <v>7112</v>
      </c>
      <c r="B191">
        <v>0.17</v>
      </c>
    </row>
    <row r="192" spans="1:2">
      <c r="A192" s="4" t="s">
        <v>10753</v>
      </c>
      <c r="B192">
        <v>0.17</v>
      </c>
    </row>
    <row r="193" spans="1:2">
      <c r="A193" s="4" t="s">
        <v>5233</v>
      </c>
      <c r="B193">
        <v>0.15</v>
      </c>
    </row>
    <row r="194" spans="1:2">
      <c r="A194" s="4" t="s">
        <v>10210</v>
      </c>
      <c r="B194">
        <v>0.15</v>
      </c>
    </row>
    <row r="195" spans="1:2">
      <c r="A195" s="4" t="s">
        <v>7917</v>
      </c>
      <c r="B195">
        <v>0.14000000000000001</v>
      </c>
    </row>
    <row r="196" spans="1:2">
      <c r="A196" s="4" t="s">
        <v>5502</v>
      </c>
      <c r="B196">
        <v>0.14000000000000001</v>
      </c>
    </row>
    <row r="197" spans="1:2">
      <c r="A197" s="4" t="s">
        <v>7519</v>
      </c>
      <c r="B197">
        <v>0.13</v>
      </c>
    </row>
    <row r="198" spans="1:2">
      <c r="A198" s="4" t="s">
        <v>8092</v>
      </c>
      <c r="B198">
        <v>0.1</v>
      </c>
    </row>
    <row r="199" spans="1:2">
      <c r="A199" s="4" t="s">
        <v>6081</v>
      </c>
      <c r="B199">
        <v>0.1</v>
      </c>
    </row>
    <row r="200" spans="1:2">
      <c r="A200" s="4" t="s">
        <v>7293</v>
      </c>
      <c r="B200">
        <v>0.1</v>
      </c>
    </row>
    <row r="201" spans="1:2">
      <c r="A201" s="4" t="s">
        <v>11741</v>
      </c>
      <c r="B201">
        <v>0.08</v>
      </c>
    </row>
    <row r="202" spans="1:2">
      <c r="A202" s="4" t="s">
        <v>9430</v>
      </c>
      <c r="B202">
        <v>0.06</v>
      </c>
    </row>
    <row r="203" spans="1:2">
      <c r="A203" s="4" t="s">
        <v>5107</v>
      </c>
      <c r="B203">
        <v>0.05</v>
      </c>
    </row>
    <row r="204" spans="1:2">
      <c r="A204" s="4" t="s">
        <v>8202</v>
      </c>
      <c r="B204">
        <v>0</v>
      </c>
    </row>
    <row r="205" spans="1:2">
      <c r="A205" s="4" t="s">
        <v>6552</v>
      </c>
      <c r="B205">
        <v>0</v>
      </c>
    </row>
    <row r="206" spans="1:2">
      <c r="A206" s="4" t="s">
        <v>2328</v>
      </c>
      <c r="B206">
        <v>0</v>
      </c>
    </row>
    <row r="207" spans="1:2">
      <c r="A207" s="4" t="s">
        <v>13068</v>
      </c>
    </row>
    <row r="208" spans="1:2">
      <c r="A208" s="4" t="s">
        <v>4971</v>
      </c>
      <c r="B208">
        <v>0</v>
      </c>
    </row>
    <row r="209" spans="1:2">
      <c r="A209" s="4" t="s">
        <v>7550</v>
      </c>
      <c r="B209">
        <v>0</v>
      </c>
    </row>
    <row r="210" spans="1:2">
      <c r="A210" s="4" t="s">
        <v>8030</v>
      </c>
      <c r="B210">
        <v>0</v>
      </c>
    </row>
    <row r="211" spans="1:2">
      <c r="A211" s="4" t="s">
        <v>7787</v>
      </c>
      <c r="B211">
        <v>0</v>
      </c>
    </row>
    <row r="212" spans="1:2">
      <c r="A212" s="4" t="s">
        <v>11197</v>
      </c>
      <c r="B212">
        <v>0</v>
      </c>
    </row>
    <row r="213" spans="1:2">
      <c r="A213" s="4" t="s">
        <v>5628</v>
      </c>
      <c r="B213">
        <v>0</v>
      </c>
    </row>
    <row r="214" spans="1:2">
      <c r="A214" s="4" t="s">
        <v>5910</v>
      </c>
      <c r="B214">
        <v>0</v>
      </c>
    </row>
    <row r="215" spans="1:2">
      <c r="A215" s="4" t="s">
        <v>6941</v>
      </c>
      <c r="B215">
        <v>0</v>
      </c>
    </row>
    <row r="216" spans="1:2">
      <c r="A216" s="4" t="s">
        <v>13069</v>
      </c>
      <c r="B216">
        <v>0.94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5D0C5-D0B6-401C-B49E-6B44E5A20FE1}">
  <dimension ref="A2:D7"/>
  <sheetViews>
    <sheetView tabSelected="1" workbookViewId="0">
      <selection activeCell="F4" sqref="F4"/>
    </sheetView>
  </sheetViews>
  <sheetFormatPr defaultRowHeight="15"/>
  <cols>
    <col min="1" max="1" width="25.44140625" customWidth="1"/>
    <col min="2" max="2" width="12.44140625" customWidth="1"/>
    <col min="3" max="3" width="17.5546875" customWidth="1"/>
    <col min="4" max="4" width="17.44140625" customWidth="1"/>
  </cols>
  <sheetData>
    <row r="2" spans="1:4" ht="15.75">
      <c r="A2" s="1" t="s">
        <v>13077</v>
      </c>
      <c r="B2" s="1" t="s">
        <v>13101</v>
      </c>
      <c r="C2" s="1" t="s">
        <v>13115</v>
      </c>
      <c r="D2" s="1" t="s">
        <v>13114</v>
      </c>
    </row>
    <row r="3" spans="1:4" ht="45">
      <c r="A3" s="32" t="s">
        <v>124</v>
      </c>
      <c r="B3" s="30">
        <v>4.4000000000000004</v>
      </c>
      <c r="C3" s="28">
        <v>426973</v>
      </c>
      <c r="D3" s="28">
        <f>Table2[[#This Row],[Rounded Rating Column]] + (Table2[[#This Row],[rating_count]] / 1000)</f>
        <v>430.97300000000001</v>
      </c>
    </row>
    <row r="4" spans="1:4" ht="45">
      <c r="A4" s="33" t="s">
        <v>456</v>
      </c>
      <c r="B4" s="31">
        <v>4.4000000000000004</v>
      </c>
      <c r="C4" s="29">
        <v>426973</v>
      </c>
      <c r="D4" s="29">
        <f>Table2[[#This Row],[Rounded Rating Column]] + (Table2[[#This Row],[rating_count]] / 1000)</f>
        <v>430.97300000000001</v>
      </c>
    </row>
    <row r="5" spans="1:4" ht="45">
      <c r="A5" s="32" t="s">
        <v>618</v>
      </c>
      <c r="B5" s="30">
        <v>4.4000000000000004</v>
      </c>
      <c r="C5" s="28">
        <v>426973</v>
      </c>
      <c r="D5" s="28">
        <f>Table2[[#This Row],[Rounded Rating Column]] + (Table2[[#This Row],[rating_count]] / 1000)</f>
        <v>367.71300000000002</v>
      </c>
    </row>
    <row r="6" spans="1:4" ht="45">
      <c r="A6" s="33" t="s">
        <v>3125</v>
      </c>
      <c r="B6" s="31">
        <v>4.0999999999999996</v>
      </c>
      <c r="C6" s="29">
        <v>363713</v>
      </c>
      <c r="D6" s="29">
        <f>Table2[[#This Row],[Rounded Rating Column]] + (Table2[[#This Row],[rating_count]] / 1000)</f>
        <v>367.71300000000002</v>
      </c>
    </row>
    <row r="7" spans="1:4" ht="45">
      <c r="A7" s="32" t="s">
        <v>3464</v>
      </c>
      <c r="B7" s="30">
        <v>4.0999999999999996</v>
      </c>
      <c r="C7" s="28">
        <v>363713</v>
      </c>
      <c r="D7" s="28">
        <f>Table2[[#This Row],[Rounded Rating Column]] + (Table2[[#This Row],[rating_count]] / 1000)</f>
        <v>367.71100000000001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Amazon Raw Data</vt:lpstr>
      <vt:lpstr>Q1_AvgDiscount%</vt:lpstr>
      <vt:lpstr>Q2_ProductCount</vt:lpstr>
      <vt:lpstr>Q3_ReviewCount</vt:lpstr>
      <vt:lpstr>Q4</vt:lpstr>
      <vt:lpstr>Q5</vt:lpstr>
      <vt:lpstr>Q6_TopReviews</vt:lpstr>
      <vt:lpstr>Q7</vt:lpstr>
      <vt:lpstr>Q8</vt:lpstr>
      <vt:lpstr>Q9</vt:lpstr>
      <vt:lpstr>Q10</vt:lpstr>
      <vt:lpstr>Q11</vt:lpstr>
      <vt:lpstr>Q12</vt:lpstr>
      <vt:lpstr>Q13</vt:lpstr>
      <vt:lpstr>Q14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2025-07-02T15:08:15Z</dcterms:modified>
</cp:coreProperties>
</file>